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cschmale/Desktop/01 Temp Downloads/"/>
    </mc:Choice>
  </mc:AlternateContent>
  <xr:revisionPtr revIDLastSave="0" documentId="13_ncr:1_{E4CA3E54-F360-D744-9EB6-DEAF2914CF96}" xr6:coauthVersionLast="45" xr6:coauthVersionMax="45" xr10:uidLastSave="{00000000-0000-0000-0000-000000000000}"/>
  <bookViews>
    <workbookView xWindow="0" yWindow="460" windowWidth="40660" windowHeight="28340" tabRatio="500" activeTab="1" xr2:uid="{00000000-000D-0000-FFFF-FFFF00000000}"/>
  </bookViews>
  <sheets>
    <sheet name="Results" sheetId="1" r:id="rId1"/>
    <sheet name="Results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7" i="2" l="1"/>
  <c r="Z47" i="2"/>
  <c r="AC46" i="2"/>
  <c r="AH30" i="2" s="1"/>
  <c r="AA46" i="2"/>
  <c r="AB46" i="2" s="1"/>
  <c r="AG30" i="2" s="1"/>
  <c r="Z46" i="2"/>
  <c r="AA45" i="2"/>
  <c r="Z45" i="2"/>
  <c r="AB44" i="2"/>
  <c r="AG29" i="2" s="1"/>
  <c r="AA44" i="2"/>
  <c r="AC44" i="2" s="1"/>
  <c r="Z44" i="2"/>
  <c r="AF29" i="2" s="1"/>
  <c r="AA43" i="2"/>
  <c r="Z43" i="2"/>
  <c r="AA42" i="2"/>
  <c r="AC42" i="2" s="1"/>
  <c r="Z42" i="2"/>
  <c r="AF28" i="2" s="1"/>
  <c r="AA41" i="2"/>
  <c r="Z41" i="2"/>
  <c r="AC40" i="2"/>
  <c r="AD40" i="2" s="1"/>
  <c r="AI27" i="2" s="1"/>
  <c r="AB40" i="2"/>
  <c r="AG27" i="2" s="1"/>
  <c r="AA40" i="2"/>
  <c r="Z40" i="2"/>
  <c r="AF27" i="2" s="1"/>
  <c r="AA39" i="2"/>
  <c r="Z39" i="2"/>
  <c r="AC38" i="2"/>
  <c r="AH26" i="2" s="1"/>
  <c r="AB38" i="2"/>
  <c r="AG26" i="2" s="1"/>
  <c r="AA38" i="2"/>
  <c r="Z38" i="2"/>
  <c r="AA37" i="2"/>
  <c r="Z37" i="2"/>
  <c r="AC36" i="2"/>
  <c r="AH25" i="2" s="1"/>
  <c r="AB36" i="2"/>
  <c r="AA36" i="2"/>
  <c r="Z36" i="2"/>
  <c r="AF25" i="2" s="1"/>
  <c r="AA35" i="2"/>
  <c r="Z35" i="2"/>
  <c r="AA34" i="2"/>
  <c r="AC34" i="2" s="1"/>
  <c r="Z34" i="2"/>
  <c r="AF24" i="2" s="1"/>
  <c r="AA33" i="2"/>
  <c r="Z33" i="2"/>
  <c r="AA32" i="2"/>
  <c r="AB32" i="2" s="1"/>
  <c r="AG23" i="2" s="1"/>
  <c r="Z32" i="2"/>
  <c r="AF23" i="2" s="1"/>
  <c r="AA31" i="2"/>
  <c r="Z31" i="2"/>
  <c r="AF30" i="2"/>
  <c r="AC30" i="2"/>
  <c r="AD30" i="2" s="1"/>
  <c r="AI22" i="2" s="1"/>
  <c r="AA30" i="2"/>
  <c r="AB30" i="2" s="1"/>
  <c r="AG22" i="2" s="1"/>
  <c r="Z30" i="2"/>
  <c r="AA29" i="2"/>
  <c r="Z29" i="2"/>
  <c r="AA28" i="2"/>
  <c r="AC28" i="2" s="1"/>
  <c r="Z28" i="2"/>
  <c r="AF21" i="2" s="1"/>
  <c r="AA27" i="2"/>
  <c r="Z27" i="2"/>
  <c r="AF26" i="2"/>
  <c r="AA26" i="2"/>
  <c r="AC26" i="2" s="1"/>
  <c r="Z26" i="2"/>
  <c r="AF20" i="2" s="1"/>
  <c r="AG25" i="2"/>
  <c r="AA25" i="2"/>
  <c r="Z25" i="2"/>
  <c r="AA24" i="2"/>
  <c r="AB24" i="2" s="1"/>
  <c r="AG19" i="2" s="1"/>
  <c r="Z24" i="2"/>
  <c r="AF19" i="2" s="1"/>
  <c r="AA23" i="2"/>
  <c r="Z23" i="2"/>
  <c r="AF22" i="2"/>
  <c r="AC22" i="2"/>
  <c r="AA22" i="2"/>
  <c r="AB22" i="2" s="1"/>
  <c r="AG18" i="2" s="1"/>
  <c r="Z22" i="2"/>
  <c r="AA21" i="2"/>
  <c r="Z21" i="2"/>
  <c r="AA20" i="2"/>
  <c r="AC20" i="2" s="1"/>
  <c r="Z20" i="2"/>
  <c r="AF17" i="2" s="1"/>
  <c r="AA19" i="2"/>
  <c r="Z19" i="2"/>
  <c r="AF18" i="2"/>
  <c r="AA18" i="2"/>
  <c r="AC18" i="2" s="1"/>
  <c r="Z18" i="2"/>
  <c r="AF16" i="2" s="1"/>
  <c r="AA17" i="2"/>
  <c r="Z17" i="2"/>
  <c r="AA16" i="2"/>
  <c r="AB16" i="2" s="1"/>
  <c r="AG15" i="2" s="1"/>
  <c r="Z16" i="2"/>
  <c r="AF15" i="2" s="1"/>
  <c r="AA15" i="2"/>
  <c r="Z15" i="2"/>
  <c r="AF14" i="2"/>
  <c r="AC14" i="2"/>
  <c r="AH14" i="2" s="1"/>
  <c r="AA14" i="2"/>
  <c r="AB14" i="2" s="1"/>
  <c r="AG14" i="2" s="1"/>
  <c r="Z14" i="2"/>
  <c r="AI13" i="2"/>
  <c r="AH13" i="2"/>
  <c r="AG13" i="2"/>
  <c r="AF13" i="2"/>
  <c r="AH21" i="2" l="1"/>
  <c r="AH20" i="2"/>
  <c r="AH17" i="2"/>
  <c r="AD20" i="2"/>
  <c r="AI17" i="2" s="1"/>
  <c r="AH29" i="2"/>
  <c r="AD44" i="2"/>
  <c r="AI29" i="2" s="1"/>
  <c r="AH16" i="2"/>
  <c r="AH28" i="2"/>
  <c r="AD34" i="2"/>
  <c r="AI24" i="2" s="1"/>
  <c r="AH24" i="2"/>
  <c r="AD22" i="2"/>
  <c r="AI18" i="2" s="1"/>
  <c r="AD14" i="2"/>
  <c r="AI14" i="2" s="1"/>
  <c r="AD38" i="2"/>
  <c r="AI26" i="2" s="1"/>
  <c r="AB42" i="2"/>
  <c r="AG28" i="2" s="1"/>
  <c r="AH18" i="2"/>
  <c r="AD46" i="2"/>
  <c r="AI30" i="2" s="1"/>
  <c r="AC16" i="2"/>
  <c r="AC24" i="2"/>
  <c r="AC32" i="2"/>
  <c r="AH22" i="2"/>
  <c r="AH27" i="2"/>
  <c r="AB18" i="2"/>
  <c r="AG16" i="2" s="1"/>
  <c r="AB26" i="2"/>
  <c r="AG20" i="2" s="1"/>
  <c r="AB34" i="2"/>
  <c r="AG24" i="2" s="1"/>
  <c r="AD36" i="2"/>
  <c r="AI25" i="2" s="1"/>
  <c r="AB20" i="2"/>
  <c r="AG17" i="2" s="1"/>
  <c r="AB28" i="2"/>
  <c r="AG21" i="2" s="1"/>
  <c r="AD26" i="2" l="1"/>
  <c r="AI20" i="2" s="1"/>
  <c r="AD28" i="2"/>
  <c r="AI21" i="2" s="1"/>
  <c r="AD32" i="2"/>
  <c r="AI23" i="2" s="1"/>
  <c r="AH23" i="2"/>
  <c r="AD24" i="2"/>
  <c r="AI19" i="2" s="1"/>
  <c r="AH19" i="2"/>
  <c r="AD16" i="2"/>
  <c r="AI15" i="2" s="1"/>
  <c r="AH15" i="2"/>
  <c r="AD42" i="2"/>
  <c r="AI28" i="2" s="1"/>
  <c r="AD18" i="2"/>
  <c r="AI16" i="2" s="1"/>
  <c r="W45" i="2" l="1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43" i="1" l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</calcChain>
</file>

<file path=xl/sharedStrings.xml><?xml version="1.0" encoding="utf-8"?>
<sst xmlns="http://schemas.openxmlformats.org/spreadsheetml/2006/main" count="1474" uniqueCount="251">
  <si>
    <t>Block Type</t>
  </si>
  <si>
    <t>96-Well 0.2-mL Block</t>
  </si>
  <si>
    <t xml:space="preserve">Calibration Background is expired </t>
  </si>
  <si>
    <t>No</t>
  </si>
  <si>
    <t>Calibration Background performed on</t>
  </si>
  <si>
    <t>01-19-2023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</si>
  <si>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</si>
  <si>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</si>
  <si>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</si>
  <si>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</si>
  <si>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</si>
  <si>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</si>
  <si>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</si>
  <si>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</si>
  <si>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</si>
  <si>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</si>
  <si>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</si>
  <si>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</si>
  <si>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</si>
  <si>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</si>
  <si>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</si>
  <si>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</si>
  <si>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</si>
  <si>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</si>
  <si>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</si>
  <si>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</si>
  <si>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</si>
  <si>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</si>
  <si>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</si>
  <si>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2023-05-12 13:59:27 PM EDT</t>
  </si>
  <si>
    <t>Experiment Barcode</t>
  </si>
  <si>
    <t/>
  </si>
  <si>
    <t>Experiment Comment</t>
  </si>
  <si>
    <t>Experiment File Name</t>
  </si>
  <si>
    <t>D:\Users\Administrator\Desktop\Dayana qPCR templates &amp; results\2023-05-12 AV4 Javis samples 163-193A.eds</t>
  </si>
  <si>
    <t>Experiment Name</t>
  </si>
  <si>
    <t>2023-05-12 AV4 Javis samples 163-193A</t>
  </si>
  <si>
    <t>Experiment Run End Time</t>
  </si>
  <si>
    <t>2023-05-12 08:53:08 AM EDT</t>
  </si>
  <si>
    <t>Experiment Type</t>
  </si>
  <si>
    <t>Standard Curve</t>
  </si>
  <si>
    <t>Instrument Name</t>
  </si>
  <si>
    <t xml:space="preserve">      272324099</t>
  </si>
  <si>
    <t>Instrument Serial Number</t>
  </si>
  <si>
    <t>272324099</t>
  </si>
  <si>
    <t>Instrument Type</t>
  </si>
  <si>
    <t>QuantStudio™ 3 System</t>
  </si>
  <si>
    <t>Passive Reference</t>
  </si>
  <si>
    <t>ROX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</si>
  <si>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</si>
  <si>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</si>
  <si>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</si>
  <si>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</si>
  <si>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</si>
  <si>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</si>
  <si>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</si>
  <si>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</si>
  <si>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</si>
  <si>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Step3</t>
  </si>
  <si>
    <t>User Name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</si>
  <si>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</si>
  <si>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</si>
  <si>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</si>
  <si>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</si>
  <si>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</si>
  <si>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</si>
  <si>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</si>
  <si>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</si>
  <si>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</si>
  <si>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</si>
  <si>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</si>
  <si>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Automatic Ct Threshold</t>
  </si>
  <si>
    <t>Ct Threshold</t>
  </si>
  <si>
    <t>Automatic Baseline</t>
  </si>
  <si>
    <t>Baseline Start</t>
  </si>
  <si>
    <t>Baseline End</t>
  </si>
  <si>
    <t>Comments</t>
  </si>
  <si>
    <t>Cq Conf</t>
  </si>
  <si>
    <t>CQCONF</t>
  </si>
  <si>
    <t>HIGHSD</t>
  </si>
  <si>
    <t>Tm1</t>
  </si>
  <si>
    <t>Tm2</t>
  </si>
  <si>
    <t>Tm3</t>
  </si>
  <si>
    <t>Tm4</t>
  </si>
  <si>
    <t>A1</t>
  </si>
  <si>
    <t>Target 1</t>
  </si>
  <si>
    <t>STANDARD</t>
  </si>
  <si>
    <t>SYBR</t>
  </si>
  <si>
    <t>None</t>
  </si>
  <si>
    <t>N</t>
  </si>
  <si>
    <t>Y</t>
  </si>
  <si>
    <t>A2</t>
  </si>
  <si>
    <t>A3</t>
  </si>
  <si>
    <t>163 A</t>
  </si>
  <si>
    <t>UNKNOWN</t>
  </si>
  <si>
    <t>A4</t>
  </si>
  <si>
    <t>172 A</t>
  </si>
  <si>
    <t>A5</t>
  </si>
  <si>
    <t>181 A</t>
  </si>
  <si>
    <t>A6</t>
  </si>
  <si>
    <t>190 A</t>
  </si>
  <si>
    <t>A7</t>
  </si>
  <si>
    <t>Water AV4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</si>
  <si>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</si>
  <si>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</si>
  <si>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</si>
  <si>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</si>
  <si>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</si>
  <si>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</si>
  <si>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</si>
  <si>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</si>
  <si>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</si>
  <si>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</si>
  <si>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164 A</t>
  </si>
  <si>
    <t>C4</t>
  </si>
  <si>
    <t>174 A</t>
  </si>
  <si>
    <t>C5</t>
  </si>
  <si>
    <t>182 A</t>
  </si>
  <si>
    <t>C6</t>
  </si>
  <si>
    <t>191 A</t>
  </si>
  <si>
    <t>C7</t>
  </si>
  <si>
    <t>Undetermined</t>
  </si>
  <si>
    <t>D1</t>
  </si>
  <si>
    <t>D2</t>
  </si>
  <si>
    <t>D3</t>
  </si>
  <si>
    <t>D4</t>
  </si>
  <si>
    <t>D5</t>
  </si>
  <si>
    <t>D6</t>
  </si>
  <si>
    <t>E1</t>
  </si>
  <si>
    <t>E3</t>
  </si>
  <si>
    <t>169 A</t>
  </si>
  <si>
    <t>E4</t>
  </si>
  <si>
    <t>177 A</t>
  </si>
  <si>
    <t>E5</t>
  </si>
  <si>
    <t>183 A</t>
  </si>
  <si>
    <t>E6</t>
  </si>
  <si>
    <t>192 A</t>
  </si>
  <si>
    <t>F1</t>
  </si>
  <si>
    <t>F3</t>
  </si>
  <si>
    <t>F4</t>
  </si>
  <si>
    <t>F5</t>
  </si>
  <si>
    <t>F6</t>
  </si>
  <si>
    <t>G1</t>
  </si>
  <si>
    <t>G3</t>
  </si>
  <si>
    <t>170 A</t>
  </si>
  <si>
    <t>G4</t>
  </si>
  <si>
    <t>179 A</t>
  </si>
  <si>
    <t>G5</t>
  </si>
  <si>
    <t>184 A</t>
  </si>
  <si>
    <t>G6</t>
  </si>
  <si>
    <t>193 A</t>
  </si>
  <si>
    <t>H1</t>
  </si>
  <si>
    <t>H3</t>
  </si>
  <si>
    <t>H4</t>
  </si>
  <si>
    <t>H5</t>
  </si>
  <si>
    <t>H6</t>
  </si>
  <si>
    <t>Intercept</t>
  </si>
  <si>
    <t>R-Squared</t>
  </si>
  <si>
    <t>Slope</t>
  </si>
  <si>
    <t>Efficiency</t>
  </si>
  <si>
    <t>Primer</t>
  </si>
  <si>
    <t>Quantity</t>
  </si>
  <si>
    <t>Quantity Mean</t>
  </si>
  <si>
    <t>Quantity Standard Deviation</t>
  </si>
  <si>
    <t>% CV</t>
  </si>
  <si>
    <t>ng RNA loaded</t>
  </si>
  <si>
    <t>AV4</t>
  </si>
  <si>
    <t>-</t>
  </si>
  <si>
    <t>sample ID</t>
  </si>
  <si>
    <t>delete</t>
  </si>
  <si>
    <t>mean</t>
  </si>
  <si>
    <t>st dev</t>
  </si>
  <si>
    <t>Summary</t>
  </si>
  <si>
    <t>Copies of viral RNA per ng of starting RNA</t>
  </si>
  <si>
    <t>Animal ID</t>
  </si>
  <si>
    <t>Treatment</t>
  </si>
  <si>
    <t>Tissue</t>
  </si>
  <si>
    <t>Batch</t>
  </si>
  <si>
    <t>Sample ID</t>
  </si>
  <si>
    <t>Mean Copy Number</t>
  </si>
  <si>
    <t>sd</t>
  </si>
  <si>
    <t>%CV</t>
  </si>
  <si>
    <t>AC163</t>
  </si>
  <si>
    <t>C</t>
  </si>
  <si>
    <t>A</t>
  </si>
  <si>
    <t>AC163A</t>
  </si>
  <si>
    <t>AC164</t>
  </si>
  <si>
    <t>AC164A</t>
  </si>
  <si>
    <t>AC169</t>
  </si>
  <si>
    <t>AC169A</t>
  </si>
  <si>
    <t>AC170</t>
  </si>
  <si>
    <t>AC170A</t>
  </si>
  <si>
    <t>AC172</t>
  </si>
  <si>
    <t>AC172A</t>
  </si>
  <si>
    <t>AC174</t>
  </si>
  <si>
    <t>AC174A</t>
  </si>
  <si>
    <t>AC177</t>
  </si>
  <si>
    <t>LtH_6</t>
  </si>
  <si>
    <t>AC177A</t>
  </si>
  <si>
    <t>AC179</t>
  </si>
  <si>
    <t>AC179A</t>
  </si>
  <si>
    <t>AC181</t>
  </si>
  <si>
    <t>AC181A</t>
  </si>
  <si>
    <t>AC182</t>
  </si>
  <si>
    <t>AC182A</t>
  </si>
  <si>
    <t>AC183</t>
  </si>
  <si>
    <t>AC183A</t>
  </si>
  <si>
    <t>AC184</t>
  </si>
  <si>
    <t>AC184A</t>
  </si>
  <si>
    <t>AC190</t>
  </si>
  <si>
    <t>Hyp_T6h</t>
  </si>
  <si>
    <t>AC190A</t>
  </si>
  <si>
    <t>AC191</t>
  </si>
  <si>
    <t>AC191A</t>
  </si>
  <si>
    <t>AC192</t>
  </si>
  <si>
    <t>AC192A</t>
  </si>
  <si>
    <t>AC193</t>
  </si>
  <si>
    <t>Recovery</t>
  </si>
  <si>
    <t>AC193A</t>
  </si>
  <si>
    <t>AC194</t>
  </si>
  <si>
    <t>AC194A</t>
  </si>
  <si>
    <t>AC195</t>
  </si>
  <si>
    <t>AC195A</t>
  </si>
  <si>
    <t>AC202</t>
  </si>
  <si>
    <t>AC202A</t>
  </si>
  <si>
    <t>AC203</t>
  </si>
  <si>
    <t>AC203A</t>
  </si>
  <si>
    <t>AC204</t>
  </si>
  <si>
    <t>AC204A</t>
  </si>
  <si>
    <t>AC205</t>
  </si>
  <si>
    <t>AC205A</t>
  </si>
  <si>
    <t>AC206</t>
  </si>
  <si>
    <t>AC206A</t>
  </si>
  <si>
    <t>AC207</t>
  </si>
  <si>
    <t>AC207A</t>
  </si>
  <si>
    <t>Lab Parents</t>
  </si>
  <si>
    <t>Wild Parents</t>
  </si>
  <si>
    <t>354 E</t>
  </si>
  <si>
    <t>355 E</t>
  </si>
  <si>
    <t>356 E</t>
  </si>
  <si>
    <t>357 E</t>
  </si>
  <si>
    <t>358 E</t>
  </si>
  <si>
    <t>194 A</t>
  </si>
  <si>
    <t>195 A</t>
  </si>
  <si>
    <t>202 A</t>
  </si>
  <si>
    <t>203 A</t>
  </si>
  <si>
    <t>204 A</t>
  </si>
  <si>
    <t>205 A</t>
  </si>
  <si>
    <t>206 A</t>
  </si>
  <si>
    <t>207 A</t>
  </si>
  <si>
    <t>Summary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</si>
</sst>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0"/>
    <numFmt numFmtId="165" formatCode="_(* #,##0_);_(* \(#,##0\);_(* &quot;-&quot;??_);_(@_)"/>
    <numFmt numFmtId="166" formatCode="_(* #,##0.0_);_(* \(#,##0.0\);_(* &quot;-&quot;??_);_(@_)"/>
    <numFmt numFmtId="167" formatCode="_(* #,##0.0000_);_(* \(#,##0.0000\);_(* &quot;-&quot;??_);_(@_)"/>
    <numFmt numFmtId="168" formatCode="_(* #,##0.00000_);_(* \(#,##0.00000\);_(* &quot;-&quot;??_);_(@_)"/>
    <numFmt numFmtId="172" formatCode="0.00000"/>
    <numFmt numFmtId="173" formatCode="0.0000"/>
  </numFmts>
  <fonts count="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3" fillId="0" borderId="0" xfId="0" applyFont="1"/>
    <xf numFmtId="0" fontId="1" fillId="0" borderId="0" xfId="3"/>
    <xf numFmtId="0" fontId="3" fillId="0" borderId="0" xfId="3" applyFont="1"/>
    <xf numFmtId="2" fontId="0" fillId="2" borderId="0" xfId="2" applyNumberFormat="1" applyFont="1" applyFill="1"/>
    <xf numFmtId="165" fontId="1" fillId="0" borderId="0" xfId="3" applyNumberFormat="1"/>
    <xf numFmtId="1" fontId="1" fillId="0" borderId="0" xfId="3" applyNumberFormat="1"/>
    <xf numFmtId="9" fontId="0" fillId="0" borderId="0" xfId="4" applyFont="1" applyFill="1"/>
    <xf numFmtId="0" fontId="3" fillId="0" borderId="0" xfId="3" applyFont="1" applyAlignment="1">
      <alignment horizontal="center"/>
    </xf>
    <xf numFmtId="43" fontId="3" fillId="0" borderId="0" xfId="5" applyFont="1" applyFill="1"/>
    <xf numFmtId="43" fontId="0" fillId="0" borderId="0" xfId="5" applyFont="1" applyFill="1"/>
    <xf numFmtId="165" fontId="3" fillId="0" borderId="0" xfId="5" applyNumberFormat="1" applyFont="1" applyFill="1"/>
    <xf numFmtId="165" fontId="0" fillId="0" borderId="0" xfId="5" applyNumberFormat="1" applyFont="1" applyFill="1"/>
    <xf numFmtId="166" fontId="1" fillId="0" borderId="0" xfId="3" applyNumberFormat="1"/>
    <xf numFmtId="43" fontId="1" fillId="0" borderId="0" xfId="3" applyNumberFormat="1"/>
    <xf numFmtId="166" fontId="3" fillId="0" borderId="0" xfId="5" applyNumberFormat="1" applyFont="1" applyFill="1"/>
    <xf numFmtId="43" fontId="3" fillId="0" borderId="0" xfId="5" applyNumberFormat="1" applyFont="1" applyFill="1"/>
    <xf numFmtId="167" fontId="3" fillId="0" borderId="0" xfId="5" applyNumberFormat="1" applyFont="1" applyFill="1"/>
    <xf numFmtId="10" fontId="0" fillId="0" borderId="0" xfId="0" applyNumberFormat="1"/>
    <xf numFmtId="165" fontId="0" fillId="0" borderId="0" xfId="2" applyNumberFormat="1" applyFont="1"/>
    <xf numFmtId="43" fontId="3" fillId="0" borderId="0" xfId="5" applyFont="1" applyFill="1" applyBorder="1"/>
    <xf numFmtId="43" fontId="0" fillId="0" borderId="0" xfId="5" applyFont="1" applyFill="1" applyBorder="1"/>
    <xf numFmtId="9" fontId="0" fillId="0" borderId="0" xfId="4" applyFont="1" applyFill="1" applyBorder="1"/>
    <xf numFmtId="165" fontId="3" fillId="0" borderId="0" xfId="5" applyNumberFormat="1" applyFont="1" applyFill="1" applyBorder="1"/>
    <xf numFmtId="168" fontId="3" fillId="0" borderId="0" xfId="5" applyNumberFormat="1" applyFont="1" applyFill="1" applyBorder="1"/>
    <xf numFmtId="165" fontId="0" fillId="0" borderId="0" xfId="5" applyNumberFormat="1" applyFont="1" applyFill="1" applyBorder="1"/>
    <xf numFmtId="165" fontId="1" fillId="0" borderId="0" xfId="2" applyNumberFormat="1" applyFont="1"/>
    <xf numFmtId="165" fontId="1" fillId="0" borderId="0" xfId="5" applyNumberFormat="1" applyFont="1" applyFill="1" applyBorder="1"/>
    <xf numFmtId="172" fontId="1" fillId="0" borderId="0" xfId="0" applyNumberFormat="1" applyFont="1"/>
    <xf numFmtId="173" fontId="1" fillId="0" borderId="0" xfId="0" applyNumberFormat="1" applyFont="1"/>
    <xf numFmtId="43" fontId="0" fillId="0" borderId="0" xfId="2" applyFont="1"/>
    <xf numFmtId="43" fontId="0" fillId="0" borderId="0" xfId="2" applyFont="1" applyFill="1" applyBorder="1"/>
    <xf numFmtId="165" fontId="0" fillId="0" borderId="0" xfId="2" applyNumberFormat="1" applyFont="1" applyFill="1" applyBorder="1"/>
  </cellXfs>
  <cellStyles count="6">
    <cellStyle name="Comma" xfId="2" builtinId="3"/>
    <cellStyle name="Comma 2" xfId="5" xr:uid="{1B5419F9-D3E9-8248-9EBE-80C8BA87A615}"/>
    <cellStyle name="Normal" xfId="0" builtinId="0"/>
    <cellStyle name="Normal 2" xfId="3" xr:uid="{72414D67-8305-F746-A9E5-8374FE81BECF}"/>
    <cellStyle name="Percent" xfId="1" builtinId="5"/>
    <cellStyle name="Percent 2" xfId="4" xr:uid="{CE0C9F16-D2D4-1248-9434-D5FB3F06674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9"/>
  <sheetViews>
    <sheetView topLeftCell="C36" workbookViewId="0">
      <selection activeCell="P36" sqref="P36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5</v>
      </c>
    </row>
    <row r="6" spans="1:2" x14ac:dyDescent="0.15">
      <c r="A6" t="s">
        <v>8</v>
      </c>
      <c r="B6" t="s">
        <v>3</v>
      </c>
    </row>
    <row r="7" spans="1:2" x14ac:dyDescent="0.15">
      <c r="A7" t="s">
        <v>9</v>
      </c>
      <c r="B7" t="s">
        <v>5</v>
      </c>
    </row>
    <row r="8" spans="1:2" x14ac:dyDescent="0.15">
      <c r="A8" t="s">
        <v>10</v>
      </c>
      <c r="B8" t="s">
        <v>3</v>
      </c>
    </row>
    <row r="9" spans="1:2" x14ac:dyDescent="0.15">
      <c r="A9" t="s">
        <v>11</v>
      </c>
      <c r="B9" t="s">
        <v>5</v>
      </c>
    </row>
    <row r="10" spans="1:2" x14ac:dyDescent="0.15">
      <c r="A10" t="s">
        <v>12</v>
      </c>
      <c r="B10" t="s">
        <v>3</v>
      </c>
    </row>
    <row r="11" spans="1:2" x14ac:dyDescent="0.15">
      <c r="A11" t="s">
        <v>13</v>
      </c>
      <c r="B11" t="s">
        <v>5</v>
      </c>
    </row>
    <row r="12" spans="1:2" x14ac:dyDescent="0.15">
      <c r="A12" t="s">
        <v>14</v>
      </c>
      <c r="B12" t="s">
        <v>3</v>
      </c>
    </row>
    <row r="13" spans="1:2" x14ac:dyDescent="0.15">
      <c r="A13" t="s">
        <v>15</v>
      </c>
      <c r="B13" t="s">
        <v>5</v>
      </c>
    </row>
    <row r="14" spans="1:2" x14ac:dyDescent="0.15">
      <c r="A14" t="s">
        <v>16</v>
      </c>
      <c r="B14" t="s">
        <v>3</v>
      </c>
    </row>
    <row r="15" spans="1:2" x14ac:dyDescent="0.15">
      <c r="A15" t="s">
        <v>17</v>
      </c>
      <c r="B15" t="s">
        <v>5</v>
      </c>
    </row>
    <row r="16" spans="1:2" x14ac:dyDescent="0.15">
      <c r="A16" t="s">
        <v>18</v>
      </c>
      <c r="B16" t="s">
        <v>3</v>
      </c>
    </row>
    <row r="17" spans="1:2" x14ac:dyDescent="0.15">
      <c r="A17" t="s">
        <v>19</v>
      </c>
      <c r="B17" t="s">
        <v>5</v>
      </c>
    </row>
    <row r="18" spans="1:2" x14ac:dyDescent="0.15">
      <c r="A18" t="s">
        <v>20</v>
      </c>
      <c r="B18" t="s">
        <v>3</v>
      </c>
    </row>
    <row r="19" spans="1:2" x14ac:dyDescent="0.15">
      <c r="A19" t="s">
        <v>21</v>
      </c>
      <c r="B19" t="s">
        <v>5</v>
      </c>
    </row>
    <row r="20" spans="1:2" x14ac:dyDescent="0.15">
      <c r="A20" t="s">
        <v>22</v>
      </c>
      <c r="B20" t="s">
        <v>3</v>
      </c>
    </row>
    <row r="21" spans="1:2" x14ac:dyDescent="0.15">
      <c r="A21" t="s">
        <v>23</v>
      </c>
      <c r="B21" t="s">
        <v>5</v>
      </c>
    </row>
    <row r="22" spans="1:2" x14ac:dyDescent="0.15">
      <c r="A22" t="s">
        <v>24</v>
      </c>
      <c r="B22" t="s">
        <v>3</v>
      </c>
    </row>
    <row r="23" spans="1:2" x14ac:dyDescent="0.15">
      <c r="A23" t="s">
        <v>25</v>
      </c>
      <c r="B23" t="s">
        <v>5</v>
      </c>
    </row>
    <row r="24" spans="1:2" x14ac:dyDescent="0.15">
      <c r="A24" t="s">
        <v>26</v>
      </c>
      <c r="B24" t="s">
        <v>27</v>
      </c>
    </row>
    <row r="25" spans="1:2" x14ac:dyDescent="0.15">
      <c r="A25" t="s">
        <v>28</v>
      </c>
      <c r="B25" t="s">
        <v>29</v>
      </c>
    </row>
    <row r="26" spans="1:2" x14ac:dyDescent="0.15">
      <c r="A26" t="s">
        <v>30</v>
      </c>
      <c r="B26" t="s">
        <v>31</v>
      </c>
    </row>
    <row r="27" spans="1:2" x14ac:dyDescent="0.15">
      <c r="A27" t="s">
        <v>32</v>
      </c>
      <c r="B27" t="s">
        <v>31</v>
      </c>
    </row>
    <row r="28" spans="1:2" x14ac:dyDescent="0.15">
      <c r="A28" t="s">
        <v>33</v>
      </c>
      <c r="B28" t="s">
        <v>34</v>
      </c>
    </row>
    <row r="29" spans="1:2" x14ac:dyDescent="0.15">
      <c r="A29" t="s">
        <v>35</v>
      </c>
      <c r="B29" t="s">
        <v>36</v>
      </c>
    </row>
    <row r="30" spans="1:2" x14ac:dyDescent="0.15">
      <c r="A30" t="s">
        <v>37</v>
      </c>
      <c r="B30" t="s">
        <v>38</v>
      </c>
    </row>
    <row r="31" spans="1:2" x14ac:dyDescent="0.15">
      <c r="A31" t="s">
        <v>39</v>
      </c>
      <c r="B31" t="s">
        <v>40</v>
      </c>
    </row>
    <row r="32" spans="1:2" x14ac:dyDescent="0.15">
      <c r="A32" t="s">
        <v>41</v>
      </c>
      <c r="B32" t="s">
        <v>42</v>
      </c>
    </row>
    <row r="33" spans="1:24" x14ac:dyDescent="0.15">
      <c r="A33" t="s">
        <v>43</v>
      </c>
      <c r="B33" t="s">
        <v>44</v>
      </c>
    </row>
    <row r="34" spans="1:24" x14ac:dyDescent="0.15">
      <c r="A34" t="s">
        <v>45</v>
      </c>
      <c r="B34" t="s">
        <v>46</v>
      </c>
    </row>
    <row r="35" spans="1:24" x14ac:dyDescent="0.15">
      <c r="A35" t="s">
        <v>47</v>
      </c>
      <c r="B35" t="s">
        <v>48</v>
      </c>
    </row>
    <row r="36" spans="1:24" x14ac:dyDescent="0.15">
      <c r="A36" t="s">
        <v>49</v>
      </c>
      <c r="B36" t="s">
        <v>31</v>
      </c>
    </row>
    <row r="37" spans="1:24" x14ac:dyDescent="0.15">
      <c r="A37" t="s">
        <v>50</v>
      </c>
      <c r="B37" t="s">
        <v>31</v>
      </c>
    </row>
    <row r="38" spans="1:24" x14ac:dyDescent="0.15">
      <c r="A38" t="s">
        <v>51</v>
      </c>
      <c r="B38" t="s">
        <v>52</v>
      </c>
    </row>
    <row r="39" spans="1:24" x14ac:dyDescent="0.15">
      <c r="A39" t="s">
        <v>53</v>
      </c>
      <c r="B39" t="s">
        <v>54</v>
      </c>
    </row>
    <row r="40" spans="1:24" x14ac:dyDescent="0.15">
      <c r="A40" t="s">
        <v>55</v>
      </c>
      <c r="B40" t="s">
        <v>56</v>
      </c>
    </row>
    <row r="41" spans="1:24" x14ac:dyDescent="0.15">
      <c r="A41" t="s">
        <v>57</v>
      </c>
      <c r="B41" t="s">
        <v>58</v>
      </c>
    </row>
    <row r="42" spans="1:24" x14ac:dyDescent="0.15">
      <c r="A42" t="s">
        <v>59</v>
      </c>
      <c r="B42" t="s">
        <v>31</v>
      </c>
    </row>
    <row r="44" spans="1:24" x14ac:dyDescent="0.15">
      <c r="A44" t="s">
        <v>60</v>
      </c>
      <c r="B44" t="s">
        <v>61</v>
      </c>
      <c r="C44" t="s">
        <v>62</v>
      </c>
      <c r="D44" t="s">
        <v>63</v>
      </c>
      <c r="E44" t="s">
        <v>64</v>
      </c>
      <c r="F44" t="s">
        <v>65</v>
      </c>
      <c r="G44" t="s">
        <v>66</v>
      </c>
      <c r="H44" t="s">
        <v>67</v>
      </c>
      <c r="I44" t="s">
        <v>68</v>
      </c>
      <c r="J44" t="s">
        <v>69</v>
      </c>
      <c r="K44" t="s">
        <v>70</v>
      </c>
      <c r="L44" t="s">
        <v>71</v>
      </c>
      <c r="M44" t="s">
        <v>72</v>
      </c>
      <c r="N44" t="s">
        <v>73</v>
      </c>
      <c r="O44" t="s">
        <v>74</v>
      </c>
      <c r="P44" t="s">
        <v>75</v>
      </c>
      <c r="Q44" t="s">
        <v>76</v>
      </c>
      <c r="R44" t="s">
        <v>77</v>
      </c>
      <c r="S44" t="s">
        <v>78</v>
      </c>
      <c r="T44" t="s">
        <v>79</v>
      </c>
      <c r="U44" t="s">
        <v>80</v>
      </c>
      <c r="V44" t="s">
        <v>81</v>
      </c>
      <c r="W44" t="s">
        <v>82</v>
      </c>
      <c r="X44" t="s">
        <v>83</v>
      </c>
    </row>
    <row r="45" spans="1:24" x14ac:dyDescent="0.15">
      <c r="A45">
        <v>1</v>
      </c>
      <c r="B45" t="s">
        <v>84</v>
      </c>
      <c r="C45" t="b">
        <v>0</v>
      </c>
      <c r="D45" t="s">
        <v>31</v>
      </c>
      <c r="E45" t="s">
        <v>85</v>
      </c>
      <c r="F45" t="s">
        <v>86</v>
      </c>
      <c r="G45" t="s">
        <v>87</v>
      </c>
      <c r="H45" t="s">
        <v>88</v>
      </c>
      <c r="I45" s="1">
        <v>9.994502067565918</v>
      </c>
      <c r="J45" s="1">
        <v>10.423900604248047</v>
      </c>
      <c r="K45" s="1">
        <v>0.60726189613342285</v>
      </c>
      <c r="L45" t="b">
        <v>1</v>
      </c>
      <c r="M45" s="1">
        <v>0.16589979022483609</v>
      </c>
      <c r="N45" t="b">
        <v>1</v>
      </c>
      <c r="O45">
        <v>3</v>
      </c>
      <c r="P45">
        <v>5</v>
      </c>
      <c r="Q45" t="s">
        <v>31</v>
      </c>
      <c r="R45" s="1">
        <v>0.97737519026334407</v>
      </c>
      <c r="S45" t="s">
        <v>89</v>
      </c>
      <c r="T45" t="s">
        <v>90</v>
      </c>
      <c r="U45" s="1">
        <v>82.349899291992188</v>
      </c>
      <c r="V45" t="s">
        <v>31</v>
      </c>
      <c r="W45" t="s">
        <v>31</v>
      </c>
      <c r="X45" t="s">
        <v>31</v>
      </c>
    </row>
    <row r="46" spans="1:24" x14ac:dyDescent="0.15">
      <c r="A46">
        <v>2</v>
      </c>
      <c r="B46" t="s">
        <v>91</v>
      </c>
      <c r="C46" t="b">
        <v>0</v>
      </c>
      <c r="D46" t="s">
        <v>31</v>
      </c>
      <c r="E46" t="s">
        <v>85</v>
      </c>
      <c r="F46" t="s">
        <v>86</v>
      </c>
      <c r="G46" t="s">
        <v>87</v>
      </c>
      <c r="H46" t="s">
        <v>88</v>
      </c>
      <c r="I46" s="1">
        <v>24.168115615844727</v>
      </c>
      <c r="J46" s="1">
        <v>24.108043670654297</v>
      </c>
      <c r="K46" s="1">
        <v>8.495321124792099E-2</v>
      </c>
      <c r="L46" t="b">
        <v>1</v>
      </c>
      <c r="M46" s="1">
        <v>0.16589979022483609</v>
      </c>
      <c r="N46" t="b">
        <v>1</v>
      </c>
      <c r="O46">
        <v>3</v>
      </c>
      <c r="P46">
        <v>19</v>
      </c>
      <c r="Q46" t="s">
        <v>31</v>
      </c>
      <c r="R46" s="1">
        <v>0.98726286676590513</v>
      </c>
      <c r="S46" t="s">
        <v>89</v>
      </c>
      <c r="T46" t="s">
        <v>89</v>
      </c>
      <c r="U46" s="1">
        <v>82.197944641113281</v>
      </c>
      <c r="V46" t="s">
        <v>31</v>
      </c>
      <c r="W46" t="s">
        <v>31</v>
      </c>
      <c r="X46" t="s">
        <v>31</v>
      </c>
    </row>
    <row r="47" spans="1:24" x14ac:dyDescent="0.15">
      <c r="A47">
        <v>3</v>
      </c>
      <c r="B47" t="s">
        <v>92</v>
      </c>
      <c r="C47" t="b">
        <v>0</v>
      </c>
      <c r="D47" t="s">
        <v>93</v>
      </c>
      <c r="E47" t="s">
        <v>85</v>
      </c>
      <c r="F47" t="s">
        <v>94</v>
      </c>
      <c r="G47" t="s">
        <v>87</v>
      </c>
      <c r="H47" t="s">
        <v>88</v>
      </c>
      <c r="I47" s="1">
        <v>17.779569625854492</v>
      </c>
      <c r="J47" s="1">
        <v>17.790145874023438</v>
      </c>
      <c r="K47" s="1">
        <v>1.4957073144614697E-2</v>
      </c>
      <c r="L47" t="b">
        <v>1</v>
      </c>
      <c r="M47" s="1">
        <v>0.16589979022483609</v>
      </c>
      <c r="N47" t="b">
        <v>1</v>
      </c>
      <c r="O47">
        <v>3</v>
      </c>
      <c r="P47">
        <v>14</v>
      </c>
      <c r="Q47" t="s">
        <v>31</v>
      </c>
      <c r="R47" s="1">
        <v>0.96746985647416683</v>
      </c>
      <c r="S47" t="s">
        <v>89</v>
      </c>
      <c r="T47" t="s">
        <v>89</v>
      </c>
      <c r="U47" s="1">
        <v>82.198638916015625</v>
      </c>
      <c r="V47" t="s">
        <v>31</v>
      </c>
      <c r="W47" t="s">
        <v>31</v>
      </c>
      <c r="X47" t="s">
        <v>31</v>
      </c>
    </row>
    <row r="48" spans="1:24" x14ac:dyDescent="0.15">
      <c r="A48">
        <v>4</v>
      </c>
      <c r="B48" t="s">
        <v>95</v>
      </c>
      <c r="C48" t="b">
        <v>0</v>
      </c>
      <c r="D48" t="s">
        <v>96</v>
      </c>
      <c r="E48" t="s">
        <v>85</v>
      </c>
      <c r="F48" t="s">
        <v>94</v>
      </c>
      <c r="G48" t="s">
        <v>87</v>
      </c>
      <c r="H48" t="s">
        <v>88</v>
      </c>
      <c r="I48" s="1">
        <v>34.648326873779297</v>
      </c>
      <c r="J48" s="1">
        <v>33.843093872070312</v>
      </c>
      <c r="K48" s="1">
        <v>1.1387687921524048</v>
      </c>
      <c r="L48" t="b">
        <v>1</v>
      </c>
      <c r="M48" s="1">
        <v>0.16589979022483609</v>
      </c>
      <c r="N48" t="b">
        <v>1</v>
      </c>
      <c r="O48">
        <v>3</v>
      </c>
      <c r="P48">
        <v>30</v>
      </c>
      <c r="Q48" t="s">
        <v>31</v>
      </c>
      <c r="R48" s="1">
        <v>0.98801071772818883</v>
      </c>
      <c r="S48" t="s">
        <v>89</v>
      </c>
      <c r="T48" t="s">
        <v>90</v>
      </c>
      <c r="U48" s="1">
        <v>82.198638916015625</v>
      </c>
      <c r="V48" t="s">
        <v>31</v>
      </c>
      <c r="W48" t="s">
        <v>31</v>
      </c>
      <c r="X48" t="s">
        <v>31</v>
      </c>
    </row>
    <row r="49" spans="1:24" x14ac:dyDescent="0.15">
      <c r="A49">
        <v>5</v>
      </c>
      <c r="B49" t="s">
        <v>97</v>
      </c>
      <c r="C49" t="b">
        <v>0</v>
      </c>
      <c r="D49" t="s">
        <v>98</v>
      </c>
      <c r="E49" t="s">
        <v>85</v>
      </c>
      <c r="F49" t="s">
        <v>94</v>
      </c>
      <c r="G49" t="s">
        <v>87</v>
      </c>
      <c r="H49" t="s">
        <v>88</v>
      </c>
      <c r="I49" s="1">
        <v>30.202447891235352</v>
      </c>
      <c r="J49" s="1">
        <v>30.050640106201172</v>
      </c>
      <c r="K49" s="1">
        <v>0.21468862891197205</v>
      </c>
      <c r="L49" t="b">
        <v>1</v>
      </c>
      <c r="M49" s="1">
        <v>0.16589979022483609</v>
      </c>
      <c r="N49" t="b">
        <v>1</v>
      </c>
      <c r="O49">
        <v>3</v>
      </c>
      <c r="P49">
        <v>27</v>
      </c>
      <c r="Q49" t="s">
        <v>31</v>
      </c>
      <c r="R49" s="1">
        <v>0.9924272228999067</v>
      </c>
      <c r="S49" t="s">
        <v>89</v>
      </c>
      <c r="T49" t="s">
        <v>89</v>
      </c>
      <c r="U49" s="1">
        <v>82.3433837890625</v>
      </c>
      <c r="V49" t="s">
        <v>31</v>
      </c>
      <c r="W49" t="s">
        <v>31</v>
      </c>
      <c r="X49" t="s">
        <v>31</v>
      </c>
    </row>
    <row r="50" spans="1:24" x14ac:dyDescent="0.15">
      <c r="A50">
        <v>6</v>
      </c>
      <c r="B50" t="s">
        <v>99</v>
      </c>
      <c r="C50" t="b">
        <v>0</v>
      </c>
      <c r="D50" t="s">
        <v>100</v>
      </c>
      <c r="E50" t="s">
        <v>85</v>
      </c>
      <c r="F50" t="s">
        <v>94</v>
      </c>
      <c r="G50" t="s">
        <v>87</v>
      </c>
      <c r="H50" t="s">
        <v>88</v>
      </c>
      <c r="I50" s="1">
        <v>45.43017578125</v>
      </c>
      <c r="J50" s="1">
        <v>40.606914520263672</v>
      </c>
      <c r="K50" s="1">
        <v>6.8211216926574707</v>
      </c>
      <c r="L50" t="b">
        <v>1</v>
      </c>
      <c r="M50" s="1">
        <v>0.16589979022483609</v>
      </c>
      <c r="N50" t="b">
        <v>1</v>
      </c>
      <c r="O50">
        <v>3</v>
      </c>
      <c r="P50">
        <v>40</v>
      </c>
      <c r="Q50" t="s">
        <v>31</v>
      </c>
      <c r="R50" s="1">
        <v>0.96397135988787808</v>
      </c>
      <c r="S50" t="s">
        <v>89</v>
      </c>
      <c r="T50" t="s">
        <v>90</v>
      </c>
      <c r="U50" s="1">
        <v>80.824142456054688</v>
      </c>
      <c r="V50" s="1">
        <v>75.962554931640625</v>
      </c>
      <c r="W50" t="s">
        <v>31</v>
      </c>
      <c r="X50" t="s">
        <v>31</v>
      </c>
    </row>
    <row r="51" spans="1:24" x14ac:dyDescent="0.15">
      <c r="A51">
        <v>7</v>
      </c>
      <c r="B51" t="s">
        <v>101</v>
      </c>
      <c r="C51" t="b">
        <v>0</v>
      </c>
      <c r="D51" t="s">
        <v>102</v>
      </c>
      <c r="E51" t="s">
        <v>85</v>
      </c>
      <c r="F51" t="s">
        <v>94</v>
      </c>
      <c r="G51" t="s">
        <v>87</v>
      </c>
      <c r="H51" t="s">
        <v>88</v>
      </c>
      <c r="I51" s="1">
        <v>42.124176025390625</v>
      </c>
      <c r="J51" s="1">
        <v>45.649517059326172</v>
      </c>
      <c r="K51" s="1">
        <v>4.9855852127075195</v>
      </c>
      <c r="L51" t="b">
        <v>1</v>
      </c>
      <c r="M51" s="1">
        <v>0.16589979022483609</v>
      </c>
      <c r="N51" t="b">
        <v>1</v>
      </c>
      <c r="O51">
        <v>3</v>
      </c>
      <c r="P51">
        <v>34</v>
      </c>
      <c r="Q51" t="s">
        <v>31</v>
      </c>
      <c r="R51" s="1">
        <v>0.9746752801461418</v>
      </c>
      <c r="S51" t="s">
        <v>89</v>
      </c>
      <c r="T51" t="s">
        <v>90</v>
      </c>
      <c r="U51" s="1">
        <v>74.904266357421875</v>
      </c>
      <c r="V51" t="s">
        <v>31</v>
      </c>
      <c r="W51" t="s">
        <v>31</v>
      </c>
      <c r="X51" t="s">
        <v>31</v>
      </c>
    </row>
    <row r="52" spans="1:24" x14ac:dyDescent="0.15">
      <c r="A52">
        <v>13</v>
      </c>
      <c r="B52" t="s">
        <v>103</v>
      </c>
      <c r="C52" t="b">
        <v>0</v>
      </c>
      <c r="D52" t="s">
        <v>31</v>
      </c>
      <c r="E52" t="s">
        <v>85</v>
      </c>
      <c r="F52" t="s">
        <v>86</v>
      </c>
      <c r="G52" t="s">
        <v>87</v>
      </c>
      <c r="H52" t="s">
        <v>88</v>
      </c>
      <c r="I52" s="1">
        <v>10.853300094604492</v>
      </c>
      <c r="J52" s="1">
        <v>10.423900604248047</v>
      </c>
      <c r="K52" s="1">
        <v>0.60726189613342285</v>
      </c>
      <c r="L52" t="b">
        <v>1</v>
      </c>
      <c r="M52" s="1">
        <v>0.16589979022483609</v>
      </c>
      <c r="N52" t="b">
        <v>1</v>
      </c>
      <c r="O52">
        <v>3</v>
      </c>
      <c r="P52">
        <v>8</v>
      </c>
      <c r="Q52" t="s">
        <v>31</v>
      </c>
      <c r="R52" s="1">
        <v>0.94567803211553425</v>
      </c>
      <c r="S52" t="s">
        <v>89</v>
      </c>
      <c r="T52" t="s">
        <v>90</v>
      </c>
      <c r="U52" s="1">
        <v>82.197944641113281</v>
      </c>
      <c r="V52" t="s">
        <v>31</v>
      </c>
      <c r="W52" t="s">
        <v>31</v>
      </c>
      <c r="X52" t="s">
        <v>31</v>
      </c>
    </row>
    <row r="53" spans="1:24" x14ac:dyDescent="0.15">
      <c r="A53">
        <v>14</v>
      </c>
      <c r="B53" t="s">
        <v>104</v>
      </c>
      <c r="C53" t="b">
        <v>0</v>
      </c>
      <c r="D53" t="s">
        <v>31</v>
      </c>
      <c r="E53" t="s">
        <v>85</v>
      </c>
      <c r="F53" t="s">
        <v>86</v>
      </c>
      <c r="G53" t="s">
        <v>87</v>
      </c>
      <c r="H53" t="s">
        <v>88</v>
      </c>
      <c r="I53" s="1">
        <v>24.0479736328125</v>
      </c>
      <c r="J53" s="1">
        <v>24.108043670654297</v>
      </c>
      <c r="K53" s="1">
        <v>8.495321124792099E-2</v>
      </c>
      <c r="L53" t="b">
        <v>1</v>
      </c>
      <c r="M53" s="1">
        <v>0.16589979022483609</v>
      </c>
      <c r="N53" t="b">
        <v>1</v>
      </c>
      <c r="O53">
        <v>3</v>
      </c>
      <c r="P53">
        <v>18</v>
      </c>
      <c r="Q53" t="s">
        <v>31</v>
      </c>
      <c r="R53" s="1">
        <v>0.98684888052374076</v>
      </c>
      <c r="S53" t="s">
        <v>89</v>
      </c>
      <c r="T53" t="s">
        <v>89</v>
      </c>
      <c r="U53" s="1">
        <v>82.045989990234375</v>
      </c>
      <c r="V53" t="s">
        <v>31</v>
      </c>
      <c r="W53" t="s">
        <v>31</v>
      </c>
      <c r="X53" t="s">
        <v>31</v>
      </c>
    </row>
    <row r="54" spans="1:24" x14ac:dyDescent="0.15">
      <c r="A54">
        <v>15</v>
      </c>
      <c r="B54" t="s">
        <v>105</v>
      </c>
      <c r="C54" t="b">
        <v>0</v>
      </c>
      <c r="D54" t="s">
        <v>93</v>
      </c>
      <c r="E54" t="s">
        <v>85</v>
      </c>
      <c r="F54" t="s">
        <v>94</v>
      </c>
      <c r="G54" t="s">
        <v>87</v>
      </c>
      <c r="H54" t="s">
        <v>88</v>
      </c>
      <c r="I54" s="1">
        <v>17.800722122192383</v>
      </c>
      <c r="J54" s="1">
        <v>17.790145874023438</v>
      </c>
      <c r="K54" s="1">
        <v>1.4957073144614697E-2</v>
      </c>
      <c r="L54" t="b">
        <v>1</v>
      </c>
      <c r="M54" s="1">
        <v>0.16589979022483609</v>
      </c>
      <c r="N54" t="b">
        <v>1</v>
      </c>
      <c r="O54">
        <v>3</v>
      </c>
      <c r="P54">
        <v>13</v>
      </c>
      <c r="Q54" t="s">
        <v>31</v>
      </c>
      <c r="R54" s="1">
        <v>0.99183018580943849</v>
      </c>
      <c r="S54" t="s">
        <v>89</v>
      </c>
      <c r="T54" t="s">
        <v>89</v>
      </c>
      <c r="U54" s="1">
        <v>82.046676635742188</v>
      </c>
      <c r="V54" t="s">
        <v>31</v>
      </c>
      <c r="W54" t="s">
        <v>31</v>
      </c>
      <c r="X54" t="s">
        <v>31</v>
      </c>
    </row>
    <row r="55" spans="1:24" x14ac:dyDescent="0.15">
      <c r="A55">
        <v>16</v>
      </c>
      <c r="B55" t="s">
        <v>106</v>
      </c>
      <c r="C55" t="b">
        <v>0</v>
      </c>
      <c r="D55" t="s">
        <v>96</v>
      </c>
      <c r="E55" t="s">
        <v>85</v>
      </c>
      <c r="F55" t="s">
        <v>94</v>
      </c>
      <c r="G55" t="s">
        <v>87</v>
      </c>
      <c r="H55" t="s">
        <v>88</v>
      </c>
      <c r="I55" s="1">
        <v>33.037864685058594</v>
      </c>
      <c r="J55" s="1">
        <v>33.843093872070312</v>
      </c>
      <c r="K55" s="1">
        <v>1.1387687921524048</v>
      </c>
      <c r="L55" t="b">
        <v>1</v>
      </c>
      <c r="M55" s="1">
        <v>0.16589979022483609</v>
      </c>
      <c r="N55" t="b">
        <v>1</v>
      </c>
      <c r="O55">
        <v>3</v>
      </c>
      <c r="P55">
        <v>29</v>
      </c>
      <c r="Q55" t="s">
        <v>31</v>
      </c>
      <c r="R55" s="1">
        <v>0.98475249314795643</v>
      </c>
      <c r="S55" t="s">
        <v>89</v>
      </c>
      <c r="T55" t="s">
        <v>90</v>
      </c>
      <c r="U55" s="1">
        <v>82.046676635742188</v>
      </c>
      <c r="V55" t="s">
        <v>31</v>
      </c>
      <c r="W55" t="s">
        <v>31</v>
      </c>
      <c r="X55" t="s">
        <v>31</v>
      </c>
    </row>
    <row r="56" spans="1:24" x14ac:dyDescent="0.15">
      <c r="A56">
        <v>17</v>
      </c>
      <c r="B56" t="s">
        <v>107</v>
      </c>
      <c r="C56" t="b">
        <v>0</v>
      </c>
      <c r="D56" t="s">
        <v>98</v>
      </c>
      <c r="E56" t="s">
        <v>85</v>
      </c>
      <c r="F56" t="s">
        <v>94</v>
      </c>
      <c r="G56" t="s">
        <v>87</v>
      </c>
      <c r="H56" t="s">
        <v>88</v>
      </c>
      <c r="I56" s="1">
        <v>29.898832321166992</v>
      </c>
      <c r="J56" s="1">
        <v>30.050640106201172</v>
      </c>
      <c r="K56" s="1">
        <v>0.21468862891197205</v>
      </c>
      <c r="L56" t="b">
        <v>1</v>
      </c>
      <c r="M56" s="1">
        <v>0.16589979022483609</v>
      </c>
      <c r="N56" t="b">
        <v>1</v>
      </c>
      <c r="O56">
        <v>3</v>
      </c>
      <c r="P56">
        <v>24</v>
      </c>
      <c r="Q56" t="s">
        <v>31</v>
      </c>
      <c r="R56" s="1">
        <v>0.98851878551851302</v>
      </c>
      <c r="S56" t="s">
        <v>89</v>
      </c>
      <c r="T56" t="s">
        <v>89</v>
      </c>
      <c r="U56" s="1">
        <v>82.191459655761719</v>
      </c>
      <c r="V56" t="s">
        <v>31</v>
      </c>
      <c r="W56" t="s">
        <v>31</v>
      </c>
      <c r="X56" t="s">
        <v>31</v>
      </c>
    </row>
    <row r="57" spans="1:24" x14ac:dyDescent="0.15">
      <c r="A57">
        <v>18</v>
      </c>
      <c r="B57" t="s">
        <v>108</v>
      </c>
      <c r="C57" t="b">
        <v>0</v>
      </c>
      <c r="D57" t="s">
        <v>100</v>
      </c>
      <c r="E57" t="s">
        <v>85</v>
      </c>
      <c r="F57" t="s">
        <v>94</v>
      </c>
      <c r="G57" t="s">
        <v>87</v>
      </c>
      <c r="H57" t="s">
        <v>88</v>
      </c>
      <c r="I57" s="1">
        <v>35.783653259277344</v>
      </c>
      <c r="J57" s="1">
        <v>40.606914520263672</v>
      </c>
      <c r="K57" s="1">
        <v>6.8211216926574707</v>
      </c>
      <c r="L57" t="b">
        <v>1</v>
      </c>
      <c r="M57" s="1">
        <v>0.16589979022483609</v>
      </c>
      <c r="N57" t="b">
        <v>1</v>
      </c>
      <c r="O57">
        <v>3</v>
      </c>
      <c r="P57">
        <v>29</v>
      </c>
      <c r="Q57" t="s">
        <v>31</v>
      </c>
      <c r="R57" s="1">
        <v>0.98553463660677021</v>
      </c>
      <c r="S57" t="s">
        <v>89</v>
      </c>
      <c r="T57" t="s">
        <v>90</v>
      </c>
      <c r="U57" s="1">
        <v>82.191459655761719</v>
      </c>
      <c r="V57" t="s">
        <v>31</v>
      </c>
      <c r="W57" t="s">
        <v>31</v>
      </c>
      <c r="X57" t="s">
        <v>31</v>
      </c>
    </row>
    <row r="58" spans="1:24" x14ac:dyDescent="0.15">
      <c r="A58">
        <v>19</v>
      </c>
      <c r="B58" t="s">
        <v>109</v>
      </c>
      <c r="C58" t="b">
        <v>0</v>
      </c>
      <c r="D58" t="s">
        <v>102</v>
      </c>
      <c r="E58" t="s">
        <v>85</v>
      </c>
      <c r="F58" t="s">
        <v>94</v>
      </c>
      <c r="G58" t="s">
        <v>87</v>
      </c>
      <c r="H58" t="s">
        <v>88</v>
      </c>
      <c r="I58" s="1">
        <v>49.174858093261719</v>
      </c>
      <c r="J58" s="1">
        <v>45.649517059326172</v>
      </c>
      <c r="K58" s="1">
        <v>4.9855852127075195</v>
      </c>
      <c r="L58" t="b">
        <v>1</v>
      </c>
      <c r="M58" s="1">
        <v>0.16589979022483609</v>
      </c>
      <c r="N58" t="b">
        <v>1</v>
      </c>
      <c r="O58">
        <v>3</v>
      </c>
      <c r="P58">
        <v>44</v>
      </c>
      <c r="Q58" t="s">
        <v>31</v>
      </c>
      <c r="R58" s="1">
        <v>0</v>
      </c>
      <c r="S58" t="s">
        <v>90</v>
      </c>
      <c r="T58" t="s">
        <v>90</v>
      </c>
      <c r="U58" s="1">
        <v>76.271957397460938</v>
      </c>
      <c r="V58" t="s">
        <v>31</v>
      </c>
      <c r="W58" t="s">
        <v>31</v>
      </c>
      <c r="X58" t="s">
        <v>31</v>
      </c>
    </row>
    <row r="59" spans="1:24" x14ac:dyDescent="0.15">
      <c r="A59">
        <v>25</v>
      </c>
      <c r="B59" t="s">
        <v>110</v>
      </c>
      <c r="C59" t="b">
        <v>0</v>
      </c>
      <c r="D59" t="s">
        <v>31</v>
      </c>
      <c r="E59" t="s">
        <v>85</v>
      </c>
      <c r="F59" t="s">
        <v>86</v>
      </c>
      <c r="G59" t="s">
        <v>87</v>
      </c>
      <c r="H59" t="s">
        <v>88</v>
      </c>
      <c r="I59" s="1">
        <v>13.930495262145996</v>
      </c>
      <c r="J59" s="1">
        <v>13.743923187255859</v>
      </c>
      <c r="K59" s="1">
        <v>0.26385208964347839</v>
      </c>
      <c r="L59" t="b">
        <v>1</v>
      </c>
      <c r="M59" s="1">
        <v>0.16589979022483609</v>
      </c>
      <c r="N59" t="b">
        <v>1</v>
      </c>
      <c r="O59">
        <v>3</v>
      </c>
      <c r="P59">
        <v>10</v>
      </c>
      <c r="Q59" t="s">
        <v>31</v>
      </c>
      <c r="R59" s="1">
        <v>0.96390382136953878</v>
      </c>
      <c r="S59" t="s">
        <v>89</v>
      </c>
      <c r="T59" t="s">
        <v>89</v>
      </c>
      <c r="U59" s="1">
        <v>82.197944641113281</v>
      </c>
      <c r="V59" t="s">
        <v>31</v>
      </c>
      <c r="W59" t="s">
        <v>31</v>
      </c>
      <c r="X59" t="s">
        <v>31</v>
      </c>
    </row>
    <row r="60" spans="1:24" x14ac:dyDescent="0.15">
      <c r="A60">
        <v>26</v>
      </c>
      <c r="B60" t="s">
        <v>111</v>
      </c>
      <c r="C60" t="b">
        <v>0</v>
      </c>
      <c r="D60" t="s">
        <v>31</v>
      </c>
      <c r="E60" t="s">
        <v>85</v>
      </c>
      <c r="F60" t="s">
        <v>86</v>
      </c>
      <c r="G60" t="s">
        <v>87</v>
      </c>
      <c r="H60" t="s">
        <v>88</v>
      </c>
      <c r="I60" s="1">
        <v>27.411821365356445</v>
      </c>
      <c r="J60" s="1">
        <v>27.413593292236328</v>
      </c>
      <c r="K60" s="1">
        <v>2.5045343209058046E-3</v>
      </c>
      <c r="L60" t="b">
        <v>1</v>
      </c>
      <c r="M60" s="1">
        <v>0.16589979022483609</v>
      </c>
      <c r="N60" t="b">
        <v>1</v>
      </c>
      <c r="O60">
        <v>3</v>
      </c>
      <c r="P60">
        <v>22</v>
      </c>
      <c r="Q60" t="s">
        <v>31</v>
      </c>
      <c r="R60" s="1">
        <v>0.99030195758714246</v>
      </c>
      <c r="S60" t="s">
        <v>89</v>
      </c>
      <c r="T60" t="s">
        <v>89</v>
      </c>
      <c r="U60" s="1">
        <v>82.045989990234375</v>
      </c>
      <c r="V60" t="s">
        <v>31</v>
      </c>
      <c r="W60" t="s">
        <v>31</v>
      </c>
      <c r="X60" t="s">
        <v>31</v>
      </c>
    </row>
    <row r="61" spans="1:24" x14ac:dyDescent="0.15">
      <c r="A61">
        <v>27</v>
      </c>
      <c r="B61" t="s">
        <v>112</v>
      </c>
      <c r="C61" t="b">
        <v>0</v>
      </c>
      <c r="D61" t="s">
        <v>113</v>
      </c>
      <c r="E61" t="s">
        <v>85</v>
      </c>
      <c r="F61" t="s">
        <v>94</v>
      </c>
      <c r="G61" t="s">
        <v>87</v>
      </c>
      <c r="H61" t="s">
        <v>88</v>
      </c>
      <c r="I61" s="1">
        <v>33.258106231689453</v>
      </c>
      <c r="J61" s="1">
        <v>33.816757202148438</v>
      </c>
      <c r="K61" s="1">
        <v>0.79004907608032227</v>
      </c>
      <c r="L61" t="b">
        <v>1</v>
      </c>
      <c r="M61" s="1">
        <v>0.16589979022483609</v>
      </c>
      <c r="N61" t="b">
        <v>1</v>
      </c>
      <c r="O61">
        <v>3</v>
      </c>
      <c r="P61">
        <v>28</v>
      </c>
      <c r="Q61" t="s">
        <v>31</v>
      </c>
      <c r="R61" s="1">
        <v>0.98226327568694149</v>
      </c>
      <c r="S61" t="s">
        <v>89</v>
      </c>
      <c r="T61" t="s">
        <v>90</v>
      </c>
      <c r="U61" s="1">
        <v>81.894706726074219</v>
      </c>
      <c r="V61" t="s">
        <v>31</v>
      </c>
      <c r="W61" t="s">
        <v>31</v>
      </c>
      <c r="X61" t="s">
        <v>31</v>
      </c>
    </row>
    <row r="62" spans="1:24" x14ac:dyDescent="0.15">
      <c r="A62">
        <v>28</v>
      </c>
      <c r="B62" t="s">
        <v>114</v>
      </c>
      <c r="C62" t="b">
        <v>0</v>
      </c>
      <c r="D62" t="s">
        <v>115</v>
      </c>
      <c r="E62" t="s">
        <v>85</v>
      </c>
      <c r="F62" t="s">
        <v>94</v>
      </c>
      <c r="G62" t="s">
        <v>87</v>
      </c>
      <c r="H62" t="s">
        <v>88</v>
      </c>
      <c r="I62" s="1">
        <v>13.891337394714355</v>
      </c>
      <c r="J62" s="1">
        <v>13.853429794311523</v>
      </c>
      <c r="K62" s="1">
        <v>5.3608767688274384E-2</v>
      </c>
      <c r="L62" t="b">
        <v>1</v>
      </c>
      <c r="M62" s="1">
        <v>0.16589979022483609</v>
      </c>
      <c r="N62" t="b">
        <v>1</v>
      </c>
      <c r="O62">
        <v>3</v>
      </c>
      <c r="P62">
        <v>9</v>
      </c>
      <c r="Q62" t="s">
        <v>31</v>
      </c>
      <c r="R62" s="1">
        <v>0.98495391323359804</v>
      </c>
      <c r="S62" t="s">
        <v>89</v>
      </c>
      <c r="T62" t="s">
        <v>89</v>
      </c>
      <c r="U62" s="1">
        <v>82.046676635742188</v>
      </c>
      <c r="V62" t="s">
        <v>31</v>
      </c>
      <c r="W62" t="s">
        <v>31</v>
      </c>
      <c r="X62" t="s">
        <v>31</v>
      </c>
    </row>
    <row r="63" spans="1:24" x14ac:dyDescent="0.15">
      <c r="A63">
        <v>29</v>
      </c>
      <c r="B63" t="s">
        <v>116</v>
      </c>
      <c r="C63" t="b">
        <v>0</v>
      </c>
      <c r="D63" t="s">
        <v>117</v>
      </c>
      <c r="E63" t="s">
        <v>85</v>
      </c>
      <c r="F63" t="s">
        <v>94</v>
      </c>
      <c r="G63" t="s">
        <v>87</v>
      </c>
      <c r="H63" t="s">
        <v>88</v>
      </c>
      <c r="I63" s="1">
        <v>32.834674835205078</v>
      </c>
      <c r="J63" s="1">
        <v>33.352035522460938</v>
      </c>
      <c r="K63" s="1">
        <v>0.7316557765007019</v>
      </c>
      <c r="L63" t="b">
        <v>1</v>
      </c>
      <c r="M63" s="1">
        <v>0.16589979022483609</v>
      </c>
      <c r="N63" t="b">
        <v>1</v>
      </c>
      <c r="O63">
        <v>3</v>
      </c>
      <c r="P63">
        <v>28</v>
      </c>
      <c r="Q63" t="s">
        <v>31</v>
      </c>
      <c r="R63" s="1">
        <v>0.98719906164683735</v>
      </c>
      <c r="S63" t="s">
        <v>89</v>
      </c>
      <c r="T63" t="s">
        <v>90</v>
      </c>
      <c r="U63" s="1">
        <v>82.191459655761719</v>
      </c>
      <c r="V63" t="s">
        <v>31</v>
      </c>
      <c r="W63" t="s">
        <v>31</v>
      </c>
      <c r="X63" t="s">
        <v>31</v>
      </c>
    </row>
    <row r="64" spans="1:24" x14ac:dyDescent="0.15">
      <c r="A64">
        <v>30</v>
      </c>
      <c r="B64" t="s">
        <v>118</v>
      </c>
      <c r="C64" t="b">
        <v>0</v>
      </c>
      <c r="D64" t="s">
        <v>119</v>
      </c>
      <c r="E64" t="s">
        <v>85</v>
      </c>
      <c r="F64" t="s">
        <v>94</v>
      </c>
      <c r="G64" t="s">
        <v>87</v>
      </c>
      <c r="H64" t="s">
        <v>88</v>
      </c>
      <c r="I64" s="1">
        <v>35.71405029296875</v>
      </c>
      <c r="J64" s="1">
        <v>40.740982055664062</v>
      </c>
      <c r="K64" s="1">
        <v>7.1091523170471191</v>
      </c>
      <c r="L64" t="b">
        <v>1</v>
      </c>
      <c r="M64" s="1">
        <v>0.16589979022483609</v>
      </c>
      <c r="N64" t="b">
        <v>1</v>
      </c>
      <c r="O64">
        <v>3</v>
      </c>
      <c r="P64">
        <v>30</v>
      </c>
      <c r="Q64" t="s">
        <v>31</v>
      </c>
      <c r="R64" s="1">
        <v>0.99131156313593372</v>
      </c>
      <c r="S64" t="s">
        <v>89</v>
      </c>
      <c r="T64" t="s">
        <v>90</v>
      </c>
      <c r="U64" s="1">
        <v>82.191459655761719</v>
      </c>
      <c r="V64" t="s">
        <v>31</v>
      </c>
      <c r="W64" t="s">
        <v>31</v>
      </c>
      <c r="X64" t="s">
        <v>31</v>
      </c>
    </row>
    <row r="65" spans="1:24" x14ac:dyDescent="0.15">
      <c r="A65">
        <v>31</v>
      </c>
      <c r="B65" t="s">
        <v>120</v>
      </c>
      <c r="C65" t="b">
        <v>0</v>
      </c>
      <c r="D65" t="s">
        <v>102</v>
      </c>
      <c r="E65" t="s">
        <v>85</v>
      </c>
      <c r="F65" t="s">
        <v>94</v>
      </c>
      <c r="G65" t="s">
        <v>87</v>
      </c>
      <c r="H65" t="s">
        <v>88</v>
      </c>
      <c r="I65" t="s">
        <v>121</v>
      </c>
      <c r="J65" s="1">
        <v>45.649517059326172</v>
      </c>
      <c r="K65" s="1">
        <v>4.9855852127075195</v>
      </c>
      <c r="L65" t="b">
        <v>1</v>
      </c>
      <c r="M65" s="1">
        <v>0.16589979022483609</v>
      </c>
      <c r="N65" t="b">
        <v>1</v>
      </c>
      <c r="O65">
        <v>3</v>
      </c>
      <c r="P65">
        <v>45</v>
      </c>
      <c r="Q65" t="s">
        <v>31</v>
      </c>
      <c r="R65" s="1">
        <v>0</v>
      </c>
      <c r="S65" t="s">
        <v>90</v>
      </c>
      <c r="T65" t="s">
        <v>89</v>
      </c>
      <c r="U65" s="1">
        <v>75.360160827636719</v>
      </c>
      <c r="V65" s="1">
        <v>92.836273193359375</v>
      </c>
      <c r="W65" t="s">
        <v>31</v>
      </c>
      <c r="X65" t="s">
        <v>31</v>
      </c>
    </row>
    <row r="66" spans="1:24" x14ac:dyDescent="0.15">
      <c r="A66">
        <v>37</v>
      </c>
      <c r="B66" t="s">
        <v>122</v>
      </c>
      <c r="C66" t="b">
        <v>0</v>
      </c>
      <c r="D66" t="s">
        <v>31</v>
      </c>
      <c r="E66" t="s">
        <v>85</v>
      </c>
      <c r="F66" t="s">
        <v>86</v>
      </c>
      <c r="G66" t="s">
        <v>87</v>
      </c>
      <c r="H66" t="s">
        <v>88</v>
      </c>
      <c r="I66" s="1">
        <v>13.557352066040039</v>
      </c>
      <c r="J66" s="1">
        <v>13.743923187255859</v>
      </c>
      <c r="K66" s="1">
        <v>0.26385208964347839</v>
      </c>
      <c r="L66" t="b">
        <v>1</v>
      </c>
      <c r="M66" s="1">
        <v>0.16589979022483609</v>
      </c>
      <c r="N66" t="b">
        <v>1</v>
      </c>
      <c r="O66">
        <v>3</v>
      </c>
      <c r="P66">
        <v>8</v>
      </c>
      <c r="Q66" t="s">
        <v>31</v>
      </c>
      <c r="R66" s="1">
        <v>0.97080891420890869</v>
      </c>
      <c r="S66" t="s">
        <v>89</v>
      </c>
      <c r="T66" t="s">
        <v>89</v>
      </c>
      <c r="U66" s="1">
        <v>81.894027709960938</v>
      </c>
      <c r="V66" t="s">
        <v>31</v>
      </c>
      <c r="W66" t="s">
        <v>31</v>
      </c>
      <c r="X66" t="s">
        <v>31</v>
      </c>
    </row>
    <row r="67" spans="1:24" x14ac:dyDescent="0.15">
      <c r="A67">
        <v>38</v>
      </c>
      <c r="B67" t="s">
        <v>123</v>
      </c>
      <c r="C67" t="b">
        <v>0</v>
      </c>
      <c r="D67" t="s">
        <v>31</v>
      </c>
      <c r="E67" t="s">
        <v>85</v>
      </c>
      <c r="F67" t="s">
        <v>86</v>
      </c>
      <c r="G67" t="s">
        <v>87</v>
      </c>
      <c r="H67" t="s">
        <v>88</v>
      </c>
      <c r="I67" s="1">
        <v>27.415363311767578</v>
      </c>
      <c r="J67" s="1">
        <v>27.413593292236328</v>
      </c>
      <c r="K67" s="1">
        <v>2.5045343209058046E-3</v>
      </c>
      <c r="L67" t="b">
        <v>1</v>
      </c>
      <c r="M67" s="1">
        <v>0.16589979022483609</v>
      </c>
      <c r="N67" t="b">
        <v>1</v>
      </c>
      <c r="O67">
        <v>3</v>
      </c>
      <c r="P67">
        <v>22</v>
      </c>
      <c r="Q67" t="s">
        <v>31</v>
      </c>
      <c r="R67" s="1">
        <v>0.98714326051589529</v>
      </c>
      <c r="S67" t="s">
        <v>89</v>
      </c>
      <c r="T67" t="s">
        <v>89</v>
      </c>
      <c r="U67" s="1">
        <v>81.894027709960938</v>
      </c>
      <c r="V67" t="s">
        <v>31</v>
      </c>
      <c r="W67" t="s">
        <v>31</v>
      </c>
      <c r="X67" t="s">
        <v>31</v>
      </c>
    </row>
    <row r="68" spans="1:24" x14ac:dyDescent="0.15">
      <c r="A68">
        <v>39</v>
      </c>
      <c r="B68" t="s">
        <v>124</v>
      </c>
      <c r="C68" t="b">
        <v>0</v>
      </c>
      <c r="D68" t="s">
        <v>113</v>
      </c>
      <c r="E68" t="s">
        <v>85</v>
      </c>
      <c r="F68" t="s">
        <v>94</v>
      </c>
      <c r="G68" t="s">
        <v>87</v>
      </c>
      <c r="H68" t="s">
        <v>88</v>
      </c>
      <c r="I68" s="1">
        <v>34.375404357910156</v>
      </c>
      <c r="J68" s="1">
        <v>33.816757202148438</v>
      </c>
      <c r="K68" s="1">
        <v>0.79004907608032227</v>
      </c>
      <c r="L68" t="b">
        <v>1</v>
      </c>
      <c r="M68" s="1">
        <v>0.16589979022483609</v>
      </c>
      <c r="N68" t="b">
        <v>1</v>
      </c>
      <c r="O68">
        <v>3</v>
      </c>
      <c r="P68">
        <v>29</v>
      </c>
      <c r="Q68" t="s">
        <v>31</v>
      </c>
      <c r="R68" s="1">
        <v>0.98149722097784109</v>
      </c>
      <c r="S68" t="s">
        <v>89</v>
      </c>
      <c r="T68" t="s">
        <v>90</v>
      </c>
      <c r="U68" s="1">
        <v>81.894706726074219</v>
      </c>
      <c r="V68" t="s">
        <v>31</v>
      </c>
      <c r="W68" t="s">
        <v>31</v>
      </c>
      <c r="X68" t="s">
        <v>31</v>
      </c>
    </row>
    <row r="69" spans="1:24" x14ac:dyDescent="0.15">
      <c r="A69">
        <v>40</v>
      </c>
      <c r="B69" t="s">
        <v>125</v>
      </c>
      <c r="C69" t="b">
        <v>0</v>
      </c>
      <c r="D69" t="s">
        <v>115</v>
      </c>
      <c r="E69" t="s">
        <v>85</v>
      </c>
      <c r="F69" t="s">
        <v>94</v>
      </c>
      <c r="G69" t="s">
        <v>87</v>
      </c>
      <c r="H69" t="s">
        <v>88</v>
      </c>
      <c r="I69" s="1">
        <v>13.815523147583008</v>
      </c>
      <c r="J69" s="1">
        <v>13.853429794311523</v>
      </c>
      <c r="K69" s="1">
        <v>5.3608767688274384E-2</v>
      </c>
      <c r="L69" t="b">
        <v>1</v>
      </c>
      <c r="M69" s="1">
        <v>0.16589979022483609</v>
      </c>
      <c r="N69" t="b">
        <v>1</v>
      </c>
      <c r="O69">
        <v>3</v>
      </c>
      <c r="P69">
        <v>8</v>
      </c>
      <c r="Q69" t="s">
        <v>31</v>
      </c>
      <c r="R69" s="1">
        <v>0.98124300662600694</v>
      </c>
      <c r="S69" t="s">
        <v>89</v>
      </c>
      <c r="T69" t="s">
        <v>89</v>
      </c>
      <c r="U69" s="1">
        <v>81.894706726074219</v>
      </c>
      <c r="V69" t="s">
        <v>31</v>
      </c>
      <c r="W69" t="s">
        <v>31</v>
      </c>
      <c r="X69" t="s">
        <v>31</v>
      </c>
    </row>
    <row r="70" spans="1:24" x14ac:dyDescent="0.15">
      <c r="A70">
        <v>41</v>
      </c>
      <c r="B70" t="s">
        <v>126</v>
      </c>
      <c r="C70" t="b">
        <v>0</v>
      </c>
      <c r="D70" t="s">
        <v>117</v>
      </c>
      <c r="E70" t="s">
        <v>85</v>
      </c>
      <c r="F70" t="s">
        <v>94</v>
      </c>
      <c r="G70" t="s">
        <v>87</v>
      </c>
      <c r="H70" t="s">
        <v>88</v>
      </c>
      <c r="I70" s="1">
        <v>33.869392395019531</v>
      </c>
      <c r="J70" s="1">
        <v>33.352035522460938</v>
      </c>
      <c r="K70" s="1">
        <v>0.7316557765007019</v>
      </c>
      <c r="L70" t="b">
        <v>1</v>
      </c>
      <c r="M70" s="1">
        <v>0.16589979022483609</v>
      </c>
      <c r="N70" t="b">
        <v>1</v>
      </c>
      <c r="O70">
        <v>3</v>
      </c>
      <c r="P70">
        <v>29</v>
      </c>
      <c r="Q70" t="s">
        <v>31</v>
      </c>
      <c r="R70" s="1">
        <v>0.99226514429878154</v>
      </c>
      <c r="S70" t="s">
        <v>89</v>
      </c>
      <c r="T70" t="s">
        <v>90</v>
      </c>
      <c r="U70" s="1">
        <v>82.039535522460938</v>
      </c>
      <c r="V70" t="s">
        <v>31</v>
      </c>
      <c r="W70" t="s">
        <v>31</v>
      </c>
      <c r="X70" t="s">
        <v>31</v>
      </c>
    </row>
    <row r="71" spans="1:24" x14ac:dyDescent="0.15">
      <c r="A71">
        <v>42</v>
      </c>
      <c r="B71" t="s">
        <v>127</v>
      </c>
      <c r="C71" t="b">
        <v>0</v>
      </c>
      <c r="D71" t="s">
        <v>119</v>
      </c>
      <c r="E71" t="s">
        <v>85</v>
      </c>
      <c r="F71" t="s">
        <v>94</v>
      </c>
      <c r="G71" t="s">
        <v>87</v>
      </c>
      <c r="H71" t="s">
        <v>88</v>
      </c>
      <c r="I71" s="1">
        <v>45.767910003662109</v>
      </c>
      <c r="J71" s="1">
        <v>40.740982055664062</v>
      </c>
      <c r="K71" s="1">
        <v>7.1091523170471191</v>
      </c>
      <c r="L71" t="b">
        <v>1</v>
      </c>
      <c r="M71" s="1">
        <v>0.16589979022483609</v>
      </c>
      <c r="N71" t="b">
        <v>1</v>
      </c>
      <c r="O71">
        <v>3</v>
      </c>
      <c r="P71">
        <v>41</v>
      </c>
      <c r="Q71" t="s">
        <v>31</v>
      </c>
      <c r="R71" s="1">
        <v>0.96813441241490017</v>
      </c>
      <c r="S71" t="s">
        <v>89</v>
      </c>
      <c r="T71" t="s">
        <v>90</v>
      </c>
      <c r="U71" s="1">
        <v>81.887611389160156</v>
      </c>
      <c r="V71" t="s">
        <v>31</v>
      </c>
      <c r="W71" t="s">
        <v>31</v>
      </c>
      <c r="X71" t="s">
        <v>31</v>
      </c>
    </row>
    <row r="72" spans="1:24" x14ac:dyDescent="0.15">
      <c r="A72">
        <v>49</v>
      </c>
      <c r="B72" t="s">
        <v>128</v>
      </c>
      <c r="C72" t="b">
        <v>0</v>
      </c>
      <c r="D72" t="s">
        <v>31</v>
      </c>
      <c r="E72" t="s">
        <v>85</v>
      </c>
      <c r="F72" t="s">
        <v>86</v>
      </c>
      <c r="G72" t="s">
        <v>87</v>
      </c>
      <c r="H72" t="s">
        <v>88</v>
      </c>
      <c r="I72" s="1">
        <v>17.562046051025391</v>
      </c>
      <c r="J72" s="1">
        <v>17.569053649902344</v>
      </c>
      <c r="K72" s="1">
        <v>9.9088922142982483E-3</v>
      </c>
      <c r="L72" t="b">
        <v>1</v>
      </c>
      <c r="M72" s="1">
        <v>0.16589979022483609</v>
      </c>
      <c r="N72" t="b">
        <v>1</v>
      </c>
      <c r="O72">
        <v>3</v>
      </c>
      <c r="P72">
        <v>14</v>
      </c>
      <c r="Q72" t="s">
        <v>31</v>
      </c>
      <c r="R72" s="1">
        <v>0.98788363910458588</v>
      </c>
      <c r="S72" t="s">
        <v>89</v>
      </c>
      <c r="T72" t="s">
        <v>89</v>
      </c>
      <c r="U72" s="1">
        <v>82.045989990234375</v>
      </c>
      <c r="V72" t="s">
        <v>31</v>
      </c>
      <c r="W72" t="s">
        <v>31</v>
      </c>
      <c r="X72" t="s">
        <v>31</v>
      </c>
    </row>
    <row r="73" spans="1:24" x14ac:dyDescent="0.15">
      <c r="A73">
        <v>51</v>
      </c>
      <c r="B73" t="s">
        <v>129</v>
      </c>
      <c r="C73" t="b">
        <v>0</v>
      </c>
      <c r="D73" t="s">
        <v>130</v>
      </c>
      <c r="E73" t="s">
        <v>85</v>
      </c>
      <c r="F73" t="s">
        <v>94</v>
      </c>
      <c r="G73" t="s">
        <v>87</v>
      </c>
      <c r="H73" t="s">
        <v>88</v>
      </c>
      <c r="I73" s="1">
        <v>14.15263557434082</v>
      </c>
      <c r="J73" s="1">
        <v>14.106155395507812</v>
      </c>
      <c r="K73" s="1">
        <v>6.5733574330806732E-2</v>
      </c>
      <c r="L73" t="b">
        <v>1</v>
      </c>
      <c r="M73" s="1">
        <v>0.16589979022483609</v>
      </c>
      <c r="N73" t="b">
        <v>1</v>
      </c>
      <c r="O73">
        <v>3</v>
      </c>
      <c r="P73">
        <v>10</v>
      </c>
      <c r="Q73" t="s">
        <v>31</v>
      </c>
      <c r="R73" s="1">
        <v>0.9802231648147578</v>
      </c>
      <c r="S73" t="s">
        <v>89</v>
      </c>
      <c r="T73" t="s">
        <v>89</v>
      </c>
      <c r="U73" s="1">
        <v>82.046676635742188</v>
      </c>
      <c r="V73" t="s">
        <v>31</v>
      </c>
      <c r="W73" t="s">
        <v>31</v>
      </c>
      <c r="X73" t="s">
        <v>31</v>
      </c>
    </row>
    <row r="74" spans="1:24" x14ac:dyDescent="0.15">
      <c r="A74">
        <v>52</v>
      </c>
      <c r="B74" t="s">
        <v>131</v>
      </c>
      <c r="C74" t="b">
        <v>0</v>
      </c>
      <c r="D74" t="s">
        <v>132</v>
      </c>
      <c r="E74" t="s">
        <v>85</v>
      </c>
      <c r="F74" t="s">
        <v>94</v>
      </c>
      <c r="G74" t="s">
        <v>87</v>
      </c>
      <c r="H74" t="s">
        <v>88</v>
      </c>
      <c r="I74" s="1">
        <v>32.855842590332031</v>
      </c>
      <c r="J74" s="1">
        <v>33.145496368408203</v>
      </c>
      <c r="K74" s="1">
        <v>0.40963229537010193</v>
      </c>
      <c r="L74" t="b">
        <v>1</v>
      </c>
      <c r="M74" s="1">
        <v>0.16589979022483609</v>
      </c>
      <c r="N74" t="b">
        <v>1</v>
      </c>
      <c r="O74">
        <v>3</v>
      </c>
      <c r="P74">
        <v>28</v>
      </c>
      <c r="Q74" t="s">
        <v>31</v>
      </c>
      <c r="R74" s="1">
        <v>0.9871082446503554</v>
      </c>
      <c r="S74" t="s">
        <v>89</v>
      </c>
      <c r="T74" t="s">
        <v>89</v>
      </c>
      <c r="U74" s="1">
        <v>81.894706726074219</v>
      </c>
      <c r="V74" t="s">
        <v>31</v>
      </c>
      <c r="W74" t="s">
        <v>31</v>
      </c>
      <c r="X74" t="s">
        <v>31</v>
      </c>
    </row>
    <row r="75" spans="1:24" x14ac:dyDescent="0.15">
      <c r="A75">
        <v>53</v>
      </c>
      <c r="B75" t="s">
        <v>133</v>
      </c>
      <c r="C75" t="b">
        <v>0</v>
      </c>
      <c r="D75" t="s">
        <v>134</v>
      </c>
      <c r="E75" t="s">
        <v>85</v>
      </c>
      <c r="F75" t="s">
        <v>94</v>
      </c>
      <c r="G75" t="s">
        <v>87</v>
      </c>
      <c r="H75" t="s">
        <v>88</v>
      </c>
      <c r="I75" s="1">
        <v>14.925512313842773</v>
      </c>
      <c r="J75" s="1">
        <v>14.876117706298828</v>
      </c>
      <c r="K75" s="1">
        <v>6.9853849709033966E-2</v>
      </c>
      <c r="L75" t="b">
        <v>1</v>
      </c>
      <c r="M75" s="1">
        <v>0.16589979022483609</v>
      </c>
      <c r="N75" t="b">
        <v>1</v>
      </c>
      <c r="O75">
        <v>3</v>
      </c>
      <c r="P75">
        <v>11</v>
      </c>
      <c r="Q75" t="s">
        <v>31</v>
      </c>
      <c r="R75" s="1">
        <v>0.98666535664604782</v>
      </c>
      <c r="S75" t="s">
        <v>89</v>
      </c>
      <c r="T75" t="s">
        <v>89</v>
      </c>
      <c r="U75" s="1">
        <v>82.191459655761719</v>
      </c>
      <c r="V75" t="s">
        <v>31</v>
      </c>
      <c r="W75" t="s">
        <v>31</v>
      </c>
      <c r="X75" t="s">
        <v>31</v>
      </c>
    </row>
    <row r="76" spans="1:24" x14ac:dyDescent="0.15">
      <c r="A76">
        <v>54</v>
      </c>
      <c r="B76" t="s">
        <v>135</v>
      </c>
      <c r="C76" t="b">
        <v>0</v>
      </c>
      <c r="D76" t="s">
        <v>136</v>
      </c>
      <c r="E76" t="s">
        <v>85</v>
      </c>
      <c r="F76" t="s">
        <v>94</v>
      </c>
      <c r="G76" t="s">
        <v>87</v>
      </c>
      <c r="H76" t="s">
        <v>88</v>
      </c>
      <c r="I76" s="1">
        <v>45.218441009521484</v>
      </c>
      <c r="J76" s="1">
        <v>45.218441009521484</v>
      </c>
      <c r="K76" t="s">
        <v>31</v>
      </c>
      <c r="L76" t="b">
        <v>1</v>
      </c>
      <c r="M76" s="1">
        <v>0.16589979022483609</v>
      </c>
      <c r="N76" t="b">
        <v>1</v>
      </c>
      <c r="O76">
        <v>3</v>
      </c>
      <c r="P76">
        <v>40</v>
      </c>
      <c r="Q76" t="s">
        <v>31</v>
      </c>
      <c r="R76" s="1">
        <v>0.97108513144943742</v>
      </c>
      <c r="S76" t="s">
        <v>89</v>
      </c>
      <c r="T76" t="s">
        <v>89</v>
      </c>
      <c r="U76" s="1">
        <v>75.20294189453125</v>
      </c>
      <c r="V76" t="s">
        <v>31</v>
      </c>
      <c r="W76" t="s">
        <v>31</v>
      </c>
      <c r="X76" t="s">
        <v>31</v>
      </c>
    </row>
    <row r="77" spans="1:24" x14ac:dyDescent="0.15">
      <c r="A77">
        <v>61</v>
      </c>
      <c r="B77" t="s">
        <v>137</v>
      </c>
      <c r="C77" t="b">
        <v>0</v>
      </c>
      <c r="D77" t="s">
        <v>31</v>
      </c>
      <c r="E77" t="s">
        <v>85</v>
      </c>
      <c r="F77" t="s">
        <v>86</v>
      </c>
      <c r="G77" t="s">
        <v>87</v>
      </c>
      <c r="H77" t="s">
        <v>88</v>
      </c>
      <c r="I77" s="1">
        <v>17.576059341430664</v>
      </c>
      <c r="J77" s="1">
        <v>17.569053649902344</v>
      </c>
      <c r="K77" s="1">
        <v>9.9088922142982483E-3</v>
      </c>
      <c r="L77" t="b">
        <v>1</v>
      </c>
      <c r="M77" s="1">
        <v>0.16589979022483609</v>
      </c>
      <c r="N77" t="b">
        <v>1</v>
      </c>
      <c r="O77">
        <v>3</v>
      </c>
      <c r="P77">
        <v>12</v>
      </c>
      <c r="Q77" t="s">
        <v>31</v>
      </c>
      <c r="R77" s="1">
        <v>0.98984637909712936</v>
      </c>
      <c r="S77" t="s">
        <v>89</v>
      </c>
      <c r="T77" t="s">
        <v>89</v>
      </c>
      <c r="U77" s="1">
        <v>81.894027709960938</v>
      </c>
      <c r="V77" t="s">
        <v>31</v>
      </c>
      <c r="W77" t="s">
        <v>31</v>
      </c>
      <c r="X77" t="s">
        <v>31</v>
      </c>
    </row>
    <row r="78" spans="1:24" x14ac:dyDescent="0.15">
      <c r="A78">
        <v>63</v>
      </c>
      <c r="B78" t="s">
        <v>138</v>
      </c>
      <c r="C78" t="b">
        <v>0</v>
      </c>
      <c r="D78" t="s">
        <v>130</v>
      </c>
      <c r="E78" t="s">
        <v>85</v>
      </c>
      <c r="F78" t="s">
        <v>94</v>
      </c>
      <c r="G78" t="s">
        <v>87</v>
      </c>
      <c r="H78" t="s">
        <v>88</v>
      </c>
      <c r="I78" s="1">
        <v>14.059674263000488</v>
      </c>
      <c r="J78" s="1">
        <v>14.106155395507812</v>
      </c>
      <c r="K78" s="1">
        <v>6.5733574330806732E-2</v>
      </c>
      <c r="L78" t="b">
        <v>1</v>
      </c>
      <c r="M78" s="1">
        <v>0.16589979022483609</v>
      </c>
      <c r="N78" t="b">
        <v>1</v>
      </c>
      <c r="O78">
        <v>3</v>
      </c>
      <c r="P78">
        <v>8</v>
      </c>
      <c r="Q78" t="s">
        <v>31</v>
      </c>
      <c r="R78" s="1">
        <v>0.98529814812017302</v>
      </c>
      <c r="S78" t="s">
        <v>89</v>
      </c>
      <c r="T78" t="s">
        <v>89</v>
      </c>
      <c r="U78" s="1">
        <v>82.046676635742188</v>
      </c>
      <c r="V78" t="s">
        <v>31</v>
      </c>
      <c r="W78" t="s">
        <v>31</v>
      </c>
      <c r="X78" t="s">
        <v>31</v>
      </c>
    </row>
    <row r="79" spans="1:24" x14ac:dyDescent="0.15">
      <c r="A79">
        <v>64</v>
      </c>
      <c r="B79" t="s">
        <v>139</v>
      </c>
      <c r="C79" t="b">
        <v>0</v>
      </c>
      <c r="D79" t="s">
        <v>132</v>
      </c>
      <c r="E79" t="s">
        <v>85</v>
      </c>
      <c r="F79" t="s">
        <v>94</v>
      </c>
      <c r="G79" t="s">
        <v>87</v>
      </c>
      <c r="H79" t="s">
        <v>88</v>
      </c>
      <c r="I79" s="1">
        <v>33.435150146484375</v>
      </c>
      <c r="J79" s="1">
        <v>33.145496368408203</v>
      </c>
      <c r="K79" s="1">
        <v>0.40963229537010193</v>
      </c>
      <c r="L79" t="b">
        <v>1</v>
      </c>
      <c r="M79" s="1">
        <v>0.16589979022483609</v>
      </c>
      <c r="N79" t="b">
        <v>1</v>
      </c>
      <c r="O79">
        <v>3</v>
      </c>
      <c r="P79">
        <v>27</v>
      </c>
      <c r="Q79" t="s">
        <v>31</v>
      </c>
      <c r="R79" s="1">
        <v>0.9871980322301589</v>
      </c>
      <c r="S79" t="s">
        <v>89</v>
      </c>
      <c r="T79" t="s">
        <v>89</v>
      </c>
      <c r="U79" s="1">
        <v>82.046676635742188</v>
      </c>
      <c r="V79" t="s">
        <v>31</v>
      </c>
      <c r="W79" t="s">
        <v>31</v>
      </c>
      <c r="X79" t="s">
        <v>31</v>
      </c>
    </row>
    <row r="80" spans="1:24" x14ac:dyDescent="0.15">
      <c r="A80">
        <v>65</v>
      </c>
      <c r="B80" t="s">
        <v>140</v>
      </c>
      <c r="C80" t="b">
        <v>0</v>
      </c>
      <c r="D80" t="s">
        <v>134</v>
      </c>
      <c r="E80" t="s">
        <v>85</v>
      </c>
      <c r="F80" t="s">
        <v>94</v>
      </c>
      <c r="G80" t="s">
        <v>87</v>
      </c>
      <c r="H80" t="s">
        <v>88</v>
      </c>
      <c r="I80" s="1">
        <v>14.826724052429199</v>
      </c>
      <c r="J80" s="1">
        <v>14.876117706298828</v>
      </c>
      <c r="K80" s="1">
        <v>6.9853849709033966E-2</v>
      </c>
      <c r="L80" t="b">
        <v>1</v>
      </c>
      <c r="M80" s="1">
        <v>0.16589979022483609</v>
      </c>
      <c r="N80" t="b">
        <v>1</v>
      </c>
      <c r="O80">
        <v>3</v>
      </c>
      <c r="P80">
        <v>9</v>
      </c>
      <c r="Q80" t="s">
        <v>31</v>
      </c>
      <c r="R80" s="1">
        <v>0.99243329946859971</v>
      </c>
      <c r="S80" t="s">
        <v>89</v>
      </c>
      <c r="T80" t="s">
        <v>89</v>
      </c>
      <c r="U80" s="1">
        <v>82.191459655761719</v>
      </c>
      <c r="V80" t="s">
        <v>31</v>
      </c>
      <c r="W80" t="s">
        <v>31</v>
      </c>
      <c r="X80" t="s">
        <v>31</v>
      </c>
    </row>
    <row r="81" spans="1:24" x14ac:dyDescent="0.15">
      <c r="A81">
        <v>66</v>
      </c>
      <c r="B81" t="s">
        <v>141</v>
      </c>
      <c r="C81" t="b">
        <v>0</v>
      </c>
      <c r="D81" t="s">
        <v>136</v>
      </c>
      <c r="E81" t="s">
        <v>85</v>
      </c>
      <c r="F81" t="s">
        <v>94</v>
      </c>
      <c r="G81" t="s">
        <v>87</v>
      </c>
      <c r="H81" t="s">
        <v>88</v>
      </c>
      <c r="I81" t="s">
        <v>121</v>
      </c>
      <c r="J81" s="1">
        <v>45.218441009521484</v>
      </c>
      <c r="K81" t="s">
        <v>31</v>
      </c>
      <c r="L81" t="b">
        <v>1</v>
      </c>
      <c r="M81" s="1">
        <v>0.16589979022483609</v>
      </c>
      <c r="N81" t="b">
        <v>1</v>
      </c>
      <c r="O81">
        <v>3</v>
      </c>
      <c r="P81">
        <v>8</v>
      </c>
      <c r="Q81" t="s">
        <v>31</v>
      </c>
      <c r="R81" s="1">
        <v>0</v>
      </c>
      <c r="S81" t="s">
        <v>90</v>
      </c>
      <c r="T81" t="s">
        <v>89</v>
      </c>
      <c r="U81" s="1">
        <v>90.69921875</v>
      </c>
      <c r="V81" s="1">
        <v>74.899093627929688</v>
      </c>
      <c r="W81" s="1">
        <v>79.760665893554688</v>
      </c>
      <c r="X81" s="1">
        <v>82.191459655761719</v>
      </c>
    </row>
    <row r="82" spans="1:24" x14ac:dyDescent="0.15">
      <c r="A82">
        <v>73</v>
      </c>
      <c r="B82" t="s">
        <v>142</v>
      </c>
      <c r="C82" t="b">
        <v>0</v>
      </c>
      <c r="D82" t="s">
        <v>31</v>
      </c>
      <c r="E82" t="s">
        <v>85</v>
      </c>
      <c r="F82" t="s">
        <v>86</v>
      </c>
      <c r="G82" t="s">
        <v>87</v>
      </c>
      <c r="H82" t="s">
        <v>88</v>
      </c>
      <c r="I82" s="1">
        <v>20.510639190673828</v>
      </c>
      <c r="J82" s="1">
        <v>20.659208297729492</v>
      </c>
      <c r="K82" s="1">
        <v>0.2101084440946579</v>
      </c>
      <c r="L82" t="b">
        <v>1</v>
      </c>
      <c r="M82" s="1">
        <v>0.16589979022483609</v>
      </c>
      <c r="N82" t="b">
        <v>1</v>
      </c>
      <c r="O82">
        <v>3</v>
      </c>
      <c r="P82">
        <v>15</v>
      </c>
      <c r="Q82" t="s">
        <v>31</v>
      </c>
      <c r="R82" s="1">
        <v>0.98960578286265777</v>
      </c>
      <c r="S82" t="s">
        <v>89</v>
      </c>
      <c r="T82" t="s">
        <v>89</v>
      </c>
      <c r="U82" s="1">
        <v>81.894027709960938</v>
      </c>
      <c r="V82" t="s">
        <v>31</v>
      </c>
      <c r="W82" t="s">
        <v>31</v>
      </c>
      <c r="X82" t="s">
        <v>31</v>
      </c>
    </row>
    <row r="83" spans="1:24" x14ac:dyDescent="0.15">
      <c r="A83">
        <v>75</v>
      </c>
      <c r="B83" t="s">
        <v>143</v>
      </c>
      <c r="C83" t="b">
        <v>0</v>
      </c>
      <c r="D83" t="s">
        <v>144</v>
      </c>
      <c r="E83" t="s">
        <v>85</v>
      </c>
      <c r="F83" t="s">
        <v>94</v>
      </c>
      <c r="G83" t="s">
        <v>87</v>
      </c>
      <c r="H83" t="s">
        <v>88</v>
      </c>
      <c r="I83" s="1">
        <v>15.628241539001465</v>
      </c>
      <c r="J83" s="1">
        <v>15.701406478881836</v>
      </c>
      <c r="K83" s="1">
        <v>0.10347084701061249</v>
      </c>
      <c r="L83" t="b">
        <v>1</v>
      </c>
      <c r="M83" s="1">
        <v>0.16589979022483609</v>
      </c>
      <c r="N83" t="b">
        <v>1</v>
      </c>
      <c r="O83">
        <v>3</v>
      </c>
      <c r="P83">
        <v>11</v>
      </c>
      <c r="Q83" t="s">
        <v>31</v>
      </c>
      <c r="R83" s="1">
        <v>0.98490184425683369</v>
      </c>
      <c r="S83" t="s">
        <v>89</v>
      </c>
      <c r="T83" t="s">
        <v>89</v>
      </c>
      <c r="U83" s="1">
        <v>82.046676635742188</v>
      </c>
      <c r="V83" t="s">
        <v>31</v>
      </c>
      <c r="W83" t="s">
        <v>31</v>
      </c>
      <c r="X83" t="s">
        <v>31</v>
      </c>
    </row>
    <row r="84" spans="1:24" x14ac:dyDescent="0.15">
      <c r="A84">
        <v>76</v>
      </c>
      <c r="B84" t="s">
        <v>145</v>
      </c>
      <c r="C84" t="b">
        <v>0</v>
      </c>
      <c r="D84" t="s">
        <v>146</v>
      </c>
      <c r="E84" t="s">
        <v>85</v>
      </c>
      <c r="F84" t="s">
        <v>94</v>
      </c>
      <c r="G84" t="s">
        <v>87</v>
      </c>
      <c r="H84" t="s">
        <v>88</v>
      </c>
      <c r="I84" s="1">
        <v>15.168120384216309</v>
      </c>
      <c r="J84" s="1">
        <v>15.25997257232666</v>
      </c>
      <c r="K84" s="1">
        <v>0.12989860773086548</v>
      </c>
      <c r="L84" t="b">
        <v>1</v>
      </c>
      <c r="M84" s="1">
        <v>0.16589979022483609</v>
      </c>
      <c r="N84" t="b">
        <v>1</v>
      </c>
      <c r="O84">
        <v>3</v>
      </c>
      <c r="P84">
        <v>10</v>
      </c>
      <c r="Q84" t="s">
        <v>31</v>
      </c>
      <c r="R84" s="1">
        <v>0.99023591193823191</v>
      </c>
      <c r="S84" t="s">
        <v>89</v>
      </c>
      <c r="T84" t="s">
        <v>89</v>
      </c>
      <c r="U84" s="1">
        <v>82.198638916015625</v>
      </c>
      <c r="V84" t="s">
        <v>31</v>
      </c>
      <c r="W84" t="s">
        <v>31</v>
      </c>
      <c r="X84" t="s">
        <v>31</v>
      </c>
    </row>
    <row r="85" spans="1:24" x14ac:dyDescent="0.15">
      <c r="A85">
        <v>77</v>
      </c>
      <c r="B85" t="s">
        <v>147</v>
      </c>
      <c r="C85" t="b">
        <v>0</v>
      </c>
      <c r="D85" t="s">
        <v>148</v>
      </c>
      <c r="E85" t="s">
        <v>85</v>
      </c>
      <c r="F85" t="s">
        <v>94</v>
      </c>
      <c r="G85" t="s">
        <v>87</v>
      </c>
      <c r="H85" t="s">
        <v>88</v>
      </c>
      <c r="I85" s="1">
        <v>15.556843757629395</v>
      </c>
      <c r="J85" s="1">
        <v>15.585478782653809</v>
      </c>
      <c r="K85" s="1">
        <v>4.0496040135622025E-2</v>
      </c>
      <c r="L85" t="b">
        <v>1</v>
      </c>
      <c r="M85" s="1">
        <v>0.16589979022483609</v>
      </c>
      <c r="N85" t="b">
        <v>1</v>
      </c>
      <c r="O85">
        <v>3</v>
      </c>
      <c r="P85">
        <v>12</v>
      </c>
      <c r="Q85" t="s">
        <v>31</v>
      </c>
      <c r="R85" s="1">
        <v>0.99214673950315158</v>
      </c>
      <c r="S85" t="s">
        <v>89</v>
      </c>
      <c r="T85" t="s">
        <v>89</v>
      </c>
      <c r="U85" s="1">
        <v>82.191459655761719</v>
      </c>
      <c r="V85" t="s">
        <v>31</v>
      </c>
      <c r="W85" t="s">
        <v>31</v>
      </c>
      <c r="X85" t="s">
        <v>31</v>
      </c>
    </row>
    <row r="86" spans="1:24" x14ac:dyDescent="0.15">
      <c r="A86">
        <v>78</v>
      </c>
      <c r="B86" t="s">
        <v>149</v>
      </c>
      <c r="C86" t="b">
        <v>0</v>
      </c>
      <c r="D86" t="s">
        <v>150</v>
      </c>
      <c r="E86" t="s">
        <v>85</v>
      </c>
      <c r="F86" t="s">
        <v>94</v>
      </c>
      <c r="G86" t="s">
        <v>87</v>
      </c>
      <c r="H86" t="s">
        <v>88</v>
      </c>
      <c r="I86" s="1">
        <v>44.322696685791016</v>
      </c>
      <c r="J86" s="1">
        <v>40.182399749755859</v>
      </c>
      <c r="K86" s="1">
        <v>5.8552641868591309</v>
      </c>
      <c r="L86" t="b">
        <v>1</v>
      </c>
      <c r="M86" s="1">
        <v>0.16589979022483609</v>
      </c>
      <c r="N86" t="b">
        <v>1</v>
      </c>
      <c r="O86">
        <v>3</v>
      </c>
      <c r="P86">
        <v>38</v>
      </c>
      <c r="Q86" t="s">
        <v>31</v>
      </c>
      <c r="R86" s="1">
        <v>0.97112260963460972</v>
      </c>
      <c r="S86" t="s">
        <v>89</v>
      </c>
      <c r="T86" t="s">
        <v>90</v>
      </c>
      <c r="U86" s="1">
        <v>75.051010131835938</v>
      </c>
      <c r="V86" s="1">
        <v>83.254928588867188</v>
      </c>
      <c r="W86" t="s">
        <v>31</v>
      </c>
      <c r="X86" t="s">
        <v>31</v>
      </c>
    </row>
    <row r="87" spans="1:24" x14ac:dyDescent="0.15">
      <c r="A87">
        <v>85</v>
      </c>
      <c r="B87" t="s">
        <v>151</v>
      </c>
      <c r="C87" t="b">
        <v>0</v>
      </c>
      <c r="D87" t="s">
        <v>31</v>
      </c>
      <c r="E87" t="s">
        <v>85</v>
      </c>
      <c r="F87" t="s">
        <v>86</v>
      </c>
      <c r="G87" t="s">
        <v>87</v>
      </c>
      <c r="H87" t="s">
        <v>88</v>
      </c>
      <c r="I87" s="1">
        <v>20.807777404785156</v>
      </c>
      <c r="J87" s="1">
        <v>20.659208297729492</v>
      </c>
      <c r="K87" s="1">
        <v>0.2101084440946579</v>
      </c>
      <c r="L87" t="b">
        <v>1</v>
      </c>
      <c r="M87" s="1">
        <v>0.16589979022483609</v>
      </c>
      <c r="N87" t="b">
        <v>1</v>
      </c>
      <c r="O87">
        <v>3</v>
      </c>
      <c r="P87">
        <v>17</v>
      </c>
      <c r="Q87" t="s">
        <v>31</v>
      </c>
      <c r="R87" s="1">
        <v>0.98086375204438614</v>
      </c>
      <c r="S87" t="s">
        <v>89</v>
      </c>
      <c r="T87" t="s">
        <v>89</v>
      </c>
      <c r="U87" s="1">
        <v>82.045989990234375</v>
      </c>
      <c r="V87" t="s">
        <v>31</v>
      </c>
      <c r="W87" t="s">
        <v>31</v>
      </c>
      <c r="X87" t="s">
        <v>31</v>
      </c>
    </row>
    <row r="88" spans="1:24" x14ac:dyDescent="0.15">
      <c r="A88">
        <v>87</v>
      </c>
      <c r="B88" t="s">
        <v>152</v>
      </c>
      <c r="C88" t="b">
        <v>0</v>
      </c>
      <c r="D88" t="s">
        <v>144</v>
      </c>
      <c r="E88" t="s">
        <v>85</v>
      </c>
      <c r="F88" t="s">
        <v>94</v>
      </c>
      <c r="G88" t="s">
        <v>87</v>
      </c>
      <c r="H88" t="s">
        <v>88</v>
      </c>
      <c r="I88" s="1">
        <v>15.774571418762207</v>
      </c>
      <c r="J88" s="1">
        <v>15.701406478881836</v>
      </c>
      <c r="K88" s="1">
        <v>0.10347084701061249</v>
      </c>
      <c r="L88" t="b">
        <v>1</v>
      </c>
      <c r="M88" s="1">
        <v>0.16589979022483609</v>
      </c>
      <c r="N88" t="b">
        <v>1</v>
      </c>
      <c r="O88">
        <v>3</v>
      </c>
      <c r="P88">
        <v>12</v>
      </c>
      <c r="Q88" t="s">
        <v>31</v>
      </c>
      <c r="R88" s="1">
        <v>0.98594046781193101</v>
      </c>
      <c r="S88" t="s">
        <v>89</v>
      </c>
      <c r="T88" t="s">
        <v>89</v>
      </c>
      <c r="U88" s="1">
        <v>82.198638916015625</v>
      </c>
      <c r="V88" t="s">
        <v>31</v>
      </c>
      <c r="W88" t="s">
        <v>31</v>
      </c>
      <c r="X88" t="s">
        <v>31</v>
      </c>
    </row>
    <row r="89" spans="1:24" x14ac:dyDescent="0.15">
      <c r="A89">
        <v>88</v>
      </c>
      <c r="B89" t="s">
        <v>153</v>
      </c>
      <c r="C89" t="b">
        <v>0</v>
      </c>
      <c r="D89" t="s">
        <v>146</v>
      </c>
      <c r="E89" t="s">
        <v>85</v>
      </c>
      <c r="F89" t="s">
        <v>94</v>
      </c>
      <c r="G89" t="s">
        <v>87</v>
      </c>
      <c r="H89" t="s">
        <v>88</v>
      </c>
      <c r="I89" s="1">
        <v>15.351824760437012</v>
      </c>
      <c r="J89" s="1">
        <v>15.25997257232666</v>
      </c>
      <c r="K89" s="1">
        <v>0.12989860773086548</v>
      </c>
      <c r="L89" t="b">
        <v>1</v>
      </c>
      <c r="M89" s="1">
        <v>0.16589979022483609</v>
      </c>
      <c r="N89" t="b">
        <v>1</v>
      </c>
      <c r="O89">
        <v>3</v>
      </c>
      <c r="P89">
        <v>11</v>
      </c>
      <c r="Q89" t="s">
        <v>31</v>
      </c>
      <c r="R89" s="1">
        <v>0.98711706484414408</v>
      </c>
      <c r="S89" t="s">
        <v>89</v>
      </c>
      <c r="T89" t="s">
        <v>89</v>
      </c>
      <c r="U89" s="1">
        <v>82.198638916015625</v>
      </c>
      <c r="V89" t="s">
        <v>31</v>
      </c>
      <c r="W89" t="s">
        <v>31</v>
      </c>
      <c r="X89" t="s">
        <v>31</v>
      </c>
    </row>
    <row r="90" spans="1:24" x14ac:dyDescent="0.15">
      <c r="A90">
        <v>89</v>
      </c>
      <c r="B90" t="s">
        <v>154</v>
      </c>
      <c r="C90" t="b">
        <v>0</v>
      </c>
      <c r="D90" t="s">
        <v>148</v>
      </c>
      <c r="E90" t="s">
        <v>85</v>
      </c>
      <c r="F90" t="s">
        <v>94</v>
      </c>
      <c r="G90" t="s">
        <v>87</v>
      </c>
      <c r="H90" t="s">
        <v>88</v>
      </c>
      <c r="I90" s="1">
        <v>15.614113807678223</v>
      </c>
      <c r="J90" s="1">
        <v>15.585478782653809</v>
      </c>
      <c r="K90" s="1">
        <v>4.0496040135622025E-2</v>
      </c>
      <c r="L90" t="b">
        <v>1</v>
      </c>
      <c r="M90" s="1">
        <v>0.16589979022483609</v>
      </c>
      <c r="N90" t="b">
        <v>1</v>
      </c>
      <c r="O90">
        <v>3</v>
      </c>
      <c r="P90">
        <v>11</v>
      </c>
      <c r="Q90" t="s">
        <v>31</v>
      </c>
      <c r="R90" s="1">
        <v>0.9773129379538521</v>
      </c>
      <c r="S90" t="s">
        <v>89</v>
      </c>
      <c r="T90" t="s">
        <v>89</v>
      </c>
      <c r="U90" s="1">
        <v>82.3433837890625</v>
      </c>
      <c r="V90" t="s">
        <v>31</v>
      </c>
      <c r="W90" t="s">
        <v>31</v>
      </c>
      <c r="X90" t="s">
        <v>31</v>
      </c>
    </row>
    <row r="91" spans="1:24" x14ac:dyDescent="0.15">
      <c r="A91">
        <v>90</v>
      </c>
      <c r="B91" t="s">
        <v>155</v>
      </c>
      <c r="C91" t="b">
        <v>0</v>
      </c>
      <c r="D91" t="s">
        <v>150</v>
      </c>
      <c r="E91" t="s">
        <v>85</v>
      </c>
      <c r="F91" t="s">
        <v>94</v>
      </c>
      <c r="G91" t="s">
        <v>87</v>
      </c>
      <c r="H91" t="s">
        <v>88</v>
      </c>
      <c r="I91" s="1">
        <v>36.042102813720703</v>
      </c>
      <c r="J91" s="1">
        <v>40.182399749755859</v>
      </c>
      <c r="K91" s="1">
        <v>5.8552641868591309</v>
      </c>
      <c r="L91" t="b">
        <v>1</v>
      </c>
      <c r="M91" s="1">
        <v>0.16589979022483609</v>
      </c>
      <c r="N91" t="b">
        <v>1</v>
      </c>
      <c r="O91">
        <v>3</v>
      </c>
      <c r="P91">
        <v>30</v>
      </c>
      <c r="Q91" t="s">
        <v>31</v>
      </c>
      <c r="R91" s="1">
        <v>0.98494584841354882</v>
      </c>
      <c r="S91" t="s">
        <v>89</v>
      </c>
      <c r="T91" t="s">
        <v>90</v>
      </c>
      <c r="U91" s="1">
        <v>82.191459655761719</v>
      </c>
      <c r="V91" t="s">
        <v>31</v>
      </c>
      <c r="W91" t="s">
        <v>31</v>
      </c>
      <c r="X91" t="s">
        <v>31</v>
      </c>
    </row>
    <row r="99" spans="1:25" x14ac:dyDescent="0.15">
      <c r="A99" t="s">
        <v>60</v>
      </c>
      <c r="B99" t="s">
        <v>61</v>
      </c>
      <c r="D99" t="s">
        <v>63</v>
      </c>
      <c r="E99" t="s">
        <v>64</v>
      </c>
      <c r="F99" t="s">
        <v>65</v>
      </c>
      <c r="G99" t="s">
        <v>66</v>
      </c>
      <c r="H99" t="s">
        <v>67</v>
      </c>
      <c r="I99" t="s">
        <v>68</v>
      </c>
      <c r="J99" t="s">
        <v>69</v>
      </c>
      <c r="K99" t="s">
        <v>70</v>
      </c>
      <c r="L99" t="s">
        <v>71</v>
      </c>
      <c r="M99" t="s">
        <v>72</v>
      </c>
      <c r="N99" t="s">
        <v>156</v>
      </c>
      <c r="O99" t="s">
        <v>157</v>
      </c>
      <c r="P99" t="s">
        <v>158</v>
      </c>
      <c r="Q99" t="s">
        <v>159</v>
      </c>
      <c r="R99" s="2" t="s">
        <v>160</v>
      </c>
      <c r="T99" t="s">
        <v>161</v>
      </c>
      <c r="U99" t="s">
        <v>162</v>
      </c>
      <c r="V99" t="s">
        <v>163</v>
      </c>
      <c r="W99" s="3" t="s">
        <v>164</v>
      </c>
      <c r="Y99" s="3" t="s">
        <v>165</v>
      </c>
    </row>
    <row r="100" spans="1:25" x14ac:dyDescent="0.15">
      <c r="A100" s="4">
        <v>1</v>
      </c>
      <c r="B100" t="s">
        <v>84</v>
      </c>
      <c r="C100" t="b">
        <v>0</v>
      </c>
      <c r="D100" t="s">
        <v>31</v>
      </c>
      <c r="E100" t="s">
        <v>85</v>
      </c>
      <c r="F100" t="s">
        <v>86</v>
      </c>
      <c r="G100" t="s">
        <v>87</v>
      </c>
      <c r="H100" t="s">
        <v>88</v>
      </c>
      <c r="I100" s="1">
        <v>9.994502067565918</v>
      </c>
      <c r="J100" s="1">
        <v>10.423900604248047</v>
      </c>
      <c r="K100" s="1">
        <v>0.60726189613342285</v>
      </c>
      <c r="L100" t="b">
        <v>1</v>
      </c>
      <c r="M100" s="1">
        <v>0.16589979022483609</v>
      </c>
      <c r="N100">
        <v>35.331000000000003</v>
      </c>
      <c r="O100">
        <v>0.99609999999999999</v>
      </c>
      <c r="P100">
        <v>-3.3485</v>
      </c>
      <c r="Q100">
        <v>98.902929999999998</v>
      </c>
      <c r="R100" s="2" t="s">
        <v>166</v>
      </c>
      <c r="T100" s="5">
        <v>50000000</v>
      </c>
      <c r="U100" t="s">
        <v>167</v>
      </c>
      <c r="V100" t="s">
        <v>167</v>
      </c>
    </row>
    <row r="101" spans="1:25" x14ac:dyDescent="0.15">
      <c r="A101" s="4">
        <v>2</v>
      </c>
      <c r="B101" t="s">
        <v>103</v>
      </c>
      <c r="C101" t="b">
        <v>0</v>
      </c>
      <c r="D101" t="s">
        <v>31</v>
      </c>
      <c r="E101" t="s">
        <v>85</v>
      </c>
      <c r="F101" t="s">
        <v>86</v>
      </c>
      <c r="G101" t="s">
        <v>87</v>
      </c>
      <c r="H101" t="s">
        <v>88</v>
      </c>
      <c r="I101" s="1">
        <v>10.853300094604492</v>
      </c>
      <c r="J101" s="1">
        <v>10.423900604248047</v>
      </c>
      <c r="K101" s="1">
        <v>0.60726189613342285</v>
      </c>
      <c r="L101" t="b">
        <v>1</v>
      </c>
      <c r="M101" s="1">
        <v>0.16589979022483609</v>
      </c>
      <c r="T101" s="5">
        <v>50000000</v>
      </c>
      <c r="U101" t="s">
        <v>167</v>
      </c>
      <c r="V101" t="s">
        <v>167</v>
      </c>
    </row>
    <row r="102" spans="1:25" x14ac:dyDescent="0.15">
      <c r="A102" s="4">
        <v>3</v>
      </c>
      <c r="B102" t="s">
        <v>110</v>
      </c>
      <c r="C102" t="b">
        <v>0</v>
      </c>
      <c r="D102" t="s">
        <v>31</v>
      </c>
      <c r="E102" t="s">
        <v>85</v>
      </c>
      <c r="F102" t="s">
        <v>86</v>
      </c>
      <c r="G102" t="s">
        <v>87</v>
      </c>
      <c r="H102" t="s">
        <v>88</v>
      </c>
      <c r="I102" s="1">
        <v>13.930495262145996</v>
      </c>
      <c r="J102" s="1">
        <v>13.743923187255859</v>
      </c>
      <c r="K102" s="1">
        <v>0.26385208964347839</v>
      </c>
      <c r="L102" t="b">
        <v>1</v>
      </c>
      <c r="M102" s="1">
        <v>0.16589979022483609</v>
      </c>
      <c r="T102">
        <v>5000000</v>
      </c>
      <c r="U102" t="s">
        <v>167</v>
      </c>
      <c r="V102" t="s">
        <v>167</v>
      </c>
    </row>
    <row r="103" spans="1:25" x14ac:dyDescent="0.15">
      <c r="A103" s="4">
        <v>4</v>
      </c>
      <c r="B103" t="s">
        <v>122</v>
      </c>
      <c r="C103" t="b">
        <v>0</v>
      </c>
      <c r="D103" t="s">
        <v>31</v>
      </c>
      <c r="E103" t="s">
        <v>85</v>
      </c>
      <c r="F103" t="s">
        <v>86</v>
      </c>
      <c r="G103" t="s">
        <v>87</v>
      </c>
      <c r="H103" t="s">
        <v>88</v>
      </c>
      <c r="I103" s="1">
        <v>13.557352066040039</v>
      </c>
      <c r="J103" s="1">
        <v>13.743923187255859</v>
      </c>
      <c r="K103" s="1">
        <v>0.26385208964347839</v>
      </c>
      <c r="L103" t="b">
        <v>1</v>
      </c>
      <c r="M103" s="1">
        <v>0.16589979022483609</v>
      </c>
      <c r="T103">
        <v>5000000</v>
      </c>
      <c r="U103" t="s">
        <v>167</v>
      </c>
      <c r="V103" t="s">
        <v>167</v>
      </c>
    </row>
    <row r="104" spans="1:25" x14ac:dyDescent="0.15">
      <c r="A104" s="4">
        <v>5</v>
      </c>
      <c r="B104" t="s">
        <v>128</v>
      </c>
      <c r="C104" t="b">
        <v>0</v>
      </c>
      <c r="D104" t="s">
        <v>31</v>
      </c>
      <c r="E104" t="s">
        <v>85</v>
      </c>
      <c r="F104" t="s">
        <v>86</v>
      </c>
      <c r="G104" t="s">
        <v>87</v>
      </c>
      <c r="H104" t="s">
        <v>88</v>
      </c>
      <c r="I104" s="1">
        <v>17.562046051025391</v>
      </c>
      <c r="J104" s="1">
        <v>17.569053649902344</v>
      </c>
      <c r="K104" s="1">
        <v>9.9088922142982483E-3</v>
      </c>
      <c r="L104" t="b">
        <v>1</v>
      </c>
      <c r="M104" s="1">
        <v>0.16589979022483609</v>
      </c>
      <c r="T104">
        <v>500000</v>
      </c>
      <c r="U104" t="s">
        <v>167</v>
      </c>
      <c r="V104" t="s">
        <v>167</v>
      </c>
    </row>
    <row r="105" spans="1:25" x14ac:dyDescent="0.15">
      <c r="A105" s="4">
        <v>6</v>
      </c>
      <c r="B105" t="s">
        <v>137</v>
      </c>
      <c r="C105" t="b">
        <v>0</v>
      </c>
      <c r="D105" t="s">
        <v>31</v>
      </c>
      <c r="E105" t="s">
        <v>85</v>
      </c>
      <c r="F105" t="s">
        <v>86</v>
      </c>
      <c r="G105" t="s">
        <v>87</v>
      </c>
      <c r="H105" t="s">
        <v>88</v>
      </c>
      <c r="I105" s="1">
        <v>17.576059341430664</v>
      </c>
      <c r="J105" s="1">
        <v>17.569053649902344</v>
      </c>
      <c r="K105" s="1">
        <v>9.9088922142982483E-3</v>
      </c>
      <c r="L105" t="b">
        <v>1</v>
      </c>
      <c r="M105" s="1">
        <v>0.16589979022483609</v>
      </c>
      <c r="T105">
        <v>500000</v>
      </c>
      <c r="U105" t="s">
        <v>167</v>
      </c>
      <c r="V105" t="s">
        <v>167</v>
      </c>
    </row>
    <row r="106" spans="1:25" x14ac:dyDescent="0.15">
      <c r="A106" s="4">
        <v>7</v>
      </c>
      <c r="B106" t="s">
        <v>142</v>
      </c>
      <c r="C106" t="b">
        <v>0</v>
      </c>
      <c r="D106" t="s">
        <v>31</v>
      </c>
      <c r="E106" t="s">
        <v>85</v>
      </c>
      <c r="F106" t="s">
        <v>86</v>
      </c>
      <c r="G106" t="s">
        <v>87</v>
      </c>
      <c r="H106" t="s">
        <v>88</v>
      </c>
      <c r="I106" s="1">
        <v>20.510639190673828</v>
      </c>
      <c r="J106" s="1">
        <v>20.659208297729492</v>
      </c>
      <c r="K106" s="1">
        <v>0.2101084440946579</v>
      </c>
      <c r="L106" t="b">
        <v>1</v>
      </c>
      <c r="M106" s="1">
        <v>0.16589979022483609</v>
      </c>
      <c r="T106">
        <v>50000</v>
      </c>
      <c r="U106" t="s">
        <v>167</v>
      </c>
      <c r="V106" t="s">
        <v>167</v>
      </c>
    </row>
    <row r="107" spans="1:25" x14ac:dyDescent="0.15">
      <c r="A107" s="4">
        <v>8</v>
      </c>
      <c r="B107" t="s">
        <v>151</v>
      </c>
      <c r="C107" t="b">
        <v>0</v>
      </c>
      <c r="D107" t="s">
        <v>31</v>
      </c>
      <c r="E107" t="s">
        <v>85</v>
      </c>
      <c r="F107" t="s">
        <v>86</v>
      </c>
      <c r="G107" t="s">
        <v>87</v>
      </c>
      <c r="H107" t="s">
        <v>88</v>
      </c>
      <c r="I107" s="1">
        <v>20.807777404785156</v>
      </c>
      <c r="J107" s="1">
        <v>20.659208297729492</v>
      </c>
      <c r="K107" s="1">
        <v>0.2101084440946579</v>
      </c>
      <c r="L107" t="b">
        <v>1</v>
      </c>
      <c r="M107" s="1">
        <v>0.16589979022483609</v>
      </c>
      <c r="T107">
        <v>50000</v>
      </c>
      <c r="U107" t="s">
        <v>167</v>
      </c>
      <c r="V107" t="s">
        <v>167</v>
      </c>
    </row>
    <row r="108" spans="1:25" x14ac:dyDescent="0.15">
      <c r="A108" s="4">
        <v>9</v>
      </c>
      <c r="B108" t="s">
        <v>91</v>
      </c>
      <c r="C108" t="b">
        <v>0</v>
      </c>
      <c r="D108" t="s">
        <v>31</v>
      </c>
      <c r="E108" t="s">
        <v>85</v>
      </c>
      <c r="F108" t="s">
        <v>86</v>
      </c>
      <c r="G108" t="s">
        <v>87</v>
      </c>
      <c r="H108" t="s">
        <v>88</v>
      </c>
      <c r="I108" s="1">
        <v>24.168115615844727</v>
      </c>
      <c r="J108" s="1">
        <v>24.108043670654297</v>
      </c>
      <c r="K108" s="1">
        <v>8.495321124792099E-2</v>
      </c>
      <c r="L108" t="b">
        <v>1</v>
      </c>
      <c r="M108" s="1">
        <v>0.16589979022483609</v>
      </c>
      <c r="T108">
        <v>5000</v>
      </c>
      <c r="U108" t="s">
        <v>167</v>
      </c>
      <c r="V108" t="s">
        <v>167</v>
      </c>
    </row>
    <row r="109" spans="1:25" x14ac:dyDescent="0.15">
      <c r="A109" s="4">
        <v>10</v>
      </c>
      <c r="B109" t="s">
        <v>104</v>
      </c>
      <c r="C109" t="b">
        <v>0</v>
      </c>
      <c r="D109" t="s">
        <v>31</v>
      </c>
      <c r="E109" t="s">
        <v>85</v>
      </c>
      <c r="F109" t="s">
        <v>86</v>
      </c>
      <c r="G109" t="s">
        <v>87</v>
      </c>
      <c r="H109" t="s">
        <v>88</v>
      </c>
      <c r="I109" s="1">
        <v>24.0479736328125</v>
      </c>
      <c r="J109" s="1">
        <v>24.108043670654297</v>
      </c>
      <c r="K109" s="1">
        <v>8.495321124792099E-2</v>
      </c>
      <c r="L109" t="b">
        <v>1</v>
      </c>
      <c r="M109" s="1">
        <v>0.16589979022483609</v>
      </c>
      <c r="T109">
        <v>5000</v>
      </c>
      <c r="U109" t="s">
        <v>167</v>
      </c>
      <c r="V109" t="s">
        <v>167</v>
      </c>
    </row>
    <row r="110" spans="1:25" x14ac:dyDescent="0.15">
      <c r="A110" s="4">
        <v>11</v>
      </c>
      <c r="B110" t="s">
        <v>111</v>
      </c>
      <c r="C110" t="b">
        <v>0</v>
      </c>
      <c r="D110" t="s">
        <v>31</v>
      </c>
      <c r="E110" t="s">
        <v>85</v>
      </c>
      <c r="F110" t="s">
        <v>86</v>
      </c>
      <c r="G110" t="s">
        <v>87</v>
      </c>
      <c r="H110" t="s">
        <v>88</v>
      </c>
      <c r="I110" s="1">
        <v>27.411821365356445</v>
      </c>
      <c r="J110" s="1">
        <v>27.413593292236328</v>
      </c>
      <c r="K110" s="1">
        <v>2.5045343209058046E-3</v>
      </c>
      <c r="L110" t="b">
        <v>1</v>
      </c>
      <c r="M110" s="1">
        <v>0.16589979022483609</v>
      </c>
      <c r="T110">
        <v>500</v>
      </c>
      <c r="U110" t="s">
        <v>167</v>
      </c>
      <c r="V110" t="s">
        <v>167</v>
      </c>
    </row>
    <row r="111" spans="1:25" x14ac:dyDescent="0.15">
      <c r="A111" s="4">
        <v>12</v>
      </c>
      <c r="B111" t="s">
        <v>123</v>
      </c>
      <c r="C111" t="b">
        <v>0</v>
      </c>
      <c r="D111" t="s">
        <v>31</v>
      </c>
      <c r="E111" t="s">
        <v>85</v>
      </c>
      <c r="F111" t="s">
        <v>86</v>
      </c>
      <c r="G111" t="s">
        <v>87</v>
      </c>
      <c r="H111" t="s">
        <v>88</v>
      </c>
      <c r="I111" s="1">
        <v>27.415363311767578</v>
      </c>
      <c r="J111" s="1">
        <v>27.413593292236328</v>
      </c>
      <c r="K111" s="1">
        <v>2.5045343209058046E-3</v>
      </c>
      <c r="L111" t="b">
        <v>1</v>
      </c>
      <c r="M111" s="1">
        <v>0.16589979022483609</v>
      </c>
      <c r="T111">
        <v>500</v>
      </c>
      <c r="U111" t="s">
        <v>167</v>
      </c>
      <c r="V111" t="s">
        <v>167</v>
      </c>
    </row>
    <row r="112" spans="1:25" x14ac:dyDescent="0.15">
      <c r="A112" s="4">
        <v>13</v>
      </c>
      <c r="B112" t="s">
        <v>92</v>
      </c>
      <c r="C112" t="b">
        <v>0</v>
      </c>
      <c r="D112" t="s">
        <v>93</v>
      </c>
      <c r="E112" t="s">
        <v>85</v>
      </c>
      <c r="F112" t="s">
        <v>94</v>
      </c>
      <c r="G112" t="s">
        <v>87</v>
      </c>
      <c r="H112" t="s">
        <v>88</v>
      </c>
      <c r="I112" s="1">
        <v>17.779569625854492</v>
      </c>
      <c r="J112" s="1">
        <v>17.790145874023438</v>
      </c>
      <c r="K112" s="1">
        <v>1.4957073144614697E-2</v>
      </c>
      <c r="L112" t="b">
        <v>1</v>
      </c>
      <c r="M112" s="1">
        <v>0.16589979022483609</v>
      </c>
      <c r="T112">
        <v>340338</v>
      </c>
      <c r="U112">
        <v>352280.28</v>
      </c>
      <c r="V112">
        <v>16888.928</v>
      </c>
      <c r="W112" s="6">
        <f t="shared" ref="W112:W143" si="0">V112/U112</f>
        <v>4.7941735484029926E-2</v>
      </c>
      <c r="Y112" s="4">
        <v>200</v>
      </c>
    </row>
    <row r="113" spans="1:25" x14ac:dyDescent="0.15">
      <c r="A113" s="4">
        <v>14</v>
      </c>
      <c r="B113" t="s">
        <v>105</v>
      </c>
      <c r="C113" t="b">
        <v>0</v>
      </c>
      <c r="D113" t="s">
        <v>93</v>
      </c>
      <c r="E113" t="s">
        <v>85</v>
      </c>
      <c r="F113" t="s">
        <v>94</v>
      </c>
      <c r="G113" t="s">
        <v>87</v>
      </c>
      <c r="H113" t="s">
        <v>88</v>
      </c>
      <c r="I113" s="1">
        <v>17.800722122192383</v>
      </c>
      <c r="J113" s="1">
        <v>17.790145874023438</v>
      </c>
      <c r="K113" s="1">
        <v>1.4957073144614697E-2</v>
      </c>
      <c r="L113" t="b">
        <v>1</v>
      </c>
      <c r="M113" s="1">
        <v>0.16589979022483609</v>
      </c>
      <c r="T113">
        <v>364222.56</v>
      </c>
      <c r="U113">
        <v>352280.28</v>
      </c>
      <c r="V113">
        <v>16888.928</v>
      </c>
      <c r="W113" s="6">
        <f t="shared" si="0"/>
        <v>4.7941735484029926E-2</v>
      </c>
      <c r="Y113" s="4">
        <v>200</v>
      </c>
    </row>
    <row r="114" spans="1:25" x14ac:dyDescent="0.15">
      <c r="A114" s="4">
        <v>15</v>
      </c>
      <c r="B114" t="s">
        <v>112</v>
      </c>
      <c r="C114" t="b">
        <v>0</v>
      </c>
      <c r="D114" t="s">
        <v>113</v>
      </c>
      <c r="E114" t="s">
        <v>85</v>
      </c>
      <c r="F114" t="s">
        <v>94</v>
      </c>
      <c r="G114" t="s">
        <v>87</v>
      </c>
      <c r="H114" t="s">
        <v>88</v>
      </c>
      <c r="I114" s="1">
        <v>33.258106231689453</v>
      </c>
      <c r="J114" s="1">
        <v>33.816757202148438</v>
      </c>
      <c r="K114" s="1">
        <v>0.79004907608032227</v>
      </c>
      <c r="L114" t="b">
        <v>1</v>
      </c>
      <c r="M114" s="1">
        <v>0.16589979022483609</v>
      </c>
      <c r="T114">
        <v>8.9511199999999995</v>
      </c>
      <c r="U114">
        <v>6.468</v>
      </c>
      <c r="V114">
        <v>3.5110000000000001</v>
      </c>
      <c r="W114" s="6">
        <f t="shared" si="0"/>
        <v>0.54282622139765002</v>
      </c>
      <c r="Y114" s="4">
        <v>200</v>
      </c>
    </row>
    <row r="115" spans="1:25" x14ac:dyDescent="0.15">
      <c r="A115" s="4">
        <v>16</v>
      </c>
      <c r="B115" t="s">
        <v>124</v>
      </c>
      <c r="C115" t="b">
        <v>0</v>
      </c>
      <c r="D115" t="s">
        <v>113</v>
      </c>
      <c r="E115" t="s">
        <v>85</v>
      </c>
      <c r="F115" t="s">
        <v>94</v>
      </c>
      <c r="G115" t="s">
        <v>87</v>
      </c>
      <c r="H115" t="s">
        <v>88</v>
      </c>
      <c r="I115" s="1">
        <v>34.375404357910156</v>
      </c>
      <c r="J115" s="1">
        <v>33.816757202148438</v>
      </c>
      <c r="K115" s="1">
        <v>0.79004907608032227</v>
      </c>
      <c r="L115" t="b">
        <v>1</v>
      </c>
      <c r="M115" s="1">
        <v>0.16589979022483609</v>
      </c>
      <c r="T115">
        <v>3.9856813</v>
      </c>
      <c r="U115">
        <v>6.468</v>
      </c>
      <c r="V115">
        <v>3.5110000000000001</v>
      </c>
      <c r="W115" s="6">
        <f t="shared" si="0"/>
        <v>0.54282622139765002</v>
      </c>
      <c r="Y115" s="4">
        <v>200</v>
      </c>
    </row>
    <row r="116" spans="1:25" x14ac:dyDescent="0.15">
      <c r="A116" s="4">
        <v>17</v>
      </c>
      <c r="B116" t="s">
        <v>129</v>
      </c>
      <c r="C116" t="b">
        <v>0</v>
      </c>
      <c r="D116" t="s">
        <v>130</v>
      </c>
      <c r="E116" t="s">
        <v>85</v>
      </c>
      <c r="F116" t="s">
        <v>94</v>
      </c>
      <c r="G116" t="s">
        <v>87</v>
      </c>
      <c r="H116" t="s">
        <v>88</v>
      </c>
      <c r="I116" s="1">
        <v>14.15263557434082</v>
      </c>
      <c r="J116" s="1">
        <v>14.106155395507812</v>
      </c>
      <c r="K116" s="1">
        <v>6.5733574330806732E-2</v>
      </c>
      <c r="L116" t="b">
        <v>1</v>
      </c>
      <c r="M116" s="1">
        <v>0.16589979022483609</v>
      </c>
      <c r="T116">
        <v>4026474.2</v>
      </c>
      <c r="U116">
        <v>4369158.5</v>
      </c>
      <c r="V116">
        <v>484628.4</v>
      </c>
      <c r="W116" s="6">
        <f t="shared" si="0"/>
        <v>0.11092030650753458</v>
      </c>
      <c r="Y116" s="4">
        <v>200</v>
      </c>
    </row>
    <row r="117" spans="1:25" x14ac:dyDescent="0.15">
      <c r="A117" s="4">
        <v>18</v>
      </c>
      <c r="B117" t="s">
        <v>138</v>
      </c>
      <c r="C117" t="b">
        <v>0</v>
      </c>
      <c r="D117" t="s">
        <v>130</v>
      </c>
      <c r="E117" t="s">
        <v>85</v>
      </c>
      <c r="F117" t="s">
        <v>94</v>
      </c>
      <c r="G117" t="s">
        <v>87</v>
      </c>
      <c r="H117" t="s">
        <v>88</v>
      </c>
      <c r="I117" s="1">
        <v>14.059674263000488</v>
      </c>
      <c r="J117" s="1">
        <v>14.106155395507812</v>
      </c>
      <c r="K117" s="1">
        <v>6.5733574330806732E-2</v>
      </c>
      <c r="L117" t="b">
        <v>1</v>
      </c>
      <c r="M117" s="1">
        <v>0.16589979022483609</v>
      </c>
      <c r="T117">
        <v>4711842.5</v>
      </c>
      <c r="U117">
        <v>4369158.5</v>
      </c>
      <c r="V117">
        <v>484628.4</v>
      </c>
      <c r="W117" s="6">
        <f t="shared" si="0"/>
        <v>0.11092030650753458</v>
      </c>
      <c r="Y117" s="4">
        <v>200</v>
      </c>
    </row>
    <row r="118" spans="1:25" x14ac:dyDescent="0.15">
      <c r="A118" s="4">
        <v>19</v>
      </c>
      <c r="B118" t="s">
        <v>143</v>
      </c>
      <c r="C118" t="b">
        <v>0</v>
      </c>
      <c r="D118" t="s">
        <v>144</v>
      </c>
      <c r="E118" t="s">
        <v>85</v>
      </c>
      <c r="F118" t="s">
        <v>94</v>
      </c>
      <c r="G118" t="s">
        <v>87</v>
      </c>
      <c r="H118" t="s">
        <v>88</v>
      </c>
      <c r="I118" s="1">
        <v>15.628241539001465</v>
      </c>
      <c r="J118" s="1">
        <v>15.701406478881836</v>
      </c>
      <c r="K118" s="1">
        <v>0.10347084701061249</v>
      </c>
      <c r="L118" t="b">
        <v>1</v>
      </c>
      <c r="M118" s="1">
        <v>0.16589979022483609</v>
      </c>
      <c r="T118">
        <v>1644087.5</v>
      </c>
      <c r="U118">
        <v>1548078.5</v>
      </c>
      <c r="V118">
        <v>135777.16</v>
      </c>
      <c r="W118" s="6">
        <f t="shared" si="0"/>
        <v>8.7706896000428927E-2</v>
      </c>
      <c r="Y118" s="4">
        <v>200</v>
      </c>
    </row>
    <row r="119" spans="1:25" x14ac:dyDescent="0.15">
      <c r="A119" s="4">
        <v>20</v>
      </c>
      <c r="B119" t="s">
        <v>152</v>
      </c>
      <c r="C119" t="b">
        <v>0</v>
      </c>
      <c r="D119" t="s">
        <v>144</v>
      </c>
      <c r="E119" t="s">
        <v>85</v>
      </c>
      <c r="F119" t="s">
        <v>94</v>
      </c>
      <c r="G119" t="s">
        <v>87</v>
      </c>
      <c r="H119" t="s">
        <v>88</v>
      </c>
      <c r="I119" s="1">
        <v>15.774571418762207</v>
      </c>
      <c r="J119" s="1">
        <v>15.701406478881836</v>
      </c>
      <c r="K119" s="1">
        <v>0.10347084701061249</v>
      </c>
      <c r="L119" t="b">
        <v>1</v>
      </c>
      <c r="M119" s="1">
        <v>0.16589979022483609</v>
      </c>
      <c r="T119">
        <v>1452069.6</v>
      </c>
      <c r="U119">
        <v>1548078.5</v>
      </c>
      <c r="V119">
        <v>135777.16</v>
      </c>
      <c r="W119" s="6">
        <f t="shared" si="0"/>
        <v>8.7706896000428927E-2</v>
      </c>
      <c r="Y119" s="4">
        <v>200</v>
      </c>
    </row>
    <row r="120" spans="1:25" x14ac:dyDescent="0.15">
      <c r="A120" s="4">
        <v>21</v>
      </c>
      <c r="B120" t="s">
        <v>95</v>
      </c>
      <c r="C120" t="b">
        <v>0</v>
      </c>
      <c r="D120" t="s">
        <v>96</v>
      </c>
      <c r="E120" t="s">
        <v>85</v>
      </c>
      <c r="F120" t="s">
        <v>94</v>
      </c>
      <c r="G120" t="s">
        <v>87</v>
      </c>
      <c r="H120" t="s">
        <v>88</v>
      </c>
      <c r="I120" s="1">
        <v>34.648326873779297</v>
      </c>
      <c r="J120" s="1">
        <v>33.843093872070312</v>
      </c>
      <c r="K120" s="1">
        <v>1.1387687921524048</v>
      </c>
      <c r="L120" t="b">
        <v>1</v>
      </c>
      <c r="M120" s="1">
        <v>0.16589979022483609</v>
      </c>
      <c r="T120">
        <v>3.2088804</v>
      </c>
      <c r="U120">
        <v>6.923</v>
      </c>
      <c r="V120">
        <v>5.2530000000000001</v>
      </c>
      <c r="W120" s="6">
        <f t="shared" si="0"/>
        <v>0.75877509750108341</v>
      </c>
      <c r="Y120" s="4">
        <v>200</v>
      </c>
    </row>
    <row r="121" spans="1:25" x14ac:dyDescent="0.15">
      <c r="A121" s="4">
        <v>22</v>
      </c>
      <c r="B121" t="s">
        <v>106</v>
      </c>
      <c r="C121" t="b">
        <v>0</v>
      </c>
      <c r="D121" t="s">
        <v>96</v>
      </c>
      <c r="E121" t="s">
        <v>85</v>
      </c>
      <c r="F121" t="s">
        <v>94</v>
      </c>
      <c r="G121" t="s">
        <v>87</v>
      </c>
      <c r="H121" t="s">
        <v>88</v>
      </c>
      <c r="I121" s="1">
        <v>33.037864685058594</v>
      </c>
      <c r="J121" s="1">
        <v>33.843093872070312</v>
      </c>
      <c r="K121" s="1">
        <v>1.1387687921524048</v>
      </c>
      <c r="L121" t="b">
        <v>1</v>
      </c>
      <c r="M121" s="1">
        <v>0.16589979022483609</v>
      </c>
      <c r="T121">
        <v>10.637193</v>
      </c>
      <c r="U121">
        <v>6.923</v>
      </c>
      <c r="V121">
        <v>5.2530000000000001</v>
      </c>
      <c r="W121" s="6">
        <f t="shared" si="0"/>
        <v>0.75877509750108341</v>
      </c>
      <c r="Y121" s="4">
        <v>200</v>
      </c>
    </row>
    <row r="122" spans="1:25" x14ac:dyDescent="0.15">
      <c r="A122" s="4">
        <v>23</v>
      </c>
      <c r="B122" t="s">
        <v>114</v>
      </c>
      <c r="C122" t="b">
        <v>0</v>
      </c>
      <c r="D122" t="s">
        <v>115</v>
      </c>
      <c r="E122" t="s">
        <v>85</v>
      </c>
      <c r="F122" t="s">
        <v>94</v>
      </c>
      <c r="G122" t="s">
        <v>87</v>
      </c>
      <c r="H122" t="s">
        <v>88</v>
      </c>
      <c r="I122" s="1">
        <v>13.891337394714355</v>
      </c>
      <c r="J122" s="1">
        <v>13.853429794311523</v>
      </c>
      <c r="K122" s="1">
        <v>5.3608767688274384E-2</v>
      </c>
      <c r="L122" t="b">
        <v>1</v>
      </c>
      <c r="M122" s="1">
        <v>0.16589979022483609</v>
      </c>
      <c r="T122">
        <v>5195856</v>
      </c>
      <c r="U122">
        <v>5575223</v>
      </c>
      <c r="V122">
        <v>536505.75</v>
      </c>
      <c r="W122" s="6">
        <f t="shared" si="0"/>
        <v>9.6230366031995487E-2</v>
      </c>
      <c r="Y122" s="4">
        <v>200</v>
      </c>
    </row>
    <row r="123" spans="1:25" x14ac:dyDescent="0.15">
      <c r="A123" s="4">
        <v>24</v>
      </c>
      <c r="B123" t="s">
        <v>125</v>
      </c>
      <c r="C123" t="b">
        <v>0</v>
      </c>
      <c r="D123" t="s">
        <v>115</v>
      </c>
      <c r="E123" t="s">
        <v>85</v>
      </c>
      <c r="F123" t="s">
        <v>94</v>
      </c>
      <c r="G123" t="s">
        <v>87</v>
      </c>
      <c r="H123" t="s">
        <v>88</v>
      </c>
      <c r="I123" s="1">
        <v>13.815523147583008</v>
      </c>
      <c r="J123" s="1">
        <v>13.853429794311523</v>
      </c>
      <c r="K123" s="1">
        <v>5.3608767688274384E-2</v>
      </c>
      <c r="L123" t="b">
        <v>1</v>
      </c>
      <c r="M123" s="1">
        <v>0.16589979022483609</v>
      </c>
      <c r="T123">
        <v>5954589.5</v>
      </c>
      <c r="U123">
        <v>5575223</v>
      </c>
      <c r="V123">
        <v>536505.75</v>
      </c>
      <c r="W123" s="6">
        <f t="shared" si="0"/>
        <v>9.6230366031995487E-2</v>
      </c>
      <c r="Y123" s="4">
        <v>200</v>
      </c>
    </row>
    <row r="124" spans="1:25" x14ac:dyDescent="0.15">
      <c r="A124" s="4">
        <v>25</v>
      </c>
      <c r="B124" t="s">
        <v>131</v>
      </c>
      <c r="C124" t="b">
        <v>0</v>
      </c>
      <c r="D124" t="s">
        <v>132</v>
      </c>
      <c r="E124" t="s">
        <v>85</v>
      </c>
      <c r="F124" t="s">
        <v>94</v>
      </c>
      <c r="G124" t="s">
        <v>87</v>
      </c>
      <c r="H124" t="s">
        <v>88</v>
      </c>
      <c r="I124" s="1">
        <v>32.855842590332031</v>
      </c>
      <c r="J124" s="1">
        <v>33.145496368408203</v>
      </c>
      <c r="K124" s="1">
        <v>0.40963229537010193</v>
      </c>
      <c r="L124" t="b">
        <v>1</v>
      </c>
      <c r="M124" s="1">
        <v>0.16589979022483609</v>
      </c>
      <c r="T124">
        <v>12.011701</v>
      </c>
      <c r="U124">
        <v>9.8960000000000008</v>
      </c>
      <c r="V124">
        <v>2.9910000000000001</v>
      </c>
      <c r="W124" s="6">
        <f t="shared" si="0"/>
        <v>0.30224333063864184</v>
      </c>
      <c r="Y124" s="4">
        <v>200</v>
      </c>
    </row>
    <row r="125" spans="1:25" x14ac:dyDescent="0.15">
      <c r="A125" s="4">
        <v>26</v>
      </c>
      <c r="B125" t="s">
        <v>139</v>
      </c>
      <c r="C125" t="b">
        <v>0</v>
      </c>
      <c r="D125" t="s">
        <v>132</v>
      </c>
      <c r="E125" t="s">
        <v>85</v>
      </c>
      <c r="F125" t="s">
        <v>94</v>
      </c>
      <c r="G125" t="s">
        <v>87</v>
      </c>
      <c r="H125" t="s">
        <v>88</v>
      </c>
      <c r="I125" s="1">
        <v>33.435150146484375</v>
      </c>
      <c r="J125" s="1">
        <v>33.145496368408203</v>
      </c>
      <c r="K125" s="1">
        <v>0.40963229537010193</v>
      </c>
      <c r="L125" t="b">
        <v>1</v>
      </c>
      <c r="M125" s="1">
        <v>0.16589979022483609</v>
      </c>
      <c r="T125">
        <v>7.7812330000000003</v>
      </c>
      <c r="U125">
        <v>9.8960000000000008</v>
      </c>
      <c r="V125">
        <v>2.9910000000000001</v>
      </c>
      <c r="W125" s="6">
        <f t="shared" si="0"/>
        <v>0.30224333063864184</v>
      </c>
      <c r="Y125" s="4">
        <v>200</v>
      </c>
    </row>
    <row r="126" spans="1:25" x14ac:dyDescent="0.15">
      <c r="A126" s="4">
        <v>27</v>
      </c>
      <c r="B126" t="s">
        <v>145</v>
      </c>
      <c r="C126" t="b">
        <v>0</v>
      </c>
      <c r="D126" t="s">
        <v>146</v>
      </c>
      <c r="E126" t="s">
        <v>85</v>
      </c>
      <c r="F126" t="s">
        <v>94</v>
      </c>
      <c r="G126" t="s">
        <v>87</v>
      </c>
      <c r="H126" t="s">
        <v>88</v>
      </c>
      <c r="I126" s="1">
        <v>15.168120384216309</v>
      </c>
      <c r="J126" s="1">
        <v>15.25997257232666</v>
      </c>
      <c r="K126" s="1">
        <v>0.12989860773086548</v>
      </c>
      <c r="L126" t="b">
        <v>1</v>
      </c>
      <c r="M126" s="1">
        <v>0.16589979022483609</v>
      </c>
      <c r="T126">
        <v>2120229.2000000002</v>
      </c>
      <c r="U126">
        <v>2023690.4</v>
      </c>
      <c r="V126">
        <v>136526.57999999999</v>
      </c>
      <c r="W126" s="6">
        <f t="shared" si="0"/>
        <v>6.7464163490620899E-2</v>
      </c>
      <c r="Y126" s="4">
        <v>200</v>
      </c>
    </row>
    <row r="127" spans="1:25" x14ac:dyDescent="0.15">
      <c r="A127" s="4">
        <v>28</v>
      </c>
      <c r="B127" t="s">
        <v>153</v>
      </c>
      <c r="C127" t="b">
        <v>0</v>
      </c>
      <c r="D127" t="s">
        <v>146</v>
      </c>
      <c r="E127" t="s">
        <v>85</v>
      </c>
      <c r="F127" t="s">
        <v>94</v>
      </c>
      <c r="G127" t="s">
        <v>87</v>
      </c>
      <c r="H127" t="s">
        <v>88</v>
      </c>
      <c r="I127" s="1">
        <v>15.351824760437012</v>
      </c>
      <c r="J127" s="1">
        <v>15.25997257232666</v>
      </c>
      <c r="K127" s="1">
        <v>0.12989860773086548</v>
      </c>
      <c r="L127" t="b">
        <v>1</v>
      </c>
      <c r="M127" s="1">
        <v>0.16589979022483609</v>
      </c>
      <c r="T127">
        <v>1927151.5</v>
      </c>
      <c r="U127">
        <v>2023690.4</v>
      </c>
      <c r="V127">
        <v>136526.57999999999</v>
      </c>
      <c r="W127" s="6">
        <f t="shared" si="0"/>
        <v>6.7464163490620899E-2</v>
      </c>
      <c r="Y127" s="4">
        <v>200</v>
      </c>
    </row>
    <row r="128" spans="1:25" x14ac:dyDescent="0.15">
      <c r="A128" s="4">
        <v>29</v>
      </c>
      <c r="B128" t="s">
        <v>97</v>
      </c>
      <c r="C128" t="b">
        <v>0</v>
      </c>
      <c r="D128" t="s">
        <v>98</v>
      </c>
      <c r="E128" t="s">
        <v>85</v>
      </c>
      <c r="F128" t="s">
        <v>94</v>
      </c>
      <c r="G128" t="s">
        <v>87</v>
      </c>
      <c r="H128" t="s">
        <v>88</v>
      </c>
      <c r="I128" s="1">
        <v>30.202447891235352</v>
      </c>
      <c r="J128" s="1">
        <v>30.050640106201172</v>
      </c>
      <c r="K128" s="1">
        <v>0.21468862891197205</v>
      </c>
      <c r="L128" t="b">
        <v>1</v>
      </c>
      <c r="M128" s="1">
        <v>0.16589979022483609</v>
      </c>
      <c r="T128">
        <v>66.472800000000007</v>
      </c>
      <c r="U128">
        <v>85.736000000000004</v>
      </c>
      <c r="V128">
        <v>27.242000000000001</v>
      </c>
      <c r="W128" s="6">
        <f t="shared" si="0"/>
        <v>0.31774283848091817</v>
      </c>
      <c r="Y128" s="4">
        <v>200</v>
      </c>
    </row>
    <row r="129" spans="1:25" x14ac:dyDescent="0.15">
      <c r="A129" s="4">
        <v>30</v>
      </c>
      <c r="B129" t="s">
        <v>107</v>
      </c>
      <c r="C129" t="b">
        <v>0</v>
      </c>
      <c r="D129" t="s">
        <v>98</v>
      </c>
      <c r="E129" t="s">
        <v>85</v>
      </c>
      <c r="F129" t="s">
        <v>94</v>
      </c>
      <c r="G129" t="s">
        <v>87</v>
      </c>
      <c r="H129" t="s">
        <v>88</v>
      </c>
      <c r="I129" s="1">
        <v>29.898832321166992</v>
      </c>
      <c r="J129" s="1">
        <v>30.050640106201172</v>
      </c>
      <c r="K129" s="1">
        <v>0.21468862891197205</v>
      </c>
      <c r="L129" t="b">
        <v>1</v>
      </c>
      <c r="M129" s="1">
        <v>0.16589979022483609</v>
      </c>
      <c r="T129">
        <v>104.99878</v>
      </c>
      <c r="U129">
        <v>85.736000000000004</v>
      </c>
      <c r="V129">
        <v>27.242000000000001</v>
      </c>
      <c r="W129" s="6">
        <f t="shared" si="0"/>
        <v>0.31774283848091817</v>
      </c>
      <c r="Y129" s="4">
        <v>200</v>
      </c>
    </row>
    <row r="130" spans="1:25" x14ac:dyDescent="0.15">
      <c r="A130" s="4">
        <v>31</v>
      </c>
      <c r="B130" t="s">
        <v>116</v>
      </c>
      <c r="C130" t="b">
        <v>0</v>
      </c>
      <c r="D130" t="s">
        <v>117</v>
      </c>
      <c r="E130" t="s">
        <v>85</v>
      </c>
      <c r="F130" t="s">
        <v>94</v>
      </c>
      <c r="G130" t="s">
        <v>87</v>
      </c>
      <c r="H130" t="s">
        <v>88</v>
      </c>
      <c r="I130" s="1">
        <v>32.834674835205078</v>
      </c>
      <c r="J130" s="1">
        <v>33.352035522460938</v>
      </c>
      <c r="K130" s="1">
        <v>0.7316557765007019</v>
      </c>
      <c r="L130" t="b">
        <v>1</v>
      </c>
      <c r="M130" s="1">
        <v>0.16589979022483609</v>
      </c>
      <c r="T130">
        <v>11.862139000000001</v>
      </c>
      <c r="U130">
        <v>8.6340000000000003</v>
      </c>
      <c r="V130">
        <v>4.5659999999999998</v>
      </c>
      <c r="W130" s="6">
        <f t="shared" si="0"/>
        <v>0.5288394718554551</v>
      </c>
      <c r="Y130" s="4">
        <v>200</v>
      </c>
    </row>
    <row r="131" spans="1:25" x14ac:dyDescent="0.15">
      <c r="A131" s="4">
        <v>32</v>
      </c>
      <c r="B131" t="s">
        <v>126</v>
      </c>
      <c r="C131" t="b">
        <v>0</v>
      </c>
      <c r="D131" t="s">
        <v>117</v>
      </c>
      <c r="E131" t="s">
        <v>85</v>
      </c>
      <c r="F131" t="s">
        <v>94</v>
      </c>
      <c r="G131" t="s">
        <v>87</v>
      </c>
      <c r="H131" t="s">
        <v>88</v>
      </c>
      <c r="I131" s="1">
        <v>33.869392395019531</v>
      </c>
      <c r="J131" s="1">
        <v>33.352035522460938</v>
      </c>
      <c r="K131" s="1">
        <v>0.7316557765007019</v>
      </c>
      <c r="L131" t="b">
        <v>1</v>
      </c>
      <c r="M131" s="1">
        <v>0.16589979022483609</v>
      </c>
      <c r="T131">
        <v>5.4053190000000004</v>
      </c>
      <c r="U131">
        <v>8.6340000000000003</v>
      </c>
      <c r="V131">
        <v>4.5659999999999998</v>
      </c>
      <c r="W131" s="6">
        <f t="shared" si="0"/>
        <v>0.5288394718554551</v>
      </c>
      <c r="Y131" s="4">
        <v>200</v>
      </c>
    </row>
    <row r="132" spans="1:25" x14ac:dyDescent="0.15">
      <c r="A132" s="4">
        <v>33</v>
      </c>
      <c r="B132" t="s">
        <v>133</v>
      </c>
      <c r="C132" t="b">
        <v>0</v>
      </c>
      <c r="D132" t="s">
        <v>134</v>
      </c>
      <c r="E132" t="s">
        <v>85</v>
      </c>
      <c r="F132" t="s">
        <v>94</v>
      </c>
      <c r="G132" t="s">
        <v>87</v>
      </c>
      <c r="H132" t="s">
        <v>88</v>
      </c>
      <c r="I132" s="1">
        <v>14.925512313842773</v>
      </c>
      <c r="J132" s="1">
        <v>14.876117706298828</v>
      </c>
      <c r="K132" s="1">
        <v>6.9853849709033966E-2</v>
      </c>
      <c r="L132" t="b">
        <v>1</v>
      </c>
      <c r="M132" s="1">
        <v>0.16589979022483609</v>
      </c>
      <c r="T132">
        <v>2406857.7999999998</v>
      </c>
      <c r="U132">
        <v>2660255.5</v>
      </c>
      <c r="V132">
        <v>358358.66</v>
      </c>
      <c r="W132" s="6">
        <f t="shared" si="0"/>
        <v>0.13470836165924663</v>
      </c>
      <c r="Y132" s="4">
        <v>200</v>
      </c>
    </row>
    <row r="133" spans="1:25" x14ac:dyDescent="0.15">
      <c r="A133" s="4">
        <v>34</v>
      </c>
      <c r="B133" t="s">
        <v>140</v>
      </c>
      <c r="C133" t="b">
        <v>0</v>
      </c>
      <c r="D133" t="s">
        <v>134</v>
      </c>
      <c r="E133" t="s">
        <v>85</v>
      </c>
      <c r="F133" t="s">
        <v>94</v>
      </c>
      <c r="G133" t="s">
        <v>87</v>
      </c>
      <c r="H133" t="s">
        <v>88</v>
      </c>
      <c r="I133" s="1">
        <v>14.826724052429199</v>
      </c>
      <c r="J133" s="1">
        <v>14.876117706298828</v>
      </c>
      <c r="K133" s="1">
        <v>6.9853849709033966E-2</v>
      </c>
      <c r="L133" t="b">
        <v>1</v>
      </c>
      <c r="M133" s="1">
        <v>0.16589979022483609</v>
      </c>
      <c r="T133">
        <v>2913653.5</v>
      </c>
      <c r="U133">
        <v>2660255.5</v>
      </c>
      <c r="V133">
        <v>358358.66</v>
      </c>
      <c r="W133" s="6">
        <f t="shared" si="0"/>
        <v>0.13470836165924663</v>
      </c>
      <c r="Y133" s="4">
        <v>200</v>
      </c>
    </row>
    <row r="134" spans="1:25" x14ac:dyDescent="0.15">
      <c r="A134" s="4">
        <v>35</v>
      </c>
      <c r="B134" t="s">
        <v>147</v>
      </c>
      <c r="C134" t="b">
        <v>0</v>
      </c>
      <c r="D134" t="s">
        <v>148</v>
      </c>
      <c r="E134" t="s">
        <v>85</v>
      </c>
      <c r="F134" t="s">
        <v>94</v>
      </c>
      <c r="G134" t="s">
        <v>87</v>
      </c>
      <c r="H134" t="s">
        <v>88</v>
      </c>
      <c r="I134" s="1">
        <v>15.556843757629395</v>
      </c>
      <c r="J134" s="1">
        <v>15.585478782653809</v>
      </c>
      <c r="K134" s="1">
        <v>4.0496040135622025E-2</v>
      </c>
      <c r="L134" t="b">
        <v>1</v>
      </c>
      <c r="M134" s="1">
        <v>0.16589979022483609</v>
      </c>
      <c r="T134">
        <v>1582885.2</v>
      </c>
      <c r="U134">
        <v>1521158.1</v>
      </c>
      <c r="V134">
        <v>87295.35</v>
      </c>
      <c r="W134" s="6">
        <f t="shared" si="0"/>
        <v>5.7387427381808638E-2</v>
      </c>
      <c r="Y134" s="4">
        <v>200</v>
      </c>
    </row>
    <row r="135" spans="1:25" x14ac:dyDescent="0.15">
      <c r="A135" s="4">
        <v>36</v>
      </c>
      <c r="B135" t="s">
        <v>154</v>
      </c>
      <c r="C135" t="b">
        <v>0</v>
      </c>
      <c r="D135" t="s">
        <v>148</v>
      </c>
      <c r="E135" t="s">
        <v>85</v>
      </c>
      <c r="F135" t="s">
        <v>94</v>
      </c>
      <c r="G135" t="s">
        <v>87</v>
      </c>
      <c r="H135" t="s">
        <v>88</v>
      </c>
      <c r="I135" s="1">
        <v>15.614113807678223</v>
      </c>
      <c r="J135" s="1">
        <v>15.585478782653809</v>
      </c>
      <c r="K135" s="1">
        <v>4.0496040135622025E-2</v>
      </c>
      <c r="L135" t="b">
        <v>1</v>
      </c>
      <c r="M135" s="1">
        <v>0.16589979022483609</v>
      </c>
      <c r="T135">
        <v>1459431</v>
      </c>
      <c r="U135">
        <v>1521158.1</v>
      </c>
      <c r="V135">
        <v>87295.35</v>
      </c>
      <c r="W135" s="6">
        <f t="shared" si="0"/>
        <v>5.7387427381808638E-2</v>
      </c>
      <c r="Y135" s="4">
        <v>200</v>
      </c>
    </row>
    <row r="136" spans="1:25" x14ac:dyDescent="0.15">
      <c r="A136" s="4">
        <v>37</v>
      </c>
      <c r="B136" t="s">
        <v>99</v>
      </c>
      <c r="C136" t="b">
        <v>0</v>
      </c>
      <c r="D136" t="s">
        <v>100</v>
      </c>
      <c r="E136" t="s">
        <v>85</v>
      </c>
      <c r="F136" t="s">
        <v>94</v>
      </c>
      <c r="G136" t="s">
        <v>87</v>
      </c>
      <c r="H136" t="s">
        <v>88</v>
      </c>
      <c r="I136" s="1">
        <v>45.43017578125</v>
      </c>
      <c r="J136" s="1">
        <v>40.606914520263672</v>
      </c>
      <c r="K136" s="1">
        <v>6.8211216926574707</v>
      </c>
      <c r="L136" t="b">
        <v>1</v>
      </c>
      <c r="M136" s="1">
        <v>0.16589979022483609</v>
      </c>
      <c r="T136">
        <v>2.0844496000000001E-3</v>
      </c>
      <c r="U136">
        <v>0.78200000000000003</v>
      </c>
      <c r="V136">
        <v>1.103</v>
      </c>
      <c r="W136" s="6">
        <f t="shared" si="0"/>
        <v>1.4104859335038362</v>
      </c>
      <c r="Y136" s="4">
        <v>200</v>
      </c>
    </row>
    <row r="137" spans="1:25" x14ac:dyDescent="0.15">
      <c r="A137" s="4">
        <v>38</v>
      </c>
      <c r="B137" t="s">
        <v>108</v>
      </c>
      <c r="C137" t="b">
        <v>0</v>
      </c>
      <c r="D137" t="s">
        <v>100</v>
      </c>
      <c r="E137" t="s">
        <v>85</v>
      </c>
      <c r="F137" t="s">
        <v>94</v>
      </c>
      <c r="G137" t="s">
        <v>87</v>
      </c>
      <c r="H137" t="s">
        <v>88</v>
      </c>
      <c r="I137" s="1">
        <v>35.783653259277344</v>
      </c>
      <c r="J137" s="1">
        <v>40.606914520263672</v>
      </c>
      <c r="K137" s="1">
        <v>6.8211216926574707</v>
      </c>
      <c r="L137" t="b">
        <v>1</v>
      </c>
      <c r="M137" s="1">
        <v>0.16589979022483609</v>
      </c>
      <c r="T137">
        <v>1.5621784999999999</v>
      </c>
      <c r="U137">
        <v>0.78200000000000003</v>
      </c>
      <c r="V137">
        <v>1.103</v>
      </c>
      <c r="W137" s="6">
        <f t="shared" si="0"/>
        <v>1.4104859335038362</v>
      </c>
      <c r="Y137" s="4">
        <v>200</v>
      </c>
    </row>
    <row r="138" spans="1:25" x14ac:dyDescent="0.15">
      <c r="A138" s="4">
        <v>39</v>
      </c>
      <c r="B138" t="s">
        <v>118</v>
      </c>
      <c r="C138" t="b">
        <v>0</v>
      </c>
      <c r="D138" t="s">
        <v>119</v>
      </c>
      <c r="E138" t="s">
        <v>85</v>
      </c>
      <c r="F138" t="s">
        <v>94</v>
      </c>
      <c r="G138" t="s">
        <v>87</v>
      </c>
      <c r="H138" t="s">
        <v>88</v>
      </c>
      <c r="I138" s="1">
        <v>35.71405029296875</v>
      </c>
      <c r="J138" s="1">
        <v>40.740982055664062</v>
      </c>
      <c r="K138" s="1">
        <v>7.1091523170471191</v>
      </c>
      <c r="L138" t="b">
        <v>1</v>
      </c>
      <c r="M138" s="1">
        <v>0.16589979022483609</v>
      </c>
      <c r="T138">
        <v>1.6544755</v>
      </c>
      <c r="U138">
        <v>0.82799999999999996</v>
      </c>
      <c r="V138">
        <v>1.169</v>
      </c>
      <c r="W138" s="6">
        <f t="shared" si="0"/>
        <v>1.4118357487922706</v>
      </c>
      <c r="Y138" s="4">
        <v>200</v>
      </c>
    </row>
    <row r="139" spans="1:25" x14ac:dyDescent="0.15">
      <c r="A139" s="4">
        <v>40</v>
      </c>
      <c r="B139" t="s">
        <v>127</v>
      </c>
      <c r="C139" t="b">
        <v>0</v>
      </c>
      <c r="D139" t="s">
        <v>119</v>
      </c>
      <c r="E139" t="s">
        <v>85</v>
      </c>
      <c r="F139" t="s">
        <v>94</v>
      </c>
      <c r="G139" t="s">
        <v>87</v>
      </c>
      <c r="H139" t="s">
        <v>88</v>
      </c>
      <c r="I139" s="1">
        <v>45.767910003662109</v>
      </c>
      <c r="J139" s="1">
        <v>40.740982055664062</v>
      </c>
      <c r="K139" s="1">
        <v>7.1091523170471191</v>
      </c>
      <c r="L139" t="b">
        <v>1</v>
      </c>
      <c r="M139" s="1">
        <v>0.16589979022483609</v>
      </c>
      <c r="T139">
        <v>1.6805164000000001E-3</v>
      </c>
      <c r="U139">
        <v>0.82799999999999996</v>
      </c>
      <c r="V139">
        <v>1.169</v>
      </c>
      <c r="W139" s="6">
        <f t="shared" si="0"/>
        <v>1.4118357487922706</v>
      </c>
      <c r="Y139" s="4">
        <v>200</v>
      </c>
    </row>
    <row r="140" spans="1:25" x14ac:dyDescent="0.15">
      <c r="A140" s="4">
        <v>41</v>
      </c>
      <c r="B140" t="s">
        <v>135</v>
      </c>
      <c r="C140" t="b">
        <v>0</v>
      </c>
      <c r="D140" t="s">
        <v>136</v>
      </c>
      <c r="E140" t="s">
        <v>85</v>
      </c>
      <c r="F140" t="s">
        <v>94</v>
      </c>
      <c r="G140" t="s">
        <v>87</v>
      </c>
      <c r="H140" t="s">
        <v>88</v>
      </c>
      <c r="I140" s="1">
        <v>45.218441009521484</v>
      </c>
      <c r="J140" s="1">
        <v>45.218441009521484</v>
      </c>
      <c r="K140" t="s">
        <v>31</v>
      </c>
      <c r="L140" t="b">
        <v>1</v>
      </c>
      <c r="M140" s="1">
        <v>0.16589979022483609</v>
      </c>
      <c r="T140">
        <v>2.3770802999999998E-3</v>
      </c>
      <c r="U140">
        <v>2E-3</v>
      </c>
      <c r="V140" t="s">
        <v>167</v>
      </c>
      <c r="W140" s="6" t="e">
        <f t="shared" si="0"/>
        <v>#VALUE!</v>
      </c>
      <c r="Y140" s="4">
        <v>200</v>
      </c>
    </row>
    <row r="141" spans="1:25" x14ac:dyDescent="0.15">
      <c r="A141" s="4">
        <v>42</v>
      </c>
      <c r="B141" t="s">
        <v>141</v>
      </c>
      <c r="C141" t="b">
        <v>0</v>
      </c>
      <c r="D141" t="s">
        <v>136</v>
      </c>
      <c r="E141" t="s">
        <v>85</v>
      </c>
      <c r="F141" t="s">
        <v>94</v>
      </c>
      <c r="G141" t="s">
        <v>87</v>
      </c>
      <c r="H141" t="s">
        <v>88</v>
      </c>
      <c r="I141" t="s">
        <v>121</v>
      </c>
      <c r="J141" s="1">
        <v>45.218441009521484</v>
      </c>
      <c r="K141" t="s">
        <v>31</v>
      </c>
      <c r="L141" t="b">
        <v>1</v>
      </c>
      <c r="M141" s="1">
        <v>0.16589979022483609</v>
      </c>
      <c r="T141" t="s">
        <v>167</v>
      </c>
      <c r="U141">
        <v>2E-3</v>
      </c>
      <c r="V141" t="s">
        <v>167</v>
      </c>
      <c r="W141" s="6" t="e">
        <f t="shared" si="0"/>
        <v>#VALUE!</v>
      </c>
      <c r="Y141" s="4">
        <v>200</v>
      </c>
    </row>
    <row r="142" spans="1:25" x14ac:dyDescent="0.15">
      <c r="A142" s="4">
        <v>43</v>
      </c>
      <c r="B142" t="s">
        <v>149</v>
      </c>
      <c r="C142" t="b">
        <v>0</v>
      </c>
      <c r="D142" t="s">
        <v>150</v>
      </c>
      <c r="E142" t="s">
        <v>85</v>
      </c>
      <c r="F142" t="s">
        <v>94</v>
      </c>
      <c r="G142" t="s">
        <v>87</v>
      </c>
      <c r="H142" t="s">
        <v>88</v>
      </c>
      <c r="I142" s="1">
        <v>44.322696685791016</v>
      </c>
      <c r="J142" s="1">
        <v>40.182399749755859</v>
      </c>
      <c r="K142" s="1">
        <v>5.8552641868591309</v>
      </c>
      <c r="L142" t="b">
        <v>1</v>
      </c>
      <c r="M142" s="1">
        <v>0.16589979022483609</v>
      </c>
      <c r="T142">
        <v>4.2505375999999997E-3</v>
      </c>
      <c r="U142">
        <v>0.64900000000000002</v>
      </c>
      <c r="V142">
        <v>0.91200000000000003</v>
      </c>
      <c r="W142" s="6">
        <f t="shared" si="0"/>
        <v>1.4052388289676425</v>
      </c>
      <c r="Y142" s="4">
        <v>200</v>
      </c>
    </row>
    <row r="143" spans="1:25" x14ac:dyDescent="0.15">
      <c r="A143" s="4">
        <v>44</v>
      </c>
      <c r="B143" t="s">
        <v>155</v>
      </c>
      <c r="C143" t="b">
        <v>0</v>
      </c>
      <c r="D143" t="s">
        <v>150</v>
      </c>
      <c r="E143" t="s">
        <v>85</v>
      </c>
      <c r="F143" t="s">
        <v>94</v>
      </c>
      <c r="G143" t="s">
        <v>87</v>
      </c>
      <c r="H143" t="s">
        <v>88</v>
      </c>
      <c r="I143" s="1">
        <v>36.042102813720703</v>
      </c>
      <c r="J143" s="1">
        <v>40.182399749755859</v>
      </c>
      <c r="K143" s="1">
        <v>5.8552641868591309</v>
      </c>
      <c r="L143" t="b">
        <v>1</v>
      </c>
      <c r="M143" s="1">
        <v>0.16589979022483609</v>
      </c>
      <c r="T143">
        <v>1.293372</v>
      </c>
      <c r="U143">
        <v>0.64900000000000002</v>
      </c>
      <c r="V143">
        <v>0.91200000000000003</v>
      </c>
      <c r="W143" s="6">
        <f t="shared" si="0"/>
        <v>1.4052388289676425</v>
      </c>
      <c r="Y143" s="4">
        <v>200</v>
      </c>
    </row>
    <row r="144" spans="1:25" x14ac:dyDescent="0.15">
      <c r="A144" s="4">
        <v>45</v>
      </c>
      <c r="B144" t="s">
        <v>101</v>
      </c>
      <c r="C144" t="b">
        <v>0</v>
      </c>
      <c r="D144" t="s">
        <v>102</v>
      </c>
      <c r="E144" t="s">
        <v>85</v>
      </c>
      <c r="F144" t="s">
        <v>94</v>
      </c>
      <c r="G144" t="s">
        <v>87</v>
      </c>
      <c r="H144" t="s">
        <v>88</v>
      </c>
      <c r="I144" s="1">
        <v>42.124176025390625</v>
      </c>
      <c r="J144" s="1">
        <v>45.649517059326172</v>
      </c>
      <c r="K144" s="1">
        <v>4.9855852127075195</v>
      </c>
      <c r="L144" t="b">
        <v>1</v>
      </c>
      <c r="M144" s="1">
        <v>0.16589979022483609</v>
      </c>
      <c r="T144">
        <v>2.0548502E-2</v>
      </c>
      <c r="U144">
        <v>7.0000000000000001E-3</v>
      </c>
      <c r="V144">
        <v>1.2E-2</v>
      </c>
      <c r="W144" s="6"/>
      <c r="Y144" s="4"/>
    </row>
    <row r="145" spans="1:25" x14ac:dyDescent="0.15">
      <c r="A145" s="4">
        <v>46</v>
      </c>
      <c r="B145" t="s">
        <v>109</v>
      </c>
      <c r="C145" t="b">
        <v>0</v>
      </c>
      <c r="D145" t="s">
        <v>102</v>
      </c>
      <c r="E145" t="s">
        <v>85</v>
      </c>
      <c r="F145" t="s">
        <v>94</v>
      </c>
      <c r="G145" t="s">
        <v>87</v>
      </c>
      <c r="H145" t="s">
        <v>88</v>
      </c>
      <c r="I145" s="1">
        <v>49.174858093261719</v>
      </c>
      <c r="J145" s="1">
        <v>45.649517059326172</v>
      </c>
      <c r="K145" s="1">
        <v>4.9855852127075195</v>
      </c>
      <c r="L145" t="b">
        <v>1</v>
      </c>
      <c r="M145" s="1">
        <v>0.16589979022483609</v>
      </c>
      <c r="T145" s="5">
        <v>1.5840725999999999E-4</v>
      </c>
      <c r="U145">
        <v>7.0000000000000001E-3</v>
      </c>
      <c r="V145">
        <v>1.2E-2</v>
      </c>
      <c r="W145" s="6"/>
      <c r="Y145" s="4"/>
    </row>
    <row r="146" spans="1:25" x14ac:dyDescent="0.15">
      <c r="A146" s="4">
        <v>47</v>
      </c>
      <c r="B146" t="s">
        <v>120</v>
      </c>
      <c r="C146" t="b">
        <v>0</v>
      </c>
      <c r="D146" t="s">
        <v>102</v>
      </c>
      <c r="E146" t="s">
        <v>85</v>
      </c>
      <c r="F146" t="s">
        <v>94</v>
      </c>
      <c r="G146" t="s">
        <v>87</v>
      </c>
      <c r="H146" t="s">
        <v>88</v>
      </c>
      <c r="I146" t="s">
        <v>121</v>
      </c>
      <c r="J146" s="1">
        <v>45.649517059326172</v>
      </c>
      <c r="K146" s="1">
        <v>4.9855852127075195</v>
      </c>
      <c r="L146" t="b">
        <v>1</v>
      </c>
      <c r="M146" s="1">
        <v>0.16589979022483609</v>
      </c>
      <c r="T146" s="5">
        <v>1.0848080999999999E-4</v>
      </c>
      <c r="U146">
        <v>7.0000000000000001E-3</v>
      </c>
      <c r="V146">
        <v>1.2E-2</v>
      </c>
      <c r="W146" s="6"/>
      <c r="Y146" s="7"/>
    </row>
    <row r="147" spans="1:25" x14ac:dyDescent="0.15">
      <c r="W147" s="6"/>
      <c r="Y147" s="7"/>
    </row>
    <row r="148" spans="1:25" x14ac:dyDescent="0.15">
      <c r="W148" s="6"/>
      <c r="Y148" s="4"/>
    </row>
    <row r="149" spans="1:25" x14ac:dyDescent="0.15">
      <c r="W149" s="6"/>
      <c r="Y149" s="4"/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C99F-6AE4-DA41-91E4-F66F6C71973B}">
  <dimension ref="A1:AN79"/>
  <sheetViews>
    <sheetView tabSelected="1" topLeftCell="L21" zoomScale="120" zoomScaleNormal="120" workbookViewId="0">
      <selection activeCell="AK41" sqref="AK41"/>
    </sheetView>
  </sheetViews>
  <sheetFormatPr baseColWidth="10" defaultColWidth="8.83203125" defaultRowHeight="13" x14ac:dyDescent="0.15"/>
  <cols>
    <col min="27" max="27" width="11.5" customWidth="1"/>
    <col min="28" max="28" width="10.6640625" customWidth="1"/>
    <col min="33" max="33" width="12.1640625" customWidth="1"/>
    <col min="34" max="34" width="13.6640625" customWidth="1"/>
    <col min="35" max="35" width="11.83203125" customWidth="1"/>
  </cols>
  <sheetData>
    <row r="1" spans="1:40" x14ac:dyDescent="0.15">
      <c r="A1" t="s">
        <v>60</v>
      </c>
      <c r="B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156</v>
      </c>
      <c r="O1" t="s">
        <v>157</v>
      </c>
      <c r="P1" t="s">
        <v>158</v>
      </c>
      <c r="Q1" t="s">
        <v>159</v>
      </c>
      <c r="R1" s="2" t="s">
        <v>160</v>
      </c>
      <c r="T1" t="s">
        <v>161</v>
      </c>
      <c r="U1" t="s">
        <v>162</v>
      </c>
      <c r="V1" t="s">
        <v>163</v>
      </c>
      <c r="W1" s="3" t="s">
        <v>164</v>
      </c>
      <c r="Y1" s="3" t="s">
        <v>165</v>
      </c>
    </row>
    <row r="2" spans="1:40" x14ac:dyDescent="0.15">
      <c r="A2" s="4">
        <v>1</v>
      </c>
      <c r="B2" t="s">
        <v>84</v>
      </c>
      <c r="C2" t="b">
        <v>0</v>
      </c>
      <c r="D2" t="s">
        <v>31</v>
      </c>
      <c r="E2" t="s">
        <v>85</v>
      </c>
      <c r="F2" t="s">
        <v>86</v>
      </c>
      <c r="G2" t="s">
        <v>87</v>
      </c>
      <c r="H2" t="s">
        <v>88</v>
      </c>
      <c r="I2" s="1">
        <v>9.994502067565918</v>
      </c>
      <c r="J2" s="1">
        <v>10.423900604248047</v>
      </c>
      <c r="K2" s="1">
        <v>0.60726189613342285</v>
      </c>
      <c r="L2" t="b">
        <v>1</v>
      </c>
      <c r="M2" s="1">
        <v>0.16589979022483609</v>
      </c>
      <c r="N2">
        <v>35.331000000000003</v>
      </c>
      <c r="O2">
        <v>0.99609999999999999</v>
      </c>
      <c r="P2">
        <v>-3.3485</v>
      </c>
      <c r="Q2">
        <v>98.902929999999998</v>
      </c>
      <c r="R2" s="2" t="s">
        <v>166</v>
      </c>
      <c r="T2" s="5">
        <v>50000000</v>
      </c>
      <c r="U2" t="s">
        <v>167</v>
      </c>
      <c r="V2" t="s">
        <v>167</v>
      </c>
    </row>
    <row r="3" spans="1:40" x14ac:dyDescent="0.15">
      <c r="A3" s="4">
        <v>2</v>
      </c>
      <c r="B3" t="s">
        <v>103</v>
      </c>
      <c r="C3" t="b">
        <v>0</v>
      </c>
      <c r="D3" t="s">
        <v>31</v>
      </c>
      <c r="E3" t="s">
        <v>85</v>
      </c>
      <c r="F3" t="s">
        <v>86</v>
      </c>
      <c r="G3" t="s">
        <v>87</v>
      </c>
      <c r="H3" t="s">
        <v>88</v>
      </c>
      <c r="I3" s="1">
        <v>10.853300094604492</v>
      </c>
      <c r="J3" s="1">
        <v>10.423900604248047</v>
      </c>
      <c r="K3" s="1">
        <v>0.60726189613342285</v>
      </c>
      <c r="L3" t="b">
        <v>1</v>
      </c>
      <c r="M3" s="1">
        <v>0.16589979022483609</v>
      </c>
      <c r="T3" s="5">
        <v>50000000</v>
      </c>
      <c r="U3" t="s">
        <v>167</v>
      </c>
      <c r="V3" t="s">
        <v>167</v>
      </c>
    </row>
    <row r="4" spans="1:40" x14ac:dyDescent="0.15">
      <c r="A4" s="4">
        <v>3</v>
      </c>
      <c r="B4" t="s">
        <v>110</v>
      </c>
      <c r="C4" t="b">
        <v>0</v>
      </c>
      <c r="D4" t="s">
        <v>31</v>
      </c>
      <c r="E4" t="s">
        <v>85</v>
      </c>
      <c r="F4" t="s">
        <v>86</v>
      </c>
      <c r="G4" t="s">
        <v>87</v>
      </c>
      <c r="H4" t="s">
        <v>88</v>
      </c>
      <c r="I4" s="1">
        <v>13.930495262145996</v>
      </c>
      <c r="J4" s="1">
        <v>13.743923187255859</v>
      </c>
      <c r="K4" s="1">
        <v>0.26385208964347839</v>
      </c>
      <c r="L4" t="b">
        <v>1</v>
      </c>
      <c r="M4" s="1">
        <v>0.16589979022483609</v>
      </c>
      <c r="T4">
        <v>5000000</v>
      </c>
      <c r="U4" t="s">
        <v>167</v>
      </c>
      <c r="V4" t="s">
        <v>167</v>
      </c>
    </row>
    <row r="5" spans="1:40" x14ac:dyDescent="0.15">
      <c r="A5" s="4">
        <v>4</v>
      </c>
      <c r="B5" t="s">
        <v>122</v>
      </c>
      <c r="C5" t="b">
        <v>0</v>
      </c>
      <c r="D5" t="s">
        <v>31</v>
      </c>
      <c r="E5" t="s">
        <v>85</v>
      </c>
      <c r="F5" t="s">
        <v>86</v>
      </c>
      <c r="G5" t="s">
        <v>87</v>
      </c>
      <c r="H5" t="s">
        <v>88</v>
      </c>
      <c r="I5" s="1">
        <v>13.557352066040039</v>
      </c>
      <c r="J5" s="1">
        <v>13.743923187255859</v>
      </c>
      <c r="K5" s="1">
        <v>0.26385208964347839</v>
      </c>
      <c r="L5" t="b">
        <v>1</v>
      </c>
      <c r="M5" s="1">
        <v>0.16589979022483609</v>
      </c>
      <c r="T5">
        <v>5000000</v>
      </c>
      <c r="U5" t="s">
        <v>167</v>
      </c>
      <c r="V5" t="s">
        <v>167</v>
      </c>
    </row>
    <row r="6" spans="1:40" x14ac:dyDescent="0.15">
      <c r="A6" s="4">
        <v>5</v>
      </c>
      <c r="B6" t="s">
        <v>128</v>
      </c>
      <c r="C6" t="b">
        <v>0</v>
      </c>
      <c r="D6" t="s">
        <v>31</v>
      </c>
      <c r="E6" t="s">
        <v>85</v>
      </c>
      <c r="F6" t="s">
        <v>86</v>
      </c>
      <c r="G6" t="s">
        <v>87</v>
      </c>
      <c r="H6" t="s">
        <v>88</v>
      </c>
      <c r="I6" s="1">
        <v>17.562046051025391</v>
      </c>
      <c r="J6" s="1">
        <v>17.569053649902344</v>
      </c>
      <c r="K6" s="1">
        <v>9.9088922142982483E-3</v>
      </c>
      <c r="L6" t="b">
        <v>1</v>
      </c>
      <c r="M6" s="1">
        <v>0.16589979022483609</v>
      </c>
      <c r="T6">
        <v>500000</v>
      </c>
      <c r="U6" t="s">
        <v>167</v>
      </c>
      <c r="V6" t="s">
        <v>167</v>
      </c>
    </row>
    <row r="7" spans="1:40" x14ac:dyDescent="0.15">
      <c r="A7" s="4">
        <v>6</v>
      </c>
      <c r="B7" t="s">
        <v>137</v>
      </c>
      <c r="C7" t="b">
        <v>0</v>
      </c>
      <c r="D7" t="s">
        <v>31</v>
      </c>
      <c r="E7" t="s">
        <v>85</v>
      </c>
      <c r="F7" t="s">
        <v>86</v>
      </c>
      <c r="G7" t="s">
        <v>87</v>
      </c>
      <c r="H7" t="s">
        <v>88</v>
      </c>
      <c r="I7" s="1">
        <v>17.576059341430664</v>
      </c>
      <c r="J7" s="1">
        <v>17.569053649902344</v>
      </c>
      <c r="K7" s="1">
        <v>9.9088922142982483E-3</v>
      </c>
      <c r="L7" t="b">
        <v>1</v>
      </c>
      <c r="M7" s="1">
        <v>0.16589979022483609</v>
      </c>
      <c r="T7">
        <v>500000</v>
      </c>
      <c r="U7" t="s">
        <v>167</v>
      </c>
      <c r="V7" t="s">
        <v>167</v>
      </c>
    </row>
    <row r="8" spans="1:40" x14ac:dyDescent="0.15">
      <c r="A8" s="4">
        <v>7</v>
      </c>
      <c r="B8" t="s">
        <v>142</v>
      </c>
      <c r="C8" t="b">
        <v>0</v>
      </c>
      <c r="D8" t="s">
        <v>31</v>
      </c>
      <c r="E8" t="s">
        <v>85</v>
      </c>
      <c r="F8" t="s">
        <v>86</v>
      </c>
      <c r="G8" t="s">
        <v>87</v>
      </c>
      <c r="H8" t="s">
        <v>88</v>
      </c>
      <c r="I8" s="1">
        <v>20.510639190673828</v>
      </c>
      <c r="J8" s="1">
        <v>20.659208297729492</v>
      </c>
      <c r="K8" s="1">
        <v>0.2101084440946579</v>
      </c>
      <c r="L8" t="b">
        <v>1</v>
      </c>
      <c r="M8" s="1">
        <v>0.16589979022483609</v>
      </c>
      <c r="T8">
        <v>50000</v>
      </c>
      <c r="U8" t="s">
        <v>167</v>
      </c>
      <c r="V8" t="s">
        <v>167</v>
      </c>
    </row>
    <row r="9" spans="1:40" x14ac:dyDescent="0.15">
      <c r="A9" s="4">
        <v>8</v>
      </c>
      <c r="B9" t="s">
        <v>151</v>
      </c>
      <c r="C9" t="b">
        <v>0</v>
      </c>
      <c r="D9" t="s">
        <v>31</v>
      </c>
      <c r="E9" t="s">
        <v>85</v>
      </c>
      <c r="F9" t="s">
        <v>86</v>
      </c>
      <c r="G9" t="s">
        <v>87</v>
      </c>
      <c r="H9" t="s">
        <v>88</v>
      </c>
      <c r="I9" s="1">
        <v>20.807777404785156</v>
      </c>
      <c r="J9" s="1">
        <v>20.659208297729492</v>
      </c>
      <c r="K9" s="1">
        <v>0.2101084440946579</v>
      </c>
      <c r="L9" t="b">
        <v>1</v>
      </c>
      <c r="M9" s="1">
        <v>0.16589979022483609</v>
      </c>
      <c r="T9">
        <v>50000</v>
      </c>
      <c r="U9" t="s">
        <v>167</v>
      </c>
      <c r="V9" t="s">
        <v>167</v>
      </c>
      <c r="AF9" s="7" t="s">
        <v>172</v>
      </c>
      <c r="AG9" s="7"/>
      <c r="AH9" s="7"/>
      <c r="AI9" s="7"/>
    </row>
    <row r="10" spans="1:40" x14ac:dyDescent="0.15">
      <c r="A10" s="4">
        <v>9</v>
      </c>
      <c r="B10" t="s">
        <v>91</v>
      </c>
      <c r="C10" t="b">
        <v>0</v>
      </c>
      <c r="D10" t="s">
        <v>31</v>
      </c>
      <c r="E10" t="s">
        <v>85</v>
      </c>
      <c r="F10" t="s">
        <v>86</v>
      </c>
      <c r="G10" t="s">
        <v>87</v>
      </c>
      <c r="H10" t="s">
        <v>88</v>
      </c>
      <c r="I10" s="1">
        <v>24.168115615844727</v>
      </c>
      <c r="J10" s="1">
        <v>24.108043670654297</v>
      </c>
      <c r="K10" s="1">
        <v>8.495321124792099E-2</v>
      </c>
      <c r="L10" t="b">
        <v>1</v>
      </c>
      <c r="M10" s="1">
        <v>0.16589979022483609</v>
      </c>
      <c r="T10">
        <v>5000</v>
      </c>
      <c r="U10" t="s">
        <v>167</v>
      </c>
      <c r="V10" t="s">
        <v>167</v>
      </c>
      <c r="AF10" s="7"/>
      <c r="AG10" s="7"/>
      <c r="AH10" s="7"/>
      <c r="AI10" s="7"/>
    </row>
    <row r="11" spans="1:40" x14ac:dyDescent="0.15">
      <c r="A11" s="4">
        <v>10</v>
      </c>
      <c r="B11" t="s">
        <v>104</v>
      </c>
      <c r="C11" t="b">
        <v>0</v>
      </c>
      <c r="D11" t="s">
        <v>31</v>
      </c>
      <c r="E11" t="s">
        <v>85</v>
      </c>
      <c r="F11" t="s">
        <v>86</v>
      </c>
      <c r="G11" t="s">
        <v>87</v>
      </c>
      <c r="H11" t="s">
        <v>88</v>
      </c>
      <c r="I11" s="1">
        <v>24.0479736328125</v>
      </c>
      <c r="J11" s="1">
        <v>24.108043670654297</v>
      </c>
      <c r="K11" s="1">
        <v>8.495321124792099E-2</v>
      </c>
      <c r="L11" t="b">
        <v>1</v>
      </c>
      <c r="M11" s="1">
        <v>0.16589979022483609</v>
      </c>
      <c r="T11">
        <v>5000</v>
      </c>
      <c r="U11" t="s">
        <v>167</v>
      </c>
      <c r="V11" t="s">
        <v>167</v>
      </c>
      <c r="AF11" s="7" t="s">
        <v>173</v>
      </c>
      <c r="AG11" s="7"/>
      <c r="AH11" s="7"/>
      <c r="AI11" s="7"/>
    </row>
    <row r="12" spans="1:40" x14ac:dyDescent="0.15">
      <c r="A12" s="4">
        <v>11</v>
      </c>
      <c r="B12" t="s">
        <v>111</v>
      </c>
      <c r="C12" t="b">
        <v>0</v>
      </c>
      <c r="D12" t="s">
        <v>31</v>
      </c>
      <c r="E12" t="s">
        <v>85</v>
      </c>
      <c r="F12" t="s">
        <v>86</v>
      </c>
      <c r="G12" t="s">
        <v>87</v>
      </c>
      <c r="H12" t="s">
        <v>88</v>
      </c>
      <c r="I12" s="1">
        <v>27.411821365356445</v>
      </c>
      <c r="J12" s="1">
        <v>27.413593292236328</v>
      </c>
      <c r="K12" s="1">
        <v>2.5045343209058046E-3</v>
      </c>
      <c r="L12" t="b">
        <v>1</v>
      </c>
      <c r="M12" s="1">
        <v>0.16589979022483609</v>
      </c>
      <c r="T12">
        <v>500</v>
      </c>
      <c r="U12" t="s">
        <v>167</v>
      </c>
      <c r="V12" t="s">
        <v>167</v>
      </c>
    </row>
    <row r="13" spans="1:40" x14ac:dyDescent="0.15">
      <c r="A13" s="4">
        <v>12</v>
      </c>
      <c r="B13" t="s">
        <v>123</v>
      </c>
      <c r="C13" t="b">
        <v>0</v>
      </c>
      <c r="D13" t="s">
        <v>31</v>
      </c>
      <c r="E13" t="s">
        <v>85</v>
      </c>
      <c r="F13" t="s">
        <v>86</v>
      </c>
      <c r="G13" t="s">
        <v>87</v>
      </c>
      <c r="H13" t="s">
        <v>88</v>
      </c>
      <c r="I13" s="1">
        <v>27.415363311767578</v>
      </c>
      <c r="J13" s="1">
        <v>27.413593292236328</v>
      </c>
      <c r="K13" s="1">
        <v>2.5045343209058046E-3</v>
      </c>
      <c r="L13" t="b">
        <v>1</v>
      </c>
      <c r="M13" s="1">
        <v>0.16589979022483609</v>
      </c>
      <c r="T13">
        <v>500</v>
      </c>
      <c r="U13" t="s">
        <v>167</v>
      </c>
      <c r="V13" t="s">
        <v>167</v>
      </c>
      <c r="Z13" s="8" t="s">
        <v>168</v>
      </c>
      <c r="AA13" s="8" t="s">
        <v>169</v>
      </c>
      <c r="AB13" s="8" t="s">
        <v>170</v>
      </c>
      <c r="AC13" s="8" t="s">
        <v>171</v>
      </c>
      <c r="AD13" s="8" t="s">
        <v>164</v>
      </c>
      <c r="AE13" s="8"/>
      <c r="AF13" s="9" t="str">
        <f>Z13</f>
        <v>sample ID</v>
      </c>
      <c r="AG13" s="9" t="str">
        <f t="shared" ref="AG13:AI14" si="0">AB13</f>
        <v>mean</v>
      </c>
      <c r="AH13" s="8" t="str">
        <f t="shared" si="0"/>
        <v>st dev</v>
      </c>
      <c r="AI13" s="8" t="str">
        <f t="shared" si="0"/>
        <v>% CV</v>
      </c>
      <c r="AJ13" s="8"/>
      <c r="AK13" s="9" t="s">
        <v>168</v>
      </c>
      <c r="AL13" s="9" t="s">
        <v>170</v>
      </c>
      <c r="AM13" s="8" t="s">
        <v>171</v>
      </c>
      <c r="AN13" s="8" t="s">
        <v>164</v>
      </c>
    </row>
    <row r="14" spans="1:40" x14ac:dyDescent="0.15">
      <c r="A14" s="4">
        <v>13</v>
      </c>
      <c r="B14" t="s">
        <v>92</v>
      </c>
      <c r="C14" t="b">
        <v>0</v>
      </c>
      <c r="D14" t="s">
        <v>93</v>
      </c>
      <c r="E14" t="s">
        <v>85</v>
      </c>
      <c r="F14" t="s">
        <v>94</v>
      </c>
      <c r="G14" t="s">
        <v>87</v>
      </c>
      <c r="H14" t="s">
        <v>88</v>
      </c>
      <c r="I14" s="1">
        <v>17.779569625854492</v>
      </c>
      <c r="J14" s="1">
        <v>17.790145874023438</v>
      </c>
      <c r="K14" s="1">
        <v>1.4957073144614697E-2</v>
      </c>
      <c r="L14" t="b">
        <v>1</v>
      </c>
      <c r="M14" s="1">
        <v>0.16589979022483609</v>
      </c>
      <c r="T14">
        <v>340338</v>
      </c>
      <c r="U14">
        <v>352280.28</v>
      </c>
      <c r="V14">
        <v>16888.928</v>
      </c>
      <c r="W14" s="6">
        <f t="shared" ref="W14:W45" si="1">V14/U14</f>
        <v>4.7941735484029926E-2</v>
      </c>
      <c r="Y14" s="4">
        <v>200</v>
      </c>
      <c r="Z14" s="8" t="str">
        <f>D14</f>
        <v>163 A</v>
      </c>
      <c r="AA14" s="10">
        <f>IFERROR(T14/(Y14/20),0)</f>
        <v>34033.800000000003</v>
      </c>
      <c r="AB14" s="11">
        <f>AVERAGE(AA14:AA15)</f>
        <v>35228.028000000006</v>
      </c>
      <c r="AC14" s="12">
        <f>STDEV(AA14:AA15)</f>
        <v>1688.8934341656952</v>
      </c>
      <c r="AD14" s="13">
        <f>AC14/AB14</f>
        <v>4.794175348576693E-2</v>
      </c>
      <c r="AE14" s="8"/>
      <c r="AF14" s="14" t="str">
        <f>Z14</f>
        <v>163 A</v>
      </c>
      <c r="AG14" s="17">
        <f t="shared" si="0"/>
        <v>35228.028000000006</v>
      </c>
      <c r="AH14" s="16">
        <f t="shared" si="0"/>
        <v>1688.8934341656952</v>
      </c>
      <c r="AI14" s="13">
        <f t="shared" si="0"/>
        <v>4.794175348576693E-2</v>
      </c>
      <c r="AJ14" s="8"/>
      <c r="AK14" s="14" t="s">
        <v>237</v>
      </c>
      <c r="AL14" s="26">
        <v>2030.3498</v>
      </c>
      <c r="AM14" s="27">
        <v>83.944322949917449</v>
      </c>
      <c r="AN14" s="28">
        <v>4.1344758893229853E-2</v>
      </c>
    </row>
    <row r="15" spans="1:40" x14ac:dyDescent="0.15">
      <c r="A15" s="4">
        <v>14</v>
      </c>
      <c r="B15" t="s">
        <v>105</v>
      </c>
      <c r="C15" t="b">
        <v>0</v>
      </c>
      <c r="D15" t="s">
        <v>93</v>
      </c>
      <c r="E15" t="s">
        <v>85</v>
      </c>
      <c r="F15" t="s">
        <v>94</v>
      </c>
      <c r="G15" t="s">
        <v>87</v>
      </c>
      <c r="H15" t="s">
        <v>88</v>
      </c>
      <c r="I15" s="1">
        <v>17.800722122192383</v>
      </c>
      <c r="J15" s="1">
        <v>17.790145874023438</v>
      </c>
      <c r="K15" s="1">
        <v>1.4957073144614697E-2</v>
      </c>
      <c r="L15" t="b">
        <v>1</v>
      </c>
      <c r="M15" s="1">
        <v>0.16589979022483609</v>
      </c>
      <c r="T15">
        <v>364222.56</v>
      </c>
      <c r="U15">
        <v>352280.28</v>
      </c>
      <c r="V15">
        <v>16888.928</v>
      </c>
      <c r="W15" s="6">
        <f t="shared" si="1"/>
        <v>4.7941735484029926E-2</v>
      </c>
      <c r="Y15" s="4">
        <v>200</v>
      </c>
      <c r="Z15" s="8" t="str">
        <f t="shared" ref="Z15:Z47" si="2">D15</f>
        <v>163 A</v>
      </c>
      <c r="AA15" s="10">
        <f t="shared" ref="AA15:AA25" si="3">IFERROR(T15/(Y15/20),0)</f>
        <v>36422.256000000001</v>
      </c>
      <c r="AB15" s="8"/>
      <c r="AC15" s="8"/>
      <c r="AD15" s="8"/>
      <c r="AE15" s="8"/>
      <c r="AF15" s="14" t="str">
        <f>Z16</f>
        <v>164 A</v>
      </c>
      <c r="AG15" s="21">
        <f>AB16</f>
        <v>0.64684006499999991</v>
      </c>
      <c r="AH15" s="16">
        <f>AC16</f>
        <v>0.35110953763361158</v>
      </c>
      <c r="AI15" s="13">
        <f>AD16</f>
        <v>0.54280734393533836</v>
      </c>
      <c r="AJ15" s="8"/>
      <c r="AK15" s="14" t="s">
        <v>238</v>
      </c>
      <c r="AL15" s="29">
        <v>0.16478527000000001</v>
      </c>
      <c r="AM15" s="27">
        <v>4.1835491876290876E-2</v>
      </c>
      <c r="AN15" s="28">
        <v>0.25387883198717259</v>
      </c>
    </row>
    <row r="16" spans="1:40" x14ac:dyDescent="0.15">
      <c r="A16" s="4">
        <v>15</v>
      </c>
      <c r="B16" t="s">
        <v>112</v>
      </c>
      <c r="C16" t="b">
        <v>0</v>
      </c>
      <c r="D16" t="s">
        <v>113</v>
      </c>
      <c r="E16" t="s">
        <v>85</v>
      </c>
      <c r="F16" t="s">
        <v>94</v>
      </c>
      <c r="G16" t="s">
        <v>87</v>
      </c>
      <c r="H16" t="s">
        <v>88</v>
      </c>
      <c r="I16" s="1">
        <v>33.258106231689453</v>
      </c>
      <c r="J16" s="1">
        <v>33.816757202148438</v>
      </c>
      <c r="K16" s="1">
        <v>0.79004907608032227</v>
      </c>
      <c r="L16" t="b">
        <v>1</v>
      </c>
      <c r="M16" s="1">
        <v>0.16589979022483609</v>
      </c>
      <c r="T16">
        <v>8.9511199999999995</v>
      </c>
      <c r="U16">
        <v>6.468</v>
      </c>
      <c r="V16">
        <v>3.5110000000000001</v>
      </c>
      <c r="W16" s="6">
        <f t="shared" si="1"/>
        <v>0.54282622139765002</v>
      </c>
      <c r="Y16" s="4">
        <v>200</v>
      </c>
      <c r="Z16" s="8" t="str">
        <f t="shared" si="2"/>
        <v>164 A</v>
      </c>
      <c r="AA16" s="10">
        <f t="shared" si="3"/>
        <v>0.89511199999999991</v>
      </c>
      <c r="AB16" s="11">
        <f t="shared" ref="AB16" si="4">AVERAGE(AA16:AA17)</f>
        <v>0.64684006499999991</v>
      </c>
      <c r="AC16" s="12">
        <f t="shared" ref="AC16" si="5">STDEV(AA16:AA17)</f>
        <v>0.35110953763361158</v>
      </c>
      <c r="AD16" s="13">
        <f t="shared" ref="AD16" si="6">AC16/AB16</f>
        <v>0.54280734393533836</v>
      </c>
      <c r="AE16" s="8"/>
      <c r="AF16" s="14" t="str">
        <f>Z18</f>
        <v>169 A</v>
      </c>
      <c r="AG16" s="17">
        <f>AB18</f>
        <v>436915.83500000002</v>
      </c>
      <c r="AH16" s="16">
        <f>AC18</f>
        <v>48462.857254029579</v>
      </c>
      <c r="AI16" s="13">
        <f>AD18</f>
        <v>0.11092034980611215</v>
      </c>
      <c r="AJ16" s="8"/>
      <c r="AK16" s="14" t="s">
        <v>239</v>
      </c>
      <c r="AL16" s="29">
        <v>0.30415312629999997</v>
      </c>
      <c r="AM16" s="27">
        <v>0.42737530135533264</v>
      </c>
      <c r="AN16" s="28">
        <v>1.4051320351505876</v>
      </c>
    </row>
    <row r="17" spans="1:40" x14ac:dyDescent="0.15">
      <c r="A17" s="4">
        <v>16</v>
      </c>
      <c r="B17" t="s">
        <v>124</v>
      </c>
      <c r="C17" t="b">
        <v>0</v>
      </c>
      <c r="D17" t="s">
        <v>113</v>
      </c>
      <c r="E17" t="s">
        <v>85</v>
      </c>
      <c r="F17" t="s">
        <v>94</v>
      </c>
      <c r="G17" t="s">
        <v>87</v>
      </c>
      <c r="H17" t="s">
        <v>88</v>
      </c>
      <c r="I17" s="1">
        <v>34.375404357910156</v>
      </c>
      <c r="J17" s="1">
        <v>33.816757202148438</v>
      </c>
      <c r="K17" s="1">
        <v>0.79004907608032227</v>
      </c>
      <c r="L17" t="b">
        <v>1</v>
      </c>
      <c r="M17" s="1">
        <v>0.16589979022483609</v>
      </c>
      <c r="T17">
        <v>3.9856813</v>
      </c>
      <c r="U17">
        <v>6.468</v>
      </c>
      <c r="V17">
        <v>3.5110000000000001</v>
      </c>
      <c r="W17" s="6">
        <f t="shared" si="1"/>
        <v>0.54282622139765002</v>
      </c>
      <c r="Y17" s="4">
        <v>200</v>
      </c>
      <c r="Z17" s="8" t="str">
        <f t="shared" si="2"/>
        <v>164 A</v>
      </c>
      <c r="AA17" s="10">
        <f t="shared" si="3"/>
        <v>0.39856813000000002</v>
      </c>
      <c r="AB17" s="8"/>
      <c r="AC17" s="8"/>
      <c r="AD17" s="8"/>
      <c r="AE17" s="8"/>
      <c r="AF17" s="14" t="str">
        <f>Z20</f>
        <v>170 A</v>
      </c>
      <c r="AG17" s="17">
        <f>AB20</f>
        <v>154807.85500000001</v>
      </c>
      <c r="AH17" s="16">
        <f>AC20</f>
        <v>13577.715919920021</v>
      </c>
      <c r="AI17" s="13">
        <f>AD20</f>
        <v>8.7706892650376303E-2</v>
      </c>
      <c r="AJ17" s="8"/>
      <c r="AK17" s="14" t="s">
        <v>240</v>
      </c>
      <c r="AL17" s="29">
        <v>6705.6075999999994</v>
      </c>
      <c r="AM17" s="27">
        <v>1252.6112371793668</v>
      </c>
      <c r="AN17" s="28">
        <v>0.18680055736923332</v>
      </c>
    </row>
    <row r="18" spans="1:40" x14ac:dyDescent="0.15">
      <c r="A18" s="4">
        <v>17</v>
      </c>
      <c r="B18" t="s">
        <v>129</v>
      </c>
      <c r="C18" t="b">
        <v>0</v>
      </c>
      <c r="D18" t="s">
        <v>130</v>
      </c>
      <c r="E18" t="s">
        <v>85</v>
      </c>
      <c r="F18" t="s">
        <v>94</v>
      </c>
      <c r="G18" t="s">
        <v>87</v>
      </c>
      <c r="H18" t="s">
        <v>88</v>
      </c>
      <c r="I18" s="1">
        <v>14.15263557434082</v>
      </c>
      <c r="J18" s="1">
        <v>14.106155395507812</v>
      </c>
      <c r="K18" s="1">
        <v>6.5733574330806732E-2</v>
      </c>
      <c r="L18" t="b">
        <v>1</v>
      </c>
      <c r="M18" s="1">
        <v>0.16589979022483609</v>
      </c>
      <c r="T18">
        <v>4026474.2</v>
      </c>
      <c r="U18">
        <v>4369158.5</v>
      </c>
      <c r="V18">
        <v>484628.4</v>
      </c>
      <c r="W18" s="6">
        <f t="shared" si="1"/>
        <v>0.11092030650753458</v>
      </c>
      <c r="Y18" s="4">
        <v>200</v>
      </c>
      <c r="Z18" s="8" t="str">
        <f t="shared" si="2"/>
        <v>169 A</v>
      </c>
      <c r="AA18" s="10">
        <f t="shared" si="3"/>
        <v>402647.42000000004</v>
      </c>
      <c r="AB18" s="11">
        <f t="shared" ref="AB18" si="7">AVERAGE(AA18:AA19)</f>
        <v>436915.83500000002</v>
      </c>
      <c r="AC18" s="12">
        <f t="shared" ref="AC18" si="8">STDEV(AA18:AA19)</f>
        <v>48462.857254029579</v>
      </c>
      <c r="AD18" s="13">
        <f t="shared" ref="AD18" si="9">AC18/AB18</f>
        <v>0.11092034980611215</v>
      </c>
      <c r="AE18" s="8"/>
      <c r="AF18" s="14" t="str">
        <f>Z22</f>
        <v>172 A</v>
      </c>
      <c r="AG18" s="21">
        <f>AB22</f>
        <v>0.69230367000000004</v>
      </c>
      <c r="AH18" s="16">
        <f>AC22</f>
        <v>0.5252610212233475</v>
      </c>
      <c r="AI18" s="13">
        <f>AD22</f>
        <v>0.7587147721221057</v>
      </c>
      <c r="AJ18" s="8"/>
      <c r="AK18" s="14" t="s">
        <v>241</v>
      </c>
      <c r="AL18" s="29">
        <v>41.7487365</v>
      </c>
      <c r="AM18" s="27">
        <v>34.796899357564953</v>
      </c>
      <c r="AN18" s="28">
        <v>0.83348389136435197</v>
      </c>
    </row>
    <row r="19" spans="1:40" x14ac:dyDescent="0.15">
      <c r="A19" s="4">
        <v>18</v>
      </c>
      <c r="B19" t="s">
        <v>138</v>
      </c>
      <c r="C19" t="b">
        <v>0</v>
      </c>
      <c r="D19" t="s">
        <v>130</v>
      </c>
      <c r="E19" t="s">
        <v>85</v>
      </c>
      <c r="F19" t="s">
        <v>94</v>
      </c>
      <c r="G19" t="s">
        <v>87</v>
      </c>
      <c r="H19" t="s">
        <v>88</v>
      </c>
      <c r="I19" s="1">
        <v>14.059674263000488</v>
      </c>
      <c r="J19" s="1">
        <v>14.106155395507812</v>
      </c>
      <c r="K19" s="1">
        <v>6.5733574330806732E-2</v>
      </c>
      <c r="L19" t="b">
        <v>1</v>
      </c>
      <c r="M19" s="1">
        <v>0.16589979022483609</v>
      </c>
      <c r="T19">
        <v>4711842.5</v>
      </c>
      <c r="U19">
        <v>4369158.5</v>
      </c>
      <c r="V19">
        <v>484628.4</v>
      </c>
      <c r="W19" s="6">
        <f t="shared" si="1"/>
        <v>0.11092030650753458</v>
      </c>
      <c r="Y19" s="4">
        <v>200</v>
      </c>
      <c r="Z19" s="8" t="str">
        <f t="shared" si="2"/>
        <v>169 A</v>
      </c>
      <c r="AA19" s="10">
        <f t="shared" si="3"/>
        <v>471184.25</v>
      </c>
      <c r="AB19" s="8"/>
      <c r="AC19" s="8"/>
      <c r="AD19" s="8"/>
      <c r="AE19" s="8"/>
      <c r="AF19" s="14" t="str">
        <f>Z24</f>
        <v>174 A</v>
      </c>
      <c r="AG19" s="17">
        <f>AB24</f>
        <v>557522.27499999991</v>
      </c>
      <c r="AH19" s="16">
        <f>AC24</f>
        <v>53650.560296340314</v>
      </c>
      <c r="AI19" s="13">
        <f>AD24</f>
        <v>9.6230343973862431E-2</v>
      </c>
      <c r="AJ19" s="8"/>
      <c r="AK19" s="14" t="s">
        <v>242</v>
      </c>
      <c r="AL19" s="29">
        <v>0</v>
      </c>
      <c r="AM19" s="27">
        <v>0</v>
      </c>
      <c r="AN19" s="28" t="e">
        <v>#DIV/0!</v>
      </c>
    </row>
    <row r="20" spans="1:40" x14ac:dyDescent="0.15">
      <c r="A20" s="4">
        <v>19</v>
      </c>
      <c r="B20" t="s">
        <v>143</v>
      </c>
      <c r="C20" t="b">
        <v>0</v>
      </c>
      <c r="D20" t="s">
        <v>144</v>
      </c>
      <c r="E20" t="s">
        <v>85</v>
      </c>
      <c r="F20" t="s">
        <v>94</v>
      </c>
      <c r="G20" t="s">
        <v>87</v>
      </c>
      <c r="H20" t="s">
        <v>88</v>
      </c>
      <c r="I20" s="1">
        <v>15.628241539001465</v>
      </c>
      <c r="J20" s="1">
        <v>15.701406478881836</v>
      </c>
      <c r="K20" s="1">
        <v>0.10347084701061249</v>
      </c>
      <c r="L20" t="b">
        <v>1</v>
      </c>
      <c r="M20" s="1">
        <v>0.16589979022483609</v>
      </c>
      <c r="T20">
        <v>1644087.5</v>
      </c>
      <c r="U20">
        <v>1548078.5</v>
      </c>
      <c r="V20">
        <v>135777.16</v>
      </c>
      <c r="W20" s="6">
        <f t="shared" si="1"/>
        <v>8.7706896000428927E-2</v>
      </c>
      <c r="Y20" s="4">
        <v>200</v>
      </c>
      <c r="Z20" s="8" t="str">
        <f t="shared" si="2"/>
        <v>170 A</v>
      </c>
      <c r="AA20" s="10">
        <f t="shared" si="3"/>
        <v>164408.75</v>
      </c>
      <c r="AB20" s="11">
        <f t="shared" ref="AB20" si="10">AVERAGE(AA20:AA21)</f>
        <v>154807.85500000001</v>
      </c>
      <c r="AC20" s="12">
        <f t="shared" ref="AC20" si="11">STDEV(AA20:AA21)</f>
        <v>13577.715919920021</v>
      </c>
      <c r="AD20" s="13">
        <f t="shared" ref="AD20" si="12">AC20/AB20</f>
        <v>8.7706892650376303E-2</v>
      </c>
      <c r="AE20" s="8"/>
      <c r="AF20" s="14" t="str">
        <f>Z26</f>
        <v>177 A</v>
      </c>
      <c r="AG20" s="21">
        <f>AB26</f>
        <v>0.9896467000000001</v>
      </c>
      <c r="AH20" s="16">
        <f>AC26</f>
        <v>0.29913926103926985</v>
      </c>
      <c r="AI20" s="13">
        <f>AD26</f>
        <v>0.30226873998495607</v>
      </c>
      <c r="AJ20" s="8"/>
      <c r="AK20" s="14" t="s">
        <v>243</v>
      </c>
      <c r="AL20" s="30">
        <v>2.4366071499999999E-5</v>
      </c>
      <c r="AM20" s="27">
        <v>3.4458828777052541E-5</v>
      </c>
      <c r="AN20" s="28">
        <v>1.4142135623730949</v>
      </c>
    </row>
    <row r="21" spans="1:40" x14ac:dyDescent="0.15">
      <c r="A21" s="4">
        <v>20</v>
      </c>
      <c r="B21" t="s">
        <v>152</v>
      </c>
      <c r="C21" t="b">
        <v>0</v>
      </c>
      <c r="D21" t="s">
        <v>144</v>
      </c>
      <c r="E21" t="s">
        <v>85</v>
      </c>
      <c r="F21" t="s">
        <v>94</v>
      </c>
      <c r="G21" t="s">
        <v>87</v>
      </c>
      <c r="H21" t="s">
        <v>88</v>
      </c>
      <c r="I21" s="1">
        <v>15.774571418762207</v>
      </c>
      <c r="J21" s="1">
        <v>15.701406478881836</v>
      </c>
      <c r="K21" s="1">
        <v>0.10347084701061249</v>
      </c>
      <c r="L21" t="b">
        <v>1</v>
      </c>
      <c r="M21" s="1">
        <v>0.16589979022483609</v>
      </c>
      <c r="T21">
        <v>1452069.6</v>
      </c>
      <c r="U21">
        <v>1548078.5</v>
      </c>
      <c r="V21">
        <v>135777.16</v>
      </c>
      <c r="W21" s="6">
        <f t="shared" si="1"/>
        <v>8.7706896000428927E-2</v>
      </c>
      <c r="Y21" s="4">
        <v>200</v>
      </c>
      <c r="Z21" s="8" t="str">
        <f t="shared" si="2"/>
        <v>170 A</v>
      </c>
      <c r="AA21" s="10">
        <f t="shared" si="3"/>
        <v>145206.96000000002</v>
      </c>
      <c r="AB21" s="8"/>
      <c r="AC21" s="8"/>
      <c r="AD21" s="8"/>
      <c r="AE21" s="8"/>
      <c r="AF21" s="14" t="str">
        <f>Z28</f>
        <v>179 A</v>
      </c>
      <c r="AG21" s="17">
        <f>AB28</f>
        <v>202369.035</v>
      </c>
      <c r="AH21" s="16">
        <f>AC28</f>
        <v>13652.655096590201</v>
      </c>
      <c r="AI21" s="13">
        <f>AD28</f>
        <v>6.7464150810375711E-2</v>
      </c>
      <c r="AJ21" s="8"/>
      <c r="AK21" s="14" t="s">
        <v>244</v>
      </c>
      <c r="AL21" s="29">
        <v>178891.48499999999</v>
      </c>
      <c r="AM21" s="27">
        <v>24703.235020159806</v>
      </c>
      <c r="AN21" s="28">
        <v>0.1380906140958012</v>
      </c>
    </row>
    <row r="22" spans="1:40" x14ac:dyDescent="0.15">
      <c r="A22" s="4">
        <v>21</v>
      </c>
      <c r="B22" t="s">
        <v>95</v>
      </c>
      <c r="C22" t="b">
        <v>0</v>
      </c>
      <c r="D22" t="s">
        <v>96</v>
      </c>
      <c r="E22" t="s">
        <v>85</v>
      </c>
      <c r="F22" t="s">
        <v>94</v>
      </c>
      <c r="G22" t="s">
        <v>87</v>
      </c>
      <c r="H22" t="s">
        <v>88</v>
      </c>
      <c r="I22" s="1">
        <v>34.648326873779297</v>
      </c>
      <c r="J22" s="1">
        <v>33.843093872070312</v>
      </c>
      <c r="K22" s="1">
        <v>1.1387687921524048</v>
      </c>
      <c r="L22" t="b">
        <v>1</v>
      </c>
      <c r="M22" s="1">
        <v>0.16589979022483609</v>
      </c>
      <c r="T22">
        <v>3.2088804</v>
      </c>
      <c r="U22">
        <v>6.923</v>
      </c>
      <c r="V22">
        <v>5.2530000000000001</v>
      </c>
      <c r="W22" s="6">
        <f t="shared" si="1"/>
        <v>0.75877509750108341</v>
      </c>
      <c r="Y22" s="4">
        <v>200</v>
      </c>
      <c r="Z22" s="8" t="str">
        <f t="shared" si="2"/>
        <v>172 A</v>
      </c>
      <c r="AA22" s="10">
        <f t="shared" si="3"/>
        <v>0.32088803999999999</v>
      </c>
      <c r="AB22" s="11">
        <f t="shared" ref="AB22" si="13">AVERAGE(AA22:AA23)</f>
        <v>0.69230367000000004</v>
      </c>
      <c r="AC22" s="12">
        <f t="shared" ref="AC22" si="14">STDEV(AA22:AA23)</f>
        <v>0.5252610212233475</v>
      </c>
      <c r="AD22" s="13">
        <f t="shared" ref="AD22" si="15">AC22/AB22</f>
        <v>0.7587147721221057</v>
      </c>
      <c r="AE22" s="8"/>
      <c r="AF22" s="14" t="str">
        <f>Z30</f>
        <v>181 A</v>
      </c>
      <c r="AG22" s="21">
        <f>AB30</f>
        <v>8.5735789999999987</v>
      </c>
      <c r="AH22" s="16">
        <f>AC30</f>
        <v>2.7241981709857379</v>
      </c>
      <c r="AI22" s="13">
        <f>AD30</f>
        <v>0.31774340342414042</v>
      </c>
      <c r="AJ22" s="8"/>
      <c r="AK22" s="14" t="s">
        <v>245</v>
      </c>
      <c r="AL22" s="29">
        <v>164285.15000000002</v>
      </c>
      <c r="AM22" s="27">
        <v>10194.641307078926</v>
      </c>
      <c r="AN22" s="28">
        <v>6.2054551534809592E-2</v>
      </c>
    </row>
    <row r="23" spans="1:40" x14ac:dyDescent="0.15">
      <c r="A23" s="4">
        <v>22</v>
      </c>
      <c r="B23" t="s">
        <v>106</v>
      </c>
      <c r="C23" t="b">
        <v>0</v>
      </c>
      <c r="D23" t="s">
        <v>96</v>
      </c>
      <c r="E23" t="s">
        <v>85</v>
      </c>
      <c r="F23" t="s">
        <v>94</v>
      </c>
      <c r="G23" t="s">
        <v>87</v>
      </c>
      <c r="H23" t="s">
        <v>88</v>
      </c>
      <c r="I23" s="1">
        <v>33.037864685058594</v>
      </c>
      <c r="J23" s="1">
        <v>33.843093872070312</v>
      </c>
      <c r="K23" s="1">
        <v>1.1387687921524048</v>
      </c>
      <c r="L23" t="b">
        <v>1</v>
      </c>
      <c r="M23" s="1">
        <v>0.16589979022483609</v>
      </c>
      <c r="T23">
        <v>10.637193</v>
      </c>
      <c r="U23">
        <v>6.923</v>
      </c>
      <c r="V23">
        <v>5.2530000000000001</v>
      </c>
      <c r="W23" s="6">
        <f t="shared" si="1"/>
        <v>0.75877509750108341</v>
      </c>
      <c r="Y23" s="4">
        <v>200</v>
      </c>
      <c r="Z23" s="8" t="str">
        <f t="shared" si="2"/>
        <v>172 A</v>
      </c>
      <c r="AA23" s="10">
        <f t="shared" si="3"/>
        <v>1.0637193</v>
      </c>
      <c r="AB23" s="8"/>
      <c r="AC23" s="8"/>
      <c r="AD23" s="8"/>
      <c r="AE23" s="8"/>
      <c r="AF23" s="14" t="str">
        <f>Z32</f>
        <v>182 A</v>
      </c>
      <c r="AG23" s="21">
        <f>AB32</f>
        <v>0.86337290000000011</v>
      </c>
      <c r="AH23" s="18">
        <f>AC32</f>
        <v>0.45656612069009217</v>
      </c>
      <c r="AI23" s="13">
        <f>AD32</f>
        <v>0.52881683069979624</v>
      </c>
      <c r="AJ23" s="8"/>
      <c r="AK23" s="14" t="s">
        <v>246</v>
      </c>
      <c r="AL23" s="29">
        <v>157058.185</v>
      </c>
      <c r="AM23" s="31">
        <v>1547.9628100345262</v>
      </c>
      <c r="AN23" s="28">
        <v>9.8559830551621756E-3</v>
      </c>
    </row>
    <row r="24" spans="1:40" x14ac:dyDescent="0.15">
      <c r="A24" s="4">
        <v>23</v>
      </c>
      <c r="B24" t="s">
        <v>114</v>
      </c>
      <c r="C24" t="b">
        <v>0</v>
      </c>
      <c r="D24" t="s">
        <v>115</v>
      </c>
      <c r="E24" t="s">
        <v>85</v>
      </c>
      <c r="F24" t="s">
        <v>94</v>
      </c>
      <c r="G24" t="s">
        <v>87</v>
      </c>
      <c r="H24" t="s">
        <v>88</v>
      </c>
      <c r="I24" s="1">
        <v>13.891337394714355</v>
      </c>
      <c r="J24" s="1">
        <v>13.853429794311523</v>
      </c>
      <c r="K24" s="1">
        <v>5.3608767688274384E-2</v>
      </c>
      <c r="L24" t="b">
        <v>1</v>
      </c>
      <c r="M24" s="1">
        <v>0.16589979022483609</v>
      </c>
      <c r="T24">
        <v>5195856</v>
      </c>
      <c r="U24">
        <v>5575223</v>
      </c>
      <c r="V24">
        <v>536505.75</v>
      </c>
      <c r="W24" s="6">
        <f t="shared" si="1"/>
        <v>9.6230366031995487E-2</v>
      </c>
      <c r="Y24" s="4">
        <v>200</v>
      </c>
      <c r="Z24" s="8" t="str">
        <f t="shared" si="2"/>
        <v>174 A</v>
      </c>
      <c r="AA24" s="10">
        <f t="shared" si="3"/>
        <v>519585.6</v>
      </c>
      <c r="AB24" s="11">
        <f t="shared" ref="AB24" si="16">AVERAGE(AA24:AA25)</f>
        <v>557522.27499999991</v>
      </c>
      <c r="AC24" s="12">
        <f t="shared" ref="AC24" si="17">STDEV(AA24:AA25)</f>
        <v>53650.560296340314</v>
      </c>
      <c r="AD24" s="13">
        <f t="shared" ref="AD24" si="18">AC24/AB24</f>
        <v>9.6230343973862431E-2</v>
      </c>
      <c r="AE24" s="8"/>
      <c r="AF24" s="14" t="str">
        <f>Z34</f>
        <v>183 A</v>
      </c>
      <c r="AG24" s="17">
        <f>AB34</f>
        <v>266025.56499999994</v>
      </c>
      <c r="AH24" s="16">
        <f>AC34</f>
        <v>35835.867614618328</v>
      </c>
      <c r="AI24" s="13">
        <f>AD34</f>
        <v>0.13470836013305088</v>
      </c>
      <c r="AJ24" s="8"/>
      <c r="AK24" s="14" t="s">
        <v>247</v>
      </c>
      <c r="AL24" s="29">
        <v>170410.78499999997</v>
      </c>
      <c r="AM24" s="27">
        <v>14692.413191918127</v>
      </c>
      <c r="AN24" s="28">
        <v>8.6217625204403167E-2</v>
      </c>
    </row>
    <row r="25" spans="1:40" x14ac:dyDescent="0.15">
      <c r="A25" s="4">
        <v>24</v>
      </c>
      <c r="B25" t="s">
        <v>125</v>
      </c>
      <c r="C25" t="b">
        <v>0</v>
      </c>
      <c r="D25" t="s">
        <v>115</v>
      </c>
      <c r="E25" t="s">
        <v>85</v>
      </c>
      <c r="F25" t="s">
        <v>94</v>
      </c>
      <c r="G25" t="s">
        <v>87</v>
      </c>
      <c r="H25" t="s">
        <v>88</v>
      </c>
      <c r="I25" s="1">
        <v>13.815523147583008</v>
      </c>
      <c r="J25" s="1">
        <v>13.853429794311523</v>
      </c>
      <c r="K25" s="1">
        <v>5.3608767688274384E-2</v>
      </c>
      <c r="L25" t="b">
        <v>1</v>
      </c>
      <c r="M25" s="1">
        <v>0.16589979022483609</v>
      </c>
      <c r="T25">
        <v>5954589.5</v>
      </c>
      <c r="U25">
        <v>5575223</v>
      </c>
      <c r="V25">
        <v>536505.75</v>
      </c>
      <c r="W25" s="6">
        <f t="shared" si="1"/>
        <v>9.6230366031995487E-2</v>
      </c>
      <c r="Y25" s="4">
        <v>200</v>
      </c>
      <c r="Z25" s="8" t="str">
        <f t="shared" si="2"/>
        <v>174 A</v>
      </c>
      <c r="AA25" s="10">
        <f t="shared" si="3"/>
        <v>595458.94999999995</v>
      </c>
      <c r="AB25" s="8"/>
      <c r="AC25" s="8"/>
      <c r="AD25" s="8"/>
      <c r="AE25" s="8"/>
      <c r="AF25" s="14" t="str">
        <f>Z36</f>
        <v>184 A</v>
      </c>
      <c r="AG25" s="17">
        <f>AB36</f>
        <v>152115.81</v>
      </c>
      <c r="AH25" s="16">
        <f>AC36</f>
        <v>8729.5301985960159</v>
      </c>
      <c r="AI25" s="13">
        <f>AD36</f>
        <v>5.7387395817673492E-2</v>
      </c>
      <c r="AJ25" s="8"/>
      <c r="AK25" s="14" t="s">
        <v>248</v>
      </c>
      <c r="AL25" s="29">
        <v>301086.88500000001</v>
      </c>
      <c r="AM25" s="27">
        <v>1072.0658041603635</v>
      </c>
      <c r="AN25" s="28">
        <v>3.5606526141461242E-3</v>
      </c>
    </row>
    <row r="26" spans="1:40" x14ac:dyDescent="0.15">
      <c r="A26" s="4">
        <v>25</v>
      </c>
      <c r="B26" t="s">
        <v>131</v>
      </c>
      <c r="C26" t="b">
        <v>0</v>
      </c>
      <c r="D26" t="s">
        <v>132</v>
      </c>
      <c r="E26" t="s">
        <v>85</v>
      </c>
      <c r="F26" t="s">
        <v>94</v>
      </c>
      <c r="G26" t="s">
        <v>87</v>
      </c>
      <c r="H26" t="s">
        <v>88</v>
      </c>
      <c r="I26" s="1">
        <v>32.855842590332031</v>
      </c>
      <c r="J26" s="1">
        <v>33.145496368408203</v>
      </c>
      <c r="K26" s="1">
        <v>0.40963229537010193</v>
      </c>
      <c r="L26" t="b">
        <v>1</v>
      </c>
      <c r="M26" s="1">
        <v>0.16589979022483609</v>
      </c>
      <c r="T26">
        <v>12.011701</v>
      </c>
      <c r="U26">
        <v>9.8960000000000008</v>
      </c>
      <c r="V26">
        <v>2.9910000000000001</v>
      </c>
      <c r="W26" s="6">
        <f t="shared" si="1"/>
        <v>0.30224333063864184</v>
      </c>
      <c r="Y26" s="4">
        <v>200</v>
      </c>
      <c r="Z26" s="8" t="str">
        <f t="shared" si="2"/>
        <v>177 A</v>
      </c>
      <c r="AA26" s="10">
        <f>IFERROR(T26/(Y26/20),0)</f>
        <v>1.2011701000000001</v>
      </c>
      <c r="AB26" s="11">
        <f t="shared" ref="AB26" si="19">AVERAGE(AA26:AA27)</f>
        <v>0.9896467000000001</v>
      </c>
      <c r="AC26" s="12">
        <f t="shared" ref="AC26" si="20">STDEV(AA26:AA27)</f>
        <v>0.29913926103926985</v>
      </c>
      <c r="AD26" s="13">
        <f t="shared" ref="AD26" si="21">AC26/AB26</f>
        <v>0.30226873998495607</v>
      </c>
      <c r="AE26" s="8"/>
      <c r="AF26" s="14" t="str">
        <f>Z38</f>
        <v>190 A</v>
      </c>
      <c r="AG26" s="15">
        <f>AB38</f>
        <v>7.8213147479999995E-2</v>
      </c>
      <c r="AH26" s="16">
        <f>AC38</f>
        <v>0.11031530823266274</v>
      </c>
      <c r="AI26" s="13">
        <f>AD38</f>
        <v>1.4104445580696217</v>
      </c>
      <c r="AJ26" s="8"/>
      <c r="AK26" s="14" t="s">
        <v>249</v>
      </c>
      <c r="AL26" s="29">
        <v>215295.40999999997</v>
      </c>
      <c r="AM26" s="27">
        <v>13251.732622725225</v>
      </c>
      <c r="AN26" s="28">
        <v>6.1551394071639648E-2</v>
      </c>
    </row>
    <row r="27" spans="1:40" x14ac:dyDescent="0.15">
      <c r="A27" s="4">
        <v>26</v>
      </c>
      <c r="B27" t="s">
        <v>139</v>
      </c>
      <c r="C27" t="b">
        <v>0</v>
      </c>
      <c r="D27" t="s">
        <v>132</v>
      </c>
      <c r="E27" t="s">
        <v>85</v>
      </c>
      <c r="F27" t="s">
        <v>94</v>
      </c>
      <c r="G27" t="s">
        <v>87</v>
      </c>
      <c r="H27" t="s">
        <v>88</v>
      </c>
      <c r="I27" s="1">
        <v>33.435150146484375</v>
      </c>
      <c r="J27" s="1">
        <v>33.145496368408203</v>
      </c>
      <c r="K27" s="1">
        <v>0.40963229537010193</v>
      </c>
      <c r="L27" t="b">
        <v>1</v>
      </c>
      <c r="M27" s="1">
        <v>0.16589979022483609</v>
      </c>
      <c r="T27">
        <v>7.7812330000000003</v>
      </c>
      <c r="U27">
        <v>9.8960000000000008</v>
      </c>
      <c r="V27">
        <v>2.9910000000000001</v>
      </c>
      <c r="W27" s="6">
        <f t="shared" si="1"/>
        <v>0.30224333063864184</v>
      </c>
      <c r="Y27" s="4">
        <v>200</v>
      </c>
      <c r="Z27" s="8" t="str">
        <f t="shared" si="2"/>
        <v>177 A</v>
      </c>
      <c r="AA27" s="10">
        <f t="shared" ref="AA27:AA47" si="22">IFERROR(T27/(Y27/20),0)</f>
        <v>0.77812330000000007</v>
      </c>
      <c r="AB27" s="8"/>
      <c r="AC27" s="8"/>
      <c r="AD27" s="8"/>
      <c r="AE27" s="8"/>
      <c r="AF27" s="14" t="str">
        <f>Z40</f>
        <v>191 A</v>
      </c>
      <c r="AG27" s="22">
        <f>AB40</f>
        <v>8.2807800819999999E-2</v>
      </c>
      <c r="AH27" s="18">
        <f>AC40</f>
        <v>0.11687025408146687</v>
      </c>
      <c r="AI27" s="13">
        <f>AD40</f>
        <v>1.4113435319398073</v>
      </c>
      <c r="AJ27" s="8"/>
      <c r="AK27" s="14" t="s">
        <v>102</v>
      </c>
      <c r="AL27" s="29">
        <v>0</v>
      </c>
      <c r="AM27" s="31">
        <v>0</v>
      </c>
      <c r="AN27" s="28" t="e">
        <v>#DIV/0!</v>
      </c>
    </row>
    <row r="28" spans="1:40" x14ac:dyDescent="0.15">
      <c r="A28" s="4">
        <v>27</v>
      </c>
      <c r="B28" t="s">
        <v>145</v>
      </c>
      <c r="C28" t="b">
        <v>0</v>
      </c>
      <c r="D28" t="s">
        <v>146</v>
      </c>
      <c r="E28" t="s">
        <v>85</v>
      </c>
      <c r="F28" t="s">
        <v>94</v>
      </c>
      <c r="G28" t="s">
        <v>87</v>
      </c>
      <c r="H28" t="s">
        <v>88</v>
      </c>
      <c r="I28" s="1">
        <v>15.168120384216309</v>
      </c>
      <c r="J28" s="1">
        <v>15.25997257232666</v>
      </c>
      <c r="K28" s="1">
        <v>0.12989860773086548</v>
      </c>
      <c r="L28" t="b">
        <v>1</v>
      </c>
      <c r="M28" s="1">
        <v>0.16589979022483609</v>
      </c>
      <c r="T28">
        <v>2120229.2000000002</v>
      </c>
      <c r="U28">
        <v>2023690.4</v>
      </c>
      <c r="V28">
        <v>136526.57999999999</v>
      </c>
      <c r="W28" s="6">
        <f t="shared" si="1"/>
        <v>6.7464163490620899E-2</v>
      </c>
      <c r="Y28" s="4">
        <v>200</v>
      </c>
      <c r="Z28" s="8" t="str">
        <f t="shared" si="2"/>
        <v>179 A</v>
      </c>
      <c r="AA28" s="10">
        <f t="shared" si="22"/>
        <v>212022.92</v>
      </c>
      <c r="AB28" s="11">
        <f t="shared" ref="AB28" si="23">AVERAGE(AA28:AA29)</f>
        <v>202369.035</v>
      </c>
      <c r="AC28" s="12">
        <f t="shared" ref="AC28" si="24">STDEV(AA28:AA29)</f>
        <v>13652.655096590201</v>
      </c>
      <c r="AD28" s="13">
        <f t="shared" ref="AD28" si="25">AC28/AB28</f>
        <v>6.7464150810375711E-2</v>
      </c>
      <c r="AE28" s="8"/>
      <c r="AF28" s="14" t="str">
        <f>Z42</f>
        <v>192 A</v>
      </c>
      <c r="AG28" s="23">
        <f>AB42</f>
        <v>1.1885401499999999E-4</v>
      </c>
      <c r="AH28" s="16">
        <f>AC42</f>
        <v>1.6808495995549526E-4</v>
      </c>
      <c r="AI28" s="13">
        <f>AD42</f>
        <v>1.4142135623730949</v>
      </c>
      <c r="AJ28" s="8"/>
    </row>
    <row r="29" spans="1:40" x14ac:dyDescent="0.15">
      <c r="A29" s="4">
        <v>28</v>
      </c>
      <c r="B29" t="s">
        <v>153</v>
      </c>
      <c r="C29" t="b">
        <v>0</v>
      </c>
      <c r="D29" t="s">
        <v>146</v>
      </c>
      <c r="E29" t="s">
        <v>85</v>
      </c>
      <c r="F29" t="s">
        <v>94</v>
      </c>
      <c r="G29" t="s">
        <v>87</v>
      </c>
      <c r="H29" t="s">
        <v>88</v>
      </c>
      <c r="I29" s="1">
        <v>15.351824760437012</v>
      </c>
      <c r="J29" s="1">
        <v>15.25997257232666</v>
      </c>
      <c r="K29" s="1">
        <v>0.12989860773086548</v>
      </c>
      <c r="L29" t="b">
        <v>1</v>
      </c>
      <c r="M29" s="1">
        <v>0.16589979022483609</v>
      </c>
      <c r="T29">
        <v>1927151.5</v>
      </c>
      <c r="U29">
        <v>2023690.4</v>
      </c>
      <c r="V29">
        <v>136526.57999999999</v>
      </c>
      <c r="W29" s="6">
        <f t="shared" si="1"/>
        <v>6.7464163490620899E-2</v>
      </c>
      <c r="Y29" s="4">
        <v>200</v>
      </c>
      <c r="Z29" s="8" t="str">
        <f t="shared" si="2"/>
        <v>179 A</v>
      </c>
      <c r="AA29" s="10">
        <f t="shared" si="22"/>
        <v>192715.15</v>
      </c>
      <c r="AB29" s="8"/>
      <c r="AC29" s="8"/>
      <c r="AD29" s="8"/>
      <c r="AE29" s="8"/>
      <c r="AF29" s="14" t="str">
        <f>Z44</f>
        <v>193 A</v>
      </c>
      <c r="AG29" s="15">
        <f>AB44</f>
        <v>6.4881126879999987E-2</v>
      </c>
      <c r="AH29" s="16">
        <f>AC44</f>
        <v>9.1154652783615897E-2</v>
      </c>
      <c r="AI29" s="13">
        <f>AD44</f>
        <v>1.404948667926341</v>
      </c>
      <c r="AJ29" s="8"/>
    </row>
    <row r="30" spans="1:40" x14ac:dyDescent="0.15">
      <c r="A30" s="4">
        <v>29</v>
      </c>
      <c r="B30" t="s">
        <v>97</v>
      </c>
      <c r="C30" t="b">
        <v>0</v>
      </c>
      <c r="D30" t="s">
        <v>98</v>
      </c>
      <c r="E30" t="s">
        <v>85</v>
      </c>
      <c r="F30" t="s">
        <v>94</v>
      </c>
      <c r="G30" t="s">
        <v>87</v>
      </c>
      <c r="H30" t="s">
        <v>88</v>
      </c>
      <c r="I30" s="1">
        <v>30.202447891235352</v>
      </c>
      <c r="J30" s="1">
        <v>30.050640106201172</v>
      </c>
      <c r="K30" s="1">
        <v>0.21468862891197205</v>
      </c>
      <c r="L30" t="b">
        <v>1</v>
      </c>
      <c r="M30" s="1">
        <v>0.16589979022483609</v>
      </c>
      <c r="T30">
        <v>66.472800000000007</v>
      </c>
      <c r="U30">
        <v>85.736000000000004</v>
      </c>
      <c r="V30">
        <v>27.242000000000001</v>
      </c>
      <c r="W30" s="6">
        <f t="shared" si="1"/>
        <v>0.31774283848091817</v>
      </c>
      <c r="Y30" s="4">
        <v>200</v>
      </c>
      <c r="Z30" s="8" t="str">
        <f t="shared" si="2"/>
        <v>181 A</v>
      </c>
      <c r="AA30" s="10">
        <f t="shared" si="22"/>
        <v>6.6472800000000003</v>
      </c>
      <c r="AB30" s="11">
        <f t="shared" ref="AB30" si="26">AVERAGE(AA30:AA31)</f>
        <v>8.5735789999999987</v>
      </c>
      <c r="AC30" s="12">
        <f t="shared" ref="AC30" si="27">STDEV(AA30:AA31)</f>
        <v>2.7241981709857379</v>
      </c>
      <c r="AD30" s="13">
        <f t="shared" ref="AD30" si="28">AC30/AB30</f>
        <v>0.31774340342414042</v>
      </c>
      <c r="AE30" s="8"/>
      <c r="AF30" s="14" t="str">
        <f>Z46</f>
        <v>Water AV4</v>
      </c>
      <c r="AG30" s="17">
        <f>AB46</f>
        <v>0</v>
      </c>
      <c r="AH30" s="16">
        <f>AC46</f>
        <v>0</v>
      </c>
      <c r="AI30" s="13" t="e">
        <f>AD46</f>
        <v>#DIV/0!</v>
      </c>
      <c r="AJ30" s="8"/>
    </row>
    <row r="31" spans="1:40" x14ac:dyDescent="0.15">
      <c r="A31" s="4">
        <v>30</v>
      </c>
      <c r="B31" t="s">
        <v>107</v>
      </c>
      <c r="C31" t="b">
        <v>0</v>
      </c>
      <c r="D31" t="s">
        <v>98</v>
      </c>
      <c r="E31" t="s">
        <v>85</v>
      </c>
      <c r="F31" t="s">
        <v>94</v>
      </c>
      <c r="G31" t="s">
        <v>87</v>
      </c>
      <c r="H31" t="s">
        <v>88</v>
      </c>
      <c r="I31" s="1">
        <v>29.898832321166992</v>
      </c>
      <c r="J31" s="1">
        <v>30.050640106201172</v>
      </c>
      <c r="K31" s="1">
        <v>0.21468862891197205</v>
      </c>
      <c r="L31" t="b">
        <v>1</v>
      </c>
      <c r="M31" s="1">
        <v>0.16589979022483609</v>
      </c>
      <c r="T31">
        <v>104.99878</v>
      </c>
      <c r="U31">
        <v>85.736000000000004</v>
      </c>
      <c r="V31">
        <v>27.242000000000001</v>
      </c>
      <c r="W31" s="6">
        <f t="shared" si="1"/>
        <v>0.31774283848091817</v>
      </c>
      <c r="Y31" s="4">
        <v>200</v>
      </c>
      <c r="Z31" s="8" t="str">
        <f t="shared" si="2"/>
        <v>181 A</v>
      </c>
      <c r="AA31" s="10">
        <f t="shared" si="22"/>
        <v>10.499877999999999</v>
      </c>
      <c r="AB31" s="8"/>
      <c r="AC31" s="8"/>
      <c r="AD31" s="8"/>
      <c r="AE31" s="8"/>
      <c r="AF31" s="14"/>
      <c r="AG31" s="17"/>
      <c r="AH31" s="16"/>
      <c r="AI31" s="13"/>
      <c r="AJ31" s="8"/>
    </row>
    <row r="32" spans="1:40" x14ac:dyDescent="0.15">
      <c r="A32" s="4">
        <v>31</v>
      </c>
      <c r="B32" t="s">
        <v>116</v>
      </c>
      <c r="C32" t="b">
        <v>0</v>
      </c>
      <c r="D32" t="s">
        <v>117</v>
      </c>
      <c r="E32" t="s">
        <v>85</v>
      </c>
      <c r="F32" t="s">
        <v>94</v>
      </c>
      <c r="G32" t="s">
        <v>87</v>
      </c>
      <c r="H32" t="s">
        <v>88</v>
      </c>
      <c r="I32" s="1">
        <v>32.834674835205078</v>
      </c>
      <c r="J32" s="1">
        <v>33.352035522460938</v>
      </c>
      <c r="K32" s="1">
        <v>0.7316557765007019</v>
      </c>
      <c r="L32" t="b">
        <v>1</v>
      </c>
      <c r="M32" s="1">
        <v>0.16589979022483609</v>
      </c>
      <c r="T32">
        <v>11.862139000000001</v>
      </c>
      <c r="U32">
        <v>8.6340000000000003</v>
      </c>
      <c r="V32">
        <v>4.5659999999999998</v>
      </c>
      <c r="W32" s="6">
        <f t="shared" si="1"/>
        <v>0.5288394718554551</v>
      </c>
      <c r="Y32" s="4">
        <v>200</v>
      </c>
      <c r="Z32" s="8" t="str">
        <f t="shared" si="2"/>
        <v>182 A</v>
      </c>
      <c r="AA32" s="10">
        <f t="shared" si="22"/>
        <v>1.1862139</v>
      </c>
      <c r="AB32" s="11">
        <f t="shared" ref="AB32" si="29">AVERAGE(AA32:AA33)</f>
        <v>0.86337290000000011</v>
      </c>
      <c r="AC32" s="12">
        <f t="shared" ref="AC32" si="30">STDEV(AA32:AA33)</f>
        <v>0.45656612069009217</v>
      </c>
      <c r="AD32" s="13">
        <f t="shared" ref="AD32" si="31">AC32/AB32</f>
        <v>0.52881683069979624</v>
      </c>
      <c r="AE32" s="8"/>
      <c r="AF32" s="14"/>
      <c r="AG32" s="17"/>
      <c r="AH32" s="16"/>
      <c r="AI32" s="13"/>
      <c r="AJ32" s="8"/>
    </row>
    <row r="33" spans="1:36" x14ac:dyDescent="0.15">
      <c r="A33" s="4">
        <v>32</v>
      </c>
      <c r="B33" t="s">
        <v>126</v>
      </c>
      <c r="C33" t="b">
        <v>0</v>
      </c>
      <c r="D33" t="s">
        <v>117</v>
      </c>
      <c r="E33" t="s">
        <v>85</v>
      </c>
      <c r="F33" t="s">
        <v>94</v>
      </c>
      <c r="G33" t="s">
        <v>87</v>
      </c>
      <c r="H33" t="s">
        <v>88</v>
      </c>
      <c r="I33" s="1">
        <v>33.869392395019531</v>
      </c>
      <c r="J33" s="1">
        <v>33.352035522460938</v>
      </c>
      <c r="K33" s="1">
        <v>0.7316557765007019</v>
      </c>
      <c r="L33" t="b">
        <v>1</v>
      </c>
      <c r="M33" s="1">
        <v>0.16589979022483609</v>
      </c>
      <c r="T33">
        <v>5.4053190000000004</v>
      </c>
      <c r="U33">
        <v>8.6340000000000003</v>
      </c>
      <c r="V33">
        <v>4.5659999999999998</v>
      </c>
      <c r="W33" s="6">
        <f t="shared" si="1"/>
        <v>0.5288394718554551</v>
      </c>
      <c r="Y33" s="4">
        <v>200</v>
      </c>
      <c r="Z33" s="8" t="str">
        <f t="shared" si="2"/>
        <v>182 A</v>
      </c>
      <c r="AA33" s="10">
        <f t="shared" si="22"/>
        <v>0.54053190000000007</v>
      </c>
      <c r="AB33" s="8"/>
      <c r="AC33" s="8"/>
      <c r="AD33" s="8"/>
      <c r="AE33" s="8"/>
      <c r="AF33" s="14"/>
      <c r="AG33" s="17"/>
      <c r="AH33" s="16"/>
      <c r="AI33" s="13"/>
      <c r="AJ33" s="8"/>
    </row>
    <row r="34" spans="1:36" x14ac:dyDescent="0.15">
      <c r="A34" s="4">
        <v>33</v>
      </c>
      <c r="B34" t="s">
        <v>133</v>
      </c>
      <c r="C34" t="b">
        <v>0</v>
      </c>
      <c r="D34" t="s">
        <v>134</v>
      </c>
      <c r="E34" t="s">
        <v>85</v>
      </c>
      <c r="F34" t="s">
        <v>94</v>
      </c>
      <c r="G34" t="s">
        <v>87</v>
      </c>
      <c r="H34" t="s">
        <v>88</v>
      </c>
      <c r="I34" s="1">
        <v>14.925512313842773</v>
      </c>
      <c r="J34" s="1">
        <v>14.876117706298828</v>
      </c>
      <c r="K34" s="1">
        <v>6.9853849709033966E-2</v>
      </c>
      <c r="L34" t="b">
        <v>1</v>
      </c>
      <c r="M34" s="1">
        <v>0.16589979022483609</v>
      </c>
      <c r="T34">
        <v>2406857.7999999998</v>
      </c>
      <c r="U34">
        <v>2660255.5</v>
      </c>
      <c r="V34">
        <v>358358.66</v>
      </c>
      <c r="W34" s="6">
        <f t="shared" si="1"/>
        <v>0.13470836165924663</v>
      </c>
      <c r="Y34" s="4">
        <v>200</v>
      </c>
      <c r="Z34" s="8" t="str">
        <f t="shared" si="2"/>
        <v>183 A</v>
      </c>
      <c r="AA34" s="10">
        <f t="shared" si="22"/>
        <v>240685.77999999997</v>
      </c>
      <c r="AB34" s="11">
        <f t="shared" ref="AB34" si="32">AVERAGE(AA34:AA35)</f>
        <v>266025.56499999994</v>
      </c>
      <c r="AC34" s="12">
        <f t="shared" ref="AC34" si="33">STDEV(AA34:AA35)</f>
        <v>35835.867614618328</v>
      </c>
      <c r="AD34" s="13">
        <f t="shared" ref="AD34" si="34">AC34/AB34</f>
        <v>0.13470836013305088</v>
      </c>
      <c r="AE34" s="8"/>
      <c r="AF34" s="8"/>
      <c r="AG34" s="8"/>
      <c r="AH34" s="8"/>
      <c r="AI34" s="8"/>
      <c r="AJ34" s="8"/>
    </row>
    <row r="35" spans="1:36" x14ac:dyDescent="0.15">
      <c r="A35" s="4">
        <v>34</v>
      </c>
      <c r="B35" t="s">
        <v>140</v>
      </c>
      <c r="C35" t="b">
        <v>0</v>
      </c>
      <c r="D35" t="s">
        <v>134</v>
      </c>
      <c r="E35" t="s">
        <v>85</v>
      </c>
      <c r="F35" t="s">
        <v>94</v>
      </c>
      <c r="G35" t="s">
        <v>87</v>
      </c>
      <c r="H35" t="s">
        <v>88</v>
      </c>
      <c r="I35" s="1">
        <v>14.826724052429199</v>
      </c>
      <c r="J35" s="1">
        <v>14.876117706298828</v>
      </c>
      <c r="K35" s="1">
        <v>6.9853849709033966E-2</v>
      </c>
      <c r="L35" t="b">
        <v>1</v>
      </c>
      <c r="M35" s="1">
        <v>0.16589979022483609</v>
      </c>
      <c r="T35">
        <v>2913653.5</v>
      </c>
      <c r="U35">
        <v>2660255.5</v>
      </c>
      <c r="V35">
        <v>358358.66</v>
      </c>
      <c r="W35" s="6">
        <f t="shared" si="1"/>
        <v>0.13470836165924663</v>
      </c>
      <c r="Y35" s="4">
        <v>200</v>
      </c>
      <c r="Z35" s="8" t="str">
        <f t="shared" si="2"/>
        <v>183 A</v>
      </c>
      <c r="AA35" s="10">
        <f t="shared" si="22"/>
        <v>291365.34999999998</v>
      </c>
      <c r="AB35" s="11"/>
      <c r="AC35" s="8"/>
      <c r="AD35" s="8"/>
      <c r="AE35" s="8"/>
      <c r="AF35" s="8"/>
      <c r="AG35" s="8"/>
      <c r="AH35" s="8"/>
      <c r="AI35" s="8"/>
      <c r="AJ35" s="8"/>
    </row>
    <row r="36" spans="1:36" x14ac:dyDescent="0.15">
      <c r="A36" s="4">
        <v>35</v>
      </c>
      <c r="B36" t="s">
        <v>147</v>
      </c>
      <c r="C36" t="b">
        <v>0</v>
      </c>
      <c r="D36" t="s">
        <v>148</v>
      </c>
      <c r="E36" t="s">
        <v>85</v>
      </c>
      <c r="F36" t="s">
        <v>94</v>
      </c>
      <c r="G36" t="s">
        <v>87</v>
      </c>
      <c r="H36" t="s">
        <v>88</v>
      </c>
      <c r="I36" s="1">
        <v>15.556843757629395</v>
      </c>
      <c r="J36" s="1">
        <v>15.585478782653809</v>
      </c>
      <c r="K36" s="1">
        <v>4.0496040135622025E-2</v>
      </c>
      <c r="L36" t="b">
        <v>1</v>
      </c>
      <c r="M36" s="1">
        <v>0.16589979022483609</v>
      </c>
      <c r="T36">
        <v>1582885.2</v>
      </c>
      <c r="U36">
        <v>1521158.1</v>
      </c>
      <c r="V36">
        <v>87295.35</v>
      </c>
      <c r="W36" s="6">
        <f t="shared" si="1"/>
        <v>5.7387427381808638E-2</v>
      </c>
      <c r="Y36" s="4">
        <v>200</v>
      </c>
      <c r="Z36" s="8" t="str">
        <f t="shared" si="2"/>
        <v>184 A</v>
      </c>
      <c r="AA36" s="10">
        <f t="shared" si="22"/>
        <v>158288.51999999999</v>
      </c>
      <c r="AB36" s="11">
        <f t="shared" ref="AB36" si="35">AVERAGE(AA36:AA37)</f>
        <v>152115.81</v>
      </c>
      <c r="AC36" s="12">
        <f t="shared" ref="AC36" si="36">STDEV(AA36:AA37)</f>
        <v>8729.5301985960159</v>
      </c>
      <c r="AD36" s="13">
        <f t="shared" ref="AD36" si="37">AC36/AB36</f>
        <v>5.7387395817673492E-2</v>
      </c>
      <c r="AE36" s="8"/>
      <c r="AF36" s="8"/>
      <c r="AG36" s="8"/>
      <c r="AH36" s="8"/>
      <c r="AI36" s="8"/>
      <c r="AJ36" s="8"/>
    </row>
    <row r="37" spans="1:36" x14ac:dyDescent="0.15">
      <c r="A37" s="4">
        <v>36</v>
      </c>
      <c r="B37" t="s">
        <v>154</v>
      </c>
      <c r="C37" t="b">
        <v>0</v>
      </c>
      <c r="D37" t="s">
        <v>148</v>
      </c>
      <c r="E37" t="s">
        <v>85</v>
      </c>
      <c r="F37" t="s">
        <v>94</v>
      </c>
      <c r="G37" t="s">
        <v>87</v>
      </c>
      <c r="H37" t="s">
        <v>88</v>
      </c>
      <c r="I37" s="1">
        <v>15.614113807678223</v>
      </c>
      <c r="J37" s="1">
        <v>15.585478782653809</v>
      </c>
      <c r="K37" s="1">
        <v>4.0496040135622025E-2</v>
      </c>
      <c r="L37" t="b">
        <v>1</v>
      </c>
      <c r="M37" s="1">
        <v>0.16589979022483609</v>
      </c>
      <c r="T37">
        <v>1459431</v>
      </c>
      <c r="U37">
        <v>1521158.1</v>
      </c>
      <c r="V37">
        <v>87295.35</v>
      </c>
      <c r="W37" s="6">
        <f t="shared" si="1"/>
        <v>5.7387427381808638E-2</v>
      </c>
      <c r="Y37" s="4">
        <v>200</v>
      </c>
      <c r="Z37" s="8" t="str">
        <f t="shared" si="2"/>
        <v>184 A</v>
      </c>
      <c r="AA37" s="10">
        <f t="shared" si="22"/>
        <v>145943.1</v>
      </c>
      <c r="AB37" s="19"/>
      <c r="AC37" s="8"/>
      <c r="AD37" s="8"/>
      <c r="AE37" s="8"/>
      <c r="AF37" s="8"/>
      <c r="AG37" s="8"/>
      <c r="AH37" s="8"/>
      <c r="AI37" s="8"/>
      <c r="AJ37" s="8"/>
    </row>
    <row r="38" spans="1:36" x14ac:dyDescent="0.15">
      <c r="A38" s="4">
        <v>37</v>
      </c>
      <c r="B38" t="s">
        <v>99</v>
      </c>
      <c r="C38" t="b">
        <v>0</v>
      </c>
      <c r="D38" t="s">
        <v>100</v>
      </c>
      <c r="E38" t="s">
        <v>85</v>
      </c>
      <c r="F38" t="s">
        <v>94</v>
      </c>
      <c r="G38" t="s">
        <v>87</v>
      </c>
      <c r="H38" t="s">
        <v>88</v>
      </c>
      <c r="I38" s="1">
        <v>45.43017578125</v>
      </c>
      <c r="J38" s="1">
        <v>40.606914520263672</v>
      </c>
      <c r="K38" s="1">
        <v>6.8211216926574707</v>
      </c>
      <c r="L38" t="b">
        <v>1</v>
      </c>
      <c r="M38" s="1">
        <v>0.16589979022483609</v>
      </c>
      <c r="T38">
        <v>2.0844496000000001E-3</v>
      </c>
      <c r="U38">
        <v>0.78200000000000003</v>
      </c>
      <c r="V38">
        <v>1.103</v>
      </c>
      <c r="W38" s="6">
        <f t="shared" si="1"/>
        <v>1.4104859335038362</v>
      </c>
      <c r="Y38" s="4">
        <v>200</v>
      </c>
      <c r="Z38" s="8" t="str">
        <f t="shared" si="2"/>
        <v>190 A</v>
      </c>
      <c r="AA38" s="10">
        <f t="shared" si="22"/>
        <v>2.0844496000000003E-4</v>
      </c>
      <c r="AB38" s="19">
        <f t="shared" ref="AB38" si="38">AVERAGE(AA38:AA39)</f>
        <v>7.8213147479999995E-2</v>
      </c>
      <c r="AC38" s="12">
        <f t="shared" ref="AC38" si="39">STDEV(AA38:AA39)</f>
        <v>0.11031530823266274</v>
      </c>
      <c r="AD38" s="13">
        <f t="shared" ref="AD38" si="40">AC38/AB38</f>
        <v>1.4104445580696217</v>
      </c>
      <c r="AE38" s="8"/>
      <c r="AF38" s="8"/>
      <c r="AG38" s="8"/>
      <c r="AH38" s="8"/>
      <c r="AI38" s="8"/>
      <c r="AJ38" s="8"/>
    </row>
    <row r="39" spans="1:36" x14ac:dyDescent="0.15">
      <c r="A39" s="4">
        <v>38</v>
      </c>
      <c r="B39" t="s">
        <v>108</v>
      </c>
      <c r="C39" t="b">
        <v>0</v>
      </c>
      <c r="D39" t="s">
        <v>100</v>
      </c>
      <c r="E39" t="s">
        <v>85</v>
      </c>
      <c r="F39" t="s">
        <v>94</v>
      </c>
      <c r="G39" t="s">
        <v>87</v>
      </c>
      <c r="H39" t="s">
        <v>88</v>
      </c>
      <c r="I39" s="1">
        <v>35.783653259277344</v>
      </c>
      <c r="J39" s="1">
        <v>40.606914520263672</v>
      </c>
      <c r="K39" s="1">
        <v>6.8211216926574707</v>
      </c>
      <c r="L39" t="b">
        <v>1</v>
      </c>
      <c r="M39" s="1">
        <v>0.16589979022483609</v>
      </c>
      <c r="T39">
        <v>1.5621784999999999</v>
      </c>
      <c r="U39">
        <v>0.78200000000000003</v>
      </c>
      <c r="V39">
        <v>1.103</v>
      </c>
      <c r="W39" s="6">
        <f t="shared" si="1"/>
        <v>1.4104859335038362</v>
      </c>
      <c r="Y39" s="4">
        <v>200</v>
      </c>
      <c r="Z39" s="8" t="str">
        <f t="shared" si="2"/>
        <v>190 A</v>
      </c>
      <c r="AA39" s="10">
        <f t="shared" si="22"/>
        <v>0.15621784999999999</v>
      </c>
      <c r="AB39" s="8"/>
      <c r="AC39" s="8"/>
      <c r="AD39" s="8"/>
      <c r="AE39" s="8"/>
      <c r="AF39" s="8"/>
      <c r="AG39" s="8"/>
      <c r="AH39" s="8"/>
      <c r="AI39" s="8"/>
      <c r="AJ39" s="8"/>
    </row>
    <row r="40" spans="1:36" x14ac:dyDescent="0.15">
      <c r="A40" s="4">
        <v>39</v>
      </c>
      <c r="B40" t="s">
        <v>118</v>
      </c>
      <c r="C40" t="b">
        <v>0</v>
      </c>
      <c r="D40" t="s">
        <v>119</v>
      </c>
      <c r="E40" t="s">
        <v>85</v>
      </c>
      <c r="F40" t="s">
        <v>94</v>
      </c>
      <c r="G40" t="s">
        <v>87</v>
      </c>
      <c r="H40" t="s">
        <v>88</v>
      </c>
      <c r="I40" s="1">
        <v>35.71405029296875</v>
      </c>
      <c r="J40" s="1">
        <v>40.740982055664062</v>
      </c>
      <c r="K40" s="1">
        <v>7.1091523170471191</v>
      </c>
      <c r="L40" t="b">
        <v>1</v>
      </c>
      <c r="M40" s="1">
        <v>0.16589979022483609</v>
      </c>
      <c r="T40">
        <v>1.6544755</v>
      </c>
      <c r="U40">
        <v>0.82799999999999996</v>
      </c>
      <c r="V40">
        <v>1.169</v>
      </c>
      <c r="W40" s="6">
        <f t="shared" si="1"/>
        <v>1.4118357487922706</v>
      </c>
      <c r="Y40" s="4">
        <v>200</v>
      </c>
      <c r="Z40" s="8" t="str">
        <f t="shared" si="2"/>
        <v>191 A</v>
      </c>
      <c r="AA40" s="10">
        <f t="shared" si="22"/>
        <v>0.16544755</v>
      </c>
      <c r="AB40" s="11">
        <f t="shared" ref="AB40" si="41">AVERAGE(AA40:AA41)</f>
        <v>8.2807800819999999E-2</v>
      </c>
      <c r="AC40" s="12">
        <f t="shared" ref="AC40" si="42">STDEV(AA40:AA41)</f>
        <v>0.11687025408146687</v>
      </c>
      <c r="AD40" s="13">
        <f t="shared" ref="AD40" si="43">AC40/AB40</f>
        <v>1.4113435319398073</v>
      </c>
      <c r="AE40" s="8"/>
      <c r="AF40" s="8"/>
      <c r="AG40" s="8"/>
      <c r="AH40" s="8"/>
      <c r="AI40" s="8"/>
      <c r="AJ40" s="8"/>
    </row>
    <row r="41" spans="1:36" x14ac:dyDescent="0.15">
      <c r="A41" s="4">
        <v>40</v>
      </c>
      <c r="B41" t="s">
        <v>127</v>
      </c>
      <c r="C41" t="b">
        <v>0</v>
      </c>
      <c r="D41" t="s">
        <v>119</v>
      </c>
      <c r="E41" t="s">
        <v>85</v>
      </c>
      <c r="F41" t="s">
        <v>94</v>
      </c>
      <c r="G41" t="s">
        <v>87</v>
      </c>
      <c r="H41" t="s">
        <v>88</v>
      </c>
      <c r="I41" s="1">
        <v>45.767910003662109</v>
      </c>
      <c r="J41" s="1">
        <v>40.740982055664062</v>
      </c>
      <c r="K41" s="1">
        <v>7.1091523170471191</v>
      </c>
      <c r="L41" t="b">
        <v>1</v>
      </c>
      <c r="M41" s="1">
        <v>0.16589979022483609</v>
      </c>
      <c r="T41">
        <v>1.6805164000000001E-3</v>
      </c>
      <c r="U41">
        <v>0.82799999999999996</v>
      </c>
      <c r="V41">
        <v>1.169</v>
      </c>
      <c r="W41" s="6">
        <f t="shared" si="1"/>
        <v>1.4118357487922706</v>
      </c>
      <c r="Y41" s="4">
        <v>200</v>
      </c>
      <c r="Z41" s="8" t="str">
        <f t="shared" si="2"/>
        <v>191 A</v>
      </c>
      <c r="AA41" s="10">
        <f t="shared" si="22"/>
        <v>1.6805164E-4</v>
      </c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15">
      <c r="A42" s="4">
        <v>41</v>
      </c>
      <c r="B42" t="s">
        <v>135</v>
      </c>
      <c r="C42" t="b">
        <v>0</v>
      </c>
      <c r="D42" t="s">
        <v>136</v>
      </c>
      <c r="E42" t="s">
        <v>85</v>
      </c>
      <c r="F42" t="s">
        <v>94</v>
      </c>
      <c r="G42" t="s">
        <v>87</v>
      </c>
      <c r="H42" t="s">
        <v>88</v>
      </c>
      <c r="I42" s="1">
        <v>45.218441009521484</v>
      </c>
      <c r="J42" s="1">
        <v>45.218441009521484</v>
      </c>
      <c r="K42" t="s">
        <v>31</v>
      </c>
      <c r="L42" t="b">
        <v>1</v>
      </c>
      <c r="M42" s="1">
        <v>0.16589979022483609</v>
      </c>
      <c r="T42">
        <v>2.3770802999999998E-3</v>
      </c>
      <c r="U42">
        <v>2E-3</v>
      </c>
      <c r="V42" t="s">
        <v>167</v>
      </c>
      <c r="W42" s="6" t="e">
        <f t="shared" si="1"/>
        <v>#VALUE!</v>
      </c>
      <c r="Y42" s="4">
        <v>200</v>
      </c>
      <c r="Z42" s="8" t="str">
        <f t="shared" si="2"/>
        <v>192 A</v>
      </c>
      <c r="AA42" s="10">
        <f t="shared" si="22"/>
        <v>2.3770802999999998E-4</v>
      </c>
      <c r="AB42" s="20">
        <f t="shared" ref="AB42" si="44">AVERAGE(AA42:AA43)</f>
        <v>1.1885401499999999E-4</v>
      </c>
      <c r="AC42" s="12">
        <f t="shared" ref="AC42" si="45">STDEV(AA42:AA43)</f>
        <v>1.6808495995549526E-4</v>
      </c>
      <c r="AD42" s="13">
        <f t="shared" ref="AD42" si="46">AC42/AB42</f>
        <v>1.4142135623730949</v>
      </c>
      <c r="AE42" s="8"/>
      <c r="AF42" s="8"/>
      <c r="AG42" s="8"/>
      <c r="AH42" s="8"/>
      <c r="AI42" s="8"/>
      <c r="AJ42" s="8"/>
    </row>
    <row r="43" spans="1:36" x14ac:dyDescent="0.15">
      <c r="A43" s="4">
        <v>42</v>
      </c>
      <c r="B43" t="s">
        <v>141</v>
      </c>
      <c r="C43" t="b">
        <v>0</v>
      </c>
      <c r="D43" t="s">
        <v>136</v>
      </c>
      <c r="E43" t="s">
        <v>85</v>
      </c>
      <c r="F43" t="s">
        <v>94</v>
      </c>
      <c r="G43" t="s">
        <v>87</v>
      </c>
      <c r="H43" t="s">
        <v>88</v>
      </c>
      <c r="I43" t="s">
        <v>121</v>
      </c>
      <c r="J43" s="1">
        <v>45.218441009521484</v>
      </c>
      <c r="K43" t="s">
        <v>31</v>
      </c>
      <c r="L43" t="b">
        <v>1</v>
      </c>
      <c r="M43" s="1">
        <v>0.16589979022483609</v>
      </c>
      <c r="T43" t="s">
        <v>167</v>
      </c>
      <c r="U43">
        <v>2E-3</v>
      </c>
      <c r="V43" t="s">
        <v>167</v>
      </c>
      <c r="W43" s="6" t="e">
        <f t="shared" si="1"/>
        <v>#VALUE!</v>
      </c>
      <c r="Y43" s="4">
        <v>200</v>
      </c>
      <c r="Z43" s="8" t="str">
        <f t="shared" si="2"/>
        <v>192 A</v>
      </c>
      <c r="AA43" s="10">
        <f t="shared" si="22"/>
        <v>0</v>
      </c>
      <c r="AB43" s="20"/>
      <c r="AC43" s="8"/>
      <c r="AD43" s="8"/>
      <c r="AE43" s="8"/>
      <c r="AF43" s="8"/>
      <c r="AG43" s="8"/>
      <c r="AH43" s="8"/>
      <c r="AI43" s="8"/>
      <c r="AJ43" s="8"/>
    </row>
    <row r="44" spans="1:36" x14ac:dyDescent="0.15">
      <c r="A44" s="4">
        <v>43</v>
      </c>
      <c r="B44" t="s">
        <v>149</v>
      </c>
      <c r="C44" t="b">
        <v>0</v>
      </c>
      <c r="D44" t="s">
        <v>150</v>
      </c>
      <c r="E44" t="s">
        <v>85</v>
      </c>
      <c r="F44" t="s">
        <v>94</v>
      </c>
      <c r="G44" t="s">
        <v>87</v>
      </c>
      <c r="H44" t="s">
        <v>88</v>
      </c>
      <c r="I44" s="1">
        <v>44.322696685791016</v>
      </c>
      <c r="J44" s="1">
        <v>40.182399749755859</v>
      </c>
      <c r="K44" s="1">
        <v>5.8552641868591309</v>
      </c>
      <c r="L44" t="b">
        <v>1</v>
      </c>
      <c r="M44" s="1">
        <v>0.16589979022483609</v>
      </c>
      <c r="T44">
        <v>4.2505375999999997E-3</v>
      </c>
      <c r="U44">
        <v>0.64900000000000002</v>
      </c>
      <c r="V44">
        <v>0.91200000000000003</v>
      </c>
      <c r="W44" s="6">
        <f t="shared" si="1"/>
        <v>1.4052388289676425</v>
      </c>
      <c r="Y44" s="4">
        <v>200</v>
      </c>
      <c r="Z44" s="8" t="str">
        <f t="shared" si="2"/>
        <v>193 A</v>
      </c>
      <c r="AA44" s="10">
        <f t="shared" si="22"/>
        <v>4.2505376E-4</v>
      </c>
      <c r="AB44" s="20">
        <f t="shared" ref="AB44" si="47">AVERAGE(AA44:AA45)</f>
        <v>6.4881126879999987E-2</v>
      </c>
      <c r="AC44" s="12">
        <f t="shared" ref="AC44" si="48">STDEV(AA44:AA45)</f>
        <v>9.1154652783615897E-2</v>
      </c>
      <c r="AD44" s="13">
        <f t="shared" ref="AD44" si="49">AC44/AB44</f>
        <v>1.404948667926341</v>
      </c>
      <c r="AE44" s="8"/>
      <c r="AF44" s="8"/>
      <c r="AG44" s="8"/>
      <c r="AH44" s="8"/>
      <c r="AI44" s="8"/>
      <c r="AJ44" s="8"/>
    </row>
    <row r="45" spans="1:36" x14ac:dyDescent="0.15">
      <c r="A45" s="4">
        <v>44</v>
      </c>
      <c r="B45" t="s">
        <v>155</v>
      </c>
      <c r="C45" t="b">
        <v>0</v>
      </c>
      <c r="D45" t="s">
        <v>150</v>
      </c>
      <c r="E45" t="s">
        <v>85</v>
      </c>
      <c r="F45" t="s">
        <v>94</v>
      </c>
      <c r="G45" t="s">
        <v>87</v>
      </c>
      <c r="H45" t="s">
        <v>88</v>
      </c>
      <c r="I45" s="1">
        <v>36.042102813720703</v>
      </c>
      <c r="J45" s="1">
        <v>40.182399749755859</v>
      </c>
      <c r="K45" s="1">
        <v>5.8552641868591309</v>
      </c>
      <c r="L45" t="b">
        <v>1</v>
      </c>
      <c r="M45" s="1">
        <v>0.16589979022483609</v>
      </c>
      <c r="T45">
        <v>1.293372</v>
      </c>
      <c r="U45">
        <v>0.64900000000000002</v>
      </c>
      <c r="V45">
        <v>0.91200000000000003</v>
      </c>
      <c r="W45" s="6">
        <f t="shared" si="1"/>
        <v>1.4052388289676425</v>
      </c>
      <c r="Y45" s="4">
        <v>200</v>
      </c>
      <c r="Z45" s="8" t="str">
        <f t="shared" si="2"/>
        <v>193 A</v>
      </c>
      <c r="AA45" s="10">
        <f t="shared" si="22"/>
        <v>0.12933719999999999</v>
      </c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15">
      <c r="A46" s="4">
        <v>45</v>
      </c>
      <c r="B46" t="s">
        <v>101</v>
      </c>
      <c r="C46" t="b">
        <v>0</v>
      </c>
      <c r="D46" t="s">
        <v>102</v>
      </c>
      <c r="E46" t="s">
        <v>85</v>
      </c>
      <c r="F46" t="s">
        <v>94</v>
      </c>
      <c r="G46" t="s">
        <v>87</v>
      </c>
      <c r="H46" t="s">
        <v>88</v>
      </c>
      <c r="I46" s="1">
        <v>42.124176025390625</v>
      </c>
      <c r="J46" s="1">
        <v>45.649517059326172</v>
      </c>
      <c r="K46" s="1">
        <v>4.9855852127075195</v>
      </c>
      <c r="L46" t="b">
        <v>1</v>
      </c>
      <c r="M46" s="1">
        <v>0.16589979022483609</v>
      </c>
      <c r="T46">
        <v>2.0548502E-2</v>
      </c>
      <c r="U46">
        <v>7.0000000000000001E-3</v>
      </c>
      <c r="V46">
        <v>1.2E-2</v>
      </c>
      <c r="W46" s="6"/>
      <c r="Y46" s="4"/>
      <c r="Z46" s="8" t="str">
        <f t="shared" si="2"/>
        <v>Water AV4</v>
      </c>
      <c r="AA46" s="10">
        <f t="shared" si="22"/>
        <v>0</v>
      </c>
      <c r="AB46" s="11">
        <f t="shared" ref="AB46" si="50">AVERAGE(AA46:AA47)</f>
        <v>0</v>
      </c>
      <c r="AC46" s="12">
        <f t="shared" ref="AC46" si="51">STDEV(AA46:AA47)</f>
        <v>0</v>
      </c>
      <c r="AD46" s="13" t="e">
        <f t="shared" ref="AD46" si="52">AC46/AB46</f>
        <v>#DIV/0!</v>
      </c>
      <c r="AE46" s="8"/>
      <c r="AF46" s="8"/>
      <c r="AG46" s="8"/>
      <c r="AH46" s="8"/>
      <c r="AI46" s="8"/>
      <c r="AJ46" s="8"/>
    </row>
    <row r="47" spans="1:36" x14ac:dyDescent="0.15">
      <c r="A47" s="4">
        <v>46</v>
      </c>
      <c r="B47" t="s">
        <v>109</v>
      </c>
      <c r="C47" t="b">
        <v>0</v>
      </c>
      <c r="D47" t="s">
        <v>102</v>
      </c>
      <c r="E47" t="s">
        <v>85</v>
      </c>
      <c r="F47" t="s">
        <v>94</v>
      </c>
      <c r="G47" t="s">
        <v>87</v>
      </c>
      <c r="H47" t="s">
        <v>88</v>
      </c>
      <c r="I47" s="1">
        <v>49.174858093261719</v>
      </c>
      <c r="J47" s="1">
        <v>45.649517059326172</v>
      </c>
      <c r="K47" s="1">
        <v>4.9855852127075195</v>
      </c>
      <c r="L47" t="b">
        <v>1</v>
      </c>
      <c r="M47" s="1">
        <v>0.16589979022483609</v>
      </c>
      <c r="T47" s="5">
        <v>1.5840725999999999E-4</v>
      </c>
      <c r="U47">
        <v>7.0000000000000001E-3</v>
      </c>
      <c r="V47">
        <v>1.2E-2</v>
      </c>
      <c r="W47" s="6"/>
      <c r="Y47" s="4"/>
      <c r="Z47" s="8" t="str">
        <f t="shared" si="2"/>
        <v>Water AV4</v>
      </c>
      <c r="AA47" s="10">
        <f t="shared" si="22"/>
        <v>0</v>
      </c>
      <c r="AB47" s="8"/>
      <c r="AC47" s="8"/>
      <c r="AD47" s="8"/>
      <c r="AE47" s="8"/>
    </row>
    <row r="48" spans="1:36" x14ac:dyDescent="0.15">
      <c r="A48" s="4">
        <v>47</v>
      </c>
      <c r="B48" t="s">
        <v>120</v>
      </c>
      <c r="C48" t="b">
        <v>0</v>
      </c>
      <c r="D48" t="s">
        <v>102</v>
      </c>
      <c r="E48" t="s">
        <v>85</v>
      </c>
      <c r="F48" t="s">
        <v>94</v>
      </c>
      <c r="G48" t="s">
        <v>87</v>
      </c>
      <c r="H48" t="s">
        <v>88</v>
      </c>
      <c r="I48" t="s">
        <v>121</v>
      </c>
      <c r="J48" s="1">
        <v>45.649517059326172</v>
      </c>
      <c r="K48" s="1">
        <v>4.9855852127075195</v>
      </c>
      <c r="L48" t="b">
        <v>1</v>
      </c>
      <c r="M48" s="1">
        <v>0.16589979022483609</v>
      </c>
      <c r="T48" s="5">
        <v>1.0848080999999999E-4</v>
      </c>
      <c r="U48">
        <v>7.0000000000000001E-3</v>
      </c>
      <c r="V48">
        <v>1.2E-2</v>
      </c>
      <c r="W48" s="6"/>
      <c r="Y48" s="7"/>
      <c r="Z48" s="8"/>
      <c r="AA48" s="8"/>
      <c r="AB48" s="11"/>
      <c r="AC48" s="12"/>
      <c r="AD48" s="13"/>
      <c r="AE48" s="8"/>
    </row>
    <row r="49" spans="23:36" x14ac:dyDescent="0.15">
      <c r="W49" s="6"/>
      <c r="Y49" s="7"/>
      <c r="Z49" s="8"/>
    </row>
    <row r="50" spans="23:36" x14ac:dyDescent="0.15">
      <c r="W50" s="6"/>
      <c r="Y50" s="4"/>
      <c r="Z50" s="8"/>
    </row>
    <row r="51" spans="23:36" x14ac:dyDescent="0.15">
      <c r="W51" s="6"/>
      <c r="Y51" s="4"/>
      <c r="Z51" s="8"/>
    </row>
    <row r="52" spans="23:36" x14ac:dyDescent="0.15">
      <c r="Z52" s="8"/>
      <c r="AA52" s="3" t="s">
        <v>250</v>
      </c>
    </row>
    <row r="53" spans="23:36" x14ac:dyDescent="0.15">
      <c r="Z53" s="8"/>
    </row>
    <row r="54" spans="23:36" x14ac:dyDescent="0.15">
      <c r="Z54" s="8"/>
      <c r="AA54" s="8"/>
      <c r="AB54" t="s">
        <v>174</v>
      </c>
      <c r="AC54" t="s">
        <v>175</v>
      </c>
      <c r="AD54" t="s">
        <v>176</v>
      </c>
      <c r="AE54" t="s">
        <v>177</v>
      </c>
      <c r="AF54" t="s">
        <v>178</v>
      </c>
      <c r="AG54" t="s">
        <v>179</v>
      </c>
      <c r="AI54" t="s">
        <v>180</v>
      </c>
      <c r="AJ54" t="s">
        <v>181</v>
      </c>
    </row>
    <row r="55" spans="23:36" x14ac:dyDescent="0.15">
      <c r="Z55" s="8"/>
      <c r="AA55" s="8" t="s">
        <v>235</v>
      </c>
      <c r="AB55" t="s">
        <v>182</v>
      </c>
      <c r="AC55" t="s">
        <v>183</v>
      </c>
      <c r="AD55" t="s">
        <v>184</v>
      </c>
      <c r="AE55">
        <v>60</v>
      </c>
      <c r="AF55" t="s">
        <v>185</v>
      </c>
      <c r="AG55" s="32">
        <v>35228.03</v>
      </c>
      <c r="AI55" s="25">
        <v>1688.89</v>
      </c>
      <c r="AJ55" s="24">
        <v>4.7899999999999998E-2</v>
      </c>
    </row>
    <row r="56" spans="23:36" x14ac:dyDescent="0.15">
      <c r="Z56" s="8"/>
      <c r="AA56" s="8"/>
      <c r="AB56" t="s">
        <v>186</v>
      </c>
      <c r="AC56" t="s">
        <v>183</v>
      </c>
      <c r="AD56" t="s">
        <v>184</v>
      </c>
      <c r="AE56">
        <v>60</v>
      </c>
      <c r="AF56" t="s">
        <v>187</v>
      </c>
      <c r="AG56" s="3">
        <v>0.65</v>
      </c>
      <c r="AI56" s="36">
        <v>0.35</v>
      </c>
      <c r="AJ56" s="24">
        <v>0.54279999999999995</v>
      </c>
    </row>
    <row r="57" spans="23:36" x14ac:dyDescent="0.15">
      <c r="Z57" s="8"/>
      <c r="AA57" s="8"/>
      <c r="AB57" t="s">
        <v>192</v>
      </c>
      <c r="AC57" t="s">
        <v>183</v>
      </c>
      <c r="AD57" t="s">
        <v>184</v>
      </c>
      <c r="AE57">
        <v>60</v>
      </c>
      <c r="AF57" t="s">
        <v>193</v>
      </c>
      <c r="AG57" s="3">
        <v>0.69</v>
      </c>
      <c r="AI57" s="36">
        <v>0.53</v>
      </c>
      <c r="AJ57" s="24">
        <v>0.75870000000000004</v>
      </c>
    </row>
    <row r="58" spans="23:36" x14ac:dyDescent="0.15">
      <c r="AA58" s="8"/>
      <c r="AB58" t="s">
        <v>209</v>
      </c>
      <c r="AC58" t="s">
        <v>210</v>
      </c>
      <c r="AD58" t="s">
        <v>184</v>
      </c>
      <c r="AE58">
        <v>60</v>
      </c>
      <c r="AF58" t="s">
        <v>211</v>
      </c>
      <c r="AG58" s="3">
        <v>0.08</v>
      </c>
      <c r="AI58" s="36">
        <v>0.11</v>
      </c>
      <c r="AJ58" s="24">
        <v>1.4104000000000001</v>
      </c>
    </row>
    <row r="59" spans="23:36" x14ac:dyDescent="0.15">
      <c r="AA59" s="8"/>
      <c r="AB59" t="s">
        <v>212</v>
      </c>
      <c r="AC59" t="s">
        <v>210</v>
      </c>
      <c r="AD59" t="s">
        <v>184</v>
      </c>
      <c r="AE59">
        <v>60</v>
      </c>
      <c r="AF59" t="s">
        <v>213</v>
      </c>
      <c r="AG59" s="3">
        <v>0.08</v>
      </c>
      <c r="AI59" s="36">
        <v>0.12</v>
      </c>
      <c r="AJ59" s="24">
        <v>1.4113</v>
      </c>
    </row>
    <row r="60" spans="23:36" x14ac:dyDescent="0.15">
      <c r="AA60" s="8"/>
      <c r="AB60" t="s">
        <v>214</v>
      </c>
      <c r="AC60" t="s">
        <v>210</v>
      </c>
      <c r="AD60" t="s">
        <v>184</v>
      </c>
      <c r="AE60">
        <v>60</v>
      </c>
      <c r="AF60" t="s">
        <v>215</v>
      </c>
      <c r="AG60" s="35">
        <v>1.1885401499999999E-4</v>
      </c>
      <c r="AI60" s="36">
        <v>0</v>
      </c>
      <c r="AJ60" s="24">
        <v>1.4141999999999999</v>
      </c>
    </row>
    <row r="61" spans="23:36" x14ac:dyDescent="0.15">
      <c r="AA61" s="8"/>
      <c r="AB61" t="s">
        <v>196</v>
      </c>
      <c r="AC61" t="s">
        <v>197</v>
      </c>
      <c r="AD61" t="s">
        <v>184</v>
      </c>
      <c r="AE61">
        <v>60</v>
      </c>
      <c r="AF61" t="s">
        <v>198</v>
      </c>
      <c r="AG61" s="3">
        <v>0.99</v>
      </c>
      <c r="AI61" s="36">
        <v>0.3</v>
      </c>
      <c r="AJ61" s="24">
        <v>0.30230000000000001</v>
      </c>
    </row>
    <row r="62" spans="23:36" x14ac:dyDescent="0.15">
      <c r="AA62" s="8"/>
      <c r="AB62" t="s">
        <v>201</v>
      </c>
      <c r="AC62" t="s">
        <v>197</v>
      </c>
      <c r="AD62" t="s">
        <v>184</v>
      </c>
      <c r="AE62">
        <v>60</v>
      </c>
      <c r="AF62" t="s">
        <v>202</v>
      </c>
      <c r="AG62" s="3">
        <v>8.57</v>
      </c>
      <c r="AI62" s="36">
        <v>2.72</v>
      </c>
      <c r="AJ62" s="24">
        <v>0.31769999999999998</v>
      </c>
    </row>
    <row r="63" spans="23:36" x14ac:dyDescent="0.15">
      <c r="AB63" t="s">
        <v>203</v>
      </c>
      <c r="AC63" t="s">
        <v>197</v>
      </c>
      <c r="AD63" t="s">
        <v>184</v>
      </c>
      <c r="AE63">
        <v>60</v>
      </c>
      <c r="AF63" t="s">
        <v>204</v>
      </c>
      <c r="AG63" s="3">
        <v>0.86</v>
      </c>
      <c r="AI63" s="36">
        <v>0.46</v>
      </c>
      <c r="AJ63" s="24">
        <v>0.52880000000000005</v>
      </c>
    </row>
    <row r="64" spans="23:36" x14ac:dyDescent="0.15">
      <c r="AB64" t="s">
        <v>216</v>
      </c>
      <c r="AC64" t="s">
        <v>217</v>
      </c>
      <c r="AD64" t="s">
        <v>184</v>
      </c>
      <c r="AE64">
        <v>60</v>
      </c>
      <c r="AF64" t="s">
        <v>218</v>
      </c>
      <c r="AG64" s="3">
        <v>0.06</v>
      </c>
      <c r="AI64" s="36">
        <v>0.09</v>
      </c>
      <c r="AJ64" s="24">
        <v>1.4049</v>
      </c>
    </row>
    <row r="65" spans="27:36" x14ac:dyDescent="0.15">
      <c r="AB65" t="s">
        <v>219</v>
      </c>
      <c r="AC65" t="s">
        <v>217</v>
      </c>
      <c r="AD65" t="s">
        <v>184</v>
      </c>
      <c r="AE65">
        <v>60</v>
      </c>
      <c r="AF65" t="s">
        <v>220</v>
      </c>
      <c r="AG65" s="33">
        <v>0</v>
      </c>
      <c r="AI65" s="37">
        <v>0</v>
      </c>
      <c r="AJ65" s="28" t="e">
        <v>#DIV/0!</v>
      </c>
    </row>
    <row r="66" spans="27:36" x14ac:dyDescent="0.15">
      <c r="AA66" s="14"/>
      <c r="AB66" t="s">
        <v>221</v>
      </c>
      <c r="AC66" t="s">
        <v>217</v>
      </c>
      <c r="AD66" t="s">
        <v>184</v>
      </c>
      <c r="AE66">
        <v>60</v>
      </c>
      <c r="AF66" t="s">
        <v>222</v>
      </c>
      <c r="AG66" s="34">
        <v>2.4366071499999999E-5</v>
      </c>
      <c r="AI66" s="37">
        <v>3.4458828777052541E-5</v>
      </c>
      <c r="AJ66" s="28">
        <v>1.4142135623730949</v>
      </c>
    </row>
    <row r="67" spans="27:36" x14ac:dyDescent="0.15">
      <c r="AG67" s="3"/>
      <c r="AI67" s="36"/>
    </row>
    <row r="68" spans="27:36" x14ac:dyDescent="0.15">
      <c r="AA68" s="3" t="s">
        <v>236</v>
      </c>
      <c r="AB68" t="s">
        <v>188</v>
      </c>
      <c r="AC68" t="s">
        <v>183</v>
      </c>
      <c r="AD68" t="s">
        <v>184</v>
      </c>
      <c r="AE68">
        <v>71</v>
      </c>
      <c r="AF68" t="s">
        <v>189</v>
      </c>
      <c r="AG68" s="32">
        <v>436915.84</v>
      </c>
      <c r="AI68" s="25">
        <v>48462.86</v>
      </c>
      <c r="AJ68" s="24">
        <v>0.1109</v>
      </c>
    </row>
    <row r="69" spans="27:36" x14ac:dyDescent="0.15">
      <c r="AB69" t="s">
        <v>190</v>
      </c>
      <c r="AC69" t="s">
        <v>183</v>
      </c>
      <c r="AD69" t="s">
        <v>184</v>
      </c>
      <c r="AE69">
        <v>71</v>
      </c>
      <c r="AF69" t="s">
        <v>191</v>
      </c>
      <c r="AG69" s="32">
        <v>154807.85999999999</v>
      </c>
      <c r="AI69" s="25">
        <v>13577.72</v>
      </c>
      <c r="AJ69" s="24">
        <v>8.77E-2</v>
      </c>
    </row>
    <row r="70" spans="27:36" x14ac:dyDescent="0.15">
      <c r="AB70" t="s">
        <v>194</v>
      </c>
      <c r="AC70" t="s">
        <v>183</v>
      </c>
      <c r="AD70" t="s">
        <v>184</v>
      </c>
      <c r="AE70">
        <v>71</v>
      </c>
      <c r="AF70" t="s">
        <v>195</v>
      </c>
      <c r="AG70" s="32">
        <v>557522.28</v>
      </c>
      <c r="AI70" s="25">
        <v>53650.559999999998</v>
      </c>
      <c r="AJ70" s="24">
        <v>9.6199999999999994E-2</v>
      </c>
    </row>
    <row r="71" spans="27:36" x14ac:dyDescent="0.15">
      <c r="AB71" t="s">
        <v>223</v>
      </c>
      <c r="AC71" t="s">
        <v>210</v>
      </c>
      <c r="AD71" t="s">
        <v>184</v>
      </c>
      <c r="AE71">
        <v>71</v>
      </c>
      <c r="AF71" t="s">
        <v>224</v>
      </c>
      <c r="AG71" s="33">
        <v>178891.48499999999</v>
      </c>
      <c r="AI71" s="38">
        <v>24703.235020159806</v>
      </c>
      <c r="AJ71" s="28">
        <v>0.1380906140958012</v>
      </c>
    </row>
    <row r="72" spans="27:36" x14ac:dyDescent="0.15">
      <c r="AA72" s="14"/>
      <c r="AB72" t="s">
        <v>225</v>
      </c>
      <c r="AC72" t="s">
        <v>210</v>
      </c>
      <c r="AD72" t="s">
        <v>184</v>
      </c>
      <c r="AE72">
        <v>71</v>
      </c>
      <c r="AF72" t="s">
        <v>226</v>
      </c>
      <c r="AG72" s="33">
        <v>164285.15000000002</v>
      </c>
      <c r="AI72" s="38">
        <v>10194.641307078926</v>
      </c>
      <c r="AJ72" s="28">
        <v>6.2054551534809592E-2</v>
      </c>
    </row>
    <row r="73" spans="27:36" x14ac:dyDescent="0.15">
      <c r="AA73" s="14"/>
      <c r="AB73" t="s">
        <v>227</v>
      </c>
      <c r="AC73" t="s">
        <v>210</v>
      </c>
      <c r="AD73" t="s">
        <v>184</v>
      </c>
      <c r="AE73">
        <v>71</v>
      </c>
      <c r="AF73" t="s">
        <v>228</v>
      </c>
      <c r="AG73" s="33">
        <v>157058.185</v>
      </c>
      <c r="AI73" s="38">
        <v>1547.9628100345262</v>
      </c>
      <c r="AJ73" s="28">
        <v>9.8559830551621756E-3</v>
      </c>
    </row>
    <row r="74" spans="27:36" x14ac:dyDescent="0.15">
      <c r="AA74" s="14"/>
      <c r="AB74" t="s">
        <v>199</v>
      </c>
      <c r="AC74" t="s">
        <v>197</v>
      </c>
      <c r="AD74" t="s">
        <v>184</v>
      </c>
      <c r="AE74">
        <v>71</v>
      </c>
      <c r="AF74" t="s">
        <v>200</v>
      </c>
      <c r="AG74" s="32">
        <v>202369.04</v>
      </c>
      <c r="AI74" s="25">
        <v>13652.66</v>
      </c>
      <c r="AJ74" s="24">
        <v>6.7500000000000004E-2</v>
      </c>
    </row>
    <row r="75" spans="27:36" x14ac:dyDescent="0.15">
      <c r="AB75" t="s">
        <v>205</v>
      </c>
      <c r="AC75" t="s">
        <v>197</v>
      </c>
      <c r="AD75" t="s">
        <v>184</v>
      </c>
      <c r="AE75">
        <v>71</v>
      </c>
      <c r="AF75" t="s">
        <v>206</v>
      </c>
      <c r="AG75" s="32">
        <v>266025.57</v>
      </c>
      <c r="AI75" s="25">
        <v>35835.870000000003</v>
      </c>
      <c r="AJ75" s="24">
        <v>0.13469999999999999</v>
      </c>
    </row>
    <row r="76" spans="27:36" x14ac:dyDescent="0.15">
      <c r="AB76" t="s">
        <v>207</v>
      </c>
      <c r="AC76" t="s">
        <v>197</v>
      </c>
      <c r="AD76" t="s">
        <v>184</v>
      </c>
      <c r="AE76">
        <v>71</v>
      </c>
      <c r="AF76" t="s">
        <v>208</v>
      </c>
      <c r="AG76" s="32">
        <v>152115.81</v>
      </c>
      <c r="AI76" s="25">
        <v>8729.5300000000007</v>
      </c>
      <c r="AJ76" s="24">
        <v>5.74E-2</v>
      </c>
    </row>
    <row r="77" spans="27:36" x14ac:dyDescent="0.15">
      <c r="AA77" s="14"/>
      <c r="AB77" t="s">
        <v>229</v>
      </c>
      <c r="AC77" t="s">
        <v>217</v>
      </c>
      <c r="AD77" t="s">
        <v>184</v>
      </c>
      <c r="AE77">
        <v>71</v>
      </c>
      <c r="AF77" t="s">
        <v>230</v>
      </c>
      <c r="AG77" s="33">
        <v>170410.78499999997</v>
      </c>
      <c r="AI77" s="38">
        <v>14692.413191918127</v>
      </c>
      <c r="AJ77" s="28">
        <v>8.6217625204403167E-2</v>
      </c>
    </row>
    <row r="78" spans="27:36" x14ac:dyDescent="0.15">
      <c r="AA78" s="14"/>
      <c r="AB78" t="s">
        <v>231</v>
      </c>
      <c r="AC78" t="s">
        <v>217</v>
      </c>
      <c r="AD78" t="s">
        <v>184</v>
      </c>
      <c r="AE78">
        <v>71</v>
      </c>
      <c r="AF78" t="s">
        <v>232</v>
      </c>
      <c r="AG78" s="33">
        <v>301086.88500000001</v>
      </c>
      <c r="AI78" s="38">
        <v>1072.0658041603635</v>
      </c>
      <c r="AJ78" s="28">
        <v>3.5606526141461242E-3</v>
      </c>
    </row>
    <row r="79" spans="27:36" x14ac:dyDescent="0.15">
      <c r="AA79" s="14"/>
      <c r="AB79" t="s">
        <v>233</v>
      </c>
      <c r="AC79" t="s">
        <v>217</v>
      </c>
      <c r="AD79" t="s">
        <v>184</v>
      </c>
      <c r="AE79">
        <v>71</v>
      </c>
      <c r="AF79" t="s">
        <v>234</v>
      </c>
      <c r="AG79" s="33">
        <v>215295.40999999997</v>
      </c>
      <c r="AI79" s="38">
        <v>13251.732622725225</v>
      </c>
      <c r="AJ79" s="28">
        <v>6.1551394071639648E-2</v>
      </c>
    </row>
  </sheetData>
  <sortState xmlns:xlrd2="http://schemas.microsoft.com/office/spreadsheetml/2017/richdata2" ref="AB55:AJ78">
    <sortCondition ref="AE55:AE78"/>
    <sortCondition ref="AC55:AC78"/>
  </sortState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Schmale, Michael C.</cp:lastModifiedBy>
  <dcterms:created xsi:type="dcterms:W3CDTF">2023-05-12T18:31:03Z</dcterms:created>
  <dcterms:modified xsi:type="dcterms:W3CDTF">2023-05-17T20:45:38Z</dcterms:modified>
</cp:coreProperties>
</file>