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PhD\UM_Project\2021-02-25-Repeat_analysis_MCAV\"/>
    </mc:Choice>
  </mc:AlternateContent>
  <xr:revisionPtr revIDLastSave="0" documentId="13_ncr:1_{7675EF10-58D0-487B-B4D6-43379E2CABC4}" xr6:coauthVersionLast="45" xr6:coauthVersionMax="46" xr10:uidLastSave="{00000000-0000-0000-0000-000000000000}"/>
  <bookViews>
    <workbookView xWindow="6855" yWindow="2505" windowWidth="17190" windowHeight="927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E27" i="1"/>
  <c r="F29" i="1"/>
  <c r="F28" i="1"/>
  <c r="F26" i="1"/>
  <c r="B25" i="1" l="1"/>
  <c r="G29" i="1" l="1"/>
  <c r="G28" i="1"/>
  <c r="G27" i="1"/>
  <c r="G26" i="1"/>
  <c r="E29" i="1"/>
  <c r="E28" i="1"/>
  <c r="E26" i="1"/>
  <c r="D29" i="1"/>
  <c r="D28" i="1"/>
  <c r="D27" i="1"/>
  <c r="D26" i="1"/>
  <c r="C29" i="1"/>
  <c r="C28" i="1"/>
  <c r="C27" i="1"/>
  <c r="B29" i="1"/>
  <c r="B28" i="1"/>
  <c r="B27" i="1"/>
  <c r="C26" i="1"/>
  <c r="B26" i="1"/>
  <c r="C25" i="1"/>
  <c r="D25" i="1" s="1"/>
  <c r="E25" i="1"/>
</calcChain>
</file>

<file path=xl/sharedStrings.xml><?xml version="1.0" encoding="utf-8"?>
<sst xmlns="http://schemas.openxmlformats.org/spreadsheetml/2006/main" count="55" uniqueCount="55">
  <si>
    <t>Raw output from script</t>
  </si>
  <si>
    <t>Plotting enrichment of methylated positions in repeat regions</t>
  </si>
  <si>
    <t>Category</t>
  </si>
  <si>
    <t>Total C</t>
  </si>
  <si>
    <t>Within repeat regions</t>
  </si>
  <si>
    <t>Outside repeat regions</t>
  </si>
  <si>
    <t>Methylated C</t>
  </si>
  <si>
    <t>Methylated CpG</t>
  </si>
  <si>
    <t>Methylated CHG</t>
  </si>
  <si>
    <t>Methylated CHH</t>
  </si>
  <si>
    <t>% outside</t>
  </si>
  <si>
    <t>% within</t>
  </si>
  <si>
    <t>Raw plot</t>
  </si>
  <si>
    <t>Odds ratio</t>
  </si>
  <si>
    <r>
      <t xml:space="preserve">Fisher </t>
    </r>
    <r>
      <rPr>
        <i/>
        <sz val="11"/>
        <color theme="1"/>
        <rFont val="Calibri"/>
        <family val="2"/>
        <scheme val="minor"/>
      </rPr>
      <t>p</t>
    </r>
  </si>
  <si>
    <t>repeat_family</t>
  </si>
  <si>
    <t>meth_CpG</t>
  </si>
  <si>
    <t>meth_CHG</t>
  </si>
  <si>
    <t>meth_CHH</t>
  </si>
  <si>
    <t>unmeth_CpG</t>
  </si>
  <si>
    <t>unmeth_CHG</t>
  </si>
  <si>
    <t>unmeth_CHH</t>
  </si>
  <si>
    <t>within_meth_C</t>
  </si>
  <si>
    <t>outside_meth_C</t>
  </si>
  <si>
    <t>odds_ratio_meth_C</t>
  </si>
  <si>
    <t>fisher_p_meth_C</t>
  </si>
  <si>
    <t>within_meth_CpG</t>
  </si>
  <si>
    <t>outside_meth_CpG</t>
  </si>
  <si>
    <t>odds_ratio_meth_CpG</t>
  </si>
  <si>
    <t>fisher_p_meth_CpG</t>
  </si>
  <si>
    <t>within_meth_CHG</t>
  </si>
  <si>
    <t>outside_meth_CHG</t>
  </si>
  <si>
    <t>odds_ratio_meth_CHG</t>
  </si>
  <si>
    <t>fisher_p_meth_CHG</t>
  </si>
  <si>
    <t>within_meth_CHH</t>
  </si>
  <si>
    <t>outside_meth_CHH</t>
  </si>
  <si>
    <t>odds_ratio_meth_CHH</t>
  </si>
  <si>
    <t>fisher_p_meth_CHH</t>
  </si>
  <si>
    <t>DNA</t>
  </si>
  <si>
    <t>LINE</t>
  </si>
  <si>
    <t>LTR</t>
  </si>
  <si>
    <t>Low_complexity</t>
  </si>
  <si>
    <t>RC</t>
  </si>
  <si>
    <t>SINE</t>
  </si>
  <si>
    <t>Satellite</t>
  </si>
  <si>
    <t>Simple_repeat</t>
  </si>
  <si>
    <t>Unknown</t>
  </si>
  <si>
    <t>rRNA</t>
  </si>
  <si>
    <t>snRNA</t>
  </si>
  <si>
    <t>sum_repeats</t>
  </si>
  <si>
    <t>not_repeats</t>
  </si>
  <si>
    <t>Prettified results</t>
  </si>
  <si>
    <t>Unspecified</t>
  </si>
  <si>
    <t>srpRNA</t>
  </si>
  <si>
    <t>tRNA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</si>
</sst>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4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4A582"/>
      <color rgb="FF92C5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tmp!$D$24</c:f>
              <c:strCache>
                <c:ptCount val="1"/>
                <c:pt idx="0">
                  <c:v>% within</c:v>
                </c:pt>
              </c:strCache>
            </c:strRef>
          </c:tx>
          <c:spPr>
            <a:solidFill>
              <a:srgbClr val="F4A582"/>
            </a:solidFill>
            <a:ln>
              <a:noFill/>
            </a:ln>
            <a:effectLst/>
          </c:spPr>
          <c:invertIfNegative val="0"/>
          <c:cat>
            <c:strRef>
              <c:f>tmp!$A$25:$A$29</c:f>
              <c:strCache>
                <c:ptCount val="5"/>
                <c:pt idx="0">
                  <c:v>Total C</c:v>
                </c:pt>
                <c:pt idx="1">
                  <c:v>Methylated C</c:v>
                </c:pt>
                <c:pt idx="2">
                  <c:v>Methylated CpG</c:v>
                </c:pt>
                <c:pt idx="3">
                  <c:v>Methylated CHG</c:v>
                </c:pt>
                <c:pt idx="4">
                  <c:v>Methylated CHH</c:v>
                </c:pt>
              </c:strCache>
            </c:strRef>
          </c:cat>
          <c:val>
            <c:numRef>
              <c:f>tmp!$D$25:$D$29</c:f>
              <c:numCache>
                <c:formatCode>0.0%</c:formatCode>
                <c:ptCount val="5"/>
                <c:pt idx="0">
                  <c:v>2.5820276513812808E-2</c:v>
                </c:pt>
                <c:pt idx="1">
                  <c:v>4.2572684471281298E-2</c:v>
                </c:pt>
                <c:pt idx="2">
                  <c:v>4.2484439147132798E-2</c:v>
                </c:pt>
                <c:pt idx="3">
                  <c:v>7.3573573573573497E-2</c:v>
                </c:pt>
                <c:pt idx="4">
                  <c:v>8.8146811070998796E-2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CF1-9B0D-A8DA3091BAD2}"/>
            </c:ext>
          </c:extLst>
        </c:ser>
        <c:ser>
          <c:idx val="1"/>
          <c:order val="1"/>
          <c:tx>
            <c:strRef>
              <c:f>tmp!$E$24</c:f>
              <c:strCache>
                <c:ptCount val="1"/>
                <c:pt idx="0">
                  <c:v>% outside</c:v>
                </c:pt>
              </c:strCache>
            </c:strRef>
          </c:tx>
          <c:spPr>
            <a:solidFill>
              <a:srgbClr val="92C5DE"/>
            </a:solidFill>
            <a:ln>
              <a:noFill/>
            </a:ln>
            <a:effectLst/>
          </c:spPr>
          <c:invertIfNegative val="0"/>
          <c:cat>
            <c:strRef>
              <c:f>tmp!$A$25:$A$29</c:f>
              <c:strCache>
                <c:ptCount val="5"/>
                <c:pt idx="0">
                  <c:v>Total C</c:v>
                </c:pt>
                <c:pt idx="1">
                  <c:v>Methylated C</c:v>
                </c:pt>
                <c:pt idx="2">
                  <c:v>Methylated CpG</c:v>
                </c:pt>
                <c:pt idx="3">
                  <c:v>Methylated CHG</c:v>
                </c:pt>
                <c:pt idx="4">
                  <c:v>Methylated CHH</c:v>
                </c:pt>
              </c:strCache>
            </c:strRef>
          </c:cat>
          <c:val>
            <c:numRef>
              <c:f>tmp!$E$25:$E$29</c:f>
              <c:numCache>
                <c:formatCode>0.0%</c:formatCode>
                <c:ptCount val="5"/>
                <c:pt idx="0">
                  <c:v>0.9741797234861872</c:v>
                </c:pt>
                <c:pt idx="1">
                  <c:v>0.95742731552871796</c:v>
                </c:pt>
                <c:pt idx="2">
                  <c:v>0.95751556085286704</c:v>
                </c:pt>
                <c:pt idx="3">
                  <c:v>0.92642642642642603</c:v>
                </c:pt>
                <c:pt idx="4">
                  <c:v>0.91185318892900102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8-4CF1-9B0D-A8DA3091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28966239"/>
        <c:axId val="1429010847"/>
      </c:barChart>
      <c:catAx>
        <c:axId val="1428966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29010847"/>
        <c:crosses val="autoZero"/>
        <c:auto val="1"/>
        <c:lblAlgn val="ctr"/>
        <c:lblOffset val="100"/>
        <c:noMultiLvlLbl val="0"/>
      </c:catAx>
      <c:valAx>
        <c:axId val="1429010847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2896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Roboto" panose="02000000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32</xdr:row>
      <xdr:rowOff>0</xdr:rowOff>
    </xdr:from>
    <xdr:to>
      <xdr:col>5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5B18D-6F06-47B2-85CC-91FA7BA8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J22" sqref="J22"/>
    </sheetView>
  </sheetViews>
  <sheetFormatPr defaultColWidth="9.140625" defaultRowHeight="15" x14ac:dyDescent="0.25"/>
  <cols>
    <col min="1" max="1" width="16.42578125" style="1" customWidth="1"/>
    <col min="2" max="2" width="20.42578125" style="1" bestFit="1" customWidth="1"/>
    <col min="3" max="3" width="21.7109375" style="1" bestFit="1" customWidth="1"/>
    <col min="4" max="4" width="10.42578125" style="1" bestFit="1" customWidth="1"/>
    <col min="5" max="5" width="12.42578125" style="1" bestFit="1" customWidth="1"/>
    <col min="6" max="7" width="12.7109375" style="1" bestFit="1" customWidth="1"/>
    <col min="8" max="8" width="16.5703125" style="6" customWidth="1"/>
    <col min="9" max="9" width="19" style="6" customWidth="1"/>
    <col min="10" max="10" width="18.42578125" style="6" bestFit="1" customWidth="1"/>
    <col min="11" max="11" width="16.28515625" style="1" bestFit="1" customWidth="1"/>
    <col min="12" max="12" width="17.28515625" style="6" bestFit="1" customWidth="1"/>
    <col min="13" max="13" width="18.28515625" style="6" bestFit="1" customWidth="1"/>
    <col min="14" max="14" width="21" style="6" bestFit="1" customWidth="1"/>
    <col min="15" max="15" width="18.85546875" style="1" bestFit="1" customWidth="1"/>
    <col min="16" max="16" width="17.42578125" style="6" bestFit="1" customWidth="1"/>
    <col min="17" max="17" width="18.42578125" style="6" bestFit="1" customWidth="1"/>
    <col min="18" max="18" width="21.140625" style="6" bestFit="1" customWidth="1"/>
    <col min="19" max="19" width="19" style="1" bestFit="1" customWidth="1"/>
    <col min="20" max="20" width="17.42578125" style="6" bestFit="1" customWidth="1"/>
    <col min="21" max="21" width="18.42578125" style="6" bestFit="1" customWidth="1"/>
    <col min="22" max="22" width="21.140625" style="6" bestFit="1" customWidth="1"/>
    <col min="23" max="23" width="19" style="1" bestFit="1" customWidth="1"/>
    <col min="24" max="16384" width="9.140625" style="1"/>
  </cols>
  <sheetData>
    <row r="1" spans="1:23" s="3" customFormat="1" ht="18.75" x14ac:dyDescent="0.3">
      <c r="A1" s="2" t="s">
        <v>1</v>
      </c>
      <c r="H1" s="9"/>
      <c r="I1" s="9"/>
      <c r="J1" s="9"/>
      <c r="L1" s="9"/>
      <c r="M1" s="9"/>
      <c r="N1" s="9"/>
      <c r="P1" s="9"/>
      <c r="Q1" s="9"/>
      <c r="R1" s="9"/>
      <c r="T1" s="9"/>
      <c r="U1" s="9"/>
      <c r="V1" s="9"/>
    </row>
    <row r="2" spans="1:23" s="3" customFormat="1" x14ac:dyDescent="0.25">
      <c r="H2" s="9"/>
      <c r="I2" s="9"/>
      <c r="J2" s="9"/>
      <c r="L2" s="9"/>
      <c r="M2" s="9"/>
      <c r="N2" s="9"/>
      <c r="P2" s="9"/>
      <c r="Q2" s="9"/>
      <c r="R2" s="9"/>
      <c r="T2" s="9"/>
      <c r="U2" s="9"/>
      <c r="V2" s="9"/>
    </row>
    <row r="3" spans="1:23" s="3" customFormat="1" x14ac:dyDescent="0.25">
      <c r="A3" s="4" t="s">
        <v>0</v>
      </c>
      <c r="H3" s="9"/>
      <c r="I3" s="9"/>
      <c r="J3" s="9"/>
      <c r="L3" s="9"/>
      <c r="M3" s="9"/>
      <c r="N3" s="9"/>
      <c r="P3" s="9"/>
      <c r="Q3" s="9"/>
      <c r="R3" s="9"/>
      <c r="T3" s="9"/>
      <c r="U3" s="9"/>
      <c r="V3" s="9"/>
    </row>
    <row r="4" spans="1:23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6" t="s">
        <v>22</v>
      </c>
      <c r="I4" s="6" t="s">
        <v>23</v>
      </c>
      <c r="J4" s="6" t="s">
        <v>24</v>
      </c>
      <c r="K4" s="1" t="s">
        <v>25</v>
      </c>
      <c r="L4" s="6" t="s">
        <v>26</v>
      </c>
      <c r="M4" s="6" t="s">
        <v>27</v>
      </c>
      <c r="N4" s="6" t="s">
        <v>28</v>
      </c>
      <c r="O4" s="1" t="s">
        <v>29</v>
      </c>
      <c r="P4" s="6" t="s">
        <v>30</v>
      </c>
      <c r="Q4" s="6" t="s">
        <v>31</v>
      </c>
      <c r="R4" s="6" t="s">
        <v>32</v>
      </c>
      <c r="S4" s="1" t="s">
        <v>33</v>
      </c>
      <c r="T4" s="6" t="s">
        <v>34</v>
      </c>
      <c r="U4" s="6" t="s">
        <v>35</v>
      </c>
      <c r="V4" s="6" t="s">
        <v>36</v>
      </c>
      <c r="W4" s="1" t="s">
        <v>37</v>
      </c>
    </row>
    <row r="5" spans="1:23" x14ac:dyDescent="0.25">
      <c r="A5" s="1" t="s">
        <v>38</v>
      </c>
      <c r="B5" s="7">
        <v>31217</v>
      </c>
      <c r="C5" s="7">
        <v>80</v>
      </c>
      <c r="D5" s="7">
        <v>12</v>
      </c>
      <c r="E5" s="7">
        <v>58187</v>
      </c>
      <c r="F5" s="7">
        <v>78494</v>
      </c>
      <c r="G5" s="7">
        <v>182663</v>
      </c>
      <c r="H5" s="6">
        <v>4.3994434406854303E-3</v>
      </c>
      <c r="I5" s="6">
        <v>0.99560055655931401</v>
      </c>
      <c r="J5" s="6">
        <v>2.3066146308170299</v>
      </c>
      <c r="K5" s="8">
        <v>0</v>
      </c>
      <c r="L5" s="6">
        <v>4.39803661343995E-3</v>
      </c>
      <c r="M5" s="6">
        <v>0.99560196338656004</v>
      </c>
      <c r="N5" s="6">
        <v>1.59144895037002</v>
      </c>
      <c r="O5" s="8">
        <v>0</v>
      </c>
      <c r="P5" s="6">
        <v>5.22261391826609E-3</v>
      </c>
      <c r="Q5" s="6">
        <v>0.99477738608173305</v>
      </c>
      <c r="R5" s="6">
        <v>2.0891087425871402</v>
      </c>
      <c r="S5" s="8">
        <v>3.5400658984609702E-9</v>
      </c>
      <c r="T5" s="6">
        <v>3.6101083032490898E-3</v>
      </c>
      <c r="U5" s="6">
        <v>0.99638989169674996</v>
      </c>
      <c r="V5" s="6">
        <v>2.2710961073718701</v>
      </c>
      <c r="W5" s="8">
        <v>1.32907037075686E-2</v>
      </c>
    </row>
    <row r="6" spans="1:23" x14ac:dyDescent="0.25">
      <c r="A6" s="1" t="s">
        <v>39</v>
      </c>
      <c r="B6" s="7">
        <v>23740</v>
      </c>
      <c r="C6" s="7">
        <v>49</v>
      </c>
      <c r="D6" s="7">
        <v>12</v>
      </c>
      <c r="E6" s="7">
        <v>45703</v>
      </c>
      <c r="F6" s="7">
        <v>96266</v>
      </c>
      <c r="G6" s="7">
        <v>353658</v>
      </c>
      <c r="H6" s="6">
        <v>3.3444425989892302E-3</v>
      </c>
      <c r="I6" s="6">
        <v>0.99665555740100997</v>
      </c>
      <c r="J6" s="6">
        <v>1.12741906078121</v>
      </c>
      <c r="K6" s="1">
        <v>2.80819189146935E-70</v>
      </c>
      <c r="L6" s="6">
        <v>3.3446323862979899E-3</v>
      </c>
      <c r="M6" s="6">
        <v>0.99665536761370199</v>
      </c>
      <c r="N6" s="6">
        <v>1.5401492746069601</v>
      </c>
      <c r="O6" s="1">
        <v>0</v>
      </c>
      <c r="P6" s="6">
        <v>3.19885102493798E-3</v>
      </c>
      <c r="Q6" s="6">
        <v>0.996801148975062</v>
      </c>
      <c r="R6" s="6">
        <v>1.04064085182512</v>
      </c>
      <c r="S6" s="1">
        <v>0.76994864172101996</v>
      </c>
      <c r="T6" s="6">
        <v>3.6101083032490898E-3</v>
      </c>
      <c r="U6" s="6">
        <v>0.99638989169674996</v>
      </c>
      <c r="V6" s="6">
        <v>1.17126059967375</v>
      </c>
      <c r="W6" s="1">
        <v>0.52999262897259203</v>
      </c>
    </row>
    <row r="7" spans="1:23" x14ac:dyDescent="0.25">
      <c r="A7" s="1" t="s">
        <v>40</v>
      </c>
      <c r="B7" s="7">
        <v>85454</v>
      </c>
      <c r="C7" s="7">
        <v>197</v>
      </c>
      <c r="D7" s="7">
        <v>29</v>
      </c>
      <c r="E7" s="7">
        <v>78639</v>
      </c>
      <c r="F7" s="7">
        <v>231675</v>
      </c>
      <c r="G7" s="7">
        <v>710387</v>
      </c>
      <c r="H7" s="6">
        <v>1.20394874955421E-2</v>
      </c>
      <c r="I7" s="6">
        <v>0.98796051250445704</v>
      </c>
      <c r="J7" s="6">
        <v>1.98180055310057</v>
      </c>
      <c r="K7" s="1">
        <v>0</v>
      </c>
      <c r="L7" s="6">
        <v>1.2039267731200801E-2</v>
      </c>
      <c r="M7" s="6">
        <v>0.98796073226879899</v>
      </c>
      <c r="N7" s="6">
        <v>3.2452194247638699</v>
      </c>
      <c r="O7" s="1">
        <v>0</v>
      </c>
      <c r="P7" s="6">
        <v>1.2860686773730199E-2</v>
      </c>
      <c r="Q7" s="6">
        <v>0.98713931322626902</v>
      </c>
      <c r="R7" s="6">
        <v>1.74786110419651</v>
      </c>
      <c r="S7" s="1">
        <v>7.6592536347366701E-13</v>
      </c>
      <c r="T7" s="6">
        <v>8.7244283995186502E-3</v>
      </c>
      <c r="U7" s="6">
        <v>0.99127557160048096</v>
      </c>
      <c r="V7" s="6">
        <v>1.41200567260958</v>
      </c>
      <c r="W7" s="1">
        <v>7.5235921515977994E-2</v>
      </c>
    </row>
    <row r="8" spans="1:23" x14ac:dyDescent="0.25">
      <c r="A8" s="1" t="s">
        <v>41</v>
      </c>
      <c r="B8" s="7">
        <v>8636</v>
      </c>
      <c r="C8" s="7">
        <v>35</v>
      </c>
      <c r="D8" s="7">
        <v>9</v>
      </c>
      <c r="E8" s="7">
        <v>12319</v>
      </c>
      <c r="F8" s="7">
        <v>20884</v>
      </c>
      <c r="G8" s="7">
        <v>191859</v>
      </c>
      <c r="H8" s="6">
        <v>1.2196866417052399E-3</v>
      </c>
      <c r="I8" s="6">
        <v>0.99878031335829398</v>
      </c>
      <c r="J8" s="6">
        <v>0.90498812723015998</v>
      </c>
      <c r="K8" s="8">
        <v>2.17808091968296E-20</v>
      </c>
      <c r="L8" s="6">
        <v>1.2166910399355299E-3</v>
      </c>
      <c r="M8" s="6">
        <v>0.99878330896006395</v>
      </c>
      <c r="N8" s="6">
        <v>2.0774395534572099</v>
      </c>
      <c r="O8" s="1">
        <v>0</v>
      </c>
      <c r="P8" s="6">
        <v>2.2848935892414101E-3</v>
      </c>
      <c r="Q8" s="6">
        <v>0.997715106410758</v>
      </c>
      <c r="R8" s="6">
        <v>3.4314804172866098</v>
      </c>
      <c r="S8" s="8">
        <v>1.0364029089033E-9</v>
      </c>
      <c r="T8" s="6">
        <v>2.7075812274368199E-3</v>
      </c>
      <c r="U8" s="6">
        <v>0.99729241877256303</v>
      </c>
      <c r="V8" s="6">
        <v>1.6200823809170299</v>
      </c>
      <c r="W8" s="8">
        <v>0.13586343225983899</v>
      </c>
    </row>
    <row r="9" spans="1:23" x14ac:dyDescent="0.25">
      <c r="A9" s="1" t="s">
        <v>42</v>
      </c>
      <c r="B9" s="7">
        <v>602</v>
      </c>
      <c r="C9" s="7">
        <v>1</v>
      </c>
      <c r="D9" s="7">
        <v>0</v>
      </c>
      <c r="E9" s="7">
        <v>1757</v>
      </c>
      <c r="F9" s="7">
        <v>6638</v>
      </c>
      <c r="G9" s="7">
        <v>19881</v>
      </c>
      <c r="H9" s="6">
        <v>8.4731687206020996E-5</v>
      </c>
      <c r="I9" s="6">
        <v>0.99991526831279398</v>
      </c>
      <c r="J9" s="6">
        <v>0.50043023857220303</v>
      </c>
      <c r="K9" s="1">
        <v>2.34150194773544E-79</v>
      </c>
      <c r="L9" s="6">
        <v>8.4813340208567497E-5</v>
      </c>
      <c r="M9" s="6">
        <v>0.99991518665979096</v>
      </c>
      <c r="N9" s="6">
        <v>1.0147109462405299</v>
      </c>
      <c r="O9" s="1">
        <v>0.75802771586430495</v>
      </c>
      <c r="P9" s="6">
        <v>6.52826739783261E-5</v>
      </c>
      <c r="Q9" s="6">
        <v>0.99993471732602102</v>
      </c>
      <c r="R9" s="6">
        <v>0.30790907463429801</v>
      </c>
      <c r="S9" s="8">
        <v>0.39278133596098003</v>
      </c>
      <c r="T9" s="6">
        <v>0</v>
      </c>
      <c r="U9" s="6">
        <v>1</v>
      </c>
      <c r="V9" s="6">
        <v>0</v>
      </c>
      <c r="W9" s="1">
        <v>1</v>
      </c>
    </row>
    <row r="10" spans="1:23" x14ac:dyDescent="0.25">
      <c r="A10" s="1" t="s">
        <v>43</v>
      </c>
      <c r="B10" s="7">
        <v>19531</v>
      </c>
      <c r="C10" s="7">
        <v>22</v>
      </c>
      <c r="D10" s="7">
        <v>3</v>
      </c>
      <c r="E10" s="7">
        <v>4572</v>
      </c>
      <c r="F10" s="7">
        <v>25339</v>
      </c>
      <c r="G10" s="7">
        <v>74299</v>
      </c>
      <c r="H10" s="6">
        <v>2.7479483830861501E-3</v>
      </c>
      <c r="I10" s="6">
        <v>0.99725205161691299</v>
      </c>
      <c r="J10" s="6">
        <v>4.4134231202388898</v>
      </c>
      <c r="K10" s="8">
        <v>0</v>
      </c>
      <c r="L10" s="6">
        <v>2.7516434345739699E-3</v>
      </c>
      <c r="M10" s="6">
        <v>0.99724835656542599</v>
      </c>
      <c r="N10" s="6">
        <v>12.6834541071887</v>
      </c>
      <c r="O10" s="1">
        <v>0</v>
      </c>
      <c r="P10" s="6">
        <v>1.43621882752317E-3</v>
      </c>
      <c r="Q10" s="6">
        <v>0.99856378117247602</v>
      </c>
      <c r="R10" s="6">
        <v>1.77594404601635</v>
      </c>
      <c r="S10" s="1">
        <v>1.4310733354907E-2</v>
      </c>
      <c r="T10" s="6">
        <v>9.0252707581227397E-4</v>
      </c>
      <c r="U10" s="6">
        <v>0.99909747292418705</v>
      </c>
      <c r="V10" s="6">
        <v>1.39339878604957</v>
      </c>
      <c r="W10" s="8">
        <v>0.48081213360881497</v>
      </c>
    </row>
    <row r="11" spans="1:23" x14ac:dyDescent="0.25">
      <c r="A11" s="1" t="s">
        <v>44</v>
      </c>
      <c r="B11" s="7">
        <v>1762</v>
      </c>
      <c r="C11" s="7">
        <v>8</v>
      </c>
      <c r="D11" s="7">
        <v>6</v>
      </c>
      <c r="E11" s="7">
        <v>4265</v>
      </c>
      <c r="F11" s="7">
        <v>6451</v>
      </c>
      <c r="G11" s="7">
        <v>31986</v>
      </c>
      <c r="H11" s="6">
        <v>2.49558004109276E-4</v>
      </c>
      <c r="I11" s="6">
        <v>0.99975044199589003</v>
      </c>
      <c r="J11" s="6">
        <v>0.97605215509465104</v>
      </c>
      <c r="K11" s="1">
        <v>0.32605746158799098</v>
      </c>
      <c r="L11" s="6">
        <v>2.4824103894932799E-4</v>
      </c>
      <c r="M11" s="6">
        <v>0.99975175896104995</v>
      </c>
      <c r="N11" s="6">
        <v>1.2235554293892299</v>
      </c>
      <c r="O11" s="1">
        <v>2.2315894636760201E-12</v>
      </c>
      <c r="P11" s="6">
        <v>5.2226139182660902E-4</v>
      </c>
      <c r="Q11" s="6">
        <v>0.99947773860817302</v>
      </c>
      <c r="R11" s="6">
        <v>2.53585138269389</v>
      </c>
      <c r="S11" s="1">
        <v>1.5659601213676901E-2</v>
      </c>
      <c r="T11" s="6">
        <v>1.8050541516245399E-3</v>
      </c>
      <c r="U11" s="6">
        <v>0.99819494584837498</v>
      </c>
      <c r="V11" s="6">
        <v>6.4815856937410103</v>
      </c>
      <c r="W11" s="1">
        <v>4.0010597844064799E-4</v>
      </c>
    </row>
    <row r="12" spans="1:23" x14ac:dyDescent="0.25">
      <c r="A12" s="1" t="s">
        <v>45</v>
      </c>
      <c r="B12" s="7">
        <v>112435</v>
      </c>
      <c r="C12" s="7">
        <v>502</v>
      </c>
      <c r="D12" s="7">
        <v>150</v>
      </c>
      <c r="E12" s="7">
        <v>143703</v>
      </c>
      <c r="F12" s="7">
        <v>347677</v>
      </c>
      <c r="G12" s="7">
        <v>1311860</v>
      </c>
      <c r="H12" s="6">
        <v>1.58906340150369E-2</v>
      </c>
      <c r="I12" s="6">
        <v>0.98410936598496301</v>
      </c>
      <c r="J12" s="6">
        <v>1.4793882686663899</v>
      </c>
      <c r="K12" s="1">
        <v>0</v>
      </c>
      <c r="L12" s="6">
        <v>1.5840511472342601E-2</v>
      </c>
      <c r="M12" s="6">
        <v>0.984159488527657</v>
      </c>
      <c r="N12" s="6">
        <v>2.3383426829641398</v>
      </c>
      <c r="O12" s="1">
        <v>0</v>
      </c>
      <c r="P12" s="6">
        <v>3.2771902337119699E-2</v>
      </c>
      <c r="Q12" s="6">
        <v>0.96722809766287998</v>
      </c>
      <c r="R12" s="6">
        <v>3.0176804982549599</v>
      </c>
      <c r="S12" s="1">
        <v>1.24795040893429E-95</v>
      </c>
      <c r="T12" s="6">
        <v>4.5126353790613701E-2</v>
      </c>
      <c r="U12" s="6">
        <v>0.95487364620938597</v>
      </c>
      <c r="V12" s="6">
        <v>4.0840181260985098</v>
      </c>
      <c r="W12" s="8">
        <v>1.0795583966420901E-43</v>
      </c>
    </row>
    <row r="13" spans="1:23" x14ac:dyDescent="0.25">
      <c r="A13" s="1" t="s">
        <v>46</v>
      </c>
      <c r="B13" s="7">
        <v>2024</v>
      </c>
      <c r="C13" s="7">
        <v>1</v>
      </c>
      <c r="D13" s="7">
        <v>0</v>
      </c>
      <c r="E13" s="7">
        <v>4673</v>
      </c>
      <c r="F13" s="7">
        <v>7583</v>
      </c>
      <c r="G13" s="7">
        <v>31870</v>
      </c>
      <c r="H13" s="6">
        <v>2.8454671076648798E-4</v>
      </c>
      <c r="I13" s="6">
        <v>0.99971545328923295</v>
      </c>
      <c r="J13" s="6">
        <v>1.0770112554290701</v>
      </c>
      <c r="K13" s="1">
        <v>1.2227536534970499E-3</v>
      </c>
      <c r="L13" s="6">
        <v>2.8515315711318998E-4</v>
      </c>
      <c r="M13" s="6">
        <v>0.99971484684288603</v>
      </c>
      <c r="N13" s="6">
        <v>1.28280047159287</v>
      </c>
      <c r="O13" s="1">
        <v>3.6789104420807201E-20</v>
      </c>
      <c r="P13" s="6">
        <v>6.52826739783261E-5</v>
      </c>
      <c r="Q13" s="6">
        <v>0.99993471732602102</v>
      </c>
      <c r="R13" s="6">
        <v>0.26952904408121697</v>
      </c>
      <c r="S13" s="1">
        <v>0.28637964446229602</v>
      </c>
      <c r="T13" s="6">
        <v>0</v>
      </c>
      <c r="U13" s="6">
        <v>1</v>
      </c>
      <c r="V13" s="6">
        <v>0</v>
      </c>
      <c r="W13" s="1">
        <v>1</v>
      </c>
    </row>
    <row r="14" spans="1:23" x14ac:dyDescent="0.25">
      <c r="A14" s="1" t="s">
        <v>52</v>
      </c>
      <c r="B14" s="7">
        <v>10</v>
      </c>
      <c r="C14" s="7">
        <v>0</v>
      </c>
      <c r="D14" s="7">
        <v>0</v>
      </c>
      <c r="E14" s="7">
        <v>4</v>
      </c>
      <c r="F14" s="7">
        <v>38</v>
      </c>
      <c r="G14" s="7">
        <v>95</v>
      </c>
      <c r="H14" s="6">
        <v>1.4051689420567299E-6</v>
      </c>
      <c r="I14" s="6">
        <v>0.99999859483105702</v>
      </c>
      <c r="J14" s="6">
        <v>1.71301286856345</v>
      </c>
      <c r="K14" s="8">
        <v>9.5894354229169504E-2</v>
      </c>
      <c r="L14" s="6">
        <v>1.4088594719031099E-6</v>
      </c>
      <c r="M14" s="6">
        <v>0.99999859114052803</v>
      </c>
      <c r="N14" s="6">
        <v>7.4038501365891101</v>
      </c>
      <c r="O14" s="1">
        <v>3.7231361723760698E-4</v>
      </c>
      <c r="P14" s="6">
        <v>0</v>
      </c>
      <c r="Q14" s="6">
        <v>1</v>
      </c>
      <c r="R14" s="6">
        <v>0</v>
      </c>
      <c r="S14" s="1">
        <v>1</v>
      </c>
      <c r="T14" s="6">
        <v>0</v>
      </c>
      <c r="U14" s="6">
        <v>1</v>
      </c>
      <c r="V14" s="6">
        <v>0</v>
      </c>
      <c r="W14" s="1">
        <v>1</v>
      </c>
    </row>
    <row r="15" spans="1:23" x14ac:dyDescent="0.25">
      <c r="A15" s="1" t="s">
        <v>47</v>
      </c>
      <c r="B15" s="7">
        <v>3712</v>
      </c>
      <c r="C15" s="7">
        <v>227</v>
      </c>
      <c r="D15" s="7">
        <v>68</v>
      </c>
      <c r="E15" s="7">
        <v>3621</v>
      </c>
      <c r="F15" s="7">
        <v>5676</v>
      </c>
      <c r="G15" s="7">
        <v>17647</v>
      </c>
      <c r="H15" s="6">
        <v>5.6305119508213302E-4</v>
      </c>
      <c r="I15" s="6">
        <v>0.99943694880491696</v>
      </c>
      <c r="J15" s="6">
        <v>3.4915055816477998</v>
      </c>
      <c r="K15" s="8">
        <v>0</v>
      </c>
      <c r="L15" s="6">
        <v>5.2296863597043599E-4</v>
      </c>
      <c r="M15" s="6">
        <v>0.99947703136402899</v>
      </c>
      <c r="N15" s="6">
        <v>3.0370286511026698</v>
      </c>
      <c r="O15" s="8">
        <v>0</v>
      </c>
      <c r="P15" s="6">
        <v>1.481916699308E-2</v>
      </c>
      <c r="Q15" s="6">
        <v>0.98518083300691905</v>
      </c>
      <c r="R15" s="6">
        <v>82.968310256746804</v>
      </c>
      <c r="S15" s="8">
        <v>0</v>
      </c>
      <c r="T15" s="6">
        <v>2.04572803850782E-2</v>
      </c>
      <c r="U15" s="6">
        <v>0.97954271961492101</v>
      </c>
      <c r="V15" s="6">
        <v>135.698259088382</v>
      </c>
      <c r="W15" s="8">
        <v>2.2369978776343998E-117</v>
      </c>
    </row>
    <row r="16" spans="1:23" x14ac:dyDescent="0.25">
      <c r="A16" s="1" t="s">
        <v>48</v>
      </c>
      <c r="B16" s="7">
        <v>779</v>
      </c>
      <c r="C16" s="7">
        <v>3</v>
      </c>
      <c r="D16" s="7">
        <v>2</v>
      </c>
      <c r="E16" s="7">
        <v>1056</v>
      </c>
      <c r="F16" s="7">
        <v>1830</v>
      </c>
      <c r="G16" s="7">
        <v>4979</v>
      </c>
      <c r="H16" s="6">
        <v>1.10165245057247E-4</v>
      </c>
      <c r="I16" s="6">
        <v>0.99988983475494198</v>
      </c>
      <c r="J16" s="6">
        <v>2.3395141104839401</v>
      </c>
      <c r="K16" s="1">
        <v>2.2942322978424301E-91</v>
      </c>
      <c r="L16" s="6">
        <v>1.09750152861252E-4</v>
      </c>
      <c r="M16" s="6">
        <v>0.99989024984713804</v>
      </c>
      <c r="N16" s="6">
        <v>2.1848240604428102</v>
      </c>
      <c r="O16" s="1">
        <v>7.2859447806938002E-58</v>
      </c>
      <c r="P16" s="6">
        <v>1.9584802193497799E-4</v>
      </c>
      <c r="Q16" s="6">
        <v>0.99980415197806505</v>
      </c>
      <c r="R16" s="6">
        <v>3.35160867680352</v>
      </c>
      <c r="S16" s="1">
        <v>6.2190463207122897E-2</v>
      </c>
      <c r="T16" s="6">
        <v>6.0168471720818196E-4</v>
      </c>
      <c r="U16" s="6">
        <v>0.99939831528279099</v>
      </c>
      <c r="V16" s="6">
        <v>13.866181006585199</v>
      </c>
      <c r="W16" s="1">
        <v>9.4667511165134801E-3</v>
      </c>
    </row>
    <row r="17" spans="1:23" x14ac:dyDescent="0.25">
      <c r="A17" s="1" t="s">
        <v>53</v>
      </c>
      <c r="B17" s="7">
        <v>85</v>
      </c>
      <c r="C17" s="7">
        <v>0</v>
      </c>
      <c r="D17" s="7">
        <v>0</v>
      </c>
      <c r="E17" s="7">
        <v>278</v>
      </c>
      <c r="F17" s="7">
        <v>377</v>
      </c>
      <c r="G17" s="7">
        <v>850</v>
      </c>
      <c r="H17" s="6">
        <v>1.1943936007482201E-5</v>
      </c>
      <c r="I17" s="6">
        <v>0.99998805606399199</v>
      </c>
      <c r="J17" s="6">
        <v>1.32545393286571</v>
      </c>
      <c r="K17" s="1">
        <v>1.3431320730898101E-2</v>
      </c>
      <c r="L17" s="6">
        <v>1.19753055111764E-5</v>
      </c>
      <c r="M17" s="6">
        <v>0.999988024694488</v>
      </c>
      <c r="N17" s="6">
        <v>0.90550461620107703</v>
      </c>
      <c r="O17" s="1">
        <v>0.468407178780611</v>
      </c>
      <c r="P17" s="6">
        <v>0</v>
      </c>
      <c r="Q17" s="6">
        <v>1</v>
      </c>
      <c r="R17" s="6">
        <v>0</v>
      </c>
      <c r="S17" s="1">
        <v>1</v>
      </c>
      <c r="T17" s="6">
        <v>0</v>
      </c>
      <c r="U17" s="6">
        <v>1</v>
      </c>
      <c r="V17" s="6">
        <v>0</v>
      </c>
      <c r="W17" s="1">
        <v>1</v>
      </c>
    </row>
    <row r="18" spans="1:23" x14ac:dyDescent="0.25">
      <c r="A18" s="1" t="s">
        <v>54</v>
      </c>
      <c r="B18" s="7">
        <v>11565</v>
      </c>
      <c r="C18" s="7">
        <v>2</v>
      </c>
      <c r="D18" s="7">
        <v>2</v>
      </c>
      <c r="E18" s="7">
        <v>11728</v>
      </c>
      <c r="F18" s="7">
        <v>18747</v>
      </c>
      <c r="G18" s="7">
        <v>42909</v>
      </c>
      <c r="H18" s="6">
        <v>1.6256399490654301E-3</v>
      </c>
      <c r="I18" s="6">
        <v>0.99837436005093405</v>
      </c>
      <c r="J18" s="6">
        <v>3.70417156953402</v>
      </c>
      <c r="K18" s="1">
        <v>0</v>
      </c>
      <c r="L18" s="6">
        <v>1.6293459792559499E-3</v>
      </c>
      <c r="M18" s="6">
        <v>0.99837065402074399</v>
      </c>
      <c r="N18" s="6">
        <v>2.9235100008295101</v>
      </c>
      <c r="O18" s="1">
        <v>0</v>
      </c>
      <c r="P18" s="6">
        <v>1.3056534795665201E-4</v>
      </c>
      <c r="Q18" s="6">
        <v>0.99986943465204303</v>
      </c>
      <c r="R18" s="6">
        <v>0.217980826266232</v>
      </c>
      <c r="S18" s="1">
        <v>1.1764966421197001E-2</v>
      </c>
      <c r="T18" s="6">
        <v>6.0168471720818196E-4</v>
      </c>
      <c r="U18" s="6">
        <v>0.99939831528279099</v>
      </c>
      <c r="V18" s="6">
        <v>1.6084476354752599</v>
      </c>
      <c r="W18" s="1">
        <v>0.35313841995234302</v>
      </c>
    </row>
    <row r="19" spans="1:23" x14ac:dyDescent="0.25">
      <c r="A19" s="1" t="s">
        <v>49</v>
      </c>
      <c r="B19" s="7">
        <v>301552</v>
      </c>
      <c r="C19" s="7">
        <v>1127</v>
      </c>
      <c r="D19" s="7">
        <v>293</v>
      </c>
      <c r="E19" s="7">
        <v>370505</v>
      </c>
      <c r="F19" s="7">
        <v>847675</v>
      </c>
      <c r="G19" s="7">
        <v>2974943</v>
      </c>
      <c r="H19" s="6">
        <v>4.2572684471281298E-2</v>
      </c>
      <c r="I19" s="6">
        <v>0.95742731552871796</v>
      </c>
      <c r="J19" s="6">
        <v>1.7266217856263699</v>
      </c>
      <c r="K19" s="1">
        <v>0</v>
      </c>
      <c r="L19" s="6">
        <v>4.2484439147132798E-2</v>
      </c>
      <c r="M19" s="6">
        <v>0.95751556085286704</v>
      </c>
      <c r="N19" s="6">
        <v>2.4729560839875702</v>
      </c>
      <c r="O19" s="1">
        <v>0</v>
      </c>
      <c r="P19" s="6">
        <v>7.3573573573573497E-2</v>
      </c>
      <c r="Q19" s="6">
        <v>0.92642642642642603</v>
      </c>
      <c r="R19" s="6">
        <v>2.8542251335871001</v>
      </c>
      <c r="S19" s="1">
        <v>7.8411946854195701E-190</v>
      </c>
      <c r="T19" s="6">
        <v>8.8146811070998796E-2</v>
      </c>
      <c r="U19" s="6">
        <v>0.91185318892900102</v>
      </c>
      <c r="V19" s="6">
        <v>3.62974118739365</v>
      </c>
      <c r="W19" s="1">
        <v>5.6597880441945601E-71</v>
      </c>
    </row>
    <row r="20" spans="1:23" x14ac:dyDescent="0.25">
      <c r="A20" s="1" t="s">
        <v>50</v>
      </c>
      <c r="B20" s="7">
        <v>6796388</v>
      </c>
      <c r="C20" s="7">
        <v>14191</v>
      </c>
      <c r="D20" s="7">
        <v>3031</v>
      </c>
      <c r="E20" s="7">
        <v>20650303</v>
      </c>
      <c r="F20" s="7">
        <v>30465386</v>
      </c>
      <c r="G20" s="7">
        <v>111705003</v>
      </c>
    </row>
    <row r="21" spans="1:23" x14ac:dyDescent="0.25">
      <c r="B21" s="7"/>
      <c r="C21" s="7"/>
      <c r="D21" s="7"/>
      <c r="E21" s="7"/>
      <c r="F21" s="7"/>
      <c r="G21" s="7"/>
    </row>
    <row r="22" spans="1:23" x14ac:dyDescent="0.25">
      <c r="B22" s="7"/>
      <c r="C22" s="7"/>
      <c r="D22" s="7"/>
      <c r="E22" s="7"/>
    </row>
    <row r="23" spans="1:23" x14ac:dyDescent="0.25">
      <c r="A23" s="4" t="s">
        <v>51</v>
      </c>
    </row>
    <row r="24" spans="1:23" x14ac:dyDescent="0.25">
      <c r="A24" s="1" t="s">
        <v>2</v>
      </c>
      <c r="B24" s="1" t="s">
        <v>4</v>
      </c>
      <c r="C24" s="1" t="s">
        <v>5</v>
      </c>
      <c r="D24" s="1" t="s">
        <v>11</v>
      </c>
      <c r="E24" s="1" t="s">
        <v>10</v>
      </c>
      <c r="F24" s="1" t="s">
        <v>13</v>
      </c>
      <c r="G24" s="1" t="s">
        <v>14</v>
      </c>
    </row>
    <row r="25" spans="1:23" x14ac:dyDescent="0.25">
      <c r="A25" s="1" t="s">
        <v>3</v>
      </c>
      <c r="B25" s="7">
        <f>SUM(B19:G19)</f>
        <v>4496095</v>
      </c>
      <c r="C25" s="7">
        <f>SUM(B20:G20)</f>
        <v>169634302</v>
      </c>
      <c r="D25" s="5">
        <f>B25/SUM($B25:$C25)</f>
        <v>2.5820276513812808E-2</v>
      </c>
      <c r="E25" s="5">
        <f>C25/SUM($B25:$C25)</f>
        <v>0.9741797234861872</v>
      </c>
      <c r="F25" s="6"/>
    </row>
    <row r="26" spans="1:23" x14ac:dyDescent="0.25">
      <c r="A26" s="1" t="s">
        <v>6</v>
      </c>
      <c r="B26" s="7">
        <f>SUM(B19:D19)</f>
        <v>302972</v>
      </c>
      <c r="C26" s="7">
        <f>SUM(B20:D20)</f>
        <v>6813610</v>
      </c>
      <c r="D26" s="5">
        <f>H19</f>
        <v>4.2572684471281298E-2</v>
      </c>
      <c r="E26" s="5">
        <f>I19</f>
        <v>0.95742731552871796</v>
      </c>
      <c r="F26" s="6">
        <f>J19</f>
        <v>1.7266217856263699</v>
      </c>
      <c r="G26" s="1">
        <f>K19</f>
        <v>0</v>
      </c>
    </row>
    <row r="27" spans="1:23" x14ac:dyDescent="0.25">
      <c r="A27" s="1" t="s">
        <v>7</v>
      </c>
      <c r="B27" s="7">
        <f>B19</f>
        <v>301552</v>
      </c>
      <c r="C27" s="7">
        <f>B20</f>
        <v>6796388</v>
      </c>
      <c r="D27" s="5">
        <f>L19</f>
        <v>4.2484439147132798E-2</v>
      </c>
      <c r="E27" s="5">
        <f>M19</f>
        <v>0.95751556085286704</v>
      </c>
      <c r="F27" s="6">
        <f>N19</f>
        <v>2.4729560839875702</v>
      </c>
      <c r="G27" s="1">
        <f>O19</f>
        <v>0</v>
      </c>
    </row>
    <row r="28" spans="1:23" x14ac:dyDescent="0.25">
      <c r="A28" s="1" t="s">
        <v>8</v>
      </c>
      <c r="B28" s="7">
        <f>C19</f>
        <v>1127</v>
      </c>
      <c r="C28" s="7">
        <f>C20</f>
        <v>14191</v>
      </c>
      <c r="D28" s="5">
        <f>P19</f>
        <v>7.3573573573573497E-2</v>
      </c>
      <c r="E28" s="5">
        <f>Q19</f>
        <v>0.92642642642642603</v>
      </c>
      <c r="F28" s="6">
        <f>R19</f>
        <v>2.8542251335871001</v>
      </c>
      <c r="G28" s="1">
        <f>S19</f>
        <v>7.8411946854195701E-190</v>
      </c>
    </row>
    <row r="29" spans="1:23" x14ac:dyDescent="0.25">
      <c r="A29" s="1" t="s">
        <v>9</v>
      </c>
      <c r="B29" s="7">
        <f>D19</f>
        <v>293</v>
      </c>
      <c r="C29" s="7">
        <f>D20</f>
        <v>3031</v>
      </c>
      <c r="D29" s="5">
        <f>T19</f>
        <v>8.8146811070998796E-2</v>
      </c>
      <c r="E29" s="5">
        <f>U19</f>
        <v>0.91185318892900102</v>
      </c>
      <c r="F29" s="6">
        <f>V19</f>
        <v>3.62974118739365</v>
      </c>
      <c r="G29" s="1">
        <f>W19</f>
        <v>5.6597880441945601E-71</v>
      </c>
    </row>
    <row r="32" spans="1:23" x14ac:dyDescent="0.25">
      <c r="A32" s="4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Javier Rodriguez-Casariego</cp:lastModifiedBy>
  <dcterms:created xsi:type="dcterms:W3CDTF">2018-05-13T09:19:26Z</dcterms:created>
  <dcterms:modified xsi:type="dcterms:W3CDTF">2021-03-03T14:33:40Z</dcterms:modified>
</cp:coreProperties>
</file>