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7215" windowWidth="28830" windowHeight="7275" activeTab="4"/>
  </bookViews>
  <sheets>
    <sheet name="Units (JA ARPU) (2)" sheetId="8" r:id="rId1"/>
    <sheet name="Units (JA ARPU)" sheetId="7" r:id="rId2"/>
    <sheet name="Units" sheetId="3" r:id="rId3"/>
    <sheet name="NRR" sheetId="4" r:id="rId4"/>
    <sheet name="Sheet3" sheetId="9" r:id="rId5"/>
    <sheet name="MRR" sheetId="6" r:id="rId6"/>
    <sheet name="ARPUs" sheetId="2" r:id="rId7"/>
    <sheet name="Commerce Attainment" sheetId="5" r:id="rId8"/>
  </sheets>
  <externalReferences>
    <externalReference r:id="rId9"/>
  </externalReferences>
  <definedNames>
    <definedName name="_xlnm._FilterDatabase" localSheetId="1" hidden="1">'Units (JA ARPU)'!$A$1:$P$272</definedName>
    <definedName name="_xlnm._FilterDatabase" localSheetId="0" hidden="1">'Units (JA ARPU) (2)'!$A$1:$K$272</definedName>
  </definedNames>
  <calcPr calcId="145621"/>
  <pivotCaches>
    <pivotCache cacheId="8" r:id="rId10"/>
  </pivotCaches>
</workbook>
</file>

<file path=xl/calcChain.xml><?xml version="1.0" encoding="utf-8"?>
<calcChain xmlns="http://schemas.openxmlformats.org/spreadsheetml/2006/main">
  <c r="J17" i="9" l="1"/>
  <c r="I17" i="9"/>
  <c r="H17" i="9"/>
  <c r="G17" i="9"/>
  <c r="J16" i="9"/>
  <c r="I16" i="9"/>
  <c r="H16" i="9"/>
  <c r="G16" i="9"/>
  <c r="J15" i="9"/>
  <c r="I15" i="9"/>
  <c r="H15" i="9"/>
  <c r="G15" i="9"/>
  <c r="J14" i="9"/>
  <c r="I14" i="9"/>
  <c r="H14" i="9"/>
  <c r="G14" i="9"/>
  <c r="J12" i="9"/>
  <c r="I12" i="9"/>
  <c r="H12" i="9"/>
  <c r="G12" i="9"/>
  <c r="G8" i="9"/>
  <c r="H8" i="9"/>
  <c r="I8" i="9"/>
  <c r="J8" i="9"/>
  <c r="G9" i="9"/>
  <c r="H9" i="9"/>
  <c r="I9" i="9"/>
  <c r="J9" i="9"/>
  <c r="G10" i="9"/>
  <c r="H10" i="9"/>
  <c r="I10" i="9"/>
  <c r="J10" i="9"/>
  <c r="H7" i="9"/>
  <c r="J7" i="9"/>
  <c r="I7" i="9"/>
  <c r="G7" i="9"/>
  <c r="G18" i="9"/>
  <c r="H18" i="9"/>
  <c r="I18" i="9"/>
  <c r="J18" i="9"/>
  <c r="J4" i="9"/>
  <c r="I4" i="9"/>
  <c r="H4" i="9"/>
  <c r="G4" i="9"/>
  <c r="J273" i="6"/>
  <c r="I273" i="6"/>
  <c r="H273" i="6"/>
  <c r="N4" i="7"/>
  <c r="O4" i="7"/>
  <c r="P4" i="7"/>
  <c r="N5" i="7"/>
  <c r="O5" i="7"/>
  <c r="P5" i="7"/>
  <c r="N6" i="7"/>
  <c r="O6" i="7"/>
  <c r="P6" i="7"/>
  <c r="N7" i="7"/>
  <c r="O7" i="7"/>
  <c r="P7" i="7"/>
  <c r="N8" i="7"/>
  <c r="O8" i="7"/>
  <c r="P8" i="7"/>
  <c r="N9" i="7"/>
  <c r="O9" i="7"/>
  <c r="P9" i="7"/>
  <c r="N10" i="7"/>
  <c r="O10" i="7"/>
  <c r="P10" i="7"/>
  <c r="N11" i="7"/>
  <c r="O11" i="7"/>
  <c r="P11" i="7"/>
  <c r="N12" i="7"/>
  <c r="O12" i="7"/>
  <c r="P12" i="7"/>
  <c r="N13" i="7"/>
  <c r="O13" i="7"/>
  <c r="P13" i="7"/>
  <c r="N14" i="7"/>
  <c r="O14" i="7"/>
  <c r="P14" i="7"/>
  <c r="N15" i="7"/>
  <c r="O15" i="7"/>
  <c r="P15" i="7"/>
  <c r="N16" i="7"/>
  <c r="O16" i="7"/>
  <c r="P16" i="7"/>
  <c r="N17" i="7"/>
  <c r="O17" i="7"/>
  <c r="P17" i="7"/>
  <c r="N18" i="7"/>
  <c r="O18" i="7"/>
  <c r="P18" i="7"/>
  <c r="N19" i="7"/>
  <c r="O19" i="7"/>
  <c r="P19" i="7"/>
  <c r="N20" i="7"/>
  <c r="O20" i="7"/>
  <c r="P20" i="7"/>
  <c r="N21" i="7"/>
  <c r="O21" i="7"/>
  <c r="P21" i="7"/>
  <c r="N22" i="7"/>
  <c r="O22" i="7"/>
  <c r="P22" i="7"/>
  <c r="N23" i="7"/>
  <c r="O23" i="7"/>
  <c r="P23" i="7"/>
  <c r="N24" i="7"/>
  <c r="O24" i="7"/>
  <c r="P24" i="7"/>
  <c r="N25" i="7"/>
  <c r="O25" i="7"/>
  <c r="P25" i="7"/>
  <c r="N26" i="7"/>
  <c r="O26" i="7"/>
  <c r="P26" i="7"/>
  <c r="N27" i="7"/>
  <c r="O27" i="7"/>
  <c r="P27" i="7"/>
  <c r="N28" i="7"/>
  <c r="O28" i="7"/>
  <c r="P28" i="7"/>
  <c r="N29" i="7"/>
  <c r="O29" i="7"/>
  <c r="P29" i="7"/>
  <c r="N30" i="7"/>
  <c r="O30" i="7"/>
  <c r="P30" i="7"/>
  <c r="N31" i="7"/>
  <c r="O31" i="7"/>
  <c r="P31" i="7"/>
  <c r="N32" i="7"/>
  <c r="O32" i="7"/>
  <c r="P32" i="7"/>
  <c r="N33" i="7"/>
  <c r="O33" i="7"/>
  <c r="P33" i="7"/>
  <c r="N34" i="7"/>
  <c r="O34" i="7"/>
  <c r="P34" i="7"/>
  <c r="N35" i="7"/>
  <c r="O35" i="7"/>
  <c r="P35" i="7"/>
  <c r="N36" i="7"/>
  <c r="O36" i="7"/>
  <c r="P36" i="7"/>
  <c r="N37" i="7"/>
  <c r="O37" i="7"/>
  <c r="P37" i="7"/>
  <c r="N38" i="7"/>
  <c r="O38" i="7"/>
  <c r="P38" i="7"/>
  <c r="N39" i="7"/>
  <c r="O39" i="7"/>
  <c r="P39" i="7"/>
  <c r="N40" i="7"/>
  <c r="O40" i="7"/>
  <c r="P40" i="7"/>
  <c r="N41" i="7"/>
  <c r="O41" i="7"/>
  <c r="P41" i="7"/>
  <c r="N42" i="7"/>
  <c r="O42" i="7"/>
  <c r="P42" i="7"/>
  <c r="N43" i="7"/>
  <c r="O43" i="7"/>
  <c r="P43" i="7"/>
  <c r="N44" i="7"/>
  <c r="O44" i="7"/>
  <c r="P44" i="7"/>
  <c r="N45" i="7"/>
  <c r="O45" i="7"/>
  <c r="P45" i="7"/>
  <c r="N46" i="7"/>
  <c r="O46" i="7"/>
  <c r="P46" i="7"/>
  <c r="N47" i="7"/>
  <c r="O47" i="7"/>
  <c r="P47" i="7"/>
  <c r="N48" i="7"/>
  <c r="O48" i="7"/>
  <c r="P48" i="7"/>
  <c r="N49" i="7"/>
  <c r="O49" i="7"/>
  <c r="P49" i="7"/>
  <c r="N50" i="7"/>
  <c r="O50" i="7"/>
  <c r="P50" i="7"/>
  <c r="N51" i="7"/>
  <c r="O51" i="7"/>
  <c r="P51" i="7"/>
  <c r="N52" i="7"/>
  <c r="O52" i="7"/>
  <c r="P52" i="7"/>
  <c r="N53" i="7"/>
  <c r="O53" i="7"/>
  <c r="P53" i="7"/>
  <c r="N54" i="7"/>
  <c r="O54" i="7"/>
  <c r="P54" i="7"/>
  <c r="N55" i="7"/>
  <c r="O55" i="7"/>
  <c r="P55" i="7"/>
  <c r="N56" i="7"/>
  <c r="O56" i="7"/>
  <c r="P56" i="7"/>
  <c r="N57" i="7"/>
  <c r="O57" i="7"/>
  <c r="P57" i="7"/>
  <c r="N58" i="7"/>
  <c r="O58" i="7"/>
  <c r="P58" i="7"/>
  <c r="N59" i="7"/>
  <c r="O59" i="7"/>
  <c r="P59" i="7"/>
  <c r="N60" i="7"/>
  <c r="O60" i="7"/>
  <c r="P60" i="7"/>
  <c r="N61" i="7"/>
  <c r="O61" i="7"/>
  <c r="P61" i="7"/>
  <c r="N62" i="7"/>
  <c r="O62" i="7"/>
  <c r="P62" i="7"/>
  <c r="N63" i="7"/>
  <c r="O63" i="7"/>
  <c r="P63" i="7"/>
  <c r="N64" i="7"/>
  <c r="O64" i="7"/>
  <c r="P64" i="7"/>
  <c r="N65" i="7"/>
  <c r="O65" i="7"/>
  <c r="P65" i="7"/>
  <c r="N66" i="7"/>
  <c r="O66" i="7"/>
  <c r="P66" i="7"/>
  <c r="N67" i="7"/>
  <c r="O67" i="7"/>
  <c r="P67" i="7"/>
  <c r="N68" i="7"/>
  <c r="O68" i="7"/>
  <c r="P68" i="7"/>
  <c r="N69" i="7"/>
  <c r="O69" i="7"/>
  <c r="P69" i="7"/>
  <c r="N70" i="7"/>
  <c r="O70" i="7"/>
  <c r="P70" i="7"/>
  <c r="N71" i="7"/>
  <c r="O71" i="7"/>
  <c r="P71" i="7"/>
  <c r="N72" i="7"/>
  <c r="O72" i="7"/>
  <c r="P72" i="7"/>
  <c r="N73" i="7"/>
  <c r="O73" i="7"/>
  <c r="P73" i="7"/>
  <c r="N74" i="7"/>
  <c r="O74" i="7"/>
  <c r="P74" i="7"/>
  <c r="N75" i="7"/>
  <c r="O75" i="7"/>
  <c r="P75" i="7"/>
  <c r="N76" i="7"/>
  <c r="O76" i="7"/>
  <c r="P76" i="7"/>
  <c r="N77" i="7"/>
  <c r="O77" i="7"/>
  <c r="P77" i="7"/>
  <c r="N78" i="7"/>
  <c r="O78" i="7"/>
  <c r="P78" i="7"/>
  <c r="N79" i="7"/>
  <c r="O79" i="7"/>
  <c r="P79" i="7"/>
  <c r="N80" i="7"/>
  <c r="O80" i="7"/>
  <c r="P80" i="7"/>
  <c r="N81" i="7"/>
  <c r="O81" i="7"/>
  <c r="P81" i="7"/>
  <c r="N82" i="7"/>
  <c r="O82" i="7"/>
  <c r="P82" i="7"/>
  <c r="N83" i="7"/>
  <c r="O83" i="7"/>
  <c r="P83" i="7"/>
  <c r="N84" i="7"/>
  <c r="O84" i="7"/>
  <c r="P84" i="7"/>
  <c r="N85" i="7"/>
  <c r="O85" i="7"/>
  <c r="P85" i="7"/>
  <c r="N86" i="7"/>
  <c r="O86" i="7"/>
  <c r="P86" i="7"/>
  <c r="N87" i="7"/>
  <c r="O87" i="7"/>
  <c r="P87" i="7"/>
  <c r="N88" i="7"/>
  <c r="O88" i="7"/>
  <c r="P88" i="7"/>
  <c r="N89" i="7"/>
  <c r="O89" i="7"/>
  <c r="P89" i="7"/>
  <c r="N90" i="7"/>
  <c r="O90" i="7"/>
  <c r="P90" i="7"/>
  <c r="N91" i="7"/>
  <c r="O91" i="7"/>
  <c r="P91" i="7"/>
  <c r="N92" i="7"/>
  <c r="O92" i="7"/>
  <c r="P92" i="7"/>
  <c r="N93" i="7"/>
  <c r="O93" i="7"/>
  <c r="P93" i="7"/>
  <c r="N94" i="7"/>
  <c r="O94" i="7"/>
  <c r="P94" i="7"/>
  <c r="N95" i="7"/>
  <c r="O95" i="7"/>
  <c r="P95" i="7"/>
  <c r="N96" i="7"/>
  <c r="O96" i="7"/>
  <c r="P96" i="7"/>
  <c r="N97" i="7"/>
  <c r="O97" i="7"/>
  <c r="P97" i="7"/>
  <c r="N98" i="7"/>
  <c r="O98" i="7"/>
  <c r="P98" i="7"/>
  <c r="N99" i="7"/>
  <c r="O99" i="7"/>
  <c r="P99" i="7"/>
  <c r="N100" i="7"/>
  <c r="O100" i="7"/>
  <c r="P100" i="7"/>
  <c r="N101" i="7"/>
  <c r="O101" i="7"/>
  <c r="P101" i="7"/>
  <c r="N102" i="7"/>
  <c r="O102" i="7"/>
  <c r="P102" i="7"/>
  <c r="N103" i="7"/>
  <c r="O103" i="7"/>
  <c r="P103" i="7"/>
  <c r="N104" i="7"/>
  <c r="O104" i="7"/>
  <c r="P104" i="7"/>
  <c r="N105" i="7"/>
  <c r="O105" i="7"/>
  <c r="P105" i="7"/>
  <c r="N106" i="7"/>
  <c r="O106" i="7"/>
  <c r="P106" i="7"/>
  <c r="N107" i="7"/>
  <c r="O107" i="7"/>
  <c r="P107" i="7"/>
  <c r="N108" i="7"/>
  <c r="O108" i="7"/>
  <c r="P108" i="7"/>
  <c r="N109" i="7"/>
  <c r="O109" i="7"/>
  <c r="P109" i="7"/>
  <c r="N110" i="7"/>
  <c r="O110" i="7"/>
  <c r="P110" i="7"/>
  <c r="N111" i="7"/>
  <c r="O111" i="7"/>
  <c r="P111" i="7"/>
  <c r="N112" i="7"/>
  <c r="O112" i="7"/>
  <c r="P112" i="7"/>
  <c r="N113" i="7"/>
  <c r="O113" i="7"/>
  <c r="P113" i="7"/>
  <c r="N114" i="7"/>
  <c r="O114" i="7"/>
  <c r="P114" i="7"/>
  <c r="N115" i="7"/>
  <c r="O115" i="7"/>
  <c r="P115" i="7"/>
  <c r="N116" i="7"/>
  <c r="O116" i="7"/>
  <c r="P116" i="7"/>
  <c r="N117" i="7"/>
  <c r="O117" i="7"/>
  <c r="P117" i="7"/>
  <c r="N118" i="7"/>
  <c r="O118" i="7"/>
  <c r="P118" i="7"/>
  <c r="N119" i="7"/>
  <c r="O119" i="7"/>
  <c r="P119" i="7"/>
  <c r="N120" i="7"/>
  <c r="O120" i="7"/>
  <c r="P120" i="7"/>
  <c r="N121" i="7"/>
  <c r="O121" i="7"/>
  <c r="P121" i="7"/>
  <c r="N122" i="7"/>
  <c r="O122" i="7"/>
  <c r="P122" i="7"/>
  <c r="N123" i="7"/>
  <c r="O123" i="7"/>
  <c r="P123" i="7"/>
  <c r="N124" i="7"/>
  <c r="O124" i="7"/>
  <c r="P124" i="7"/>
  <c r="N125" i="7"/>
  <c r="O125" i="7"/>
  <c r="P125" i="7"/>
  <c r="N126" i="7"/>
  <c r="O126" i="7"/>
  <c r="P126" i="7"/>
  <c r="N127" i="7"/>
  <c r="O127" i="7"/>
  <c r="P127" i="7"/>
  <c r="N128" i="7"/>
  <c r="O128" i="7"/>
  <c r="P128" i="7"/>
  <c r="N129" i="7"/>
  <c r="O129" i="7"/>
  <c r="P129" i="7"/>
  <c r="N130" i="7"/>
  <c r="O130" i="7"/>
  <c r="P130" i="7"/>
  <c r="N131" i="7"/>
  <c r="O131" i="7"/>
  <c r="P131" i="7"/>
  <c r="N132" i="7"/>
  <c r="O132" i="7"/>
  <c r="P132" i="7"/>
  <c r="N133" i="7"/>
  <c r="O133" i="7"/>
  <c r="P133" i="7"/>
  <c r="N134" i="7"/>
  <c r="O134" i="7"/>
  <c r="P134" i="7"/>
  <c r="N135" i="7"/>
  <c r="O135" i="7"/>
  <c r="P135" i="7"/>
  <c r="N136" i="7"/>
  <c r="O136" i="7"/>
  <c r="P136" i="7"/>
  <c r="N137" i="7"/>
  <c r="O137" i="7"/>
  <c r="P137" i="7"/>
  <c r="N138" i="7"/>
  <c r="O138" i="7"/>
  <c r="P138" i="7"/>
  <c r="N139" i="7"/>
  <c r="O139" i="7"/>
  <c r="P139" i="7"/>
  <c r="N140" i="7"/>
  <c r="O140" i="7"/>
  <c r="P140" i="7"/>
  <c r="N141" i="7"/>
  <c r="O141" i="7"/>
  <c r="P141" i="7"/>
  <c r="N142" i="7"/>
  <c r="O142" i="7"/>
  <c r="P142" i="7"/>
  <c r="N143" i="7"/>
  <c r="O143" i="7"/>
  <c r="P143" i="7"/>
  <c r="N144" i="7"/>
  <c r="O144" i="7"/>
  <c r="P144" i="7"/>
  <c r="N145" i="7"/>
  <c r="O145" i="7"/>
  <c r="P145" i="7"/>
  <c r="N146" i="7"/>
  <c r="O146" i="7"/>
  <c r="P146" i="7"/>
  <c r="N147" i="7"/>
  <c r="O147" i="7"/>
  <c r="P147" i="7"/>
  <c r="N148" i="7"/>
  <c r="O148" i="7"/>
  <c r="P148" i="7"/>
  <c r="N149" i="7"/>
  <c r="O149" i="7"/>
  <c r="P149" i="7"/>
  <c r="N150" i="7"/>
  <c r="O150" i="7"/>
  <c r="P150" i="7"/>
  <c r="N151" i="7"/>
  <c r="O151" i="7"/>
  <c r="P151" i="7"/>
  <c r="N152" i="7"/>
  <c r="O152" i="7"/>
  <c r="P152" i="7"/>
  <c r="N153" i="7"/>
  <c r="O153" i="7"/>
  <c r="P153" i="7"/>
  <c r="N154" i="7"/>
  <c r="O154" i="7"/>
  <c r="P154" i="7"/>
  <c r="N155" i="7"/>
  <c r="O155" i="7"/>
  <c r="P155" i="7"/>
  <c r="N156" i="7"/>
  <c r="O156" i="7"/>
  <c r="P156" i="7"/>
  <c r="N157" i="7"/>
  <c r="O157" i="7"/>
  <c r="P157" i="7"/>
  <c r="N158" i="7"/>
  <c r="O158" i="7"/>
  <c r="P158" i="7"/>
  <c r="N159" i="7"/>
  <c r="O159" i="7"/>
  <c r="P159" i="7"/>
  <c r="N160" i="7"/>
  <c r="O160" i="7"/>
  <c r="P160" i="7"/>
  <c r="N161" i="7"/>
  <c r="O161" i="7"/>
  <c r="P161" i="7"/>
  <c r="N162" i="7"/>
  <c r="O162" i="7"/>
  <c r="P162" i="7"/>
  <c r="N163" i="7"/>
  <c r="O163" i="7"/>
  <c r="P163" i="7"/>
  <c r="N164" i="7"/>
  <c r="O164" i="7"/>
  <c r="P164" i="7"/>
  <c r="N165" i="7"/>
  <c r="O165" i="7"/>
  <c r="P165" i="7"/>
  <c r="N166" i="7"/>
  <c r="O166" i="7"/>
  <c r="P166" i="7"/>
  <c r="N167" i="7"/>
  <c r="O167" i="7"/>
  <c r="P167" i="7"/>
  <c r="N168" i="7"/>
  <c r="O168" i="7"/>
  <c r="P168" i="7"/>
  <c r="N169" i="7"/>
  <c r="O169" i="7"/>
  <c r="P169" i="7"/>
  <c r="N170" i="7"/>
  <c r="O170" i="7"/>
  <c r="P170" i="7"/>
  <c r="N171" i="7"/>
  <c r="O171" i="7"/>
  <c r="P171" i="7"/>
  <c r="N172" i="7"/>
  <c r="O172" i="7"/>
  <c r="P172" i="7"/>
  <c r="N173" i="7"/>
  <c r="O173" i="7"/>
  <c r="P173" i="7"/>
  <c r="N174" i="7"/>
  <c r="O174" i="7"/>
  <c r="P174" i="7"/>
  <c r="N175" i="7"/>
  <c r="O175" i="7"/>
  <c r="P175" i="7"/>
  <c r="N176" i="7"/>
  <c r="O176" i="7"/>
  <c r="P176" i="7"/>
  <c r="N177" i="7"/>
  <c r="O177" i="7"/>
  <c r="P177" i="7"/>
  <c r="N178" i="7"/>
  <c r="O178" i="7"/>
  <c r="P178" i="7"/>
  <c r="N179" i="7"/>
  <c r="O179" i="7"/>
  <c r="P179" i="7"/>
  <c r="N180" i="7"/>
  <c r="O180" i="7"/>
  <c r="P180" i="7"/>
  <c r="N181" i="7"/>
  <c r="O181" i="7"/>
  <c r="P181" i="7"/>
  <c r="N182" i="7"/>
  <c r="O182" i="7"/>
  <c r="P182" i="7"/>
  <c r="N183" i="7"/>
  <c r="O183" i="7"/>
  <c r="P183" i="7"/>
  <c r="N184" i="7"/>
  <c r="O184" i="7"/>
  <c r="P184" i="7"/>
  <c r="N185" i="7"/>
  <c r="O185" i="7"/>
  <c r="P185" i="7"/>
  <c r="N186" i="7"/>
  <c r="O186" i="7"/>
  <c r="P186" i="7"/>
  <c r="N187" i="7"/>
  <c r="O187" i="7"/>
  <c r="P187" i="7"/>
  <c r="N188" i="7"/>
  <c r="O188" i="7"/>
  <c r="P188" i="7"/>
  <c r="N189" i="7"/>
  <c r="O189" i="7"/>
  <c r="P189" i="7"/>
  <c r="N190" i="7"/>
  <c r="O190" i="7"/>
  <c r="P190" i="7"/>
  <c r="N191" i="7"/>
  <c r="O191" i="7"/>
  <c r="P191" i="7"/>
  <c r="N192" i="7"/>
  <c r="O192" i="7"/>
  <c r="P192" i="7"/>
  <c r="N193" i="7"/>
  <c r="O193" i="7"/>
  <c r="P193" i="7"/>
  <c r="N194" i="7"/>
  <c r="O194" i="7"/>
  <c r="P194" i="7"/>
  <c r="N195" i="7"/>
  <c r="O195" i="7"/>
  <c r="P195" i="7"/>
  <c r="N196" i="7"/>
  <c r="O196" i="7"/>
  <c r="P196" i="7"/>
  <c r="N197" i="7"/>
  <c r="O197" i="7"/>
  <c r="P197" i="7"/>
  <c r="N198" i="7"/>
  <c r="O198" i="7"/>
  <c r="P198" i="7"/>
  <c r="N199" i="7"/>
  <c r="O199" i="7"/>
  <c r="P199" i="7"/>
  <c r="N200" i="7"/>
  <c r="O200" i="7"/>
  <c r="P200" i="7"/>
  <c r="N201" i="7"/>
  <c r="O201" i="7"/>
  <c r="P201" i="7"/>
  <c r="N202" i="7"/>
  <c r="O202" i="7"/>
  <c r="P202" i="7"/>
  <c r="N203" i="7"/>
  <c r="O203" i="7"/>
  <c r="P203" i="7"/>
  <c r="N204" i="7"/>
  <c r="O204" i="7"/>
  <c r="P204" i="7"/>
  <c r="N205" i="7"/>
  <c r="O205" i="7"/>
  <c r="P205" i="7"/>
  <c r="N206" i="7"/>
  <c r="O206" i="7"/>
  <c r="P206" i="7"/>
  <c r="N207" i="7"/>
  <c r="O207" i="7"/>
  <c r="P207" i="7"/>
  <c r="N208" i="7"/>
  <c r="O208" i="7"/>
  <c r="P208" i="7"/>
  <c r="N209" i="7"/>
  <c r="O209" i="7"/>
  <c r="P209" i="7"/>
  <c r="N210" i="7"/>
  <c r="O210" i="7"/>
  <c r="P210" i="7"/>
  <c r="N211" i="7"/>
  <c r="O211" i="7"/>
  <c r="P211" i="7"/>
  <c r="N212" i="7"/>
  <c r="O212" i="7"/>
  <c r="P212" i="7"/>
  <c r="N213" i="7"/>
  <c r="O213" i="7"/>
  <c r="P213" i="7"/>
  <c r="N214" i="7"/>
  <c r="O214" i="7"/>
  <c r="P214" i="7"/>
  <c r="N215" i="7"/>
  <c r="O215" i="7"/>
  <c r="P215" i="7"/>
  <c r="N216" i="7"/>
  <c r="O216" i="7"/>
  <c r="P216" i="7"/>
  <c r="N217" i="7"/>
  <c r="O217" i="7"/>
  <c r="P217" i="7"/>
  <c r="N218" i="7"/>
  <c r="O218" i="7"/>
  <c r="P218" i="7"/>
  <c r="N219" i="7"/>
  <c r="O219" i="7"/>
  <c r="P219" i="7"/>
  <c r="N220" i="7"/>
  <c r="O220" i="7"/>
  <c r="P220" i="7"/>
  <c r="N221" i="7"/>
  <c r="O221" i="7"/>
  <c r="P221" i="7"/>
  <c r="N222" i="7"/>
  <c r="O222" i="7"/>
  <c r="P222" i="7"/>
  <c r="N223" i="7"/>
  <c r="O223" i="7"/>
  <c r="P223" i="7"/>
  <c r="N224" i="7"/>
  <c r="O224" i="7"/>
  <c r="P224" i="7"/>
  <c r="N225" i="7"/>
  <c r="O225" i="7"/>
  <c r="P225" i="7"/>
  <c r="N226" i="7"/>
  <c r="O226" i="7"/>
  <c r="P226" i="7"/>
  <c r="N227" i="7"/>
  <c r="O227" i="7"/>
  <c r="P227" i="7"/>
  <c r="N228" i="7"/>
  <c r="O228" i="7"/>
  <c r="P228" i="7"/>
  <c r="N229" i="7"/>
  <c r="O229" i="7"/>
  <c r="P229" i="7"/>
  <c r="N230" i="7"/>
  <c r="O230" i="7"/>
  <c r="P230" i="7"/>
  <c r="N231" i="7"/>
  <c r="O231" i="7"/>
  <c r="P231" i="7"/>
  <c r="N232" i="7"/>
  <c r="O232" i="7"/>
  <c r="P232" i="7"/>
  <c r="N233" i="7"/>
  <c r="O233" i="7"/>
  <c r="P233" i="7"/>
  <c r="N234" i="7"/>
  <c r="O234" i="7"/>
  <c r="P234" i="7"/>
  <c r="N235" i="7"/>
  <c r="O235" i="7"/>
  <c r="P235" i="7"/>
  <c r="N236" i="7"/>
  <c r="O236" i="7"/>
  <c r="P236" i="7"/>
  <c r="N237" i="7"/>
  <c r="O237" i="7"/>
  <c r="P237" i="7"/>
  <c r="N238" i="7"/>
  <c r="O238" i="7"/>
  <c r="P238" i="7"/>
  <c r="N239" i="7"/>
  <c r="O239" i="7"/>
  <c r="P239" i="7"/>
  <c r="N240" i="7"/>
  <c r="O240" i="7"/>
  <c r="P240" i="7"/>
  <c r="N241" i="7"/>
  <c r="O241" i="7"/>
  <c r="P241" i="7"/>
  <c r="N242" i="7"/>
  <c r="O242" i="7"/>
  <c r="P242" i="7"/>
  <c r="N243" i="7"/>
  <c r="O243" i="7"/>
  <c r="P243" i="7"/>
  <c r="N244" i="7"/>
  <c r="O244" i="7"/>
  <c r="P244" i="7"/>
  <c r="N245" i="7"/>
  <c r="O245" i="7"/>
  <c r="P245" i="7"/>
  <c r="N246" i="7"/>
  <c r="O246" i="7"/>
  <c r="P246" i="7"/>
  <c r="N247" i="7"/>
  <c r="O247" i="7"/>
  <c r="P247" i="7"/>
  <c r="N248" i="7"/>
  <c r="O248" i="7"/>
  <c r="P248" i="7"/>
  <c r="N249" i="7"/>
  <c r="O249" i="7"/>
  <c r="P249" i="7"/>
  <c r="N250" i="7"/>
  <c r="O250" i="7"/>
  <c r="P250" i="7"/>
  <c r="N251" i="7"/>
  <c r="O251" i="7"/>
  <c r="P251" i="7"/>
  <c r="N252" i="7"/>
  <c r="O252" i="7"/>
  <c r="P252" i="7"/>
  <c r="N253" i="7"/>
  <c r="O253" i="7"/>
  <c r="P253" i="7"/>
  <c r="N254" i="7"/>
  <c r="O254" i="7"/>
  <c r="P254" i="7"/>
  <c r="N255" i="7"/>
  <c r="O255" i="7"/>
  <c r="P255" i="7"/>
  <c r="N256" i="7"/>
  <c r="O256" i="7"/>
  <c r="P256" i="7"/>
  <c r="N257" i="7"/>
  <c r="O257" i="7"/>
  <c r="P257" i="7"/>
  <c r="N258" i="7"/>
  <c r="O258" i="7"/>
  <c r="P258" i="7"/>
  <c r="N259" i="7"/>
  <c r="O259" i="7"/>
  <c r="P259" i="7"/>
  <c r="N260" i="7"/>
  <c r="O260" i="7"/>
  <c r="P260" i="7"/>
  <c r="N261" i="7"/>
  <c r="O261" i="7"/>
  <c r="P261" i="7"/>
  <c r="N262" i="7"/>
  <c r="O262" i="7"/>
  <c r="P262" i="7"/>
  <c r="N263" i="7"/>
  <c r="O263" i="7"/>
  <c r="P263" i="7"/>
  <c r="N264" i="7"/>
  <c r="O264" i="7"/>
  <c r="P264" i="7"/>
  <c r="N265" i="7"/>
  <c r="O265" i="7"/>
  <c r="P265" i="7"/>
  <c r="N266" i="7"/>
  <c r="O266" i="7"/>
  <c r="P266" i="7"/>
  <c r="N267" i="7"/>
  <c r="O267" i="7"/>
  <c r="P267" i="7"/>
  <c r="N268" i="7"/>
  <c r="O268" i="7"/>
  <c r="P268" i="7"/>
  <c r="N269" i="7"/>
  <c r="O269" i="7"/>
  <c r="P269" i="7"/>
  <c r="N270" i="7"/>
  <c r="O270" i="7"/>
  <c r="P270" i="7"/>
  <c r="N271" i="7"/>
  <c r="O271" i="7"/>
  <c r="P271" i="7"/>
  <c r="N272" i="7"/>
  <c r="O272" i="7"/>
  <c r="P272" i="7"/>
  <c r="O3" i="7"/>
  <c r="P3" i="7"/>
  <c r="N3" i="7"/>
  <c r="D111" i="7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55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32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09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186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63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40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17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94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E61" i="2"/>
  <c r="C71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48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25" i="2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E48" i="2"/>
  <c r="E71" i="2"/>
  <c r="E94" i="2"/>
  <c r="E117" i="2"/>
  <c r="E140" i="2"/>
  <c r="E163" i="2"/>
  <c r="E186" i="2"/>
  <c r="E209" i="2"/>
  <c r="E232" i="2"/>
  <c r="E255" i="2"/>
  <c r="E49" i="2"/>
  <c r="E72" i="2"/>
  <c r="E95" i="2"/>
  <c r="E118" i="2"/>
  <c r="E141" i="2"/>
  <c r="E164" i="2"/>
  <c r="E187" i="2"/>
  <c r="E210" i="2"/>
  <c r="E233" i="2"/>
  <c r="E256" i="2"/>
  <c r="E50" i="2"/>
  <c r="E73" i="2"/>
  <c r="E96" i="2"/>
  <c r="E119" i="2"/>
  <c r="E142" i="2"/>
  <c r="E165" i="2"/>
  <c r="E188" i="2"/>
  <c r="E211" i="2"/>
  <c r="E234" i="2"/>
  <c r="E257" i="2"/>
  <c r="E51" i="2"/>
  <c r="E74" i="2"/>
  <c r="E97" i="2"/>
  <c r="E120" i="2"/>
  <c r="E143" i="2"/>
  <c r="E166" i="2"/>
  <c r="E189" i="2"/>
  <c r="E212" i="2"/>
  <c r="E235" i="2"/>
  <c r="E258" i="2"/>
  <c r="E52" i="2"/>
  <c r="E75" i="2"/>
  <c r="E98" i="2"/>
  <c r="E121" i="2"/>
  <c r="E144" i="2"/>
  <c r="E167" i="2"/>
  <c r="E190" i="2"/>
  <c r="E213" i="2"/>
  <c r="E236" i="2"/>
  <c r="E259" i="2"/>
  <c r="E53" i="2"/>
  <c r="E76" i="2"/>
  <c r="E99" i="2"/>
  <c r="E122" i="2"/>
  <c r="E145" i="2"/>
  <c r="E168" i="2"/>
  <c r="E191" i="2"/>
  <c r="E214" i="2"/>
  <c r="E237" i="2"/>
  <c r="E260" i="2"/>
  <c r="E54" i="2"/>
  <c r="E77" i="2"/>
  <c r="E100" i="2"/>
  <c r="E123" i="2"/>
  <c r="E146" i="2"/>
  <c r="E169" i="2"/>
  <c r="E192" i="2"/>
  <c r="E215" i="2"/>
  <c r="E238" i="2"/>
  <c r="E261" i="2"/>
  <c r="E55" i="2"/>
  <c r="E78" i="2"/>
  <c r="E101" i="2"/>
  <c r="E124" i="2"/>
  <c r="E147" i="2"/>
  <c r="E170" i="2"/>
  <c r="E193" i="2"/>
  <c r="E216" i="2"/>
  <c r="E239" i="2"/>
  <c r="E262" i="2"/>
  <c r="E56" i="2"/>
  <c r="E79" i="2"/>
  <c r="E102" i="2"/>
  <c r="E125" i="2"/>
  <c r="E148" i="2"/>
  <c r="E171" i="2"/>
  <c r="E194" i="2"/>
  <c r="E217" i="2"/>
  <c r="E240" i="2"/>
  <c r="E263" i="2"/>
  <c r="E57" i="2"/>
  <c r="E80" i="2"/>
  <c r="E103" i="2"/>
  <c r="E126" i="2"/>
  <c r="E149" i="2"/>
  <c r="E172" i="2"/>
  <c r="E195" i="2"/>
  <c r="E218" i="2"/>
  <c r="E241" i="2"/>
  <c r="E264" i="2"/>
  <c r="E58" i="2"/>
  <c r="E81" i="2"/>
  <c r="E104" i="2"/>
  <c r="E127" i="2"/>
  <c r="E150" i="2"/>
  <c r="E173" i="2"/>
  <c r="E196" i="2"/>
  <c r="E219" i="2"/>
  <c r="E242" i="2"/>
  <c r="E265" i="2"/>
  <c r="E59" i="2"/>
  <c r="E82" i="2"/>
  <c r="E105" i="2"/>
  <c r="E128" i="2"/>
  <c r="E151" i="2"/>
  <c r="E174" i="2"/>
  <c r="E197" i="2"/>
  <c r="E220" i="2"/>
  <c r="E243" i="2"/>
  <c r="E266" i="2"/>
  <c r="E60" i="2"/>
  <c r="E83" i="2"/>
  <c r="E106" i="2"/>
  <c r="E129" i="2"/>
  <c r="E152" i="2"/>
  <c r="E175" i="2"/>
  <c r="E198" i="2"/>
  <c r="E221" i="2"/>
  <c r="E244" i="2"/>
  <c r="E267" i="2"/>
  <c r="E84" i="2"/>
  <c r="E107" i="2"/>
  <c r="E130" i="2"/>
  <c r="E153" i="2"/>
  <c r="E176" i="2"/>
  <c r="E199" i="2"/>
  <c r="E222" i="2"/>
  <c r="E245" i="2"/>
  <c r="E268" i="2"/>
  <c r="E62" i="2"/>
  <c r="E85" i="2"/>
  <c r="E108" i="2"/>
  <c r="E131" i="2"/>
  <c r="E154" i="2"/>
  <c r="E177" i="2"/>
  <c r="E200" i="2"/>
  <c r="E223" i="2"/>
  <c r="E246" i="2"/>
  <c r="E269" i="2"/>
  <c r="E63" i="2"/>
  <c r="E86" i="2"/>
  <c r="E109" i="2"/>
  <c r="E132" i="2"/>
  <c r="E155" i="2"/>
  <c r="E178" i="2"/>
  <c r="E201" i="2"/>
  <c r="E224" i="2"/>
  <c r="E247" i="2"/>
  <c r="E270" i="2"/>
  <c r="E64" i="2"/>
  <c r="E87" i="2"/>
  <c r="E110" i="2"/>
  <c r="E133" i="2"/>
  <c r="E156" i="2"/>
  <c r="E179" i="2"/>
  <c r="E202" i="2"/>
  <c r="E225" i="2"/>
  <c r="E248" i="2"/>
  <c r="E271" i="2"/>
  <c r="E65" i="2"/>
  <c r="E88" i="2"/>
  <c r="E111" i="2"/>
  <c r="E134" i="2"/>
  <c r="E157" i="2"/>
  <c r="E180" i="2"/>
  <c r="E203" i="2"/>
  <c r="E226" i="2"/>
  <c r="E249" i="2"/>
  <c r="E272" i="2"/>
  <c r="E66" i="2"/>
  <c r="E89" i="2"/>
  <c r="E112" i="2"/>
  <c r="E135" i="2"/>
  <c r="E158" i="2"/>
  <c r="E181" i="2"/>
  <c r="E204" i="2"/>
  <c r="E227" i="2"/>
  <c r="E250" i="2"/>
  <c r="E273" i="2"/>
  <c r="E67" i="2"/>
  <c r="E90" i="2"/>
  <c r="E113" i="2"/>
  <c r="E136" i="2"/>
  <c r="E159" i="2"/>
  <c r="E182" i="2"/>
  <c r="E205" i="2"/>
  <c r="E228" i="2"/>
  <c r="E251" i="2"/>
  <c r="E274" i="2"/>
  <c r="E68" i="2"/>
  <c r="E91" i="2"/>
  <c r="E114" i="2"/>
  <c r="E137" i="2"/>
  <c r="E160" i="2"/>
  <c r="E183" i="2"/>
  <c r="E206" i="2"/>
  <c r="E229" i="2"/>
  <c r="E252" i="2"/>
  <c r="E275" i="2"/>
  <c r="E69" i="2"/>
  <c r="E92" i="2"/>
  <c r="E115" i="2"/>
  <c r="E138" i="2"/>
  <c r="E161" i="2"/>
  <c r="E184" i="2"/>
  <c r="E207" i="2"/>
  <c r="E230" i="2"/>
  <c r="E253" i="2"/>
  <c r="E276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25" i="2"/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3" i="3"/>
</calcChain>
</file>

<file path=xl/comments1.xml><?xml version="1.0" encoding="utf-8"?>
<comments xmlns="http://schemas.openxmlformats.org/spreadsheetml/2006/main">
  <authors>
    <author>Windows User</author>
  </authors>
  <commentList>
    <comment ref="F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Includes NES + TAS</t>
        </r>
      </text>
    </comment>
    <comment ref="F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Includes NES + TAS</t>
        </r>
      </text>
    </comment>
    <comment ref="F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Includes NES + TAS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G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Includes NES + TAS</t>
        </r>
      </text>
    </comment>
    <comment ref="G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Includes NES + TAS</t>
        </r>
      </text>
    </comment>
    <comment ref="G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Includes NES + TAS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G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Includes NES + TAS</t>
        </r>
      </text>
    </comment>
    <comment ref="G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Includes NES + TAS</t>
        </r>
      </text>
    </comment>
    <comment ref="G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Includes NES + TAS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F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Includes NES + TAS</t>
        </r>
      </text>
    </comment>
    <comment ref="F4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Includes NES + TAS</t>
        </r>
      </text>
    </comment>
    <comment ref="F7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Includes NES + TAS</t>
        </r>
      </text>
    </comment>
  </commentList>
</comments>
</file>

<file path=xl/sharedStrings.xml><?xml version="1.0" encoding="utf-8"?>
<sst xmlns="http://schemas.openxmlformats.org/spreadsheetml/2006/main" count="4625" uniqueCount="61">
  <si>
    <t>Geo</t>
  </si>
  <si>
    <t>Division</t>
  </si>
  <si>
    <t>Region</t>
  </si>
  <si>
    <t>Area</t>
  </si>
  <si>
    <t>Territory</t>
  </si>
  <si>
    <t>Product MAPPING</t>
  </si>
  <si>
    <t>Media</t>
  </si>
  <si>
    <t>WAA SMP</t>
  </si>
  <si>
    <t>SMP</t>
  </si>
  <si>
    <t>Priority</t>
  </si>
  <si>
    <t>Priority + SMP</t>
  </si>
  <si>
    <t>NES</t>
  </si>
  <si>
    <t>ESMP</t>
  </si>
  <si>
    <t>Premium</t>
  </si>
  <si>
    <t>Site Defender</t>
  </si>
  <si>
    <t>P&amp;P SMP</t>
  </si>
  <si>
    <t>Security PS</t>
  </si>
  <si>
    <t>WAF SMP</t>
  </si>
  <si>
    <t>Mobile</t>
  </si>
  <si>
    <t>Priority + TAS</t>
  </si>
  <si>
    <t>PS-E</t>
  </si>
  <si>
    <t>ESLA</t>
  </si>
  <si>
    <t>Download SMP</t>
  </si>
  <si>
    <t>Packaged Solutions</t>
  </si>
  <si>
    <t>NES + SMP</t>
  </si>
  <si>
    <t>Legacy - Premium</t>
  </si>
  <si>
    <t>ETAS</t>
  </si>
  <si>
    <t>TAS</t>
  </si>
  <si>
    <t>KSD SMP</t>
  </si>
  <si>
    <t>DDoS</t>
  </si>
  <si>
    <t>Managed Kona</t>
  </si>
  <si>
    <t>DSA SMP</t>
  </si>
  <si>
    <t>RUS</t>
  </si>
  <si>
    <t>Americas</t>
  </si>
  <si>
    <t>Enterprise</t>
  </si>
  <si>
    <t>Enterprise West</t>
  </si>
  <si>
    <t>Enterprise East</t>
  </si>
  <si>
    <t>Emerging North America</t>
  </si>
  <si>
    <t>Public Sector</t>
  </si>
  <si>
    <t>Channel Direct</t>
  </si>
  <si>
    <t>Industry</t>
  </si>
  <si>
    <t>Financial Services</t>
  </si>
  <si>
    <t>High Tech</t>
  </si>
  <si>
    <t>Commerce</t>
  </si>
  <si>
    <t>Foundation</t>
  </si>
  <si>
    <t>Carrier Americas</t>
  </si>
  <si>
    <t>ARPu's</t>
  </si>
  <si>
    <t>Ops</t>
  </si>
  <si>
    <t>Enterprise Media</t>
  </si>
  <si>
    <t>NES + TAS</t>
  </si>
  <si>
    <t>Other Support</t>
  </si>
  <si>
    <t>Security Allocation</t>
  </si>
  <si>
    <t>PS-I</t>
  </si>
  <si>
    <t>Model</t>
  </si>
  <si>
    <t>Row Labels</t>
  </si>
  <si>
    <t>(blank)</t>
  </si>
  <si>
    <t>Grand Total</t>
  </si>
  <si>
    <t>Sum of 2</t>
  </si>
  <si>
    <t>Sum of 3</t>
  </si>
  <si>
    <t>Sum of 4</t>
  </si>
  <si>
    <t>Sum of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</si>
</sst>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.0_);_(* \(#,##0.0\);_(* &quot;-&quot;??_);_(@_)"/>
    <numFmt numFmtId="165" formatCode="0.0"/>
    <numFmt numFmtId="166" formatCode="_(* #,##0_);_(* \(#,##0\);_(* &quot;-&quot;??_);_(@_)"/>
  </numFmts>
  <fonts count="6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Fill="1" applyBorder="1" applyAlignment="1" applyProtection="1"/>
    <xf numFmtId="0" fontId="2" fillId="0" borderId="0" xfId="0" applyFont="1"/>
    <xf numFmtId="164" fontId="0" fillId="0" borderId="0" xfId="1" applyNumberFormat="1" applyFont="1"/>
    <xf numFmtId="165" fontId="0" fillId="0" borderId="0" xfId="0" applyNumberFormat="1"/>
    <xf numFmtId="0" fontId="0" fillId="2" borderId="0" xfId="0" applyFill="1"/>
    <xf numFmtId="166" fontId="0" fillId="0" borderId="0" xfId="1" applyNumberFormat="1" applyFont="1"/>
    <xf numFmtId="0" fontId="2" fillId="2" borderId="0" xfId="0" applyFont="1" applyFill="1"/>
    <xf numFmtId="166" fontId="0" fillId="0" borderId="0" xfId="3" applyNumberFormat="1" applyFont="1"/>
    <xf numFmtId="166" fontId="2" fillId="0" borderId="0" xfId="3" applyNumberFormat="1" applyFont="1"/>
    <xf numFmtId="166" fontId="0" fillId="0" borderId="0" xfId="0" applyNumberFormat="1"/>
    <xf numFmtId="9" fontId="0" fillId="0" borderId="0" xfId="4" applyFont="1"/>
    <xf numFmtId="165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6" fontId="0" fillId="0" borderId="0" xfId="0" applyNumberFormat="1"/>
    <xf numFmtId="8" fontId="0" fillId="0" borderId="0" xfId="0" applyNumberFormat="1"/>
  </cellXfs>
  <cellStyles count="5">
    <cellStyle name="Comma" xfId="1" builtinId="3"/>
    <cellStyle name="Comma 2" xfId="3"/>
    <cellStyle name="Normal" xfId="0" builtinId="0"/>
    <cellStyle name="Normal 2" xfId="2"/>
    <cellStyle name="Percent" xfId="4" builtinId="5"/>
  </cellStyles>
  <dxfs count="2">
    <dxf>
      <numFmt numFmtId="10" formatCode="&quot;$&quot;#,##0_);[Red]\(&quot;$&quot;#,##0\)"/>
    </dxf>
    <dxf>
      <numFmt numFmtId="10" formatCode="&quot;$&quot;#,##0_);[Red]\(&quot;$&quot;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rvMRRFrcst_Americas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</sheetNames>
    <sheetDataSet>
      <sheetData sheetId="0">
        <row r="3">
          <cell r="C3" t="str">
            <v>Data</v>
          </cell>
        </row>
        <row r="4">
          <cell r="A4" t="str">
            <v>Division</v>
          </cell>
          <cell r="B4" t="str">
            <v>Region</v>
          </cell>
          <cell r="C4" t="str">
            <v>Sum of 2014Q1</v>
          </cell>
          <cell r="D4" t="str">
            <v>Sum of 2014Q2</v>
          </cell>
          <cell r="E4" t="str">
            <v>Sum of 2014Q3</v>
          </cell>
          <cell r="F4" t="str">
            <v>Sum of 2014Q4</v>
          </cell>
        </row>
        <row r="5">
          <cell r="A5" t="str">
            <v>Channel Direct</v>
          </cell>
          <cell r="B5" t="str">
            <v>LATAM</v>
          </cell>
          <cell r="C5">
            <v>0</v>
          </cell>
          <cell r="D5">
            <v>27250</v>
          </cell>
          <cell r="E5">
            <v>40500</v>
          </cell>
          <cell r="F5">
            <v>40500</v>
          </cell>
        </row>
        <row r="6">
          <cell r="B6" t="str">
            <v>Other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</row>
        <row r="7">
          <cell r="B7" t="str">
            <v>Platform Partners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A8" t="str">
            <v>Channel Direct Total</v>
          </cell>
          <cell r="C8">
            <v>0</v>
          </cell>
          <cell r="D8">
            <v>27250</v>
          </cell>
          <cell r="E8">
            <v>40500</v>
          </cell>
          <cell r="F8">
            <v>40500</v>
          </cell>
        </row>
        <row r="9">
          <cell r="A9" t="str">
            <v>Enterprise</v>
          </cell>
          <cell r="B9" t="str">
            <v>Emerging North America</v>
          </cell>
          <cell r="C9">
            <v>0</v>
          </cell>
          <cell r="D9">
            <v>25000</v>
          </cell>
          <cell r="E9">
            <v>21500</v>
          </cell>
          <cell r="F9">
            <v>19000</v>
          </cell>
        </row>
        <row r="10">
          <cell r="B10" t="str">
            <v>Enterprise East</v>
          </cell>
          <cell r="C10">
            <v>0</v>
          </cell>
          <cell r="D10">
            <v>74020</v>
          </cell>
          <cell r="E10">
            <v>110686.66666666667</v>
          </cell>
          <cell r="F10">
            <v>107751.37254901961</v>
          </cell>
        </row>
        <row r="11">
          <cell r="B11" t="str">
            <v>Enterprise West</v>
          </cell>
          <cell r="C11">
            <v>0</v>
          </cell>
          <cell r="D11">
            <v>144500</v>
          </cell>
          <cell r="E11">
            <v>196500</v>
          </cell>
          <cell r="F11">
            <v>161500</v>
          </cell>
        </row>
        <row r="12">
          <cell r="B12" t="str">
            <v>Public Sector</v>
          </cell>
          <cell r="C12">
            <v>0</v>
          </cell>
          <cell r="D12">
            <v>85000</v>
          </cell>
          <cell r="E12">
            <v>80500</v>
          </cell>
          <cell r="F12">
            <v>41000</v>
          </cell>
        </row>
        <row r="13">
          <cell r="A13" t="str">
            <v>Enterprise Total</v>
          </cell>
          <cell r="C13">
            <v>0</v>
          </cell>
          <cell r="D13">
            <v>328520</v>
          </cell>
          <cell r="E13">
            <v>409186.66666666669</v>
          </cell>
          <cell r="F13">
            <v>329251.37254901964</v>
          </cell>
        </row>
        <row r="14">
          <cell r="A14" t="str">
            <v>Foundation</v>
          </cell>
          <cell r="B14" t="str">
            <v>Carrier Americas</v>
          </cell>
          <cell r="C14">
            <v>0</v>
          </cell>
          <cell r="D14">
            <v>0</v>
          </cell>
          <cell r="E14">
            <v>-14500</v>
          </cell>
          <cell r="F14">
            <v>7500</v>
          </cell>
        </row>
        <row r="15">
          <cell r="B15" t="str">
            <v>Foundation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</row>
        <row r="16">
          <cell r="A16" t="str">
            <v>Foundation Total</v>
          </cell>
          <cell r="C16">
            <v>0</v>
          </cell>
          <cell r="D16">
            <v>0</v>
          </cell>
          <cell r="E16">
            <v>-14500</v>
          </cell>
          <cell r="F16">
            <v>7500</v>
          </cell>
        </row>
        <row r="17">
          <cell r="A17" t="str">
            <v>Industry</v>
          </cell>
          <cell r="B17" t="str">
            <v>Commerce</v>
          </cell>
          <cell r="C17">
            <v>0</v>
          </cell>
          <cell r="D17">
            <v>80000</v>
          </cell>
          <cell r="E17">
            <v>77500</v>
          </cell>
          <cell r="F17">
            <v>40500</v>
          </cell>
        </row>
        <row r="18">
          <cell r="B18" t="str">
            <v>Financial Services</v>
          </cell>
          <cell r="C18">
            <v>0</v>
          </cell>
          <cell r="D18">
            <v>102500</v>
          </cell>
          <cell r="E18">
            <v>135500</v>
          </cell>
          <cell r="F18">
            <v>161000</v>
          </cell>
        </row>
        <row r="19">
          <cell r="B19" t="str">
            <v>High Tech</v>
          </cell>
          <cell r="C19">
            <v>0</v>
          </cell>
          <cell r="D19">
            <v>57000</v>
          </cell>
          <cell r="E19">
            <v>45000</v>
          </cell>
          <cell r="F19">
            <v>60500</v>
          </cell>
        </row>
        <row r="20">
          <cell r="B20" t="str">
            <v>Media</v>
          </cell>
          <cell r="C20">
            <v>0</v>
          </cell>
          <cell r="D20">
            <v>15000</v>
          </cell>
          <cell r="E20">
            <v>0</v>
          </cell>
          <cell r="F20">
            <v>0</v>
          </cell>
        </row>
        <row r="21">
          <cell r="A21" t="str">
            <v>Industry Total</v>
          </cell>
          <cell r="C21">
            <v>0</v>
          </cell>
          <cell r="D21">
            <v>254500</v>
          </cell>
          <cell r="E21">
            <v>258000</v>
          </cell>
          <cell r="F21">
            <v>262000</v>
          </cell>
        </row>
        <row r="22">
          <cell r="A22" t="str">
            <v>Grand Total</v>
          </cell>
          <cell r="C22">
            <v>0</v>
          </cell>
          <cell r="D22">
            <v>610270</v>
          </cell>
          <cell r="E22">
            <v>693186.66666666674</v>
          </cell>
          <cell r="F22">
            <v>639251.37254901964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1766.522455787039" createdVersion="4" refreshedVersion="4" minRefreshableVersion="3" recordCount="270">
  <cacheSource type="worksheet">
    <worksheetSource ref="A2:J272" sheet="MRR"/>
  </cacheSource>
  <cacheFields count="10">
    <cacheField name="Geo" numFmtId="0">
      <sharedItems/>
    </cacheField>
    <cacheField name="Division" numFmtId="0">
      <sharedItems count="4">
        <s v="Enterprise"/>
        <s v="Channel Direct"/>
        <s v="Industry"/>
        <s v="Foundation"/>
      </sharedItems>
    </cacheField>
    <cacheField name="Region" numFmtId="0">
      <sharedItems containsBlank="1" count="10">
        <s v="Enterprise West"/>
        <s v="Enterprise East"/>
        <s v="Emerging North America"/>
        <s v="Public Sector"/>
        <m/>
        <s v="Media"/>
        <s v="Financial Services"/>
        <s v="High Tech"/>
        <s v="Commerce"/>
        <s v="Carrier Americas"/>
      </sharedItems>
    </cacheField>
    <cacheField name="Area" numFmtId="0">
      <sharedItems containsNonDate="0" containsString="0" containsBlank="1"/>
    </cacheField>
    <cacheField name="Territory" numFmtId="0">
      <sharedItems containsNonDate="0" containsString="0" containsBlank="1"/>
    </cacheField>
    <cacheField name="Product MAPPING" numFmtId="0">
      <sharedItems/>
    </cacheField>
    <cacheField name="1" numFmtId="0">
      <sharedItems containsNonDate="0" containsString="0" containsBlank="1"/>
    </cacheField>
    <cacheField name="2" numFmtId="166">
      <sharedItems containsSemiMixedTypes="0" containsString="0" containsNumber="1" containsInteger="1" minValue="-10000" maxValue="45500"/>
    </cacheField>
    <cacheField name="3" numFmtId="166">
      <sharedItems containsSemiMixedTypes="0" containsString="0" containsNumber="1" minValue="-15000" maxValue="50000"/>
    </cacheField>
    <cacheField name="4" numFmtId="166">
      <sharedItems containsSemiMixedTypes="0" containsString="0" containsNumber="1" minValue="-10000" maxValue="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0">
  <r>
    <s v="Americas"/>
    <x v="0"/>
    <x v="0"/>
    <m/>
    <m/>
    <s v="Media"/>
    <m/>
    <n v="0"/>
    <n v="0"/>
    <n v="0"/>
  </r>
  <r>
    <s v="Americas"/>
    <x v="0"/>
    <x v="0"/>
    <m/>
    <m/>
    <s v="WAA SMP"/>
    <m/>
    <n v="0"/>
    <n v="0"/>
    <n v="0"/>
  </r>
  <r>
    <s v="Americas"/>
    <x v="0"/>
    <x v="0"/>
    <m/>
    <m/>
    <s v="SMP"/>
    <m/>
    <n v="18000"/>
    <n v="12000"/>
    <n v="18000"/>
  </r>
  <r>
    <s v="Americas"/>
    <x v="0"/>
    <x v="0"/>
    <m/>
    <m/>
    <s v="Priority"/>
    <m/>
    <n v="-10000"/>
    <n v="-5000"/>
    <n v="-10000"/>
  </r>
  <r>
    <s v="Americas"/>
    <x v="0"/>
    <x v="0"/>
    <m/>
    <m/>
    <s v="Priority + SMP"/>
    <m/>
    <n v="0"/>
    <n v="0"/>
    <n v="0"/>
  </r>
  <r>
    <s v="Americas"/>
    <x v="0"/>
    <x v="0"/>
    <m/>
    <m/>
    <s v="NES"/>
    <m/>
    <n v="15000"/>
    <n v="10000"/>
    <n v="15000"/>
  </r>
  <r>
    <s v="Americas"/>
    <x v="0"/>
    <x v="0"/>
    <m/>
    <m/>
    <s v="ESMP"/>
    <m/>
    <n v="30000"/>
    <n v="37500"/>
    <n v="30000"/>
  </r>
  <r>
    <s v="Americas"/>
    <x v="0"/>
    <x v="0"/>
    <m/>
    <m/>
    <s v="Premium"/>
    <m/>
    <n v="25000"/>
    <n v="50000"/>
    <n v="25000"/>
  </r>
  <r>
    <s v="Americas"/>
    <x v="0"/>
    <x v="0"/>
    <m/>
    <m/>
    <s v="Site Defender"/>
    <m/>
    <n v="0"/>
    <n v="0"/>
    <n v="0"/>
  </r>
  <r>
    <s v="Americas"/>
    <x v="0"/>
    <x v="0"/>
    <m/>
    <m/>
    <s v="P&amp;P SMP"/>
    <m/>
    <n v="17000"/>
    <n v="17000"/>
    <n v="25500"/>
  </r>
  <r>
    <s v="Americas"/>
    <x v="0"/>
    <x v="0"/>
    <m/>
    <m/>
    <s v="Security PS"/>
    <m/>
    <n v="7000"/>
    <n v="7000"/>
    <n v="7000"/>
  </r>
  <r>
    <s v="Americas"/>
    <x v="0"/>
    <x v="0"/>
    <m/>
    <m/>
    <s v="WAF SMP"/>
    <m/>
    <n v="0"/>
    <n v="0"/>
    <n v="0"/>
  </r>
  <r>
    <s v="Americas"/>
    <x v="0"/>
    <x v="0"/>
    <m/>
    <m/>
    <s v="Mobile"/>
    <m/>
    <n v="0"/>
    <n v="0"/>
    <n v="0"/>
  </r>
  <r>
    <s v="Americas"/>
    <x v="0"/>
    <x v="0"/>
    <m/>
    <m/>
    <s v="Priority + TAS"/>
    <m/>
    <n v="0"/>
    <n v="0"/>
    <n v="0"/>
  </r>
  <r>
    <s v="Americas"/>
    <x v="0"/>
    <x v="0"/>
    <m/>
    <m/>
    <s v="PS-E"/>
    <m/>
    <n v="8500"/>
    <n v="8500"/>
    <n v="8500"/>
  </r>
  <r>
    <s v="Americas"/>
    <x v="0"/>
    <x v="0"/>
    <m/>
    <m/>
    <s v="ESLA"/>
    <m/>
    <n v="8500"/>
    <n v="8500"/>
    <n v="8500"/>
  </r>
  <r>
    <s v="Americas"/>
    <x v="0"/>
    <x v="0"/>
    <m/>
    <m/>
    <s v="Download SMP"/>
    <m/>
    <n v="0"/>
    <n v="0"/>
    <n v="0"/>
  </r>
  <r>
    <s v="Americas"/>
    <x v="0"/>
    <x v="0"/>
    <m/>
    <m/>
    <s v="Packaged Solutions"/>
    <m/>
    <n v="0"/>
    <n v="0"/>
    <n v="0"/>
  </r>
  <r>
    <s v="Americas"/>
    <x v="0"/>
    <x v="0"/>
    <m/>
    <m/>
    <s v="NES + SMP"/>
    <m/>
    <n v="0"/>
    <n v="0"/>
    <n v="0"/>
  </r>
  <r>
    <s v="Americas"/>
    <x v="0"/>
    <x v="0"/>
    <m/>
    <m/>
    <s v="Legacy - Premium"/>
    <m/>
    <n v="0"/>
    <n v="0"/>
    <n v="0"/>
  </r>
  <r>
    <s v="Americas"/>
    <x v="0"/>
    <x v="0"/>
    <m/>
    <m/>
    <s v="ETAS"/>
    <m/>
    <n v="0"/>
    <n v="0"/>
    <n v="0"/>
  </r>
  <r>
    <s v="Americas"/>
    <x v="0"/>
    <x v="0"/>
    <m/>
    <m/>
    <s v="TAS"/>
    <m/>
    <n v="12000"/>
    <n v="12000"/>
    <n v="12000"/>
  </r>
  <r>
    <s v="Americas"/>
    <x v="0"/>
    <x v="0"/>
    <m/>
    <m/>
    <s v="KSD SMP"/>
    <m/>
    <n v="0"/>
    <n v="0"/>
    <n v="0"/>
  </r>
  <r>
    <s v="Americas"/>
    <x v="0"/>
    <x v="0"/>
    <m/>
    <m/>
    <s v="DDoS"/>
    <m/>
    <n v="0"/>
    <n v="0"/>
    <n v="0"/>
  </r>
  <r>
    <s v="Americas"/>
    <x v="0"/>
    <x v="0"/>
    <m/>
    <m/>
    <s v="Managed Kona"/>
    <m/>
    <n v="0"/>
    <n v="12500"/>
    <n v="0"/>
  </r>
  <r>
    <s v="Americas"/>
    <x v="0"/>
    <x v="0"/>
    <m/>
    <m/>
    <s v="DSA SMP"/>
    <m/>
    <n v="0"/>
    <n v="0"/>
    <n v="0"/>
  </r>
  <r>
    <s v="Americas"/>
    <x v="0"/>
    <x v="0"/>
    <m/>
    <m/>
    <s v="RUS"/>
    <m/>
    <n v="13500"/>
    <n v="26500"/>
    <n v="22000"/>
  </r>
  <r>
    <s v="Americas"/>
    <x v="0"/>
    <x v="1"/>
    <m/>
    <m/>
    <s v="Media"/>
    <m/>
    <n v="0"/>
    <n v="0"/>
    <n v="0"/>
  </r>
  <r>
    <s v="Americas"/>
    <x v="0"/>
    <x v="1"/>
    <m/>
    <m/>
    <s v="WAA SMP"/>
    <m/>
    <n v="0"/>
    <n v="0"/>
    <n v="0"/>
  </r>
  <r>
    <s v="Americas"/>
    <x v="0"/>
    <x v="1"/>
    <m/>
    <m/>
    <s v="SMP"/>
    <m/>
    <n v="18000"/>
    <n v="21000"/>
    <n v="21000"/>
  </r>
  <r>
    <s v="Americas"/>
    <x v="0"/>
    <x v="1"/>
    <m/>
    <m/>
    <s v="Priority"/>
    <m/>
    <n v="-10000"/>
    <n v="-10000"/>
    <n v="-5000"/>
  </r>
  <r>
    <s v="Americas"/>
    <x v="0"/>
    <x v="1"/>
    <m/>
    <m/>
    <s v="Priority + SMP"/>
    <m/>
    <n v="0"/>
    <n v="0"/>
    <n v="0"/>
  </r>
  <r>
    <s v="Americas"/>
    <x v="0"/>
    <x v="1"/>
    <m/>
    <m/>
    <s v="NES"/>
    <m/>
    <n v="0"/>
    <n v="5000"/>
    <n v="0"/>
  </r>
  <r>
    <s v="Americas"/>
    <x v="0"/>
    <x v="1"/>
    <m/>
    <m/>
    <s v="ESMP"/>
    <m/>
    <n v="0"/>
    <n v="0"/>
    <n v="4800"/>
  </r>
  <r>
    <s v="Americas"/>
    <x v="0"/>
    <x v="1"/>
    <m/>
    <m/>
    <s v="Premium"/>
    <m/>
    <n v="0"/>
    <n v="50000"/>
    <n v="25000"/>
  </r>
  <r>
    <s v="Americas"/>
    <x v="0"/>
    <x v="1"/>
    <m/>
    <m/>
    <s v="Site Defender"/>
    <m/>
    <n v="0"/>
    <n v="0"/>
    <n v="0"/>
  </r>
  <r>
    <s v="Americas"/>
    <x v="0"/>
    <x v="1"/>
    <m/>
    <m/>
    <s v="P&amp;P SMP"/>
    <m/>
    <n v="0"/>
    <n v="0"/>
    <n v="5764.7058823529405"/>
  </r>
  <r>
    <s v="Americas"/>
    <x v="0"/>
    <x v="1"/>
    <m/>
    <m/>
    <s v="Security PS"/>
    <m/>
    <n v="3500"/>
    <n v="0"/>
    <n v="3500"/>
  </r>
  <r>
    <s v="Americas"/>
    <x v="0"/>
    <x v="1"/>
    <m/>
    <m/>
    <s v="WAF SMP"/>
    <m/>
    <n v="0"/>
    <n v="0"/>
    <n v="0"/>
  </r>
  <r>
    <s v="Americas"/>
    <x v="0"/>
    <x v="1"/>
    <m/>
    <m/>
    <s v="Mobile"/>
    <m/>
    <n v="0"/>
    <n v="0"/>
    <n v="0"/>
  </r>
  <r>
    <s v="Americas"/>
    <x v="0"/>
    <x v="1"/>
    <m/>
    <m/>
    <s v="Priority + TAS"/>
    <m/>
    <n v="11000"/>
    <n v="0"/>
    <n v="0"/>
  </r>
  <r>
    <s v="Americas"/>
    <x v="0"/>
    <x v="1"/>
    <m/>
    <m/>
    <s v="PS-E"/>
    <m/>
    <n v="14000"/>
    <n v="19000"/>
    <n v="17500"/>
  </r>
  <r>
    <s v="Americas"/>
    <x v="0"/>
    <x v="1"/>
    <m/>
    <m/>
    <s v="ESLA"/>
    <m/>
    <n v="1700"/>
    <n v="1700"/>
    <n v="1700"/>
  </r>
  <r>
    <s v="Americas"/>
    <x v="0"/>
    <x v="1"/>
    <m/>
    <m/>
    <s v="Download SMP"/>
    <m/>
    <n v="0"/>
    <n v="0"/>
    <n v="0"/>
  </r>
  <r>
    <s v="Americas"/>
    <x v="0"/>
    <x v="1"/>
    <m/>
    <m/>
    <s v="Packaged Solutions"/>
    <m/>
    <n v="0"/>
    <n v="0"/>
    <n v="0"/>
  </r>
  <r>
    <s v="Americas"/>
    <x v="0"/>
    <x v="1"/>
    <m/>
    <m/>
    <s v="NES + SMP"/>
    <m/>
    <n v="7500"/>
    <n v="7500"/>
    <n v="7500"/>
  </r>
  <r>
    <s v="Americas"/>
    <x v="0"/>
    <x v="1"/>
    <m/>
    <m/>
    <s v="Legacy - Premium"/>
    <m/>
    <n v="0"/>
    <n v="0"/>
    <n v="0"/>
  </r>
  <r>
    <s v="Americas"/>
    <x v="0"/>
    <x v="1"/>
    <m/>
    <m/>
    <s v="ETAS"/>
    <m/>
    <n v="11000"/>
    <n v="0"/>
    <n v="0"/>
  </r>
  <r>
    <s v="Americas"/>
    <x v="0"/>
    <x v="1"/>
    <m/>
    <m/>
    <s v="TAS"/>
    <m/>
    <n v="5000"/>
    <n v="4166.666666666667"/>
    <n v="9166.6666666666661"/>
  </r>
  <r>
    <s v="Americas"/>
    <x v="0"/>
    <x v="1"/>
    <m/>
    <m/>
    <s v="KSD SMP"/>
    <m/>
    <n v="0"/>
    <n v="0"/>
    <n v="0"/>
  </r>
  <r>
    <s v="Americas"/>
    <x v="0"/>
    <x v="1"/>
    <m/>
    <m/>
    <s v="DDoS"/>
    <m/>
    <n v="0"/>
    <n v="0"/>
    <n v="0"/>
  </r>
  <r>
    <s v="Americas"/>
    <x v="0"/>
    <x v="1"/>
    <m/>
    <m/>
    <s v="Managed Kona"/>
    <m/>
    <n v="0"/>
    <n v="0"/>
    <n v="0"/>
  </r>
  <r>
    <s v="Americas"/>
    <x v="0"/>
    <x v="1"/>
    <m/>
    <m/>
    <s v="DSA SMP"/>
    <m/>
    <n v="0"/>
    <n v="0"/>
    <n v="0"/>
  </r>
  <r>
    <s v="Americas"/>
    <x v="0"/>
    <x v="1"/>
    <m/>
    <m/>
    <s v="RUS"/>
    <m/>
    <n v="13000"/>
    <n v="13000"/>
    <n v="17500"/>
  </r>
  <r>
    <s v="Americas"/>
    <x v="0"/>
    <x v="2"/>
    <m/>
    <m/>
    <s v="Media"/>
    <m/>
    <n v="0"/>
    <n v="0"/>
    <n v="0"/>
  </r>
  <r>
    <s v="Americas"/>
    <x v="0"/>
    <x v="2"/>
    <m/>
    <m/>
    <s v="WAA SMP"/>
    <m/>
    <n v="0"/>
    <n v="0"/>
    <n v="0"/>
  </r>
  <r>
    <s v="Americas"/>
    <x v="0"/>
    <x v="2"/>
    <m/>
    <m/>
    <s v="SMP"/>
    <m/>
    <n v="15000"/>
    <n v="9000"/>
    <n v="9000"/>
  </r>
  <r>
    <s v="Americas"/>
    <x v="0"/>
    <x v="2"/>
    <m/>
    <m/>
    <s v="Priority"/>
    <m/>
    <n v="0"/>
    <n v="0"/>
    <n v="0"/>
  </r>
  <r>
    <s v="Americas"/>
    <x v="0"/>
    <x v="2"/>
    <m/>
    <m/>
    <s v="Priority + SMP"/>
    <m/>
    <n v="0"/>
    <n v="0"/>
    <n v="0"/>
  </r>
  <r>
    <s v="Americas"/>
    <x v="0"/>
    <x v="2"/>
    <m/>
    <m/>
    <s v="NES"/>
    <m/>
    <n v="5000"/>
    <n v="5000"/>
    <n v="5000"/>
  </r>
  <r>
    <s v="Americas"/>
    <x v="0"/>
    <x v="2"/>
    <m/>
    <m/>
    <s v="ESMP"/>
    <m/>
    <n v="0"/>
    <n v="0"/>
    <n v="0"/>
  </r>
  <r>
    <s v="Americas"/>
    <x v="0"/>
    <x v="2"/>
    <m/>
    <m/>
    <s v="Premium"/>
    <m/>
    <n v="0"/>
    <n v="0"/>
    <n v="0"/>
  </r>
  <r>
    <s v="Americas"/>
    <x v="0"/>
    <x v="2"/>
    <m/>
    <m/>
    <s v="Site Defender"/>
    <m/>
    <n v="0"/>
    <n v="0"/>
    <n v="0"/>
  </r>
  <r>
    <s v="Americas"/>
    <x v="0"/>
    <x v="2"/>
    <m/>
    <m/>
    <s v="P&amp;P SMP"/>
    <m/>
    <n v="0"/>
    <n v="0"/>
    <n v="0"/>
  </r>
  <r>
    <s v="Americas"/>
    <x v="0"/>
    <x v="2"/>
    <m/>
    <m/>
    <s v="Security PS"/>
    <m/>
    <n v="0"/>
    <n v="0"/>
    <n v="0"/>
  </r>
  <r>
    <s v="Americas"/>
    <x v="0"/>
    <x v="2"/>
    <m/>
    <m/>
    <s v="WAF SMP"/>
    <m/>
    <n v="0"/>
    <n v="0"/>
    <n v="0"/>
  </r>
  <r>
    <s v="Americas"/>
    <x v="0"/>
    <x v="2"/>
    <m/>
    <m/>
    <s v="Mobile"/>
    <m/>
    <n v="0"/>
    <n v="0"/>
    <n v="0"/>
  </r>
  <r>
    <s v="Americas"/>
    <x v="0"/>
    <x v="2"/>
    <m/>
    <m/>
    <s v="Priority + TAS"/>
    <m/>
    <n v="0"/>
    <n v="0"/>
    <n v="0"/>
  </r>
  <r>
    <s v="Americas"/>
    <x v="0"/>
    <x v="2"/>
    <m/>
    <m/>
    <s v="PS-E"/>
    <m/>
    <n v="0"/>
    <n v="0"/>
    <n v="0"/>
  </r>
  <r>
    <s v="Americas"/>
    <x v="0"/>
    <x v="2"/>
    <m/>
    <m/>
    <s v="ESLA"/>
    <m/>
    <n v="5000"/>
    <n v="3000"/>
    <n v="5000"/>
  </r>
  <r>
    <s v="Americas"/>
    <x v="0"/>
    <x v="2"/>
    <m/>
    <m/>
    <s v="Download SMP"/>
    <m/>
    <n v="0"/>
    <n v="0"/>
    <n v="0"/>
  </r>
  <r>
    <s v="Americas"/>
    <x v="0"/>
    <x v="2"/>
    <m/>
    <m/>
    <s v="Packaged Solutions"/>
    <m/>
    <n v="0"/>
    <n v="0"/>
    <n v="0"/>
  </r>
  <r>
    <s v="Americas"/>
    <x v="0"/>
    <x v="2"/>
    <m/>
    <m/>
    <s v="NES + SMP"/>
    <m/>
    <n v="0"/>
    <n v="0"/>
    <n v="0"/>
  </r>
  <r>
    <s v="Americas"/>
    <x v="0"/>
    <x v="2"/>
    <m/>
    <m/>
    <s v="Legacy - Premium"/>
    <m/>
    <n v="0"/>
    <n v="0"/>
    <n v="0"/>
  </r>
  <r>
    <s v="Americas"/>
    <x v="0"/>
    <x v="2"/>
    <m/>
    <m/>
    <s v="ETAS"/>
    <m/>
    <n v="0"/>
    <n v="0"/>
    <n v="0"/>
  </r>
  <r>
    <s v="Americas"/>
    <x v="0"/>
    <x v="2"/>
    <m/>
    <m/>
    <s v="TAS"/>
    <m/>
    <n v="0"/>
    <n v="0"/>
    <n v="0"/>
  </r>
  <r>
    <s v="Americas"/>
    <x v="0"/>
    <x v="2"/>
    <m/>
    <m/>
    <s v="KSD SMP"/>
    <m/>
    <n v="0"/>
    <n v="0"/>
    <n v="0"/>
  </r>
  <r>
    <s v="Americas"/>
    <x v="0"/>
    <x v="2"/>
    <m/>
    <m/>
    <s v="DDoS"/>
    <m/>
    <n v="0"/>
    <n v="0"/>
    <n v="0"/>
  </r>
  <r>
    <s v="Americas"/>
    <x v="0"/>
    <x v="2"/>
    <m/>
    <m/>
    <s v="Managed Kona"/>
    <m/>
    <n v="0"/>
    <n v="0"/>
    <n v="0"/>
  </r>
  <r>
    <s v="Americas"/>
    <x v="0"/>
    <x v="2"/>
    <m/>
    <m/>
    <s v="DSA SMP"/>
    <m/>
    <n v="0"/>
    <n v="0"/>
    <n v="0"/>
  </r>
  <r>
    <s v="Americas"/>
    <x v="0"/>
    <x v="2"/>
    <m/>
    <m/>
    <s v="RUS"/>
    <m/>
    <n v="0"/>
    <n v="4500"/>
    <n v="0"/>
  </r>
  <r>
    <s v="Americas"/>
    <x v="0"/>
    <x v="3"/>
    <m/>
    <m/>
    <s v="Media"/>
    <m/>
    <n v="6000"/>
    <n v="3000"/>
    <n v="0"/>
  </r>
  <r>
    <s v="Americas"/>
    <x v="0"/>
    <x v="3"/>
    <m/>
    <m/>
    <s v="WAA SMP"/>
    <m/>
    <n v="0"/>
    <n v="0"/>
    <n v="0"/>
  </r>
  <r>
    <s v="Americas"/>
    <x v="0"/>
    <x v="3"/>
    <m/>
    <m/>
    <s v="SMP"/>
    <m/>
    <n v="-3000"/>
    <n v="0"/>
    <n v="0"/>
  </r>
  <r>
    <s v="Americas"/>
    <x v="0"/>
    <x v="3"/>
    <m/>
    <m/>
    <s v="Priority"/>
    <m/>
    <n v="0"/>
    <n v="0"/>
    <n v="0"/>
  </r>
  <r>
    <s v="Americas"/>
    <x v="0"/>
    <x v="3"/>
    <m/>
    <m/>
    <s v="Priority + SMP"/>
    <m/>
    <n v="0"/>
    <n v="0"/>
    <n v="0"/>
  </r>
  <r>
    <s v="Americas"/>
    <x v="0"/>
    <x v="3"/>
    <m/>
    <m/>
    <s v="NES"/>
    <m/>
    <n v="10000"/>
    <n v="0"/>
    <n v="0"/>
  </r>
  <r>
    <s v="Americas"/>
    <x v="0"/>
    <x v="3"/>
    <m/>
    <m/>
    <s v="ESMP"/>
    <m/>
    <n v="0"/>
    <n v="0"/>
    <n v="0"/>
  </r>
  <r>
    <s v="Americas"/>
    <x v="0"/>
    <x v="3"/>
    <m/>
    <m/>
    <s v="Premium"/>
    <m/>
    <n v="0"/>
    <n v="25000"/>
    <n v="25000"/>
  </r>
  <r>
    <s v="Americas"/>
    <x v="0"/>
    <x v="3"/>
    <m/>
    <m/>
    <s v="Site Defender"/>
    <m/>
    <n v="0"/>
    <n v="0"/>
    <n v="0"/>
  </r>
  <r>
    <s v="Americas"/>
    <x v="0"/>
    <x v="3"/>
    <m/>
    <m/>
    <s v="P&amp;P SMP"/>
    <m/>
    <n v="0"/>
    <n v="0"/>
    <n v="0"/>
  </r>
  <r>
    <s v="Americas"/>
    <x v="0"/>
    <x v="3"/>
    <m/>
    <m/>
    <s v="Security PS"/>
    <m/>
    <n v="0"/>
    <n v="0"/>
    <n v="3500"/>
  </r>
  <r>
    <s v="Americas"/>
    <x v="0"/>
    <x v="3"/>
    <m/>
    <m/>
    <s v="WAF SMP"/>
    <m/>
    <n v="0"/>
    <n v="0"/>
    <n v="0"/>
  </r>
  <r>
    <s v="Americas"/>
    <x v="0"/>
    <x v="3"/>
    <m/>
    <m/>
    <s v="Mobile"/>
    <m/>
    <n v="0"/>
    <n v="0"/>
    <n v="0"/>
  </r>
  <r>
    <s v="Americas"/>
    <x v="0"/>
    <x v="3"/>
    <m/>
    <m/>
    <s v="Priority + TAS"/>
    <m/>
    <n v="0"/>
    <n v="0"/>
    <n v="0"/>
  </r>
  <r>
    <s v="Americas"/>
    <x v="0"/>
    <x v="3"/>
    <m/>
    <m/>
    <s v="PS-E"/>
    <m/>
    <n v="45500"/>
    <n v="17500"/>
    <n v="10500"/>
  </r>
  <r>
    <s v="Americas"/>
    <x v="0"/>
    <x v="3"/>
    <m/>
    <m/>
    <s v="ESLA"/>
    <m/>
    <n v="2000"/>
    <n v="4000"/>
    <n v="2000"/>
  </r>
  <r>
    <s v="Americas"/>
    <x v="0"/>
    <x v="3"/>
    <m/>
    <m/>
    <s v="Download SMP"/>
    <m/>
    <n v="0"/>
    <n v="0"/>
    <n v="0"/>
  </r>
  <r>
    <s v="Americas"/>
    <x v="0"/>
    <x v="3"/>
    <m/>
    <m/>
    <s v="Packaged Solutions"/>
    <m/>
    <n v="0"/>
    <n v="0"/>
    <n v="0"/>
  </r>
  <r>
    <s v="Americas"/>
    <x v="0"/>
    <x v="3"/>
    <m/>
    <m/>
    <s v="NES + SMP"/>
    <m/>
    <n v="0"/>
    <n v="0"/>
    <n v="0"/>
  </r>
  <r>
    <s v="Americas"/>
    <x v="0"/>
    <x v="3"/>
    <m/>
    <m/>
    <s v="Legacy - Premium"/>
    <m/>
    <n v="0"/>
    <n v="0"/>
    <n v="0"/>
  </r>
  <r>
    <s v="Americas"/>
    <x v="0"/>
    <x v="3"/>
    <m/>
    <m/>
    <s v="ETAS"/>
    <m/>
    <n v="0"/>
    <n v="0"/>
    <n v="0"/>
  </r>
  <r>
    <s v="Americas"/>
    <x v="0"/>
    <x v="3"/>
    <m/>
    <m/>
    <s v="TAS"/>
    <m/>
    <n v="12000"/>
    <n v="6000"/>
    <n v="0"/>
  </r>
  <r>
    <s v="Americas"/>
    <x v="0"/>
    <x v="3"/>
    <m/>
    <m/>
    <s v="KSD SMP"/>
    <m/>
    <n v="0"/>
    <n v="0"/>
    <n v="0"/>
  </r>
  <r>
    <s v="Americas"/>
    <x v="0"/>
    <x v="3"/>
    <m/>
    <m/>
    <s v="DDoS"/>
    <m/>
    <n v="0"/>
    <n v="0"/>
    <n v="0"/>
  </r>
  <r>
    <s v="Americas"/>
    <x v="0"/>
    <x v="3"/>
    <m/>
    <m/>
    <s v="Managed Kona"/>
    <m/>
    <n v="12500"/>
    <n v="25000"/>
    <n v="0"/>
  </r>
  <r>
    <s v="Americas"/>
    <x v="0"/>
    <x v="3"/>
    <m/>
    <m/>
    <s v="DSA SMP"/>
    <m/>
    <n v="0"/>
    <n v="0"/>
    <n v="0"/>
  </r>
  <r>
    <s v="Americas"/>
    <x v="0"/>
    <x v="3"/>
    <m/>
    <m/>
    <s v="RUS"/>
    <m/>
    <n v="0"/>
    <n v="0"/>
    <n v="0"/>
  </r>
  <r>
    <s v="Americas"/>
    <x v="1"/>
    <x v="4"/>
    <m/>
    <m/>
    <s v="Media"/>
    <m/>
    <n v="0"/>
    <n v="3000"/>
    <n v="3000"/>
  </r>
  <r>
    <s v="Americas"/>
    <x v="1"/>
    <x v="4"/>
    <m/>
    <m/>
    <s v="WAA SMP"/>
    <m/>
    <n v="0"/>
    <n v="0"/>
    <n v="0"/>
  </r>
  <r>
    <s v="Americas"/>
    <x v="1"/>
    <x v="4"/>
    <m/>
    <m/>
    <s v="SMP"/>
    <m/>
    <n v="6000"/>
    <n v="9000"/>
    <n v="9000"/>
  </r>
  <r>
    <s v="Americas"/>
    <x v="1"/>
    <x v="4"/>
    <m/>
    <m/>
    <s v="Priority"/>
    <m/>
    <n v="-5000"/>
    <n v="-5000"/>
    <n v="-5000"/>
  </r>
  <r>
    <s v="Americas"/>
    <x v="1"/>
    <x v="4"/>
    <m/>
    <m/>
    <s v="Priority + SMP"/>
    <m/>
    <n v="0"/>
    <n v="0"/>
    <n v="0"/>
  </r>
  <r>
    <s v="Americas"/>
    <x v="1"/>
    <x v="4"/>
    <m/>
    <m/>
    <s v="NES"/>
    <m/>
    <n v="15000"/>
    <n v="15000"/>
    <n v="15000"/>
  </r>
  <r>
    <s v="Americas"/>
    <x v="1"/>
    <x v="4"/>
    <m/>
    <m/>
    <s v="ESMP"/>
    <m/>
    <n v="0"/>
    <n v="7500"/>
    <n v="7500"/>
  </r>
  <r>
    <s v="Americas"/>
    <x v="1"/>
    <x v="4"/>
    <m/>
    <m/>
    <s v="Premium"/>
    <m/>
    <n v="0"/>
    <n v="0"/>
    <n v="0"/>
  </r>
  <r>
    <s v="Americas"/>
    <x v="1"/>
    <x v="4"/>
    <m/>
    <m/>
    <s v="Site Defender"/>
    <m/>
    <n v="0"/>
    <n v="0"/>
    <n v="0"/>
  </r>
  <r>
    <s v="Americas"/>
    <x v="1"/>
    <x v="4"/>
    <m/>
    <m/>
    <s v="P&amp;P SMP"/>
    <m/>
    <n v="0"/>
    <n v="0"/>
    <n v="0"/>
  </r>
  <r>
    <s v="Americas"/>
    <x v="1"/>
    <x v="4"/>
    <m/>
    <m/>
    <s v="Security PS"/>
    <m/>
    <n v="3500"/>
    <n v="3500"/>
    <n v="3500"/>
  </r>
  <r>
    <s v="Americas"/>
    <x v="1"/>
    <x v="4"/>
    <m/>
    <m/>
    <s v="WAF SMP"/>
    <m/>
    <n v="0"/>
    <n v="0"/>
    <n v="0"/>
  </r>
  <r>
    <s v="Americas"/>
    <x v="1"/>
    <x v="4"/>
    <m/>
    <m/>
    <s v="Mobile"/>
    <m/>
    <n v="0"/>
    <n v="0"/>
    <n v="0"/>
  </r>
  <r>
    <s v="Americas"/>
    <x v="1"/>
    <x v="4"/>
    <m/>
    <m/>
    <s v="Priority + TAS"/>
    <m/>
    <n v="0"/>
    <n v="0"/>
    <n v="0"/>
  </r>
  <r>
    <s v="Americas"/>
    <x v="1"/>
    <x v="4"/>
    <m/>
    <m/>
    <s v="PS-E"/>
    <m/>
    <n v="7000"/>
    <n v="3500"/>
    <n v="3500"/>
  </r>
  <r>
    <s v="Americas"/>
    <x v="1"/>
    <x v="4"/>
    <m/>
    <m/>
    <s v="ESLA"/>
    <m/>
    <n v="0"/>
    <n v="0"/>
    <n v="0"/>
  </r>
  <r>
    <s v="Americas"/>
    <x v="1"/>
    <x v="4"/>
    <m/>
    <m/>
    <s v="Download SMP"/>
    <m/>
    <n v="0"/>
    <n v="0"/>
    <n v="0"/>
  </r>
  <r>
    <s v="Americas"/>
    <x v="1"/>
    <x v="4"/>
    <m/>
    <m/>
    <s v="Packaged Solutions"/>
    <m/>
    <n v="0"/>
    <n v="0"/>
    <n v="0"/>
  </r>
  <r>
    <s v="Americas"/>
    <x v="1"/>
    <x v="4"/>
    <m/>
    <m/>
    <s v="NES + SMP"/>
    <m/>
    <n v="0"/>
    <n v="0"/>
    <n v="0"/>
  </r>
  <r>
    <s v="Americas"/>
    <x v="1"/>
    <x v="4"/>
    <m/>
    <m/>
    <s v="Legacy - Premium"/>
    <m/>
    <n v="0"/>
    <n v="0"/>
    <n v="0"/>
  </r>
  <r>
    <s v="Americas"/>
    <x v="1"/>
    <x v="4"/>
    <m/>
    <m/>
    <s v="ETAS"/>
    <m/>
    <n v="0"/>
    <n v="0"/>
    <n v="0"/>
  </r>
  <r>
    <s v="Americas"/>
    <x v="1"/>
    <x v="4"/>
    <m/>
    <m/>
    <s v="TAS"/>
    <m/>
    <n v="0"/>
    <n v="0"/>
    <n v="0"/>
  </r>
  <r>
    <s v="Americas"/>
    <x v="1"/>
    <x v="4"/>
    <m/>
    <m/>
    <s v="KSD SMP"/>
    <m/>
    <n v="0"/>
    <n v="0"/>
    <n v="0"/>
  </r>
  <r>
    <s v="Americas"/>
    <x v="1"/>
    <x v="4"/>
    <m/>
    <m/>
    <s v="DDoS"/>
    <m/>
    <n v="0"/>
    <n v="0"/>
    <n v="0"/>
  </r>
  <r>
    <s v="Americas"/>
    <x v="1"/>
    <x v="4"/>
    <m/>
    <m/>
    <s v="Managed Kona"/>
    <m/>
    <n v="0"/>
    <n v="0"/>
    <n v="0"/>
  </r>
  <r>
    <s v="Americas"/>
    <x v="1"/>
    <x v="4"/>
    <m/>
    <m/>
    <s v="DSA SMP"/>
    <m/>
    <n v="0"/>
    <n v="0"/>
    <n v="0"/>
  </r>
  <r>
    <s v="Americas"/>
    <x v="1"/>
    <x v="4"/>
    <m/>
    <m/>
    <s v="RUS"/>
    <m/>
    <n v="4500"/>
    <n v="9000"/>
    <n v="9000"/>
  </r>
  <r>
    <s v="Americas"/>
    <x v="2"/>
    <x v="5"/>
    <m/>
    <m/>
    <s v="Media"/>
    <m/>
    <n v="0"/>
    <n v="0"/>
    <n v="0"/>
  </r>
  <r>
    <s v="Americas"/>
    <x v="2"/>
    <x v="5"/>
    <m/>
    <m/>
    <s v="WAA SMP"/>
    <m/>
    <n v="0"/>
    <n v="0"/>
    <n v="0"/>
  </r>
  <r>
    <s v="Americas"/>
    <x v="2"/>
    <x v="5"/>
    <m/>
    <m/>
    <s v="SMP"/>
    <m/>
    <n v="0"/>
    <n v="0"/>
    <n v="0"/>
  </r>
  <r>
    <s v="Americas"/>
    <x v="2"/>
    <x v="5"/>
    <m/>
    <m/>
    <s v="Priority"/>
    <m/>
    <n v="0"/>
    <n v="0"/>
    <n v="0"/>
  </r>
  <r>
    <s v="Americas"/>
    <x v="2"/>
    <x v="5"/>
    <m/>
    <m/>
    <s v="Priority + SMP"/>
    <m/>
    <n v="0"/>
    <n v="0"/>
    <n v="0"/>
  </r>
  <r>
    <s v="Americas"/>
    <x v="2"/>
    <x v="5"/>
    <m/>
    <m/>
    <s v="NES"/>
    <m/>
    <n v="5000"/>
    <n v="0"/>
    <n v="0"/>
  </r>
  <r>
    <s v="Americas"/>
    <x v="2"/>
    <x v="5"/>
    <m/>
    <m/>
    <s v="ESMP"/>
    <m/>
    <n v="0"/>
    <n v="0"/>
    <n v="0"/>
  </r>
  <r>
    <s v="Americas"/>
    <x v="2"/>
    <x v="5"/>
    <m/>
    <m/>
    <s v="Premium"/>
    <m/>
    <n v="0"/>
    <n v="0"/>
    <n v="0"/>
  </r>
  <r>
    <s v="Americas"/>
    <x v="2"/>
    <x v="5"/>
    <m/>
    <m/>
    <s v="Site Defender"/>
    <m/>
    <n v="0"/>
    <n v="0"/>
    <n v="0"/>
  </r>
  <r>
    <s v="Americas"/>
    <x v="2"/>
    <x v="5"/>
    <m/>
    <m/>
    <s v="P&amp;P SMP"/>
    <m/>
    <n v="0"/>
    <n v="0"/>
    <n v="0"/>
  </r>
  <r>
    <s v="Americas"/>
    <x v="2"/>
    <x v="5"/>
    <m/>
    <m/>
    <s v="Security PS"/>
    <m/>
    <n v="0"/>
    <n v="0"/>
    <n v="0"/>
  </r>
  <r>
    <s v="Americas"/>
    <x v="2"/>
    <x v="5"/>
    <m/>
    <m/>
    <s v="WAF SMP"/>
    <m/>
    <n v="0"/>
    <n v="0"/>
    <n v="0"/>
  </r>
  <r>
    <s v="Americas"/>
    <x v="2"/>
    <x v="5"/>
    <m/>
    <m/>
    <s v="Mobile"/>
    <m/>
    <n v="0"/>
    <n v="0"/>
    <n v="0"/>
  </r>
  <r>
    <s v="Americas"/>
    <x v="2"/>
    <x v="5"/>
    <m/>
    <m/>
    <s v="Priority + TAS"/>
    <m/>
    <n v="0"/>
    <n v="0"/>
    <n v="0"/>
  </r>
  <r>
    <s v="Americas"/>
    <x v="2"/>
    <x v="5"/>
    <m/>
    <m/>
    <s v="PS-E"/>
    <m/>
    <n v="0"/>
    <n v="0"/>
    <n v="0"/>
  </r>
  <r>
    <s v="Americas"/>
    <x v="2"/>
    <x v="5"/>
    <m/>
    <m/>
    <s v="ESLA"/>
    <m/>
    <n v="0"/>
    <n v="0"/>
    <n v="0"/>
  </r>
  <r>
    <s v="Americas"/>
    <x v="2"/>
    <x v="5"/>
    <m/>
    <m/>
    <s v="Download SMP"/>
    <m/>
    <n v="0"/>
    <n v="0"/>
    <n v="0"/>
  </r>
  <r>
    <s v="Americas"/>
    <x v="2"/>
    <x v="5"/>
    <m/>
    <m/>
    <s v="Packaged Solutions"/>
    <m/>
    <n v="0"/>
    <n v="0"/>
    <n v="0"/>
  </r>
  <r>
    <s v="Americas"/>
    <x v="2"/>
    <x v="5"/>
    <m/>
    <m/>
    <s v="NES + SMP"/>
    <m/>
    <n v="0"/>
    <n v="0"/>
    <n v="0"/>
  </r>
  <r>
    <s v="Americas"/>
    <x v="2"/>
    <x v="5"/>
    <m/>
    <m/>
    <s v="Legacy - Premium"/>
    <m/>
    <n v="0"/>
    <n v="0"/>
    <n v="0"/>
  </r>
  <r>
    <s v="Americas"/>
    <x v="2"/>
    <x v="5"/>
    <m/>
    <m/>
    <s v="ETAS"/>
    <m/>
    <n v="0"/>
    <n v="0"/>
    <n v="0"/>
  </r>
  <r>
    <s v="Americas"/>
    <x v="2"/>
    <x v="5"/>
    <m/>
    <m/>
    <s v="TAS"/>
    <m/>
    <n v="0"/>
    <n v="0"/>
    <n v="0"/>
  </r>
  <r>
    <s v="Americas"/>
    <x v="2"/>
    <x v="5"/>
    <m/>
    <m/>
    <s v="KSD SMP"/>
    <m/>
    <n v="0"/>
    <n v="0"/>
    <n v="0"/>
  </r>
  <r>
    <s v="Americas"/>
    <x v="2"/>
    <x v="5"/>
    <m/>
    <m/>
    <s v="DDoS"/>
    <m/>
    <n v="0"/>
    <n v="0"/>
    <n v="0"/>
  </r>
  <r>
    <s v="Americas"/>
    <x v="2"/>
    <x v="5"/>
    <m/>
    <m/>
    <s v="Managed Kona"/>
    <m/>
    <n v="0"/>
    <n v="0"/>
    <n v="0"/>
  </r>
  <r>
    <s v="Americas"/>
    <x v="2"/>
    <x v="5"/>
    <m/>
    <m/>
    <s v="DSA SMP"/>
    <m/>
    <n v="0"/>
    <n v="0"/>
    <n v="0"/>
  </r>
  <r>
    <s v="Americas"/>
    <x v="2"/>
    <x v="5"/>
    <m/>
    <m/>
    <s v="RUS"/>
    <m/>
    <n v="10000"/>
    <n v="0"/>
    <n v="0"/>
  </r>
  <r>
    <s v="Americas"/>
    <x v="2"/>
    <x v="6"/>
    <m/>
    <m/>
    <s v="Media"/>
    <m/>
    <n v="0"/>
    <n v="0"/>
    <n v="0"/>
  </r>
  <r>
    <s v="Americas"/>
    <x v="2"/>
    <x v="6"/>
    <m/>
    <m/>
    <s v="WAA SMP"/>
    <m/>
    <n v="0"/>
    <n v="0"/>
    <n v="0"/>
  </r>
  <r>
    <s v="Americas"/>
    <x v="2"/>
    <x v="6"/>
    <m/>
    <m/>
    <s v="SMP"/>
    <m/>
    <n v="-3000"/>
    <n v="0"/>
    <n v="0"/>
  </r>
  <r>
    <s v="Americas"/>
    <x v="2"/>
    <x v="6"/>
    <m/>
    <m/>
    <s v="Priority"/>
    <m/>
    <n v="-5000"/>
    <n v="-5000"/>
    <n v="-5000"/>
  </r>
  <r>
    <s v="Americas"/>
    <x v="2"/>
    <x v="6"/>
    <m/>
    <m/>
    <s v="Priority + SMP"/>
    <m/>
    <n v="0"/>
    <n v="0"/>
    <n v="0"/>
  </r>
  <r>
    <s v="Americas"/>
    <x v="2"/>
    <x v="6"/>
    <m/>
    <m/>
    <s v="NES"/>
    <m/>
    <n v="10000"/>
    <n v="15000"/>
    <n v="15000"/>
  </r>
  <r>
    <s v="Americas"/>
    <x v="2"/>
    <x v="6"/>
    <m/>
    <m/>
    <s v="ESMP"/>
    <m/>
    <n v="15000"/>
    <n v="15000"/>
    <n v="15000"/>
  </r>
  <r>
    <s v="Americas"/>
    <x v="2"/>
    <x v="6"/>
    <m/>
    <m/>
    <s v="Premium"/>
    <m/>
    <n v="25000"/>
    <n v="50000"/>
    <n v="50000"/>
  </r>
  <r>
    <s v="Americas"/>
    <x v="2"/>
    <x v="6"/>
    <m/>
    <m/>
    <s v="Site Defender"/>
    <m/>
    <n v="0"/>
    <n v="0"/>
    <n v="0"/>
  </r>
  <r>
    <s v="Americas"/>
    <x v="2"/>
    <x v="6"/>
    <m/>
    <m/>
    <s v="P&amp;P SMP"/>
    <m/>
    <n v="8500"/>
    <n v="8500"/>
    <n v="17000"/>
  </r>
  <r>
    <s v="Americas"/>
    <x v="2"/>
    <x v="6"/>
    <m/>
    <m/>
    <s v="Security PS"/>
    <m/>
    <n v="0"/>
    <n v="0"/>
    <n v="0"/>
  </r>
  <r>
    <s v="Americas"/>
    <x v="2"/>
    <x v="6"/>
    <m/>
    <m/>
    <s v="WAF SMP"/>
    <m/>
    <n v="0"/>
    <n v="0"/>
    <n v="0"/>
  </r>
  <r>
    <s v="Americas"/>
    <x v="2"/>
    <x v="6"/>
    <m/>
    <m/>
    <s v="Mobile"/>
    <m/>
    <n v="0"/>
    <n v="0"/>
    <n v="0"/>
  </r>
  <r>
    <s v="Americas"/>
    <x v="2"/>
    <x v="6"/>
    <m/>
    <m/>
    <s v="Priority + TAS"/>
    <m/>
    <n v="0"/>
    <n v="0"/>
    <n v="0"/>
  </r>
  <r>
    <s v="Americas"/>
    <x v="2"/>
    <x v="6"/>
    <m/>
    <m/>
    <s v="PS-E"/>
    <m/>
    <n v="7000"/>
    <n v="7000"/>
    <n v="10500"/>
  </r>
  <r>
    <s v="Americas"/>
    <x v="2"/>
    <x v="6"/>
    <m/>
    <m/>
    <s v="ESLA"/>
    <m/>
    <n v="1000"/>
    <n v="1000"/>
    <n v="2000"/>
  </r>
  <r>
    <s v="Americas"/>
    <x v="2"/>
    <x v="6"/>
    <m/>
    <m/>
    <s v="Download SMP"/>
    <m/>
    <n v="0"/>
    <n v="0"/>
    <n v="0"/>
  </r>
  <r>
    <s v="Americas"/>
    <x v="2"/>
    <x v="6"/>
    <m/>
    <m/>
    <s v="Packaged Solutions"/>
    <m/>
    <n v="0"/>
    <n v="0"/>
    <n v="0"/>
  </r>
  <r>
    <s v="Americas"/>
    <x v="2"/>
    <x v="6"/>
    <m/>
    <m/>
    <s v="NES + SMP"/>
    <m/>
    <n v="0"/>
    <n v="0"/>
    <n v="0"/>
  </r>
  <r>
    <s v="Americas"/>
    <x v="2"/>
    <x v="6"/>
    <m/>
    <m/>
    <s v="Legacy - Premium"/>
    <m/>
    <n v="0"/>
    <n v="0"/>
    <n v="0"/>
  </r>
  <r>
    <s v="Americas"/>
    <x v="2"/>
    <x v="6"/>
    <m/>
    <m/>
    <s v="ETAS"/>
    <m/>
    <n v="0"/>
    <n v="0"/>
    <n v="0"/>
  </r>
  <r>
    <s v="Americas"/>
    <x v="2"/>
    <x v="6"/>
    <m/>
    <m/>
    <s v="TAS"/>
    <m/>
    <n v="18000"/>
    <n v="18000"/>
    <n v="18000"/>
  </r>
  <r>
    <s v="Americas"/>
    <x v="2"/>
    <x v="6"/>
    <m/>
    <m/>
    <s v="KSD SMP"/>
    <m/>
    <n v="0"/>
    <n v="0"/>
    <n v="0"/>
  </r>
  <r>
    <s v="Americas"/>
    <x v="2"/>
    <x v="6"/>
    <m/>
    <m/>
    <s v="DDoS"/>
    <m/>
    <n v="0"/>
    <n v="0"/>
    <n v="0"/>
  </r>
  <r>
    <s v="Americas"/>
    <x v="2"/>
    <x v="6"/>
    <m/>
    <m/>
    <s v="Managed Kona"/>
    <m/>
    <n v="12500"/>
    <n v="12500"/>
    <n v="25000"/>
  </r>
  <r>
    <s v="Americas"/>
    <x v="2"/>
    <x v="6"/>
    <m/>
    <m/>
    <s v="DSA SMP"/>
    <m/>
    <n v="0"/>
    <n v="0"/>
    <n v="0"/>
  </r>
  <r>
    <s v="Americas"/>
    <x v="2"/>
    <x v="6"/>
    <m/>
    <m/>
    <s v="RUS"/>
    <m/>
    <n v="13500"/>
    <n v="13500"/>
    <n v="13500"/>
  </r>
  <r>
    <s v="Americas"/>
    <x v="2"/>
    <x v="7"/>
    <m/>
    <m/>
    <s v="Media"/>
    <m/>
    <n v="0"/>
    <n v="0"/>
    <n v="0"/>
  </r>
  <r>
    <s v="Americas"/>
    <x v="2"/>
    <x v="7"/>
    <m/>
    <m/>
    <s v="WAA SMP"/>
    <m/>
    <n v="0"/>
    <n v="0"/>
    <n v="0"/>
  </r>
  <r>
    <s v="Americas"/>
    <x v="2"/>
    <x v="7"/>
    <m/>
    <m/>
    <s v="SMP"/>
    <m/>
    <n v="-3000"/>
    <n v="-3000"/>
    <n v="-3000"/>
  </r>
  <r>
    <s v="Americas"/>
    <x v="2"/>
    <x v="7"/>
    <m/>
    <m/>
    <s v="Priority"/>
    <m/>
    <n v="-5000"/>
    <n v="-5000"/>
    <n v="-5000"/>
  </r>
  <r>
    <s v="Americas"/>
    <x v="2"/>
    <x v="7"/>
    <m/>
    <m/>
    <s v="Priority + SMP"/>
    <m/>
    <n v="0"/>
    <n v="0"/>
    <n v="0"/>
  </r>
  <r>
    <s v="Americas"/>
    <x v="2"/>
    <x v="7"/>
    <m/>
    <m/>
    <s v="NES"/>
    <m/>
    <n v="5000"/>
    <n v="5000"/>
    <n v="5000"/>
  </r>
  <r>
    <s v="Americas"/>
    <x v="2"/>
    <x v="7"/>
    <m/>
    <m/>
    <s v="ESMP"/>
    <m/>
    <n v="7500"/>
    <n v="15000"/>
    <n v="15000"/>
  </r>
  <r>
    <s v="Americas"/>
    <x v="2"/>
    <x v="7"/>
    <m/>
    <m/>
    <s v="Premium"/>
    <m/>
    <n v="25000"/>
    <n v="0"/>
    <n v="25000"/>
  </r>
  <r>
    <s v="Americas"/>
    <x v="2"/>
    <x v="7"/>
    <m/>
    <m/>
    <s v="Site Defender"/>
    <m/>
    <n v="0"/>
    <n v="0"/>
    <n v="0"/>
  </r>
  <r>
    <s v="Americas"/>
    <x v="2"/>
    <x v="7"/>
    <m/>
    <m/>
    <s v="P&amp;P SMP"/>
    <m/>
    <n v="0"/>
    <n v="8500"/>
    <n v="8500"/>
  </r>
  <r>
    <s v="Americas"/>
    <x v="2"/>
    <x v="7"/>
    <m/>
    <m/>
    <s v="Security PS"/>
    <m/>
    <n v="0"/>
    <n v="0"/>
    <n v="0"/>
  </r>
  <r>
    <s v="Americas"/>
    <x v="2"/>
    <x v="7"/>
    <m/>
    <m/>
    <s v="WAF SMP"/>
    <m/>
    <n v="0"/>
    <n v="0"/>
    <n v="0"/>
  </r>
  <r>
    <s v="Americas"/>
    <x v="2"/>
    <x v="7"/>
    <m/>
    <m/>
    <s v="Mobile"/>
    <m/>
    <n v="0"/>
    <n v="0"/>
    <n v="0"/>
  </r>
  <r>
    <s v="Americas"/>
    <x v="2"/>
    <x v="7"/>
    <m/>
    <m/>
    <s v="Priority + TAS"/>
    <m/>
    <n v="0"/>
    <n v="0"/>
    <n v="0"/>
  </r>
  <r>
    <s v="Americas"/>
    <x v="2"/>
    <x v="7"/>
    <m/>
    <m/>
    <s v="PS-E"/>
    <m/>
    <n v="0"/>
    <n v="3500"/>
    <n v="0"/>
  </r>
  <r>
    <s v="Americas"/>
    <x v="2"/>
    <x v="7"/>
    <m/>
    <m/>
    <s v="ESLA"/>
    <m/>
    <n v="0"/>
    <n v="0"/>
    <n v="0"/>
  </r>
  <r>
    <s v="Americas"/>
    <x v="2"/>
    <x v="7"/>
    <m/>
    <m/>
    <s v="Download SMP"/>
    <m/>
    <n v="0"/>
    <n v="0"/>
    <n v="0"/>
  </r>
  <r>
    <s v="Americas"/>
    <x v="2"/>
    <x v="7"/>
    <m/>
    <m/>
    <s v="Packaged Solutions"/>
    <m/>
    <n v="0"/>
    <n v="0"/>
    <n v="0"/>
  </r>
  <r>
    <s v="Americas"/>
    <x v="2"/>
    <x v="7"/>
    <m/>
    <m/>
    <s v="NES + SMP"/>
    <m/>
    <n v="0"/>
    <n v="0"/>
    <n v="0"/>
  </r>
  <r>
    <s v="Americas"/>
    <x v="2"/>
    <x v="7"/>
    <m/>
    <m/>
    <s v="Legacy - Premium"/>
    <m/>
    <n v="0"/>
    <n v="0"/>
    <n v="0"/>
  </r>
  <r>
    <s v="Americas"/>
    <x v="2"/>
    <x v="7"/>
    <m/>
    <m/>
    <s v="ETAS"/>
    <m/>
    <n v="0"/>
    <n v="0"/>
    <n v="0"/>
  </r>
  <r>
    <s v="Americas"/>
    <x v="2"/>
    <x v="7"/>
    <m/>
    <m/>
    <s v="TAS"/>
    <m/>
    <n v="6000"/>
    <n v="12000"/>
    <n v="6000"/>
  </r>
  <r>
    <s v="Americas"/>
    <x v="2"/>
    <x v="7"/>
    <m/>
    <m/>
    <s v="KSD SMP"/>
    <m/>
    <n v="0"/>
    <n v="0"/>
    <n v="0"/>
  </r>
  <r>
    <s v="Americas"/>
    <x v="2"/>
    <x v="7"/>
    <m/>
    <m/>
    <s v="DDoS"/>
    <m/>
    <n v="0"/>
    <n v="0"/>
    <n v="0"/>
  </r>
  <r>
    <s v="Americas"/>
    <x v="2"/>
    <x v="7"/>
    <m/>
    <m/>
    <s v="Managed Kona"/>
    <m/>
    <n v="12500"/>
    <n v="0"/>
    <n v="0"/>
  </r>
  <r>
    <s v="Americas"/>
    <x v="2"/>
    <x v="7"/>
    <m/>
    <m/>
    <s v="DSA SMP"/>
    <m/>
    <n v="0"/>
    <n v="0"/>
    <n v="0"/>
  </r>
  <r>
    <s v="Americas"/>
    <x v="2"/>
    <x v="7"/>
    <m/>
    <m/>
    <s v="RUS"/>
    <m/>
    <n v="9000"/>
    <n v="9000"/>
    <n v="9000"/>
  </r>
  <r>
    <s v="Americas"/>
    <x v="2"/>
    <x v="8"/>
    <m/>
    <m/>
    <s v="Media"/>
    <m/>
    <n v="0"/>
    <n v="3000"/>
    <n v="0"/>
  </r>
  <r>
    <s v="Americas"/>
    <x v="2"/>
    <x v="8"/>
    <m/>
    <m/>
    <s v="WAA SMP"/>
    <m/>
    <n v="0"/>
    <n v="0"/>
    <n v="0"/>
  </r>
  <r>
    <s v="Americas"/>
    <x v="2"/>
    <x v="8"/>
    <m/>
    <m/>
    <s v="SMP"/>
    <m/>
    <n v="0"/>
    <n v="-9000"/>
    <n v="0"/>
  </r>
  <r>
    <s v="Americas"/>
    <x v="2"/>
    <x v="8"/>
    <m/>
    <m/>
    <s v="Priority"/>
    <m/>
    <n v="-10000"/>
    <n v="-15000"/>
    <n v="-10000"/>
  </r>
  <r>
    <s v="Americas"/>
    <x v="2"/>
    <x v="8"/>
    <m/>
    <m/>
    <s v="Priority + SMP"/>
    <m/>
    <n v="0"/>
    <n v="0"/>
    <n v="0"/>
  </r>
  <r>
    <s v="Americas"/>
    <x v="2"/>
    <x v="8"/>
    <m/>
    <m/>
    <s v="NES"/>
    <m/>
    <n v="5000"/>
    <n v="5000"/>
    <n v="0"/>
  </r>
  <r>
    <s v="Americas"/>
    <x v="2"/>
    <x v="8"/>
    <m/>
    <m/>
    <s v="ESMP"/>
    <m/>
    <n v="0"/>
    <n v="-15000"/>
    <n v="-7500"/>
  </r>
  <r>
    <s v="Americas"/>
    <x v="2"/>
    <x v="8"/>
    <m/>
    <m/>
    <s v="Premium"/>
    <m/>
    <n v="25000"/>
    <n v="50000"/>
    <n v="25000"/>
  </r>
  <r>
    <s v="Americas"/>
    <x v="2"/>
    <x v="8"/>
    <m/>
    <m/>
    <s v="Site Defender"/>
    <m/>
    <n v="0"/>
    <n v="0"/>
    <n v="0"/>
  </r>
  <r>
    <s v="Americas"/>
    <x v="2"/>
    <x v="8"/>
    <m/>
    <m/>
    <s v="P&amp;P SMP"/>
    <m/>
    <n v="0"/>
    <n v="0"/>
    <n v="0"/>
  </r>
  <r>
    <s v="Americas"/>
    <x v="2"/>
    <x v="8"/>
    <m/>
    <m/>
    <s v="Security PS"/>
    <m/>
    <n v="0"/>
    <n v="0"/>
    <n v="0"/>
  </r>
  <r>
    <s v="Americas"/>
    <x v="2"/>
    <x v="8"/>
    <m/>
    <m/>
    <s v="WAF SMP"/>
    <m/>
    <n v="0"/>
    <n v="0"/>
    <n v="0"/>
  </r>
  <r>
    <s v="Americas"/>
    <x v="2"/>
    <x v="8"/>
    <m/>
    <m/>
    <s v="Mobile"/>
    <m/>
    <n v="0"/>
    <n v="0"/>
    <n v="0"/>
  </r>
  <r>
    <s v="Americas"/>
    <x v="2"/>
    <x v="8"/>
    <m/>
    <m/>
    <s v="Priority + TAS"/>
    <m/>
    <n v="0"/>
    <n v="0"/>
    <n v="0"/>
  </r>
  <r>
    <s v="Americas"/>
    <x v="2"/>
    <x v="8"/>
    <m/>
    <m/>
    <s v="PS-E"/>
    <m/>
    <n v="24500"/>
    <n v="14000"/>
    <n v="3500"/>
  </r>
  <r>
    <s v="Americas"/>
    <x v="2"/>
    <x v="8"/>
    <m/>
    <m/>
    <s v="ESLA"/>
    <m/>
    <n v="0"/>
    <n v="3000"/>
    <n v="0"/>
  </r>
  <r>
    <s v="Americas"/>
    <x v="2"/>
    <x v="8"/>
    <m/>
    <m/>
    <s v="Download SMP"/>
    <m/>
    <n v="0"/>
    <n v="0"/>
    <n v="0"/>
  </r>
  <r>
    <s v="Americas"/>
    <x v="2"/>
    <x v="8"/>
    <m/>
    <m/>
    <s v="Packaged Solutions"/>
    <m/>
    <n v="0"/>
    <n v="0"/>
    <n v="0"/>
  </r>
  <r>
    <s v="Americas"/>
    <x v="2"/>
    <x v="8"/>
    <m/>
    <m/>
    <s v="NES + SMP"/>
    <m/>
    <n v="0"/>
    <n v="0"/>
    <n v="0"/>
  </r>
  <r>
    <s v="Americas"/>
    <x v="2"/>
    <x v="8"/>
    <m/>
    <m/>
    <s v="Legacy - Premium"/>
    <m/>
    <n v="0"/>
    <n v="0"/>
    <n v="0"/>
  </r>
  <r>
    <s v="Americas"/>
    <x v="2"/>
    <x v="8"/>
    <m/>
    <m/>
    <s v="ETAS"/>
    <m/>
    <n v="0"/>
    <n v="0"/>
    <n v="0"/>
  </r>
  <r>
    <s v="Americas"/>
    <x v="2"/>
    <x v="8"/>
    <m/>
    <m/>
    <s v="TAS"/>
    <m/>
    <n v="6000"/>
    <n v="12000"/>
    <n v="0"/>
  </r>
  <r>
    <s v="Americas"/>
    <x v="2"/>
    <x v="8"/>
    <m/>
    <m/>
    <s v="KSD SMP"/>
    <m/>
    <n v="0"/>
    <n v="0"/>
    <n v="0"/>
  </r>
  <r>
    <s v="Americas"/>
    <x v="2"/>
    <x v="8"/>
    <m/>
    <m/>
    <s v="DDoS"/>
    <m/>
    <n v="0"/>
    <n v="0"/>
    <n v="0"/>
  </r>
  <r>
    <s v="Americas"/>
    <x v="2"/>
    <x v="8"/>
    <m/>
    <m/>
    <s v="Managed Kona"/>
    <m/>
    <n v="25000"/>
    <n v="25000"/>
    <n v="25000"/>
  </r>
  <r>
    <s v="Americas"/>
    <x v="2"/>
    <x v="8"/>
    <m/>
    <m/>
    <s v="DSA SMP"/>
    <m/>
    <n v="0"/>
    <n v="0"/>
    <n v="0"/>
  </r>
  <r>
    <s v="Americas"/>
    <x v="2"/>
    <x v="8"/>
    <m/>
    <m/>
    <s v="RUS"/>
    <m/>
    <n v="4500"/>
    <n v="4500"/>
    <n v="4500"/>
  </r>
  <r>
    <s v="Americas"/>
    <x v="3"/>
    <x v="9"/>
    <m/>
    <m/>
    <s v="Media"/>
    <m/>
    <n v="0"/>
    <n v="0"/>
    <n v="0"/>
  </r>
  <r>
    <s v="Americas"/>
    <x v="3"/>
    <x v="9"/>
    <m/>
    <m/>
    <s v="WAA SMP"/>
    <m/>
    <n v="0"/>
    <n v="0"/>
    <n v="0"/>
  </r>
  <r>
    <s v="Americas"/>
    <x v="3"/>
    <x v="9"/>
    <m/>
    <m/>
    <s v="SMP"/>
    <m/>
    <n v="0"/>
    <n v="0"/>
    <n v="0"/>
  </r>
  <r>
    <s v="Americas"/>
    <x v="3"/>
    <x v="9"/>
    <m/>
    <m/>
    <s v="Priority"/>
    <m/>
    <n v="0"/>
    <n v="0"/>
    <n v="0"/>
  </r>
  <r>
    <s v="Americas"/>
    <x v="3"/>
    <x v="9"/>
    <m/>
    <m/>
    <s v="Priority + SMP"/>
    <m/>
    <n v="0"/>
    <n v="0"/>
    <n v="0"/>
  </r>
  <r>
    <s v="Americas"/>
    <x v="3"/>
    <x v="9"/>
    <m/>
    <m/>
    <s v="NES"/>
    <m/>
    <n v="0"/>
    <n v="0"/>
    <n v="0"/>
  </r>
  <r>
    <s v="Americas"/>
    <x v="3"/>
    <x v="9"/>
    <m/>
    <m/>
    <s v="ESMP"/>
    <m/>
    <n v="0"/>
    <n v="0"/>
    <n v="0"/>
  </r>
  <r>
    <s v="Americas"/>
    <x v="3"/>
    <x v="9"/>
    <m/>
    <m/>
    <s v="Premium"/>
    <m/>
    <n v="0"/>
    <n v="-10000"/>
    <n v="0"/>
  </r>
  <r>
    <s v="Americas"/>
    <x v="3"/>
    <x v="9"/>
    <m/>
    <m/>
    <s v="Site Defender"/>
    <m/>
    <n v="0"/>
    <n v="0"/>
    <n v="0"/>
  </r>
  <r>
    <s v="Americas"/>
    <x v="3"/>
    <x v="9"/>
    <m/>
    <m/>
    <s v="P&amp;P SMP"/>
    <m/>
    <n v="0"/>
    <n v="0"/>
    <n v="0"/>
  </r>
  <r>
    <s v="Americas"/>
    <x v="3"/>
    <x v="9"/>
    <m/>
    <m/>
    <s v="Security PS"/>
    <m/>
    <n v="0"/>
    <n v="0"/>
    <n v="0"/>
  </r>
  <r>
    <s v="Americas"/>
    <x v="3"/>
    <x v="9"/>
    <m/>
    <m/>
    <s v="WAF SMP"/>
    <m/>
    <n v="0"/>
    <n v="0"/>
    <n v="0"/>
  </r>
  <r>
    <s v="Americas"/>
    <x v="3"/>
    <x v="9"/>
    <m/>
    <m/>
    <s v="Mobile"/>
    <m/>
    <n v="0"/>
    <n v="0"/>
    <n v="0"/>
  </r>
  <r>
    <s v="Americas"/>
    <x v="3"/>
    <x v="9"/>
    <m/>
    <m/>
    <s v="Priority + TAS"/>
    <m/>
    <n v="0"/>
    <n v="0"/>
    <n v="0"/>
  </r>
  <r>
    <s v="Americas"/>
    <x v="3"/>
    <x v="9"/>
    <m/>
    <m/>
    <s v="PS-E"/>
    <m/>
    <n v="0"/>
    <n v="0"/>
    <n v="0"/>
  </r>
  <r>
    <s v="Americas"/>
    <x v="3"/>
    <x v="9"/>
    <m/>
    <m/>
    <s v="ESLA"/>
    <m/>
    <n v="0"/>
    <n v="0"/>
    <n v="0"/>
  </r>
  <r>
    <s v="Americas"/>
    <x v="3"/>
    <x v="9"/>
    <m/>
    <m/>
    <s v="Download SMP"/>
    <m/>
    <n v="0"/>
    <n v="0"/>
    <n v="0"/>
  </r>
  <r>
    <s v="Americas"/>
    <x v="3"/>
    <x v="9"/>
    <m/>
    <m/>
    <s v="Packaged Solutions"/>
    <m/>
    <n v="0"/>
    <n v="0"/>
    <n v="0"/>
  </r>
  <r>
    <s v="Americas"/>
    <x v="3"/>
    <x v="9"/>
    <m/>
    <m/>
    <s v="NES + SMP"/>
    <m/>
    <n v="0"/>
    <n v="0"/>
    <n v="7500"/>
  </r>
  <r>
    <s v="Americas"/>
    <x v="3"/>
    <x v="9"/>
    <m/>
    <m/>
    <s v="Legacy - Premium"/>
    <m/>
    <n v="0"/>
    <n v="0"/>
    <n v="0"/>
  </r>
  <r>
    <s v="Americas"/>
    <x v="3"/>
    <x v="9"/>
    <m/>
    <m/>
    <s v="ETAS"/>
    <m/>
    <n v="0"/>
    <n v="0"/>
    <n v="0"/>
  </r>
  <r>
    <s v="Americas"/>
    <x v="3"/>
    <x v="9"/>
    <m/>
    <m/>
    <s v="TAS"/>
    <m/>
    <n v="0"/>
    <n v="0"/>
    <n v="0"/>
  </r>
  <r>
    <s v="Americas"/>
    <x v="3"/>
    <x v="9"/>
    <m/>
    <m/>
    <s v="KSD SMP"/>
    <m/>
    <n v="0"/>
    <n v="0"/>
    <n v="0"/>
  </r>
  <r>
    <s v="Americas"/>
    <x v="3"/>
    <x v="9"/>
    <m/>
    <m/>
    <s v="DDoS"/>
    <m/>
    <n v="0"/>
    <n v="0"/>
    <n v="0"/>
  </r>
  <r>
    <s v="Americas"/>
    <x v="3"/>
    <x v="9"/>
    <m/>
    <m/>
    <s v="Managed Kona"/>
    <m/>
    <n v="0"/>
    <n v="0"/>
    <n v="0"/>
  </r>
  <r>
    <s v="Americas"/>
    <x v="3"/>
    <x v="9"/>
    <m/>
    <m/>
    <s v="DSA SMP"/>
    <m/>
    <n v="0"/>
    <n v="0"/>
    <n v="0"/>
  </r>
  <r>
    <s v="Americas"/>
    <x v="3"/>
    <x v="9"/>
    <m/>
    <m/>
    <s v="RUS"/>
    <m/>
    <n v="0"/>
    <n v="-450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18" firstHeaderRow="0" firstDataRow="1" firstDataCol="1"/>
  <pivotFields count="10">
    <pivotField showAll="0"/>
    <pivotField axis="axisRow" showAll="0">
      <items count="5">
        <item x="1"/>
        <item x="0"/>
        <item x="3"/>
        <item x="2"/>
        <item t="default"/>
      </items>
    </pivotField>
    <pivotField axis="axisRow" showAll="0">
      <items count="11">
        <item x="9"/>
        <item x="8"/>
        <item x="2"/>
        <item x="1"/>
        <item x="0"/>
        <item x="6"/>
        <item x="7"/>
        <item x="5"/>
        <item x="3"/>
        <item x="4"/>
        <item t="default"/>
      </items>
    </pivotField>
    <pivotField showAll="0"/>
    <pivotField showAll="0"/>
    <pivotField showAll="0"/>
    <pivotField dataField="1" showAll="0"/>
    <pivotField dataField="1" numFmtId="166" showAll="0"/>
    <pivotField dataField="1" numFmtId="166" showAll="0"/>
    <pivotField dataField="1" numFmtId="166" showAll="0"/>
  </pivotFields>
  <rowFields count="2">
    <field x="1"/>
    <field x="2"/>
  </rowFields>
  <rowItems count="15">
    <i>
      <x/>
    </i>
    <i r="1">
      <x v="9"/>
    </i>
    <i>
      <x v="1"/>
    </i>
    <i r="1">
      <x v="2"/>
    </i>
    <i r="1">
      <x v="3"/>
    </i>
    <i r="1">
      <x v="4"/>
    </i>
    <i r="1">
      <x v="8"/>
    </i>
    <i>
      <x v="2"/>
    </i>
    <i r="1">
      <x/>
    </i>
    <i>
      <x v="3"/>
    </i>
    <i r="1">
      <x v="1"/>
    </i>
    <i r="1">
      <x v="5"/>
    </i>
    <i r="1">
      <x v="6"/>
    </i>
    <i r="1"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1" fld="6" baseField="1" baseItem="0"/>
    <dataField name="Sum of 2" fld="7" baseField="0" baseItem="0" numFmtId="6"/>
    <dataField name="Sum of 3" fld="8" baseField="0" baseItem="0" numFmtId="6"/>
    <dataField name="Sum of 4" fld="9" baseField="0" baseItem="0" numFmtId="6"/>
  </dataFields>
  <formats count="2">
    <format dxfId="1">
      <pivotArea outline="0" collapsedLevelsAreSubtotals="1" fieldPosition="0">
        <references count="1">
          <reference field="4294967294" count="3" selected="0">
            <x v="1"/>
            <x v="2"/>
            <x v="3"/>
          </reference>
        </references>
      </pivotArea>
    </format>
    <format dxfId="0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2"/>
  <sheetViews>
    <sheetView zoomScale="90" zoomScaleNormal="90" workbookViewId="0">
      <selection activeCell="D43" sqref="D43"/>
    </sheetView>
  </sheetViews>
  <sheetFormatPr defaultRowHeight="12.75" x14ac:dyDescent="0.2"/>
  <cols>
    <col min="2" max="2" width="13.7109375" bestFit="1" customWidth="1"/>
    <col min="3" max="3" width="22.28515625" bestFit="1" customWidth="1"/>
    <col min="4" max="4" width="10.28515625" bestFit="1" customWidth="1"/>
    <col min="6" max="6" width="17.85546875" bestFit="1" customWidth="1"/>
  </cols>
  <sheetData>
    <row r="1" spans="1:10" x14ac:dyDescent="0.2">
      <c r="G1" s="1">
        <v>2014</v>
      </c>
      <c r="H1" s="1">
        <v>2014</v>
      </c>
      <c r="I1" s="1">
        <v>2014</v>
      </c>
      <c r="J1" s="1">
        <v>2014</v>
      </c>
    </row>
    <row r="2" spans="1:10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>
        <v>1</v>
      </c>
      <c r="H2" s="1">
        <v>2</v>
      </c>
      <c r="I2" s="1">
        <v>3</v>
      </c>
      <c r="J2" s="1">
        <v>4</v>
      </c>
    </row>
    <row r="3" spans="1:10" x14ac:dyDescent="0.2">
      <c r="A3" t="s">
        <v>33</v>
      </c>
      <c r="B3" t="s">
        <v>34</v>
      </c>
      <c r="C3" t="s">
        <v>35</v>
      </c>
      <c r="F3" s="1" t="s">
        <v>6</v>
      </c>
      <c r="H3" s="5">
        <v>0</v>
      </c>
      <c r="I3" s="5">
        <v>0</v>
      </c>
      <c r="J3" s="5">
        <v>0</v>
      </c>
    </row>
    <row r="4" spans="1:10" x14ac:dyDescent="0.2">
      <c r="A4" t="s">
        <v>33</v>
      </c>
      <c r="B4" t="s">
        <v>34</v>
      </c>
      <c r="C4" t="s">
        <v>35</v>
      </c>
      <c r="F4" s="1" t="s">
        <v>7</v>
      </c>
      <c r="H4" s="5">
        <v>0</v>
      </c>
      <c r="I4" s="5">
        <v>0</v>
      </c>
      <c r="J4" s="5">
        <v>0</v>
      </c>
    </row>
    <row r="5" spans="1:10" x14ac:dyDescent="0.2">
      <c r="A5" t="s">
        <v>33</v>
      </c>
      <c r="B5" t="s">
        <v>34</v>
      </c>
      <c r="C5" t="s">
        <v>35</v>
      </c>
      <c r="F5" s="1" t="s">
        <v>8</v>
      </c>
      <c r="H5" s="5">
        <v>6</v>
      </c>
      <c r="I5" s="5">
        <v>4</v>
      </c>
      <c r="J5" s="5">
        <v>6</v>
      </c>
    </row>
    <row r="6" spans="1:10" x14ac:dyDescent="0.2">
      <c r="A6" t="s">
        <v>33</v>
      </c>
      <c r="B6" t="s">
        <v>34</v>
      </c>
      <c r="C6" t="s">
        <v>35</v>
      </c>
      <c r="F6" s="1" t="s">
        <v>9</v>
      </c>
      <c r="H6" s="5">
        <v>-2.5</v>
      </c>
      <c r="I6" s="5">
        <v>-1.25</v>
      </c>
      <c r="J6" s="5">
        <v>-2.5</v>
      </c>
    </row>
    <row r="7" spans="1:10" x14ac:dyDescent="0.2">
      <c r="A7" t="s">
        <v>33</v>
      </c>
      <c r="B7" t="s">
        <v>34</v>
      </c>
      <c r="C7" t="s">
        <v>35</v>
      </c>
      <c r="F7" s="1" t="s">
        <v>10</v>
      </c>
      <c r="H7" s="5">
        <v>0</v>
      </c>
      <c r="I7" s="5">
        <v>0</v>
      </c>
      <c r="J7" s="5">
        <v>0</v>
      </c>
    </row>
    <row r="8" spans="1:10" x14ac:dyDescent="0.2">
      <c r="A8" t="s">
        <v>33</v>
      </c>
      <c r="B8" t="s">
        <v>34</v>
      </c>
      <c r="C8" t="s">
        <v>35</v>
      </c>
      <c r="F8" s="1" t="s">
        <v>11</v>
      </c>
      <c r="H8" s="5">
        <v>3.75</v>
      </c>
      <c r="I8" s="5">
        <v>2.5</v>
      </c>
      <c r="J8" s="5">
        <v>3.75</v>
      </c>
    </row>
    <row r="9" spans="1:10" x14ac:dyDescent="0.2">
      <c r="A9" t="s">
        <v>33</v>
      </c>
      <c r="B9" t="s">
        <v>34</v>
      </c>
      <c r="C9" t="s">
        <v>35</v>
      </c>
      <c r="F9" s="1" t="s">
        <v>12</v>
      </c>
      <c r="H9" s="5">
        <v>4</v>
      </c>
      <c r="I9" s="5">
        <v>5</v>
      </c>
      <c r="J9" s="5">
        <v>4</v>
      </c>
    </row>
    <row r="10" spans="1:10" x14ac:dyDescent="0.2">
      <c r="A10" t="s">
        <v>33</v>
      </c>
      <c r="B10" t="s">
        <v>34</v>
      </c>
      <c r="C10" t="s">
        <v>35</v>
      </c>
      <c r="F10" s="1" t="s">
        <v>13</v>
      </c>
      <c r="H10" s="5">
        <v>1.1111111111111112</v>
      </c>
      <c r="I10" s="5">
        <v>2.2222222222222223</v>
      </c>
      <c r="J10" s="5">
        <v>1.1111111111111112</v>
      </c>
    </row>
    <row r="11" spans="1:10" x14ac:dyDescent="0.2">
      <c r="A11" t="s">
        <v>33</v>
      </c>
      <c r="B11" t="s">
        <v>34</v>
      </c>
      <c r="C11" t="s">
        <v>35</v>
      </c>
      <c r="F11" s="1" t="s">
        <v>14</v>
      </c>
      <c r="H11" s="5">
        <v>0</v>
      </c>
      <c r="I11" s="5">
        <v>0</v>
      </c>
      <c r="J11" s="5">
        <v>0</v>
      </c>
    </row>
    <row r="12" spans="1:10" x14ac:dyDescent="0.2">
      <c r="A12" t="s">
        <v>33</v>
      </c>
      <c r="B12" t="s">
        <v>34</v>
      </c>
      <c r="C12" t="s">
        <v>35</v>
      </c>
      <c r="F12" s="1" t="s">
        <v>15</v>
      </c>
      <c r="H12" s="5">
        <v>2.2666666666666666</v>
      </c>
      <c r="I12" s="5">
        <v>2.2666666666666666</v>
      </c>
      <c r="J12" s="5">
        <v>3.4</v>
      </c>
    </row>
    <row r="13" spans="1:10" x14ac:dyDescent="0.2">
      <c r="A13" t="s">
        <v>33</v>
      </c>
      <c r="B13" t="s">
        <v>34</v>
      </c>
      <c r="C13" t="s">
        <v>35</v>
      </c>
      <c r="F13" s="1" t="s">
        <v>16</v>
      </c>
      <c r="H13" s="5">
        <v>2</v>
      </c>
      <c r="I13" s="5">
        <v>2</v>
      </c>
      <c r="J13" s="5">
        <v>2</v>
      </c>
    </row>
    <row r="14" spans="1:10" x14ac:dyDescent="0.2">
      <c r="A14" t="s">
        <v>33</v>
      </c>
      <c r="B14" t="s">
        <v>34</v>
      </c>
      <c r="C14" t="s">
        <v>35</v>
      </c>
      <c r="F14" s="1" t="s">
        <v>17</v>
      </c>
      <c r="H14" s="5">
        <v>0</v>
      </c>
      <c r="I14" s="5">
        <v>0</v>
      </c>
      <c r="J14" s="5">
        <v>0</v>
      </c>
    </row>
    <row r="15" spans="1:10" x14ac:dyDescent="0.2">
      <c r="A15" t="s">
        <v>33</v>
      </c>
      <c r="B15" t="s">
        <v>34</v>
      </c>
      <c r="C15" t="s">
        <v>35</v>
      </c>
      <c r="F15" s="1" t="s">
        <v>18</v>
      </c>
      <c r="H15" s="5">
        <v>0</v>
      </c>
      <c r="I15" s="5">
        <v>0</v>
      </c>
      <c r="J15" s="5">
        <v>0</v>
      </c>
    </row>
    <row r="16" spans="1:10" x14ac:dyDescent="0.2">
      <c r="A16" t="s">
        <v>33</v>
      </c>
      <c r="B16" t="s">
        <v>34</v>
      </c>
      <c r="C16" t="s">
        <v>35</v>
      </c>
      <c r="F16" s="1" t="s">
        <v>19</v>
      </c>
      <c r="H16" s="5">
        <v>0</v>
      </c>
      <c r="I16" s="5">
        <v>0</v>
      </c>
      <c r="J16" s="5">
        <v>0</v>
      </c>
    </row>
    <row r="17" spans="1:10" x14ac:dyDescent="0.2">
      <c r="A17" t="s">
        <v>33</v>
      </c>
      <c r="B17" t="s">
        <v>34</v>
      </c>
      <c r="C17" t="s">
        <v>35</v>
      </c>
      <c r="F17" s="1" t="s">
        <v>20</v>
      </c>
      <c r="H17" s="12">
        <v>2.4285714285714284</v>
      </c>
      <c r="I17" s="12">
        <v>2.4285714285714284</v>
      </c>
      <c r="J17" s="12">
        <v>2.4285714285714288</v>
      </c>
    </row>
    <row r="18" spans="1:10" x14ac:dyDescent="0.2">
      <c r="A18" t="s">
        <v>33</v>
      </c>
      <c r="B18" t="s">
        <v>34</v>
      </c>
      <c r="C18" t="s">
        <v>35</v>
      </c>
      <c r="F18" s="1" t="s">
        <v>21</v>
      </c>
      <c r="H18" s="5">
        <v>8.5</v>
      </c>
      <c r="I18" s="5">
        <v>8.5</v>
      </c>
      <c r="J18" s="5">
        <v>8.5</v>
      </c>
    </row>
    <row r="19" spans="1:10" x14ac:dyDescent="0.2">
      <c r="A19" t="s">
        <v>33</v>
      </c>
      <c r="B19" t="s">
        <v>34</v>
      </c>
      <c r="C19" t="s">
        <v>35</v>
      </c>
      <c r="F19" s="1" t="s">
        <v>22</v>
      </c>
      <c r="H19" s="5">
        <v>0</v>
      </c>
      <c r="I19" s="5">
        <v>0</v>
      </c>
      <c r="J19" s="5">
        <v>0</v>
      </c>
    </row>
    <row r="20" spans="1:10" x14ac:dyDescent="0.2">
      <c r="A20" t="s">
        <v>33</v>
      </c>
      <c r="B20" t="s">
        <v>34</v>
      </c>
      <c r="C20" t="s">
        <v>35</v>
      </c>
      <c r="F20" s="1" t="s">
        <v>23</v>
      </c>
      <c r="H20" s="5">
        <v>0</v>
      </c>
      <c r="I20" s="5">
        <v>0</v>
      </c>
      <c r="J20" s="5">
        <v>0</v>
      </c>
    </row>
    <row r="21" spans="1:10" x14ac:dyDescent="0.2">
      <c r="A21" t="s">
        <v>33</v>
      </c>
      <c r="B21" t="s">
        <v>34</v>
      </c>
      <c r="C21" t="s">
        <v>35</v>
      </c>
      <c r="F21" s="1" t="s">
        <v>24</v>
      </c>
      <c r="H21" s="5">
        <v>0</v>
      </c>
      <c r="I21" s="5">
        <v>0</v>
      </c>
      <c r="J21" s="5">
        <v>0</v>
      </c>
    </row>
    <row r="22" spans="1:10" x14ac:dyDescent="0.2">
      <c r="A22" t="s">
        <v>33</v>
      </c>
      <c r="B22" t="s">
        <v>34</v>
      </c>
      <c r="C22" t="s">
        <v>35</v>
      </c>
      <c r="F22" s="1" t="s">
        <v>25</v>
      </c>
      <c r="H22" s="5">
        <v>0</v>
      </c>
      <c r="I22" s="5">
        <v>0</v>
      </c>
      <c r="J22" s="5">
        <v>0</v>
      </c>
    </row>
    <row r="23" spans="1:10" x14ac:dyDescent="0.2">
      <c r="A23" t="s">
        <v>33</v>
      </c>
      <c r="B23" t="s">
        <v>34</v>
      </c>
      <c r="C23" t="s">
        <v>35</v>
      </c>
      <c r="F23" s="1" t="s">
        <v>26</v>
      </c>
      <c r="H23" s="5">
        <v>0</v>
      </c>
      <c r="I23" s="5">
        <v>0</v>
      </c>
      <c r="J23" s="5">
        <v>0</v>
      </c>
    </row>
    <row r="24" spans="1:10" x14ac:dyDescent="0.2">
      <c r="A24" t="s">
        <v>33</v>
      </c>
      <c r="B24" t="s">
        <v>34</v>
      </c>
      <c r="C24" t="s">
        <v>35</v>
      </c>
      <c r="F24" s="1" t="s">
        <v>27</v>
      </c>
      <c r="H24" s="5">
        <v>2.4</v>
      </c>
      <c r="I24" s="5">
        <v>2.4</v>
      </c>
      <c r="J24" s="5">
        <v>2.4</v>
      </c>
    </row>
    <row r="25" spans="1:10" x14ac:dyDescent="0.2">
      <c r="A25" t="s">
        <v>33</v>
      </c>
      <c r="B25" t="s">
        <v>34</v>
      </c>
      <c r="C25" t="s">
        <v>35</v>
      </c>
      <c r="F25" s="1" t="s">
        <v>28</v>
      </c>
      <c r="H25" s="5">
        <v>0</v>
      </c>
      <c r="I25" s="5">
        <v>0</v>
      </c>
      <c r="J25" s="5">
        <v>0</v>
      </c>
    </row>
    <row r="26" spans="1:10" x14ac:dyDescent="0.2">
      <c r="A26" t="s">
        <v>33</v>
      </c>
      <c r="B26" t="s">
        <v>34</v>
      </c>
      <c r="C26" t="s">
        <v>35</v>
      </c>
      <c r="F26" s="1" t="s">
        <v>29</v>
      </c>
      <c r="H26" s="5">
        <v>0</v>
      </c>
      <c r="I26" s="5">
        <v>0</v>
      </c>
      <c r="J26" s="5">
        <v>0</v>
      </c>
    </row>
    <row r="27" spans="1:10" x14ac:dyDescent="0.2">
      <c r="A27" t="s">
        <v>33</v>
      </c>
      <c r="B27" t="s">
        <v>34</v>
      </c>
      <c r="C27" t="s">
        <v>35</v>
      </c>
      <c r="F27" s="1" t="s">
        <v>30</v>
      </c>
      <c r="H27" s="5">
        <v>0</v>
      </c>
      <c r="I27" s="5">
        <v>1.25</v>
      </c>
      <c r="J27" s="5">
        <v>0</v>
      </c>
    </row>
    <row r="28" spans="1:10" x14ac:dyDescent="0.2">
      <c r="A28" t="s">
        <v>33</v>
      </c>
      <c r="B28" t="s">
        <v>34</v>
      </c>
      <c r="C28" t="s">
        <v>35</v>
      </c>
      <c r="F28" s="1" t="s">
        <v>31</v>
      </c>
      <c r="H28" s="5">
        <v>0</v>
      </c>
      <c r="I28" s="5">
        <v>0</v>
      </c>
      <c r="J28" s="5">
        <v>0</v>
      </c>
    </row>
    <row r="29" spans="1:10" x14ac:dyDescent="0.2">
      <c r="A29" t="s">
        <v>33</v>
      </c>
      <c r="B29" t="s">
        <v>34</v>
      </c>
      <c r="C29" t="s">
        <v>35</v>
      </c>
      <c r="F29" s="1" t="s">
        <v>32</v>
      </c>
      <c r="G29" s="4"/>
      <c r="H29" s="12">
        <v>3.375</v>
      </c>
      <c r="I29" s="12">
        <v>6.625</v>
      </c>
      <c r="J29" s="12">
        <v>5.5</v>
      </c>
    </row>
    <row r="30" spans="1:10" x14ac:dyDescent="0.2">
      <c r="A30" t="s">
        <v>33</v>
      </c>
      <c r="B30" t="s">
        <v>34</v>
      </c>
      <c r="C30" t="s">
        <v>36</v>
      </c>
      <c r="F30" s="1" t="s">
        <v>6</v>
      </c>
      <c r="H30" s="5">
        <v>0</v>
      </c>
      <c r="I30" s="5">
        <v>0</v>
      </c>
      <c r="J30" s="5">
        <v>0</v>
      </c>
    </row>
    <row r="31" spans="1:10" x14ac:dyDescent="0.2">
      <c r="A31" t="s">
        <v>33</v>
      </c>
      <c r="B31" t="s">
        <v>34</v>
      </c>
      <c r="C31" t="s">
        <v>36</v>
      </c>
      <c r="F31" s="1" t="s">
        <v>7</v>
      </c>
      <c r="H31" s="5">
        <v>0</v>
      </c>
      <c r="I31" s="5">
        <v>0</v>
      </c>
      <c r="J31" s="5">
        <v>0</v>
      </c>
    </row>
    <row r="32" spans="1:10" x14ac:dyDescent="0.2">
      <c r="A32" t="s">
        <v>33</v>
      </c>
      <c r="B32" t="s">
        <v>34</v>
      </c>
      <c r="C32" t="s">
        <v>36</v>
      </c>
      <c r="F32" s="1" t="s">
        <v>8</v>
      </c>
      <c r="H32" s="5">
        <v>6</v>
      </c>
      <c r="I32" s="5">
        <v>7</v>
      </c>
      <c r="J32" s="5">
        <v>7</v>
      </c>
    </row>
    <row r="33" spans="1:10" x14ac:dyDescent="0.2">
      <c r="A33" t="s">
        <v>33</v>
      </c>
      <c r="B33" t="s">
        <v>34</v>
      </c>
      <c r="C33" t="s">
        <v>36</v>
      </c>
      <c r="F33" s="1" t="s">
        <v>9</v>
      </c>
      <c r="H33" s="5">
        <v>-2.5</v>
      </c>
      <c r="I33" s="5">
        <v>-2.5</v>
      </c>
      <c r="J33" s="5">
        <v>-1.25</v>
      </c>
    </row>
    <row r="34" spans="1:10" x14ac:dyDescent="0.2">
      <c r="A34" t="s">
        <v>33</v>
      </c>
      <c r="B34" t="s">
        <v>34</v>
      </c>
      <c r="C34" t="s">
        <v>36</v>
      </c>
      <c r="F34" s="1" t="s">
        <v>10</v>
      </c>
      <c r="H34" s="5">
        <v>0</v>
      </c>
      <c r="I34" s="5">
        <v>0</v>
      </c>
      <c r="J34" s="5">
        <v>0</v>
      </c>
    </row>
    <row r="35" spans="1:10" x14ac:dyDescent="0.2">
      <c r="A35" t="s">
        <v>33</v>
      </c>
      <c r="B35" t="s">
        <v>34</v>
      </c>
      <c r="C35" t="s">
        <v>36</v>
      </c>
      <c r="F35" s="1" t="s">
        <v>11</v>
      </c>
      <c r="H35" s="5">
        <v>0</v>
      </c>
      <c r="I35" s="5">
        <v>1.25</v>
      </c>
      <c r="J35" s="5">
        <v>0</v>
      </c>
    </row>
    <row r="36" spans="1:10" x14ac:dyDescent="0.2">
      <c r="A36" t="s">
        <v>33</v>
      </c>
      <c r="B36" t="s">
        <v>34</v>
      </c>
      <c r="C36" t="s">
        <v>36</v>
      </c>
      <c r="F36" s="1" t="s">
        <v>12</v>
      </c>
      <c r="H36" s="5">
        <v>0</v>
      </c>
      <c r="I36" s="5">
        <v>0</v>
      </c>
      <c r="J36" s="5">
        <v>0.64000000000000012</v>
      </c>
    </row>
    <row r="37" spans="1:10" x14ac:dyDescent="0.2">
      <c r="A37" t="s">
        <v>33</v>
      </c>
      <c r="B37" t="s">
        <v>34</v>
      </c>
      <c r="C37" t="s">
        <v>36</v>
      </c>
      <c r="F37" s="1" t="s">
        <v>13</v>
      </c>
      <c r="H37" s="5">
        <v>0</v>
      </c>
      <c r="I37" s="5">
        <v>2.2222222222222223</v>
      </c>
      <c r="J37" s="5">
        <v>1.1111111111111112</v>
      </c>
    </row>
    <row r="38" spans="1:10" x14ac:dyDescent="0.2">
      <c r="A38" t="s">
        <v>33</v>
      </c>
      <c r="B38" t="s">
        <v>34</v>
      </c>
      <c r="C38" t="s">
        <v>36</v>
      </c>
      <c r="F38" s="1" t="s">
        <v>14</v>
      </c>
      <c r="H38" s="5">
        <v>0</v>
      </c>
      <c r="I38" s="5">
        <v>0</v>
      </c>
      <c r="J38" s="5">
        <v>0</v>
      </c>
    </row>
    <row r="39" spans="1:10" x14ac:dyDescent="0.2">
      <c r="A39" t="s">
        <v>33</v>
      </c>
      <c r="B39" t="s">
        <v>34</v>
      </c>
      <c r="C39" t="s">
        <v>36</v>
      </c>
      <c r="F39" s="1" t="s">
        <v>15</v>
      </c>
      <c r="G39" s="4"/>
      <c r="H39" s="12">
        <v>0</v>
      </c>
      <c r="I39" s="12">
        <v>0</v>
      </c>
      <c r="J39" s="12">
        <v>0.76862745098039209</v>
      </c>
    </row>
    <row r="40" spans="1:10" x14ac:dyDescent="0.2">
      <c r="A40" t="s">
        <v>33</v>
      </c>
      <c r="B40" t="s">
        <v>34</v>
      </c>
      <c r="C40" t="s">
        <v>36</v>
      </c>
      <c r="F40" s="1" t="s">
        <v>16</v>
      </c>
      <c r="H40" s="5">
        <v>1</v>
      </c>
      <c r="I40" s="5">
        <v>0</v>
      </c>
      <c r="J40" s="5">
        <v>1</v>
      </c>
    </row>
    <row r="41" spans="1:10" x14ac:dyDescent="0.2">
      <c r="A41" t="s">
        <v>33</v>
      </c>
      <c r="B41" t="s">
        <v>34</v>
      </c>
      <c r="C41" t="s">
        <v>36</v>
      </c>
      <c r="F41" s="1" t="s">
        <v>17</v>
      </c>
      <c r="H41" s="5">
        <v>0</v>
      </c>
      <c r="I41" s="5">
        <v>0</v>
      </c>
      <c r="J41" s="5">
        <v>0</v>
      </c>
    </row>
    <row r="42" spans="1:10" x14ac:dyDescent="0.2">
      <c r="A42" t="s">
        <v>33</v>
      </c>
      <c r="B42" t="s">
        <v>34</v>
      </c>
      <c r="C42" t="s">
        <v>36</v>
      </c>
      <c r="F42" s="1" t="s">
        <v>18</v>
      </c>
      <c r="H42" s="5">
        <v>0</v>
      </c>
      <c r="I42" s="5">
        <v>0</v>
      </c>
      <c r="J42" s="5">
        <v>0</v>
      </c>
    </row>
    <row r="43" spans="1:10" x14ac:dyDescent="0.2">
      <c r="A43" t="s">
        <v>33</v>
      </c>
      <c r="B43" t="s">
        <v>34</v>
      </c>
      <c r="C43" t="s">
        <v>36</v>
      </c>
      <c r="F43" s="1" t="s">
        <v>19</v>
      </c>
      <c r="H43" s="5">
        <v>1.2941176470588236</v>
      </c>
      <c r="I43" s="5">
        <v>0</v>
      </c>
      <c r="J43" s="5">
        <v>0</v>
      </c>
    </row>
    <row r="44" spans="1:10" x14ac:dyDescent="0.2">
      <c r="A44" t="s">
        <v>33</v>
      </c>
      <c r="B44" t="s">
        <v>34</v>
      </c>
      <c r="C44" t="s">
        <v>36</v>
      </c>
      <c r="F44" s="1" t="s">
        <v>20</v>
      </c>
      <c r="H44" s="5">
        <v>4</v>
      </c>
      <c r="I44" s="12">
        <v>5.4285714285714288</v>
      </c>
      <c r="J44" s="5">
        <v>5</v>
      </c>
    </row>
    <row r="45" spans="1:10" x14ac:dyDescent="0.2">
      <c r="A45" t="s">
        <v>33</v>
      </c>
      <c r="B45" t="s">
        <v>34</v>
      </c>
      <c r="C45" t="s">
        <v>36</v>
      </c>
      <c r="F45" s="1" t="s">
        <v>21</v>
      </c>
      <c r="H45" s="5">
        <v>1.02</v>
      </c>
      <c r="I45" s="5">
        <v>1.02</v>
      </c>
      <c r="J45" s="5">
        <v>1.02</v>
      </c>
    </row>
    <row r="46" spans="1:10" x14ac:dyDescent="0.2">
      <c r="A46" t="s">
        <v>33</v>
      </c>
      <c r="B46" t="s">
        <v>34</v>
      </c>
      <c r="C46" t="s">
        <v>36</v>
      </c>
      <c r="F46" s="1" t="s">
        <v>22</v>
      </c>
      <c r="H46" s="5">
        <v>0</v>
      </c>
      <c r="I46" s="5">
        <v>0</v>
      </c>
      <c r="J46" s="5">
        <v>0</v>
      </c>
    </row>
    <row r="47" spans="1:10" x14ac:dyDescent="0.2">
      <c r="A47" t="s">
        <v>33</v>
      </c>
      <c r="B47" t="s">
        <v>34</v>
      </c>
      <c r="C47" t="s">
        <v>36</v>
      </c>
      <c r="F47" s="1" t="s">
        <v>23</v>
      </c>
      <c r="H47" s="5">
        <v>0</v>
      </c>
      <c r="I47" s="5">
        <v>0</v>
      </c>
      <c r="J47" s="5">
        <v>0</v>
      </c>
    </row>
    <row r="48" spans="1:10" x14ac:dyDescent="0.2">
      <c r="A48" t="s">
        <v>33</v>
      </c>
      <c r="B48" t="s">
        <v>34</v>
      </c>
      <c r="C48" t="s">
        <v>36</v>
      </c>
      <c r="F48" s="1" t="s">
        <v>24</v>
      </c>
      <c r="H48" s="5">
        <v>1.0714285714285714</v>
      </c>
      <c r="I48" s="5">
        <v>1.0714285714285714</v>
      </c>
      <c r="J48" s="5">
        <v>1.0714285714285714</v>
      </c>
    </row>
    <row r="49" spans="1:10" x14ac:dyDescent="0.2">
      <c r="A49" t="s">
        <v>33</v>
      </c>
      <c r="B49" t="s">
        <v>34</v>
      </c>
      <c r="C49" t="s">
        <v>36</v>
      </c>
      <c r="F49" s="1" t="s">
        <v>25</v>
      </c>
      <c r="H49" s="5">
        <v>0</v>
      </c>
      <c r="I49" s="5">
        <v>0</v>
      </c>
      <c r="J49" s="5">
        <v>0</v>
      </c>
    </row>
    <row r="50" spans="1:10" x14ac:dyDescent="0.2">
      <c r="A50" t="s">
        <v>33</v>
      </c>
      <c r="B50" t="s">
        <v>34</v>
      </c>
      <c r="C50" t="s">
        <v>36</v>
      </c>
      <c r="F50" s="1" t="s">
        <v>26</v>
      </c>
      <c r="H50" s="5">
        <v>1.1000000000000001</v>
      </c>
      <c r="I50" s="5">
        <v>0</v>
      </c>
      <c r="J50" s="5">
        <v>0</v>
      </c>
    </row>
    <row r="51" spans="1:10" x14ac:dyDescent="0.2">
      <c r="A51" t="s">
        <v>33</v>
      </c>
      <c r="B51" t="s">
        <v>34</v>
      </c>
      <c r="C51" t="s">
        <v>36</v>
      </c>
      <c r="F51" s="1" t="s">
        <v>27</v>
      </c>
      <c r="H51" s="12">
        <v>1</v>
      </c>
      <c r="I51" s="12">
        <v>0.83333333333333337</v>
      </c>
      <c r="J51" s="12">
        <v>1.8333333333333333</v>
      </c>
    </row>
    <row r="52" spans="1:10" x14ac:dyDescent="0.2">
      <c r="A52" t="s">
        <v>33</v>
      </c>
      <c r="B52" t="s">
        <v>34</v>
      </c>
      <c r="C52" t="s">
        <v>36</v>
      </c>
      <c r="F52" s="1" t="s">
        <v>28</v>
      </c>
      <c r="H52" s="5">
        <v>0</v>
      </c>
      <c r="I52" s="5">
        <v>0</v>
      </c>
      <c r="J52" s="5">
        <v>0</v>
      </c>
    </row>
    <row r="53" spans="1:10" x14ac:dyDescent="0.2">
      <c r="A53" t="s">
        <v>33</v>
      </c>
      <c r="B53" t="s">
        <v>34</v>
      </c>
      <c r="C53" t="s">
        <v>36</v>
      </c>
      <c r="F53" s="1" t="s">
        <v>29</v>
      </c>
      <c r="H53" s="5">
        <v>0</v>
      </c>
      <c r="I53" s="5">
        <v>0</v>
      </c>
      <c r="J53" s="5">
        <v>0</v>
      </c>
    </row>
    <row r="54" spans="1:10" x14ac:dyDescent="0.2">
      <c r="A54" t="s">
        <v>33</v>
      </c>
      <c r="B54" t="s">
        <v>34</v>
      </c>
      <c r="C54" t="s">
        <v>36</v>
      </c>
      <c r="F54" s="1" t="s">
        <v>30</v>
      </c>
      <c r="H54" s="5">
        <v>0</v>
      </c>
      <c r="I54" s="5">
        <v>0</v>
      </c>
      <c r="J54" s="5">
        <v>0</v>
      </c>
    </row>
    <row r="55" spans="1:10" x14ac:dyDescent="0.2">
      <c r="A55" t="s">
        <v>33</v>
      </c>
      <c r="B55" t="s">
        <v>34</v>
      </c>
      <c r="C55" t="s">
        <v>36</v>
      </c>
      <c r="F55" s="1" t="s">
        <v>31</v>
      </c>
      <c r="H55" s="5">
        <v>0</v>
      </c>
      <c r="I55" s="5">
        <v>0</v>
      </c>
      <c r="J55" s="5">
        <v>0</v>
      </c>
    </row>
    <row r="56" spans="1:10" x14ac:dyDescent="0.2">
      <c r="A56" t="s">
        <v>33</v>
      </c>
      <c r="B56" t="s">
        <v>34</v>
      </c>
      <c r="C56" t="s">
        <v>36</v>
      </c>
      <c r="F56" s="1" t="s">
        <v>32</v>
      </c>
      <c r="G56" s="4"/>
      <c r="H56" s="12">
        <v>3.25</v>
      </c>
      <c r="I56" s="12">
        <v>3.25</v>
      </c>
      <c r="J56" s="12">
        <v>4.375</v>
      </c>
    </row>
    <row r="57" spans="1:10" x14ac:dyDescent="0.2">
      <c r="A57" t="s">
        <v>33</v>
      </c>
      <c r="B57" t="s">
        <v>34</v>
      </c>
      <c r="C57" t="s">
        <v>37</v>
      </c>
      <c r="F57" s="1" t="s">
        <v>6</v>
      </c>
      <c r="H57" s="5">
        <v>0</v>
      </c>
      <c r="I57" s="5">
        <v>0</v>
      </c>
      <c r="J57" s="5">
        <v>0</v>
      </c>
    </row>
    <row r="58" spans="1:10" x14ac:dyDescent="0.2">
      <c r="A58" t="s">
        <v>33</v>
      </c>
      <c r="B58" t="s">
        <v>34</v>
      </c>
      <c r="C58" t="s">
        <v>37</v>
      </c>
      <c r="F58" s="1" t="s">
        <v>7</v>
      </c>
      <c r="H58" s="5">
        <v>0</v>
      </c>
      <c r="I58" s="5">
        <v>0</v>
      </c>
      <c r="J58" s="5">
        <v>0</v>
      </c>
    </row>
    <row r="59" spans="1:10" x14ac:dyDescent="0.2">
      <c r="A59" t="s">
        <v>33</v>
      </c>
      <c r="B59" t="s">
        <v>34</v>
      </c>
      <c r="C59" t="s">
        <v>37</v>
      </c>
      <c r="F59" s="1" t="s">
        <v>8</v>
      </c>
      <c r="H59" s="5">
        <v>5</v>
      </c>
      <c r="I59" s="5">
        <v>3</v>
      </c>
      <c r="J59" s="5">
        <v>3</v>
      </c>
    </row>
    <row r="60" spans="1:10" x14ac:dyDescent="0.2">
      <c r="A60" t="s">
        <v>33</v>
      </c>
      <c r="B60" t="s">
        <v>34</v>
      </c>
      <c r="C60" t="s">
        <v>37</v>
      </c>
      <c r="F60" s="1" t="s">
        <v>9</v>
      </c>
      <c r="H60" s="5">
        <v>0</v>
      </c>
      <c r="I60" s="5">
        <v>0</v>
      </c>
      <c r="J60" s="5">
        <v>0</v>
      </c>
    </row>
    <row r="61" spans="1:10" x14ac:dyDescent="0.2">
      <c r="A61" t="s">
        <v>33</v>
      </c>
      <c r="B61" t="s">
        <v>34</v>
      </c>
      <c r="C61" t="s">
        <v>37</v>
      </c>
      <c r="F61" s="1" t="s">
        <v>10</v>
      </c>
      <c r="H61" s="5">
        <v>0</v>
      </c>
      <c r="I61" s="5">
        <v>0</v>
      </c>
      <c r="J61" s="5">
        <v>0</v>
      </c>
    </row>
    <row r="62" spans="1:10" x14ac:dyDescent="0.2">
      <c r="A62" t="s">
        <v>33</v>
      </c>
      <c r="B62" t="s">
        <v>34</v>
      </c>
      <c r="C62" t="s">
        <v>37</v>
      </c>
      <c r="F62" s="1" t="s">
        <v>11</v>
      </c>
      <c r="H62" s="5">
        <v>1.25</v>
      </c>
      <c r="I62" s="5">
        <v>1.25</v>
      </c>
      <c r="J62" s="5">
        <v>1.25</v>
      </c>
    </row>
    <row r="63" spans="1:10" x14ac:dyDescent="0.2">
      <c r="A63" t="s">
        <v>33</v>
      </c>
      <c r="B63" t="s">
        <v>34</v>
      </c>
      <c r="C63" t="s">
        <v>37</v>
      </c>
      <c r="F63" s="1" t="s">
        <v>12</v>
      </c>
      <c r="H63" s="5">
        <v>0</v>
      </c>
      <c r="I63" s="5">
        <v>0</v>
      </c>
      <c r="J63" s="5">
        <v>0</v>
      </c>
    </row>
    <row r="64" spans="1:10" x14ac:dyDescent="0.2">
      <c r="A64" t="s">
        <v>33</v>
      </c>
      <c r="B64" t="s">
        <v>34</v>
      </c>
      <c r="C64" t="s">
        <v>37</v>
      </c>
      <c r="F64" s="1" t="s">
        <v>13</v>
      </c>
      <c r="H64" s="5">
        <v>0</v>
      </c>
      <c r="I64" s="5">
        <v>0</v>
      </c>
      <c r="J64" s="5">
        <v>0</v>
      </c>
    </row>
    <row r="65" spans="1:10" x14ac:dyDescent="0.2">
      <c r="A65" t="s">
        <v>33</v>
      </c>
      <c r="B65" t="s">
        <v>34</v>
      </c>
      <c r="C65" t="s">
        <v>37</v>
      </c>
      <c r="F65" s="1" t="s">
        <v>14</v>
      </c>
      <c r="H65" s="5">
        <v>0</v>
      </c>
      <c r="I65" s="5">
        <v>0</v>
      </c>
      <c r="J65" s="5">
        <v>0</v>
      </c>
    </row>
    <row r="66" spans="1:10" x14ac:dyDescent="0.2">
      <c r="A66" t="s">
        <v>33</v>
      </c>
      <c r="B66" t="s">
        <v>34</v>
      </c>
      <c r="C66" t="s">
        <v>37</v>
      </c>
      <c r="F66" s="1" t="s">
        <v>15</v>
      </c>
      <c r="H66" s="5">
        <v>0</v>
      </c>
      <c r="I66" s="5">
        <v>0</v>
      </c>
      <c r="J66" s="5">
        <v>0</v>
      </c>
    </row>
    <row r="67" spans="1:10" x14ac:dyDescent="0.2">
      <c r="A67" t="s">
        <v>33</v>
      </c>
      <c r="B67" t="s">
        <v>34</v>
      </c>
      <c r="C67" t="s">
        <v>37</v>
      </c>
      <c r="F67" s="1" t="s">
        <v>16</v>
      </c>
      <c r="H67" s="5">
        <v>0</v>
      </c>
      <c r="I67" s="5">
        <v>0</v>
      </c>
      <c r="J67" s="5">
        <v>0</v>
      </c>
    </row>
    <row r="68" spans="1:10" x14ac:dyDescent="0.2">
      <c r="A68" t="s">
        <v>33</v>
      </c>
      <c r="B68" t="s">
        <v>34</v>
      </c>
      <c r="C68" t="s">
        <v>37</v>
      </c>
      <c r="F68" s="1" t="s">
        <v>17</v>
      </c>
      <c r="H68" s="5">
        <v>0</v>
      </c>
      <c r="I68" s="5">
        <v>0</v>
      </c>
      <c r="J68" s="5">
        <v>0</v>
      </c>
    </row>
    <row r="69" spans="1:10" x14ac:dyDescent="0.2">
      <c r="A69" t="s">
        <v>33</v>
      </c>
      <c r="B69" t="s">
        <v>34</v>
      </c>
      <c r="C69" t="s">
        <v>37</v>
      </c>
      <c r="F69" s="1" t="s">
        <v>18</v>
      </c>
      <c r="H69" s="5">
        <v>0</v>
      </c>
      <c r="I69" s="5">
        <v>0</v>
      </c>
      <c r="J69" s="5">
        <v>0</v>
      </c>
    </row>
    <row r="70" spans="1:10" x14ac:dyDescent="0.2">
      <c r="A70" t="s">
        <v>33</v>
      </c>
      <c r="B70" t="s">
        <v>34</v>
      </c>
      <c r="C70" t="s">
        <v>37</v>
      </c>
      <c r="F70" s="1" t="s">
        <v>19</v>
      </c>
      <c r="H70" s="5">
        <v>0</v>
      </c>
      <c r="I70" s="5">
        <v>0</v>
      </c>
      <c r="J70" s="5">
        <v>0</v>
      </c>
    </row>
    <row r="71" spans="1:10" x14ac:dyDescent="0.2">
      <c r="A71" t="s">
        <v>33</v>
      </c>
      <c r="B71" t="s">
        <v>34</v>
      </c>
      <c r="C71" t="s">
        <v>37</v>
      </c>
      <c r="F71" s="1" t="s">
        <v>20</v>
      </c>
      <c r="H71" s="5">
        <v>0</v>
      </c>
      <c r="I71" s="5">
        <v>0</v>
      </c>
      <c r="J71" s="5">
        <v>0</v>
      </c>
    </row>
    <row r="72" spans="1:10" x14ac:dyDescent="0.2">
      <c r="A72" t="s">
        <v>33</v>
      </c>
      <c r="B72" t="s">
        <v>34</v>
      </c>
      <c r="C72" t="s">
        <v>37</v>
      </c>
      <c r="F72" s="1" t="s">
        <v>21</v>
      </c>
      <c r="H72" s="5">
        <v>5</v>
      </c>
      <c r="I72" s="5">
        <v>3</v>
      </c>
      <c r="J72" s="5">
        <v>5</v>
      </c>
    </row>
    <row r="73" spans="1:10" x14ac:dyDescent="0.2">
      <c r="A73" t="s">
        <v>33</v>
      </c>
      <c r="B73" t="s">
        <v>34</v>
      </c>
      <c r="C73" t="s">
        <v>37</v>
      </c>
      <c r="F73" s="1" t="s">
        <v>22</v>
      </c>
      <c r="H73" s="5">
        <v>0</v>
      </c>
      <c r="I73" s="5">
        <v>0</v>
      </c>
      <c r="J73" s="5">
        <v>0</v>
      </c>
    </row>
    <row r="74" spans="1:10" x14ac:dyDescent="0.2">
      <c r="A74" t="s">
        <v>33</v>
      </c>
      <c r="B74" t="s">
        <v>34</v>
      </c>
      <c r="C74" t="s">
        <v>37</v>
      </c>
      <c r="F74" s="1" t="s">
        <v>23</v>
      </c>
      <c r="H74" s="5">
        <v>0</v>
      </c>
      <c r="I74" s="5">
        <v>0</v>
      </c>
      <c r="J74" s="5">
        <v>0</v>
      </c>
    </row>
    <row r="75" spans="1:10" x14ac:dyDescent="0.2">
      <c r="A75" t="s">
        <v>33</v>
      </c>
      <c r="B75" t="s">
        <v>34</v>
      </c>
      <c r="C75" t="s">
        <v>37</v>
      </c>
      <c r="F75" s="1" t="s">
        <v>24</v>
      </c>
      <c r="H75" s="5">
        <v>0</v>
      </c>
      <c r="I75" s="5">
        <v>0</v>
      </c>
      <c r="J75" s="5">
        <v>0</v>
      </c>
    </row>
    <row r="76" spans="1:10" x14ac:dyDescent="0.2">
      <c r="A76" t="s">
        <v>33</v>
      </c>
      <c r="B76" t="s">
        <v>34</v>
      </c>
      <c r="C76" t="s">
        <v>37</v>
      </c>
      <c r="F76" s="1" t="s">
        <v>25</v>
      </c>
      <c r="H76" s="5">
        <v>0</v>
      </c>
      <c r="I76" s="5">
        <v>0</v>
      </c>
      <c r="J76" s="5">
        <v>0</v>
      </c>
    </row>
    <row r="77" spans="1:10" x14ac:dyDescent="0.2">
      <c r="A77" t="s">
        <v>33</v>
      </c>
      <c r="B77" t="s">
        <v>34</v>
      </c>
      <c r="C77" t="s">
        <v>37</v>
      </c>
      <c r="F77" s="1" t="s">
        <v>26</v>
      </c>
      <c r="H77" s="5">
        <v>0</v>
      </c>
      <c r="I77" s="5">
        <v>0</v>
      </c>
      <c r="J77" s="5">
        <v>0</v>
      </c>
    </row>
    <row r="78" spans="1:10" x14ac:dyDescent="0.2">
      <c r="A78" t="s">
        <v>33</v>
      </c>
      <c r="B78" t="s">
        <v>34</v>
      </c>
      <c r="C78" t="s">
        <v>37</v>
      </c>
      <c r="F78" s="1" t="s">
        <v>27</v>
      </c>
      <c r="H78" s="5">
        <v>0</v>
      </c>
      <c r="I78" s="5">
        <v>0</v>
      </c>
      <c r="J78" s="5">
        <v>0</v>
      </c>
    </row>
    <row r="79" spans="1:10" x14ac:dyDescent="0.2">
      <c r="A79" t="s">
        <v>33</v>
      </c>
      <c r="B79" t="s">
        <v>34</v>
      </c>
      <c r="C79" t="s">
        <v>37</v>
      </c>
      <c r="F79" s="1" t="s">
        <v>28</v>
      </c>
      <c r="H79" s="5">
        <v>0</v>
      </c>
      <c r="I79" s="5">
        <v>0</v>
      </c>
      <c r="J79" s="5">
        <v>0</v>
      </c>
    </row>
    <row r="80" spans="1:10" x14ac:dyDescent="0.2">
      <c r="A80" t="s">
        <v>33</v>
      </c>
      <c r="B80" t="s">
        <v>34</v>
      </c>
      <c r="C80" t="s">
        <v>37</v>
      </c>
      <c r="F80" s="1" t="s">
        <v>29</v>
      </c>
      <c r="H80" s="5">
        <v>0</v>
      </c>
      <c r="I80" s="5">
        <v>0</v>
      </c>
      <c r="J80" s="5">
        <v>0</v>
      </c>
    </row>
    <row r="81" spans="1:10" x14ac:dyDescent="0.2">
      <c r="A81" t="s">
        <v>33</v>
      </c>
      <c r="B81" t="s">
        <v>34</v>
      </c>
      <c r="C81" t="s">
        <v>37</v>
      </c>
      <c r="F81" s="1" t="s">
        <v>30</v>
      </c>
      <c r="H81" s="5">
        <v>0</v>
      </c>
      <c r="I81" s="5">
        <v>0</v>
      </c>
      <c r="J81" s="5">
        <v>0</v>
      </c>
    </row>
    <row r="82" spans="1:10" x14ac:dyDescent="0.2">
      <c r="A82" t="s">
        <v>33</v>
      </c>
      <c r="B82" t="s">
        <v>34</v>
      </c>
      <c r="C82" t="s">
        <v>37</v>
      </c>
      <c r="F82" s="1" t="s">
        <v>31</v>
      </c>
      <c r="H82" s="5">
        <v>0</v>
      </c>
      <c r="I82" s="5">
        <v>0</v>
      </c>
      <c r="J82" s="5">
        <v>0</v>
      </c>
    </row>
    <row r="83" spans="1:10" x14ac:dyDescent="0.2">
      <c r="A83" t="s">
        <v>33</v>
      </c>
      <c r="B83" t="s">
        <v>34</v>
      </c>
      <c r="C83" t="s">
        <v>37</v>
      </c>
      <c r="F83" s="1" t="s">
        <v>32</v>
      </c>
      <c r="H83" s="5">
        <v>0</v>
      </c>
      <c r="I83" s="5">
        <v>1.125</v>
      </c>
      <c r="J83" s="5">
        <v>0</v>
      </c>
    </row>
    <row r="84" spans="1:10" x14ac:dyDescent="0.2">
      <c r="A84" t="s">
        <v>33</v>
      </c>
      <c r="B84" t="s">
        <v>34</v>
      </c>
      <c r="C84" t="s">
        <v>38</v>
      </c>
      <c r="F84" s="1" t="s">
        <v>6</v>
      </c>
      <c r="H84" s="5">
        <v>2.4</v>
      </c>
      <c r="I84" s="5">
        <v>1.2</v>
      </c>
      <c r="J84" s="5">
        <v>0</v>
      </c>
    </row>
    <row r="85" spans="1:10" x14ac:dyDescent="0.2">
      <c r="A85" t="s">
        <v>33</v>
      </c>
      <c r="B85" t="s">
        <v>34</v>
      </c>
      <c r="C85" t="s">
        <v>38</v>
      </c>
      <c r="F85" s="1" t="s">
        <v>7</v>
      </c>
      <c r="H85" s="5">
        <v>0</v>
      </c>
      <c r="I85" s="5">
        <v>0</v>
      </c>
      <c r="J85" s="5">
        <v>0</v>
      </c>
    </row>
    <row r="86" spans="1:10" x14ac:dyDescent="0.2">
      <c r="A86" t="s">
        <v>33</v>
      </c>
      <c r="B86" t="s">
        <v>34</v>
      </c>
      <c r="C86" t="s">
        <v>38</v>
      </c>
      <c r="F86" s="1" t="s">
        <v>8</v>
      </c>
      <c r="H86" s="5">
        <v>-1</v>
      </c>
      <c r="I86" s="5">
        <v>0</v>
      </c>
      <c r="J86" s="5">
        <v>0</v>
      </c>
    </row>
    <row r="87" spans="1:10" x14ac:dyDescent="0.2">
      <c r="A87" t="s">
        <v>33</v>
      </c>
      <c r="B87" t="s">
        <v>34</v>
      </c>
      <c r="C87" t="s">
        <v>38</v>
      </c>
      <c r="F87" s="1" t="s">
        <v>9</v>
      </c>
      <c r="H87" s="5">
        <v>0</v>
      </c>
      <c r="I87" s="5">
        <v>0</v>
      </c>
      <c r="J87" s="5">
        <v>0</v>
      </c>
    </row>
    <row r="88" spans="1:10" x14ac:dyDescent="0.2">
      <c r="A88" t="s">
        <v>33</v>
      </c>
      <c r="B88" t="s">
        <v>34</v>
      </c>
      <c r="C88" t="s">
        <v>38</v>
      </c>
      <c r="F88" s="1" t="s">
        <v>10</v>
      </c>
      <c r="H88" s="5">
        <v>0</v>
      </c>
      <c r="I88" s="5">
        <v>0</v>
      </c>
      <c r="J88" s="5">
        <v>0</v>
      </c>
    </row>
    <row r="89" spans="1:10" x14ac:dyDescent="0.2">
      <c r="A89" t="s">
        <v>33</v>
      </c>
      <c r="B89" t="s">
        <v>34</v>
      </c>
      <c r="C89" t="s">
        <v>38</v>
      </c>
      <c r="F89" s="1" t="s">
        <v>11</v>
      </c>
      <c r="H89" s="5">
        <v>2.5</v>
      </c>
      <c r="I89" s="5">
        <v>0</v>
      </c>
      <c r="J89" s="5">
        <v>0</v>
      </c>
    </row>
    <row r="90" spans="1:10" x14ac:dyDescent="0.2">
      <c r="A90" t="s">
        <v>33</v>
      </c>
      <c r="B90" t="s">
        <v>34</v>
      </c>
      <c r="C90" t="s">
        <v>38</v>
      </c>
      <c r="F90" s="1" t="s">
        <v>12</v>
      </c>
      <c r="H90" s="5">
        <v>0</v>
      </c>
      <c r="I90" s="5">
        <v>0</v>
      </c>
      <c r="J90" s="5">
        <v>0</v>
      </c>
    </row>
    <row r="91" spans="1:10" x14ac:dyDescent="0.2">
      <c r="A91" t="s">
        <v>33</v>
      </c>
      <c r="B91" t="s">
        <v>34</v>
      </c>
      <c r="C91" t="s">
        <v>38</v>
      </c>
      <c r="F91" s="1" t="s">
        <v>13</v>
      </c>
      <c r="H91" s="5">
        <v>0</v>
      </c>
      <c r="I91" s="5">
        <v>1.1111111111111112</v>
      </c>
      <c r="J91" s="5">
        <v>1.1111111111111112</v>
      </c>
    </row>
    <row r="92" spans="1:10" x14ac:dyDescent="0.2">
      <c r="A92" t="s">
        <v>33</v>
      </c>
      <c r="B92" t="s">
        <v>34</v>
      </c>
      <c r="C92" t="s">
        <v>38</v>
      </c>
      <c r="F92" s="1" t="s">
        <v>14</v>
      </c>
      <c r="H92" s="5">
        <v>0</v>
      </c>
      <c r="I92" s="5">
        <v>0</v>
      </c>
      <c r="J92" s="5">
        <v>0</v>
      </c>
    </row>
    <row r="93" spans="1:10" x14ac:dyDescent="0.2">
      <c r="A93" t="s">
        <v>33</v>
      </c>
      <c r="B93" t="s">
        <v>34</v>
      </c>
      <c r="C93" t="s">
        <v>38</v>
      </c>
      <c r="F93" s="1" t="s">
        <v>15</v>
      </c>
      <c r="H93" s="5">
        <v>0</v>
      </c>
      <c r="I93" s="5">
        <v>0</v>
      </c>
      <c r="J93" s="5">
        <v>0</v>
      </c>
    </row>
    <row r="94" spans="1:10" x14ac:dyDescent="0.2">
      <c r="A94" t="s">
        <v>33</v>
      </c>
      <c r="B94" t="s">
        <v>34</v>
      </c>
      <c r="C94" t="s">
        <v>38</v>
      </c>
      <c r="F94" s="1" t="s">
        <v>16</v>
      </c>
      <c r="H94" s="5">
        <v>0</v>
      </c>
      <c r="I94" s="5">
        <v>0</v>
      </c>
      <c r="J94" s="5">
        <v>1</v>
      </c>
    </row>
    <row r="95" spans="1:10" x14ac:dyDescent="0.2">
      <c r="A95" t="s">
        <v>33</v>
      </c>
      <c r="B95" t="s">
        <v>34</v>
      </c>
      <c r="C95" t="s">
        <v>38</v>
      </c>
      <c r="F95" s="1" t="s">
        <v>17</v>
      </c>
      <c r="H95" s="5">
        <v>0</v>
      </c>
      <c r="I95" s="5">
        <v>0</v>
      </c>
      <c r="J95" s="5">
        <v>0</v>
      </c>
    </row>
    <row r="96" spans="1:10" x14ac:dyDescent="0.2">
      <c r="A96" t="s">
        <v>33</v>
      </c>
      <c r="B96" t="s">
        <v>34</v>
      </c>
      <c r="C96" t="s">
        <v>38</v>
      </c>
      <c r="F96" s="1" t="s">
        <v>18</v>
      </c>
      <c r="H96" s="5">
        <v>0</v>
      </c>
      <c r="I96" s="5">
        <v>0</v>
      </c>
      <c r="J96" s="5">
        <v>0</v>
      </c>
    </row>
    <row r="97" spans="1:10" x14ac:dyDescent="0.2">
      <c r="A97" t="s">
        <v>33</v>
      </c>
      <c r="B97" t="s">
        <v>34</v>
      </c>
      <c r="C97" t="s">
        <v>38</v>
      </c>
      <c r="F97" s="1" t="s">
        <v>19</v>
      </c>
      <c r="H97" s="5">
        <v>0</v>
      </c>
      <c r="I97" s="5">
        <v>0</v>
      </c>
      <c r="J97" s="5">
        <v>0</v>
      </c>
    </row>
    <row r="98" spans="1:10" x14ac:dyDescent="0.2">
      <c r="A98" t="s">
        <v>33</v>
      </c>
      <c r="B98" t="s">
        <v>34</v>
      </c>
      <c r="C98" t="s">
        <v>38</v>
      </c>
      <c r="F98" s="1" t="s">
        <v>20</v>
      </c>
      <c r="H98" s="5">
        <v>13</v>
      </c>
      <c r="I98" s="5">
        <v>5</v>
      </c>
      <c r="J98" s="5">
        <v>3</v>
      </c>
    </row>
    <row r="99" spans="1:10" x14ac:dyDescent="0.2">
      <c r="A99" t="s">
        <v>33</v>
      </c>
      <c r="B99" t="s">
        <v>34</v>
      </c>
      <c r="C99" t="s">
        <v>38</v>
      </c>
      <c r="F99" s="1" t="s">
        <v>21</v>
      </c>
      <c r="H99" s="5">
        <v>2</v>
      </c>
      <c r="I99" s="5">
        <v>4</v>
      </c>
      <c r="J99" s="5">
        <v>2</v>
      </c>
    </row>
    <row r="100" spans="1:10" x14ac:dyDescent="0.2">
      <c r="A100" t="s">
        <v>33</v>
      </c>
      <c r="B100" t="s">
        <v>34</v>
      </c>
      <c r="C100" t="s">
        <v>38</v>
      </c>
      <c r="F100" s="1" t="s">
        <v>22</v>
      </c>
      <c r="H100" s="5">
        <v>0</v>
      </c>
      <c r="I100" s="5">
        <v>0</v>
      </c>
      <c r="J100" s="5">
        <v>0</v>
      </c>
    </row>
    <row r="101" spans="1:10" x14ac:dyDescent="0.2">
      <c r="A101" t="s">
        <v>33</v>
      </c>
      <c r="B101" t="s">
        <v>34</v>
      </c>
      <c r="C101" t="s">
        <v>38</v>
      </c>
      <c r="F101" s="1" t="s">
        <v>23</v>
      </c>
      <c r="H101" s="5">
        <v>0</v>
      </c>
      <c r="I101" s="5">
        <v>0</v>
      </c>
      <c r="J101" s="5">
        <v>0</v>
      </c>
    </row>
    <row r="102" spans="1:10" x14ac:dyDescent="0.2">
      <c r="A102" t="s">
        <v>33</v>
      </c>
      <c r="B102" t="s">
        <v>34</v>
      </c>
      <c r="C102" t="s">
        <v>38</v>
      </c>
      <c r="F102" s="1" t="s">
        <v>24</v>
      </c>
      <c r="H102" s="5">
        <v>0</v>
      </c>
      <c r="I102" s="5">
        <v>0</v>
      </c>
      <c r="J102" s="5">
        <v>0</v>
      </c>
    </row>
    <row r="103" spans="1:10" x14ac:dyDescent="0.2">
      <c r="A103" t="s">
        <v>33</v>
      </c>
      <c r="B103" t="s">
        <v>34</v>
      </c>
      <c r="C103" t="s">
        <v>38</v>
      </c>
      <c r="F103" s="1" t="s">
        <v>25</v>
      </c>
      <c r="H103" s="5">
        <v>0</v>
      </c>
      <c r="I103" s="5">
        <v>0</v>
      </c>
      <c r="J103" s="5">
        <v>0</v>
      </c>
    </row>
    <row r="104" spans="1:10" x14ac:dyDescent="0.2">
      <c r="A104" t="s">
        <v>33</v>
      </c>
      <c r="B104" t="s">
        <v>34</v>
      </c>
      <c r="C104" t="s">
        <v>38</v>
      </c>
      <c r="F104" s="1" t="s">
        <v>26</v>
      </c>
      <c r="H104" s="5">
        <v>0</v>
      </c>
      <c r="I104" s="5">
        <v>0</v>
      </c>
      <c r="J104" s="5">
        <v>0</v>
      </c>
    </row>
    <row r="105" spans="1:10" x14ac:dyDescent="0.2">
      <c r="A105" t="s">
        <v>33</v>
      </c>
      <c r="B105" t="s">
        <v>34</v>
      </c>
      <c r="C105" t="s">
        <v>38</v>
      </c>
      <c r="F105" s="1" t="s">
        <v>27</v>
      </c>
      <c r="H105" s="5">
        <v>2.4</v>
      </c>
      <c r="I105" s="5">
        <v>1.2</v>
      </c>
      <c r="J105" s="5">
        <v>0</v>
      </c>
    </row>
    <row r="106" spans="1:10" x14ac:dyDescent="0.2">
      <c r="A106" t="s">
        <v>33</v>
      </c>
      <c r="B106" t="s">
        <v>34</v>
      </c>
      <c r="C106" t="s">
        <v>38</v>
      </c>
      <c r="F106" s="1" t="s">
        <v>28</v>
      </c>
      <c r="H106" s="5">
        <v>0</v>
      </c>
      <c r="I106" s="5">
        <v>0</v>
      </c>
      <c r="J106" s="5">
        <v>0</v>
      </c>
    </row>
    <row r="107" spans="1:10" x14ac:dyDescent="0.2">
      <c r="A107" t="s">
        <v>33</v>
      </c>
      <c r="B107" t="s">
        <v>34</v>
      </c>
      <c r="C107" t="s">
        <v>38</v>
      </c>
      <c r="F107" s="1" t="s">
        <v>29</v>
      </c>
      <c r="H107" s="5">
        <v>0</v>
      </c>
      <c r="I107" s="5">
        <v>0</v>
      </c>
      <c r="J107" s="5">
        <v>0</v>
      </c>
    </row>
    <row r="108" spans="1:10" x14ac:dyDescent="0.2">
      <c r="A108" t="s">
        <v>33</v>
      </c>
      <c r="B108" t="s">
        <v>34</v>
      </c>
      <c r="C108" t="s">
        <v>38</v>
      </c>
      <c r="F108" s="1" t="s">
        <v>30</v>
      </c>
      <c r="H108" s="5">
        <v>1.25</v>
      </c>
      <c r="I108" s="5">
        <v>2.5</v>
      </c>
      <c r="J108" s="5">
        <v>0</v>
      </c>
    </row>
    <row r="109" spans="1:10" x14ac:dyDescent="0.2">
      <c r="A109" t="s">
        <v>33</v>
      </c>
      <c r="B109" t="s">
        <v>34</v>
      </c>
      <c r="C109" t="s">
        <v>38</v>
      </c>
      <c r="F109" s="1" t="s">
        <v>31</v>
      </c>
      <c r="H109" s="5">
        <v>0</v>
      </c>
      <c r="I109" s="5">
        <v>0</v>
      </c>
      <c r="J109" s="5">
        <v>0</v>
      </c>
    </row>
    <row r="110" spans="1:10" x14ac:dyDescent="0.2">
      <c r="A110" t="s">
        <v>33</v>
      </c>
      <c r="B110" t="s">
        <v>34</v>
      </c>
      <c r="C110" t="s">
        <v>38</v>
      </c>
      <c r="F110" s="1" t="s">
        <v>32</v>
      </c>
      <c r="H110" s="5">
        <v>0</v>
      </c>
      <c r="I110" s="5">
        <v>0</v>
      </c>
      <c r="J110" s="5">
        <v>0</v>
      </c>
    </row>
    <row r="111" spans="1:10" x14ac:dyDescent="0.2">
      <c r="A111" t="s">
        <v>33</v>
      </c>
      <c r="B111" t="s">
        <v>39</v>
      </c>
      <c r="C111" t="s">
        <v>39</v>
      </c>
      <c r="F111" s="1" t="s">
        <v>6</v>
      </c>
      <c r="H111" s="5">
        <v>0</v>
      </c>
      <c r="I111" s="5">
        <v>1.2</v>
      </c>
      <c r="J111" s="5">
        <v>1.2</v>
      </c>
    </row>
    <row r="112" spans="1:10" x14ac:dyDescent="0.2">
      <c r="A112" t="s">
        <v>33</v>
      </c>
      <c r="B112" t="s">
        <v>39</v>
      </c>
      <c r="C112" t="s">
        <v>39</v>
      </c>
      <c r="F112" s="1" t="s">
        <v>7</v>
      </c>
      <c r="H112" s="5">
        <v>0</v>
      </c>
      <c r="I112" s="5">
        <v>0</v>
      </c>
      <c r="J112" s="5">
        <v>0</v>
      </c>
    </row>
    <row r="113" spans="1:10" x14ac:dyDescent="0.2">
      <c r="A113" t="s">
        <v>33</v>
      </c>
      <c r="B113" t="s">
        <v>39</v>
      </c>
      <c r="C113" t="s">
        <v>39</v>
      </c>
      <c r="F113" s="1" t="s">
        <v>8</v>
      </c>
      <c r="H113" s="5">
        <v>2</v>
      </c>
      <c r="I113" s="5">
        <v>3</v>
      </c>
      <c r="J113" s="5">
        <v>3</v>
      </c>
    </row>
    <row r="114" spans="1:10" x14ac:dyDescent="0.2">
      <c r="A114" t="s">
        <v>33</v>
      </c>
      <c r="B114" t="s">
        <v>39</v>
      </c>
      <c r="C114" t="s">
        <v>39</v>
      </c>
      <c r="F114" s="1" t="s">
        <v>9</v>
      </c>
      <c r="H114" s="5">
        <v>-0.9375</v>
      </c>
      <c r="I114" s="5">
        <v>-0.9375</v>
      </c>
      <c r="J114" s="5">
        <v>-0.9375</v>
      </c>
    </row>
    <row r="115" spans="1:10" x14ac:dyDescent="0.2">
      <c r="A115" t="s">
        <v>33</v>
      </c>
      <c r="B115" t="s">
        <v>39</v>
      </c>
      <c r="C115" t="s">
        <v>39</v>
      </c>
      <c r="F115" s="1" t="s">
        <v>10</v>
      </c>
      <c r="H115" s="5">
        <v>0</v>
      </c>
      <c r="I115" s="5">
        <v>0</v>
      </c>
      <c r="J115" s="5">
        <v>0</v>
      </c>
    </row>
    <row r="116" spans="1:10" x14ac:dyDescent="0.2">
      <c r="A116" t="s">
        <v>33</v>
      </c>
      <c r="B116" t="s">
        <v>39</v>
      </c>
      <c r="C116" t="s">
        <v>39</v>
      </c>
      <c r="F116" s="1" t="s">
        <v>11</v>
      </c>
      <c r="H116" s="5">
        <v>2.8125</v>
      </c>
      <c r="I116" s="5">
        <v>2.8125</v>
      </c>
      <c r="J116" s="5">
        <v>2.8125</v>
      </c>
    </row>
    <row r="117" spans="1:10" x14ac:dyDescent="0.2">
      <c r="A117" t="s">
        <v>33</v>
      </c>
      <c r="B117" t="s">
        <v>39</v>
      </c>
      <c r="C117" t="s">
        <v>39</v>
      </c>
      <c r="F117" s="1" t="s">
        <v>12</v>
      </c>
      <c r="H117" s="5">
        <v>0</v>
      </c>
      <c r="I117" s="5">
        <v>1</v>
      </c>
      <c r="J117" s="5">
        <v>1</v>
      </c>
    </row>
    <row r="118" spans="1:10" x14ac:dyDescent="0.2">
      <c r="A118" t="s">
        <v>33</v>
      </c>
      <c r="B118" t="s">
        <v>39</v>
      </c>
      <c r="C118" t="s">
        <v>39</v>
      </c>
      <c r="F118" s="1" t="s">
        <v>13</v>
      </c>
      <c r="H118" s="5">
        <v>0</v>
      </c>
      <c r="I118" s="5">
        <v>0</v>
      </c>
      <c r="J118" s="5">
        <v>0</v>
      </c>
    </row>
    <row r="119" spans="1:10" x14ac:dyDescent="0.2">
      <c r="A119" t="s">
        <v>33</v>
      </c>
      <c r="B119" t="s">
        <v>39</v>
      </c>
      <c r="C119" t="s">
        <v>39</v>
      </c>
      <c r="F119" s="1" t="s">
        <v>14</v>
      </c>
      <c r="H119" s="5">
        <v>0</v>
      </c>
      <c r="I119" s="5">
        <v>0</v>
      </c>
      <c r="J119" s="5">
        <v>0</v>
      </c>
    </row>
    <row r="120" spans="1:10" x14ac:dyDescent="0.2">
      <c r="A120" t="s">
        <v>33</v>
      </c>
      <c r="B120" t="s">
        <v>39</v>
      </c>
      <c r="C120" t="s">
        <v>39</v>
      </c>
      <c r="F120" s="1" t="s">
        <v>15</v>
      </c>
      <c r="H120" s="5">
        <v>0</v>
      </c>
      <c r="I120" s="5">
        <v>0</v>
      </c>
      <c r="J120" s="5">
        <v>0</v>
      </c>
    </row>
    <row r="121" spans="1:10" x14ac:dyDescent="0.2">
      <c r="A121" t="s">
        <v>33</v>
      </c>
      <c r="B121" t="s">
        <v>39</v>
      </c>
      <c r="C121" t="s">
        <v>39</v>
      </c>
      <c r="F121" s="1" t="s">
        <v>16</v>
      </c>
      <c r="H121" s="5">
        <v>1</v>
      </c>
      <c r="I121" s="5">
        <v>1</v>
      </c>
      <c r="J121" s="5">
        <v>1</v>
      </c>
    </row>
    <row r="122" spans="1:10" x14ac:dyDescent="0.2">
      <c r="A122" t="s">
        <v>33</v>
      </c>
      <c r="B122" t="s">
        <v>39</v>
      </c>
      <c r="C122" t="s">
        <v>39</v>
      </c>
      <c r="F122" s="1" t="s">
        <v>17</v>
      </c>
      <c r="H122" s="5">
        <v>0</v>
      </c>
      <c r="I122" s="5">
        <v>0</v>
      </c>
      <c r="J122" s="5">
        <v>0</v>
      </c>
    </row>
    <row r="123" spans="1:10" x14ac:dyDescent="0.2">
      <c r="A123" t="s">
        <v>33</v>
      </c>
      <c r="B123" t="s">
        <v>39</v>
      </c>
      <c r="C123" t="s">
        <v>39</v>
      </c>
      <c r="F123" s="1" t="s">
        <v>18</v>
      </c>
      <c r="H123" s="5">
        <v>0</v>
      </c>
      <c r="I123" s="5">
        <v>0</v>
      </c>
      <c r="J123" s="5">
        <v>0</v>
      </c>
    </row>
    <row r="124" spans="1:10" x14ac:dyDescent="0.2">
      <c r="A124" t="s">
        <v>33</v>
      </c>
      <c r="B124" t="s">
        <v>39</v>
      </c>
      <c r="C124" t="s">
        <v>39</v>
      </c>
      <c r="F124" s="1" t="s">
        <v>19</v>
      </c>
      <c r="H124" s="5">
        <v>0</v>
      </c>
      <c r="I124" s="5">
        <v>0</v>
      </c>
      <c r="J124" s="5">
        <v>0</v>
      </c>
    </row>
    <row r="125" spans="1:10" x14ac:dyDescent="0.2">
      <c r="A125" t="s">
        <v>33</v>
      </c>
      <c r="B125" t="s">
        <v>39</v>
      </c>
      <c r="C125" t="s">
        <v>39</v>
      </c>
      <c r="F125" s="1" t="s">
        <v>20</v>
      </c>
      <c r="H125" s="5">
        <v>2</v>
      </c>
      <c r="I125" s="5">
        <v>1</v>
      </c>
      <c r="J125" s="5">
        <v>1</v>
      </c>
    </row>
    <row r="126" spans="1:10" x14ac:dyDescent="0.2">
      <c r="A126" t="s">
        <v>33</v>
      </c>
      <c r="B126" t="s">
        <v>39</v>
      </c>
      <c r="C126" t="s">
        <v>39</v>
      </c>
      <c r="F126" s="1" t="s">
        <v>21</v>
      </c>
      <c r="H126" s="5">
        <v>0</v>
      </c>
      <c r="I126" s="5">
        <v>0</v>
      </c>
      <c r="J126" s="5">
        <v>0</v>
      </c>
    </row>
    <row r="127" spans="1:10" x14ac:dyDescent="0.2">
      <c r="A127" t="s">
        <v>33</v>
      </c>
      <c r="B127" t="s">
        <v>39</v>
      </c>
      <c r="C127" t="s">
        <v>39</v>
      </c>
      <c r="F127" s="1" t="s">
        <v>22</v>
      </c>
      <c r="H127" s="5">
        <v>0</v>
      </c>
      <c r="I127" s="5">
        <v>0</v>
      </c>
      <c r="J127" s="5">
        <v>0</v>
      </c>
    </row>
    <row r="128" spans="1:10" x14ac:dyDescent="0.2">
      <c r="A128" t="s">
        <v>33</v>
      </c>
      <c r="B128" t="s">
        <v>39</v>
      </c>
      <c r="C128" t="s">
        <v>39</v>
      </c>
      <c r="F128" s="1" t="s">
        <v>23</v>
      </c>
      <c r="H128" s="5">
        <v>0</v>
      </c>
      <c r="I128" s="5">
        <v>0</v>
      </c>
      <c r="J128" s="5">
        <v>0</v>
      </c>
    </row>
    <row r="129" spans="1:10" x14ac:dyDescent="0.2">
      <c r="A129" t="s">
        <v>33</v>
      </c>
      <c r="B129" t="s">
        <v>39</v>
      </c>
      <c r="C129" t="s">
        <v>39</v>
      </c>
      <c r="F129" s="1" t="s">
        <v>24</v>
      </c>
      <c r="H129" s="5">
        <v>0</v>
      </c>
      <c r="I129" s="5">
        <v>0</v>
      </c>
      <c r="J129" s="5">
        <v>0</v>
      </c>
    </row>
    <row r="130" spans="1:10" x14ac:dyDescent="0.2">
      <c r="A130" t="s">
        <v>33</v>
      </c>
      <c r="B130" t="s">
        <v>39</v>
      </c>
      <c r="C130" t="s">
        <v>39</v>
      </c>
      <c r="F130" s="1" t="s">
        <v>25</v>
      </c>
      <c r="H130" s="5">
        <v>0</v>
      </c>
      <c r="I130" s="5">
        <v>0</v>
      </c>
      <c r="J130" s="5">
        <v>0</v>
      </c>
    </row>
    <row r="131" spans="1:10" x14ac:dyDescent="0.2">
      <c r="A131" t="s">
        <v>33</v>
      </c>
      <c r="B131" t="s">
        <v>39</v>
      </c>
      <c r="C131" t="s">
        <v>39</v>
      </c>
      <c r="F131" s="1" t="s">
        <v>26</v>
      </c>
      <c r="H131" s="5">
        <v>0</v>
      </c>
      <c r="I131" s="5">
        <v>0</v>
      </c>
      <c r="J131" s="5">
        <v>0</v>
      </c>
    </row>
    <row r="132" spans="1:10" x14ac:dyDescent="0.2">
      <c r="A132" t="s">
        <v>33</v>
      </c>
      <c r="B132" t="s">
        <v>39</v>
      </c>
      <c r="C132" t="s">
        <v>39</v>
      </c>
      <c r="F132" s="1" t="s">
        <v>27</v>
      </c>
      <c r="H132" s="5">
        <v>0</v>
      </c>
      <c r="I132" s="5">
        <v>0</v>
      </c>
      <c r="J132" s="5">
        <v>0</v>
      </c>
    </row>
    <row r="133" spans="1:10" x14ac:dyDescent="0.2">
      <c r="A133" t="s">
        <v>33</v>
      </c>
      <c r="B133" t="s">
        <v>39</v>
      </c>
      <c r="C133" t="s">
        <v>39</v>
      </c>
      <c r="F133" s="1" t="s">
        <v>28</v>
      </c>
      <c r="H133" s="5">
        <v>0</v>
      </c>
      <c r="I133" s="5">
        <v>0</v>
      </c>
      <c r="J133" s="5">
        <v>0</v>
      </c>
    </row>
    <row r="134" spans="1:10" x14ac:dyDescent="0.2">
      <c r="A134" t="s">
        <v>33</v>
      </c>
      <c r="B134" t="s">
        <v>39</v>
      </c>
      <c r="C134" t="s">
        <v>39</v>
      </c>
      <c r="F134" s="1" t="s">
        <v>29</v>
      </c>
      <c r="H134" s="5">
        <v>0</v>
      </c>
      <c r="I134" s="5">
        <v>0</v>
      </c>
      <c r="J134" s="5">
        <v>0</v>
      </c>
    </row>
    <row r="135" spans="1:10" x14ac:dyDescent="0.2">
      <c r="A135" t="s">
        <v>33</v>
      </c>
      <c r="B135" t="s">
        <v>39</v>
      </c>
      <c r="C135" t="s">
        <v>39</v>
      </c>
      <c r="F135" s="1" t="s">
        <v>30</v>
      </c>
      <c r="H135" s="5">
        <v>0</v>
      </c>
      <c r="I135" s="5">
        <v>0</v>
      </c>
      <c r="J135" s="5">
        <v>0</v>
      </c>
    </row>
    <row r="136" spans="1:10" x14ac:dyDescent="0.2">
      <c r="A136" t="s">
        <v>33</v>
      </c>
      <c r="B136" t="s">
        <v>39</v>
      </c>
      <c r="C136" t="s">
        <v>39</v>
      </c>
      <c r="F136" s="1" t="s">
        <v>31</v>
      </c>
      <c r="H136" s="5">
        <v>0</v>
      </c>
      <c r="I136" s="5">
        <v>0</v>
      </c>
      <c r="J136" s="5">
        <v>0</v>
      </c>
    </row>
    <row r="137" spans="1:10" x14ac:dyDescent="0.2">
      <c r="A137" t="s">
        <v>33</v>
      </c>
      <c r="B137" t="s">
        <v>39</v>
      </c>
      <c r="C137" t="s">
        <v>39</v>
      </c>
      <c r="F137" s="1" t="s">
        <v>32</v>
      </c>
      <c r="H137" s="5">
        <v>0.8125</v>
      </c>
      <c r="I137" s="5">
        <v>1.625</v>
      </c>
      <c r="J137" s="5">
        <v>1.625</v>
      </c>
    </row>
    <row r="138" spans="1:10" x14ac:dyDescent="0.2">
      <c r="A138" t="s">
        <v>33</v>
      </c>
      <c r="B138" t="s">
        <v>40</v>
      </c>
      <c r="C138" t="s">
        <v>6</v>
      </c>
      <c r="F138" s="1" t="s">
        <v>6</v>
      </c>
      <c r="G138" s="3"/>
      <c r="H138" s="5">
        <v>0</v>
      </c>
      <c r="I138" s="5">
        <v>0</v>
      </c>
      <c r="J138" s="5">
        <v>0</v>
      </c>
    </row>
    <row r="139" spans="1:10" x14ac:dyDescent="0.2">
      <c r="A139" t="s">
        <v>33</v>
      </c>
      <c r="B139" t="s">
        <v>40</v>
      </c>
      <c r="C139" t="s">
        <v>6</v>
      </c>
      <c r="F139" s="1" t="s">
        <v>7</v>
      </c>
      <c r="H139" s="5">
        <v>0</v>
      </c>
      <c r="I139" s="5">
        <v>0</v>
      </c>
      <c r="J139" s="5">
        <v>0</v>
      </c>
    </row>
    <row r="140" spans="1:10" x14ac:dyDescent="0.2">
      <c r="A140" t="s">
        <v>33</v>
      </c>
      <c r="B140" t="s">
        <v>40</v>
      </c>
      <c r="C140" t="s">
        <v>6</v>
      </c>
      <c r="F140" s="1" t="s">
        <v>8</v>
      </c>
      <c r="H140" s="5">
        <v>0</v>
      </c>
      <c r="I140" s="5">
        <v>0</v>
      </c>
      <c r="J140" s="5">
        <v>0</v>
      </c>
    </row>
    <row r="141" spans="1:10" x14ac:dyDescent="0.2">
      <c r="A141" t="s">
        <v>33</v>
      </c>
      <c r="B141" t="s">
        <v>40</v>
      </c>
      <c r="C141" t="s">
        <v>6</v>
      </c>
      <c r="F141" s="1" t="s">
        <v>9</v>
      </c>
      <c r="H141" s="5">
        <v>0</v>
      </c>
      <c r="I141" s="5">
        <v>0</v>
      </c>
      <c r="J141" s="5">
        <v>0</v>
      </c>
    </row>
    <row r="142" spans="1:10" x14ac:dyDescent="0.2">
      <c r="A142" t="s">
        <v>33</v>
      </c>
      <c r="B142" t="s">
        <v>40</v>
      </c>
      <c r="C142" t="s">
        <v>6</v>
      </c>
      <c r="F142" s="1" t="s">
        <v>10</v>
      </c>
      <c r="H142" s="5">
        <v>0</v>
      </c>
      <c r="I142" s="5">
        <v>0</v>
      </c>
      <c r="J142" s="5">
        <v>0</v>
      </c>
    </row>
    <row r="143" spans="1:10" x14ac:dyDescent="0.2">
      <c r="A143" t="s">
        <v>33</v>
      </c>
      <c r="B143" t="s">
        <v>40</v>
      </c>
      <c r="C143" t="s">
        <v>6</v>
      </c>
      <c r="F143" s="1" t="s">
        <v>11</v>
      </c>
      <c r="H143" s="5">
        <v>1.25</v>
      </c>
      <c r="I143" s="5">
        <v>0</v>
      </c>
      <c r="J143" s="5">
        <v>0</v>
      </c>
    </row>
    <row r="144" spans="1:10" x14ac:dyDescent="0.2">
      <c r="A144" t="s">
        <v>33</v>
      </c>
      <c r="B144" t="s">
        <v>40</v>
      </c>
      <c r="C144" t="s">
        <v>6</v>
      </c>
      <c r="F144" s="1" t="s">
        <v>12</v>
      </c>
      <c r="H144" s="5">
        <v>0</v>
      </c>
      <c r="I144" s="5">
        <v>0</v>
      </c>
      <c r="J144" s="5">
        <v>0</v>
      </c>
    </row>
    <row r="145" spans="1:10" x14ac:dyDescent="0.2">
      <c r="A145" t="s">
        <v>33</v>
      </c>
      <c r="B145" t="s">
        <v>40</v>
      </c>
      <c r="C145" t="s">
        <v>6</v>
      </c>
      <c r="F145" s="1" t="s">
        <v>13</v>
      </c>
      <c r="H145" s="5">
        <v>0</v>
      </c>
      <c r="I145" s="5">
        <v>0</v>
      </c>
      <c r="J145" s="5">
        <v>0</v>
      </c>
    </row>
    <row r="146" spans="1:10" x14ac:dyDescent="0.2">
      <c r="A146" t="s">
        <v>33</v>
      </c>
      <c r="B146" t="s">
        <v>40</v>
      </c>
      <c r="C146" t="s">
        <v>6</v>
      </c>
      <c r="F146" s="1" t="s">
        <v>14</v>
      </c>
      <c r="H146" s="5">
        <v>0</v>
      </c>
      <c r="I146" s="5">
        <v>0</v>
      </c>
      <c r="J146" s="5">
        <v>0</v>
      </c>
    </row>
    <row r="147" spans="1:10" x14ac:dyDescent="0.2">
      <c r="A147" t="s">
        <v>33</v>
      </c>
      <c r="B147" t="s">
        <v>40</v>
      </c>
      <c r="C147" t="s">
        <v>6</v>
      </c>
      <c r="F147" s="1" t="s">
        <v>15</v>
      </c>
      <c r="H147" s="5">
        <v>0</v>
      </c>
      <c r="I147" s="5">
        <v>0</v>
      </c>
      <c r="J147" s="5">
        <v>0</v>
      </c>
    </row>
    <row r="148" spans="1:10" x14ac:dyDescent="0.2">
      <c r="A148" t="s">
        <v>33</v>
      </c>
      <c r="B148" t="s">
        <v>40</v>
      </c>
      <c r="C148" t="s">
        <v>6</v>
      </c>
      <c r="F148" s="1" t="s">
        <v>16</v>
      </c>
      <c r="H148" s="5">
        <v>0</v>
      </c>
      <c r="I148" s="5">
        <v>0</v>
      </c>
      <c r="J148" s="5">
        <v>0</v>
      </c>
    </row>
    <row r="149" spans="1:10" x14ac:dyDescent="0.2">
      <c r="A149" t="s">
        <v>33</v>
      </c>
      <c r="B149" t="s">
        <v>40</v>
      </c>
      <c r="C149" t="s">
        <v>6</v>
      </c>
      <c r="F149" s="1" t="s">
        <v>17</v>
      </c>
      <c r="H149" s="5">
        <v>0</v>
      </c>
      <c r="I149" s="5">
        <v>0</v>
      </c>
      <c r="J149" s="5">
        <v>0</v>
      </c>
    </row>
    <row r="150" spans="1:10" x14ac:dyDescent="0.2">
      <c r="A150" t="s">
        <v>33</v>
      </c>
      <c r="B150" t="s">
        <v>40</v>
      </c>
      <c r="C150" t="s">
        <v>6</v>
      </c>
      <c r="F150" s="1" t="s">
        <v>18</v>
      </c>
      <c r="H150" s="5">
        <v>0</v>
      </c>
      <c r="I150" s="5">
        <v>0</v>
      </c>
      <c r="J150" s="5">
        <v>0</v>
      </c>
    </row>
    <row r="151" spans="1:10" x14ac:dyDescent="0.2">
      <c r="A151" t="s">
        <v>33</v>
      </c>
      <c r="B151" t="s">
        <v>40</v>
      </c>
      <c r="C151" t="s">
        <v>6</v>
      </c>
      <c r="F151" s="1" t="s">
        <v>19</v>
      </c>
      <c r="H151" s="5">
        <v>0</v>
      </c>
      <c r="I151" s="5">
        <v>0</v>
      </c>
      <c r="J151" s="5">
        <v>0</v>
      </c>
    </row>
    <row r="152" spans="1:10" x14ac:dyDescent="0.2">
      <c r="A152" t="s">
        <v>33</v>
      </c>
      <c r="B152" t="s">
        <v>40</v>
      </c>
      <c r="C152" t="s">
        <v>6</v>
      </c>
      <c r="F152" s="1" t="s">
        <v>20</v>
      </c>
      <c r="H152" s="5">
        <v>0</v>
      </c>
      <c r="I152" s="5">
        <v>0</v>
      </c>
      <c r="J152" s="5">
        <v>0</v>
      </c>
    </row>
    <row r="153" spans="1:10" x14ac:dyDescent="0.2">
      <c r="A153" t="s">
        <v>33</v>
      </c>
      <c r="B153" t="s">
        <v>40</v>
      </c>
      <c r="C153" t="s">
        <v>6</v>
      </c>
      <c r="F153" s="1" t="s">
        <v>21</v>
      </c>
      <c r="H153" s="5">
        <v>0</v>
      </c>
      <c r="I153" s="5">
        <v>0</v>
      </c>
      <c r="J153" s="5">
        <v>0</v>
      </c>
    </row>
    <row r="154" spans="1:10" x14ac:dyDescent="0.2">
      <c r="A154" t="s">
        <v>33</v>
      </c>
      <c r="B154" t="s">
        <v>40</v>
      </c>
      <c r="C154" t="s">
        <v>6</v>
      </c>
      <c r="F154" s="1" t="s">
        <v>22</v>
      </c>
      <c r="H154" s="5">
        <v>0</v>
      </c>
      <c r="I154" s="5">
        <v>0</v>
      </c>
      <c r="J154" s="5">
        <v>0</v>
      </c>
    </row>
    <row r="155" spans="1:10" x14ac:dyDescent="0.2">
      <c r="A155" t="s">
        <v>33</v>
      </c>
      <c r="B155" t="s">
        <v>40</v>
      </c>
      <c r="C155" t="s">
        <v>6</v>
      </c>
      <c r="F155" s="1" t="s">
        <v>23</v>
      </c>
      <c r="H155" s="5">
        <v>0</v>
      </c>
      <c r="I155" s="5">
        <v>0</v>
      </c>
      <c r="J155" s="5">
        <v>0</v>
      </c>
    </row>
    <row r="156" spans="1:10" x14ac:dyDescent="0.2">
      <c r="A156" t="s">
        <v>33</v>
      </c>
      <c r="B156" t="s">
        <v>40</v>
      </c>
      <c r="C156" t="s">
        <v>6</v>
      </c>
      <c r="F156" s="1" t="s">
        <v>24</v>
      </c>
      <c r="H156" s="5">
        <v>0</v>
      </c>
      <c r="I156" s="5">
        <v>0</v>
      </c>
      <c r="J156" s="5">
        <v>0</v>
      </c>
    </row>
    <row r="157" spans="1:10" x14ac:dyDescent="0.2">
      <c r="A157" t="s">
        <v>33</v>
      </c>
      <c r="B157" t="s">
        <v>40</v>
      </c>
      <c r="C157" t="s">
        <v>6</v>
      </c>
      <c r="F157" s="1" t="s">
        <v>25</v>
      </c>
      <c r="H157" s="5">
        <v>0</v>
      </c>
      <c r="I157" s="5">
        <v>0</v>
      </c>
      <c r="J157" s="5">
        <v>0</v>
      </c>
    </row>
    <row r="158" spans="1:10" x14ac:dyDescent="0.2">
      <c r="A158" t="s">
        <v>33</v>
      </c>
      <c r="B158" t="s">
        <v>40</v>
      </c>
      <c r="C158" t="s">
        <v>6</v>
      </c>
      <c r="F158" s="1" t="s">
        <v>26</v>
      </c>
      <c r="H158" s="5">
        <v>0</v>
      </c>
      <c r="I158" s="5">
        <v>0</v>
      </c>
      <c r="J158" s="5">
        <v>0</v>
      </c>
    </row>
    <row r="159" spans="1:10" x14ac:dyDescent="0.2">
      <c r="A159" t="s">
        <v>33</v>
      </c>
      <c r="B159" t="s">
        <v>40</v>
      </c>
      <c r="C159" t="s">
        <v>6</v>
      </c>
      <c r="F159" s="1" t="s">
        <v>27</v>
      </c>
      <c r="H159" s="5">
        <v>0</v>
      </c>
      <c r="I159" s="5">
        <v>0</v>
      </c>
      <c r="J159" s="5">
        <v>0</v>
      </c>
    </row>
    <row r="160" spans="1:10" x14ac:dyDescent="0.2">
      <c r="A160" t="s">
        <v>33</v>
      </c>
      <c r="B160" t="s">
        <v>40</v>
      </c>
      <c r="C160" t="s">
        <v>6</v>
      </c>
      <c r="F160" s="1" t="s">
        <v>28</v>
      </c>
      <c r="H160" s="5">
        <v>0</v>
      </c>
      <c r="I160" s="5">
        <v>0</v>
      </c>
      <c r="J160" s="5">
        <v>0</v>
      </c>
    </row>
    <row r="161" spans="1:10" x14ac:dyDescent="0.2">
      <c r="A161" t="s">
        <v>33</v>
      </c>
      <c r="B161" t="s">
        <v>40</v>
      </c>
      <c r="C161" t="s">
        <v>6</v>
      </c>
      <c r="F161" s="1" t="s">
        <v>29</v>
      </c>
      <c r="H161" s="5">
        <v>0</v>
      </c>
      <c r="I161" s="5">
        <v>0</v>
      </c>
      <c r="J161" s="5">
        <v>0</v>
      </c>
    </row>
    <row r="162" spans="1:10" x14ac:dyDescent="0.2">
      <c r="A162" t="s">
        <v>33</v>
      </c>
      <c r="B162" t="s">
        <v>40</v>
      </c>
      <c r="C162" t="s">
        <v>6</v>
      </c>
      <c r="F162" s="1" t="s">
        <v>30</v>
      </c>
      <c r="H162" s="5">
        <v>0</v>
      </c>
      <c r="I162" s="5">
        <v>0</v>
      </c>
      <c r="J162" s="5">
        <v>0</v>
      </c>
    </row>
    <row r="163" spans="1:10" x14ac:dyDescent="0.2">
      <c r="A163" t="s">
        <v>33</v>
      </c>
      <c r="B163" t="s">
        <v>40</v>
      </c>
      <c r="C163" t="s">
        <v>6</v>
      </c>
      <c r="F163" s="1" t="s">
        <v>31</v>
      </c>
      <c r="H163" s="5">
        <v>0</v>
      </c>
      <c r="I163" s="5">
        <v>0</v>
      </c>
      <c r="J163" s="5">
        <v>0</v>
      </c>
    </row>
    <row r="164" spans="1:10" x14ac:dyDescent="0.2">
      <c r="A164" t="s">
        <v>33</v>
      </c>
      <c r="B164" t="s">
        <v>40</v>
      </c>
      <c r="C164" t="s">
        <v>6</v>
      </c>
      <c r="F164" s="1" t="s">
        <v>32</v>
      </c>
      <c r="G164" s="4"/>
      <c r="H164" s="5">
        <v>2.5</v>
      </c>
      <c r="I164" s="5">
        <v>0</v>
      </c>
      <c r="J164" s="5">
        <v>0</v>
      </c>
    </row>
    <row r="165" spans="1:10" x14ac:dyDescent="0.2">
      <c r="A165" s="2" t="s">
        <v>33</v>
      </c>
      <c r="B165" s="2" t="s">
        <v>40</v>
      </c>
      <c r="C165" s="2" t="s">
        <v>41</v>
      </c>
      <c r="F165" s="1" t="s">
        <v>6</v>
      </c>
      <c r="G165" s="2"/>
      <c r="H165" s="7">
        <v>0</v>
      </c>
      <c r="I165" s="7">
        <v>0</v>
      </c>
      <c r="J165" s="7">
        <v>0</v>
      </c>
    </row>
    <row r="166" spans="1:10" x14ac:dyDescent="0.2">
      <c r="A166" s="2" t="s">
        <v>33</v>
      </c>
      <c r="B166" s="2" t="s">
        <v>40</v>
      </c>
      <c r="C166" s="2" t="s">
        <v>41</v>
      </c>
      <c r="F166" s="1" t="s">
        <v>7</v>
      </c>
      <c r="G166" s="2"/>
      <c r="H166" s="7">
        <v>0</v>
      </c>
      <c r="I166" s="7">
        <v>0</v>
      </c>
      <c r="J166" s="7">
        <v>0</v>
      </c>
    </row>
    <row r="167" spans="1:10" x14ac:dyDescent="0.2">
      <c r="A167" s="2" t="s">
        <v>33</v>
      </c>
      <c r="B167" s="2" t="s">
        <v>40</v>
      </c>
      <c r="C167" s="2" t="s">
        <v>41</v>
      </c>
      <c r="F167" s="1" t="s">
        <v>8</v>
      </c>
      <c r="G167" s="2"/>
      <c r="H167" s="7">
        <v>-1</v>
      </c>
      <c r="I167" s="7">
        <v>0</v>
      </c>
      <c r="J167" s="7">
        <v>0</v>
      </c>
    </row>
    <row r="168" spans="1:10" x14ac:dyDescent="0.2">
      <c r="A168" s="2" t="s">
        <v>33</v>
      </c>
      <c r="B168" s="2" t="s">
        <v>40</v>
      </c>
      <c r="C168" s="2" t="s">
        <v>41</v>
      </c>
      <c r="F168" s="1" t="s">
        <v>9</v>
      </c>
      <c r="G168" s="2"/>
      <c r="H168" s="7">
        <v>-1.25</v>
      </c>
      <c r="I168" s="7">
        <v>-1.25</v>
      </c>
      <c r="J168" s="7">
        <v>-1.25</v>
      </c>
    </row>
    <row r="169" spans="1:10" x14ac:dyDescent="0.2">
      <c r="A169" s="2" t="s">
        <v>33</v>
      </c>
      <c r="B169" s="2" t="s">
        <v>40</v>
      </c>
      <c r="C169" s="2" t="s">
        <v>41</v>
      </c>
      <c r="F169" s="1" t="s">
        <v>10</v>
      </c>
      <c r="G169" s="2"/>
      <c r="H169" s="7">
        <v>0</v>
      </c>
      <c r="I169" s="7">
        <v>0</v>
      </c>
      <c r="J169" s="7">
        <v>0</v>
      </c>
    </row>
    <row r="170" spans="1:10" x14ac:dyDescent="0.2">
      <c r="A170" s="2" t="s">
        <v>33</v>
      </c>
      <c r="B170" s="2" t="s">
        <v>40</v>
      </c>
      <c r="C170" s="2" t="s">
        <v>41</v>
      </c>
      <c r="F170" s="1" t="s">
        <v>11</v>
      </c>
      <c r="G170" s="2"/>
      <c r="H170" s="7">
        <v>2.5</v>
      </c>
      <c r="I170" s="7">
        <v>3.75</v>
      </c>
      <c r="J170" s="7">
        <v>3.75</v>
      </c>
    </row>
    <row r="171" spans="1:10" x14ac:dyDescent="0.2">
      <c r="A171" s="2" t="s">
        <v>33</v>
      </c>
      <c r="B171" s="2" t="s">
        <v>40</v>
      </c>
      <c r="C171" s="2" t="s">
        <v>41</v>
      </c>
      <c r="F171" s="1" t="s">
        <v>12</v>
      </c>
      <c r="G171" s="2"/>
      <c r="H171" s="7">
        <v>2</v>
      </c>
      <c r="I171" s="7">
        <v>2</v>
      </c>
      <c r="J171" s="7">
        <v>2</v>
      </c>
    </row>
    <row r="172" spans="1:10" x14ac:dyDescent="0.2">
      <c r="A172" s="2" t="s">
        <v>33</v>
      </c>
      <c r="B172" s="2" t="s">
        <v>40</v>
      </c>
      <c r="C172" s="2" t="s">
        <v>41</v>
      </c>
      <c r="F172" s="1" t="s">
        <v>13</v>
      </c>
      <c r="G172" s="2"/>
      <c r="H172" s="7">
        <v>1.1111111111111112</v>
      </c>
      <c r="I172" s="7">
        <v>2.2222222222222223</v>
      </c>
      <c r="J172" s="7">
        <v>2.2222222222222223</v>
      </c>
    </row>
    <row r="173" spans="1:10" x14ac:dyDescent="0.2">
      <c r="A173" s="2" t="s">
        <v>33</v>
      </c>
      <c r="B173" s="2" t="s">
        <v>40</v>
      </c>
      <c r="C173" s="2" t="s">
        <v>41</v>
      </c>
      <c r="F173" s="1" t="s">
        <v>14</v>
      </c>
      <c r="G173" s="2"/>
      <c r="H173" s="7">
        <v>0</v>
      </c>
      <c r="I173" s="7">
        <v>0</v>
      </c>
      <c r="J173" s="7">
        <v>0</v>
      </c>
    </row>
    <row r="174" spans="1:10" x14ac:dyDescent="0.2">
      <c r="A174" s="2" t="s">
        <v>33</v>
      </c>
      <c r="B174" s="2" t="s">
        <v>40</v>
      </c>
      <c r="C174" s="2" t="s">
        <v>41</v>
      </c>
      <c r="F174" s="1" t="s">
        <v>15</v>
      </c>
      <c r="G174" s="2"/>
      <c r="H174" s="7">
        <v>1.1333333333333333</v>
      </c>
      <c r="I174" s="7">
        <v>1.1333333333333333</v>
      </c>
      <c r="J174" s="7">
        <v>2.2666666666666666</v>
      </c>
    </row>
    <row r="175" spans="1:10" x14ac:dyDescent="0.2">
      <c r="A175" s="2" t="s">
        <v>33</v>
      </c>
      <c r="B175" s="2" t="s">
        <v>40</v>
      </c>
      <c r="C175" s="2" t="s">
        <v>41</v>
      </c>
      <c r="F175" s="1" t="s">
        <v>16</v>
      </c>
      <c r="G175" s="2"/>
      <c r="H175" s="7">
        <v>0</v>
      </c>
      <c r="I175" s="7">
        <v>0</v>
      </c>
      <c r="J175" s="7">
        <v>0</v>
      </c>
    </row>
    <row r="176" spans="1:10" x14ac:dyDescent="0.2">
      <c r="A176" s="2" t="s">
        <v>33</v>
      </c>
      <c r="B176" s="2" t="s">
        <v>40</v>
      </c>
      <c r="C176" s="2" t="s">
        <v>41</v>
      </c>
      <c r="F176" s="1" t="s">
        <v>17</v>
      </c>
      <c r="G176" s="2"/>
      <c r="H176" s="7">
        <v>0</v>
      </c>
      <c r="I176" s="7">
        <v>0</v>
      </c>
      <c r="J176" s="7">
        <v>0</v>
      </c>
    </row>
    <row r="177" spans="1:10" x14ac:dyDescent="0.2">
      <c r="A177" s="2" t="s">
        <v>33</v>
      </c>
      <c r="B177" s="2" t="s">
        <v>40</v>
      </c>
      <c r="C177" s="2" t="s">
        <v>41</v>
      </c>
      <c r="F177" s="1" t="s">
        <v>18</v>
      </c>
      <c r="G177" s="2"/>
      <c r="H177" s="7">
        <v>0</v>
      </c>
      <c r="I177" s="7">
        <v>0</v>
      </c>
      <c r="J177" s="7">
        <v>0</v>
      </c>
    </row>
    <row r="178" spans="1:10" x14ac:dyDescent="0.2">
      <c r="A178" s="2" t="s">
        <v>33</v>
      </c>
      <c r="B178" s="2" t="s">
        <v>40</v>
      </c>
      <c r="C178" s="2" t="s">
        <v>41</v>
      </c>
      <c r="F178" s="1" t="s">
        <v>19</v>
      </c>
      <c r="G178" s="2"/>
      <c r="H178" s="7">
        <v>0</v>
      </c>
      <c r="I178" s="7">
        <v>0</v>
      </c>
      <c r="J178" s="7">
        <v>0</v>
      </c>
    </row>
    <row r="179" spans="1:10" x14ac:dyDescent="0.2">
      <c r="A179" s="2" t="s">
        <v>33</v>
      </c>
      <c r="B179" s="2" t="s">
        <v>40</v>
      </c>
      <c r="C179" s="2" t="s">
        <v>41</v>
      </c>
      <c r="F179" s="1" t="s">
        <v>20</v>
      </c>
      <c r="G179" s="2"/>
      <c r="H179" s="7">
        <v>2</v>
      </c>
      <c r="I179" s="7">
        <v>2</v>
      </c>
      <c r="J179" s="7">
        <v>3</v>
      </c>
    </row>
    <row r="180" spans="1:10" x14ac:dyDescent="0.2">
      <c r="A180" s="2" t="s">
        <v>33</v>
      </c>
      <c r="B180" s="2" t="s">
        <v>40</v>
      </c>
      <c r="C180" s="2" t="s">
        <v>41</v>
      </c>
      <c r="F180" s="1" t="s">
        <v>21</v>
      </c>
      <c r="G180" s="2"/>
      <c r="H180" s="7">
        <v>1</v>
      </c>
      <c r="I180" s="7">
        <v>1</v>
      </c>
      <c r="J180" s="7">
        <v>2</v>
      </c>
    </row>
    <row r="181" spans="1:10" x14ac:dyDescent="0.2">
      <c r="A181" s="2" t="s">
        <v>33</v>
      </c>
      <c r="B181" s="2" t="s">
        <v>40</v>
      </c>
      <c r="C181" s="2" t="s">
        <v>41</v>
      </c>
      <c r="F181" s="1" t="s">
        <v>22</v>
      </c>
      <c r="G181" s="2"/>
      <c r="H181" s="7">
        <v>0</v>
      </c>
      <c r="I181" s="7">
        <v>0</v>
      </c>
      <c r="J181" s="7">
        <v>0</v>
      </c>
    </row>
    <row r="182" spans="1:10" x14ac:dyDescent="0.2">
      <c r="A182" s="2" t="s">
        <v>33</v>
      </c>
      <c r="B182" s="2" t="s">
        <v>40</v>
      </c>
      <c r="C182" s="2" t="s">
        <v>41</v>
      </c>
      <c r="F182" s="1" t="s">
        <v>23</v>
      </c>
      <c r="G182" s="2"/>
      <c r="H182" s="7">
        <v>0</v>
      </c>
      <c r="I182" s="7">
        <v>0</v>
      </c>
      <c r="J182" s="7">
        <v>0</v>
      </c>
    </row>
    <row r="183" spans="1:10" x14ac:dyDescent="0.2">
      <c r="A183" s="2" t="s">
        <v>33</v>
      </c>
      <c r="B183" s="2" t="s">
        <v>40</v>
      </c>
      <c r="C183" s="2" t="s">
        <v>41</v>
      </c>
      <c r="F183" s="1" t="s">
        <v>24</v>
      </c>
      <c r="G183" s="2"/>
      <c r="H183" s="7">
        <v>0</v>
      </c>
      <c r="I183" s="7">
        <v>0</v>
      </c>
      <c r="J183" s="7">
        <v>0</v>
      </c>
    </row>
    <row r="184" spans="1:10" x14ac:dyDescent="0.2">
      <c r="A184" s="2" t="s">
        <v>33</v>
      </c>
      <c r="B184" s="2" t="s">
        <v>40</v>
      </c>
      <c r="C184" s="2" t="s">
        <v>41</v>
      </c>
      <c r="F184" s="1" t="s">
        <v>25</v>
      </c>
      <c r="G184" s="2"/>
      <c r="H184" s="7">
        <v>0</v>
      </c>
      <c r="I184" s="7">
        <v>0</v>
      </c>
      <c r="J184" s="7">
        <v>0</v>
      </c>
    </row>
    <row r="185" spans="1:10" x14ac:dyDescent="0.2">
      <c r="A185" s="2" t="s">
        <v>33</v>
      </c>
      <c r="B185" s="2" t="s">
        <v>40</v>
      </c>
      <c r="C185" s="2" t="s">
        <v>41</v>
      </c>
      <c r="F185" s="1" t="s">
        <v>26</v>
      </c>
      <c r="G185" s="2"/>
      <c r="H185" s="7">
        <v>0</v>
      </c>
      <c r="I185" s="7">
        <v>0</v>
      </c>
      <c r="J185" s="7">
        <v>0</v>
      </c>
    </row>
    <row r="186" spans="1:10" x14ac:dyDescent="0.2">
      <c r="A186" s="2" t="s">
        <v>33</v>
      </c>
      <c r="B186" s="2" t="s">
        <v>40</v>
      </c>
      <c r="C186" s="2" t="s">
        <v>41</v>
      </c>
      <c r="F186" s="1" t="s">
        <v>27</v>
      </c>
      <c r="G186" s="2"/>
      <c r="H186" s="7">
        <v>3.5999999999999996</v>
      </c>
      <c r="I186" s="7">
        <v>3.5999999999999996</v>
      </c>
      <c r="J186" s="7">
        <v>3.5999999999999996</v>
      </c>
    </row>
    <row r="187" spans="1:10" x14ac:dyDescent="0.2">
      <c r="A187" s="2" t="s">
        <v>33</v>
      </c>
      <c r="B187" s="2" t="s">
        <v>40</v>
      </c>
      <c r="C187" s="2" t="s">
        <v>41</v>
      </c>
      <c r="F187" s="1" t="s">
        <v>28</v>
      </c>
      <c r="G187" s="2"/>
      <c r="H187" s="7">
        <v>0</v>
      </c>
      <c r="I187" s="7">
        <v>0</v>
      </c>
      <c r="J187" s="7">
        <v>0</v>
      </c>
    </row>
    <row r="188" spans="1:10" x14ac:dyDescent="0.2">
      <c r="A188" s="2" t="s">
        <v>33</v>
      </c>
      <c r="B188" s="2" t="s">
        <v>40</v>
      </c>
      <c r="C188" s="2" t="s">
        <v>41</v>
      </c>
      <c r="F188" s="1" t="s">
        <v>29</v>
      </c>
      <c r="G188" s="2"/>
      <c r="H188" s="7">
        <v>0</v>
      </c>
      <c r="I188" s="7">
        <v>0</v>
      </c>
      <c r="J188" s="7">
        <v>0</v>
      </c>
    </row>
    <row r="189" spans="1:10" x14ac:dyDescent="0.2">
      <c r="A189" s="2" t="s">
        <v>33</v>
      </c>
      <c r="B189" s="2" t="s">
        <v>40</v>
      </c>
      <c r="C189" s="2" t="s">
        <v>41</v>
      </c>
      <c r="F189" s="1" t="s">
        <v>30</v>
      </c>
      <c r="G189" s="2"/>
      <c r="H189" s="7">
        <v>1.25</v>
      </c>
      <c r="I189" s="7">
        <v>1.25</v>
      </c>
      <c r="J189" s="7">
        <v>2.5</v>
      </c>
    </row>
    <row r="190" spans="1:10" x14ac:dyDescent="0.2">
      <c r="A190" s="2" t="s">
        <v>33</v>
      </c>
      <c r="B190" s="2" t="s">
        <v>40</v>
      </c>
      <c r="C190" s="2" t="s">
        <v>41</v>
      </c>
      <c r="F190" s="1" t="s">
        <v>31</v>
      </c>
      <c r="G190" s="2"/>
      <c r="H190" s="7">
        <v>0</v>
      </c>
      <c r="I190" s="7">
        <v>0</v>
      </c>
      <c r="J190" s="7">
        <v>0</v>
      </c>
    </row>
    <row r="191" spans="1:10" x14ac:dyDescent="0.2">
      <c r="A191" s="2" t="s">
        <v>33</v>
      </c>
      <c r="B191" s="2" t="s">
        <v>40</v>
      </c>
      <c r="C191" s="2" t="s">
        <v>41</v>
      </c>
      <c r="F191" s="1" t="s">
        <v>32</v>
      </c>
      <c r="G191" s="2"/>
      <c r="H191" s="7">
        <v>3.375</v>
      </c>
      <c r="I191" s="7">
        <v>3.375</v>
      </c>
      <c r="J191" s="7">
        <v>3.375</v>
      </c>
    </row>
    <row r="192" spans="1:10" x14ac:dyDescent="0.2">
      <c r="A192" s="2" t="s">
        <v>33</v>
      </c>
      <c r="B192" s="2" t="s">
        <v>40</v>
      </c>
      <c r="C192" s="2" t="s">
        <v>42</v>
      </c>
      <c r="F192" s="1" t="s">
        <v>6</v>
      </c>
      <c r="G192" s="2"/>
      <c r="H192" s="7">
        <v>0</v>
      </c>
      <c r="I192" s="7">
        <v>0</v>
      </c>
      <c r="J192" s="7">
        <v>0</v>
      </c>
    </row>
    <row r="193" spans="1:10" x14ac:dyDescent="0.2">
      <c r="A193" s="2" t="s">
        <v>33</v>
      </c>
      <c r="B193" s="2" t="s">
        <v>40</v>
      </c>
      <c r="C193" s="2" t="s">
        <v>42</v>
      </c>
      <c r="F193" s="1" t="s">
        <v>7</v>
      </c>
      <c r="G193" s="2"/>
      <c r="H193" s="7">
        <v>0</v>
      </c>
      <c r="I193" s="7">
        <v>0</v>
      </c>
      <c r="J193" s="7">
        <v>0</v>
      </c>
    </row>
    <row r="194" spans="1:10" x14ac:dyDescent="0.2">
      <c r="A194" s="2" t="s">
        <v>33</v>
      </c>
      <c r="B194" s="2" t="s">
        <v>40</v>
      </c>
      <c r="C194" s="2" t="s">
        <v>42</v>
      </c>
      <c r="F194" s="1" t="s">
        <v>8</v>
      </c>
      <c r="G194" s="2"/>
      <c r="H194" s="7">
        <v>-1</v>
      </c>
      <c r="I194" s="7">
        <v>-1</v>
      </c>
      <c r="J194" s="7">
        <v>-1</v>
      </c>
    </row>
    <row r="195" spans="1:10" x14ac:dyDescent="0.2">
      <c r="A195" s="2" t="s">
        <v>33</v>
      </c>
      <c r="B195" s="2" t="s">
        <v>40</v>
      </c>
      <c r="C195" s="2" t="s">
        <v>42</v>
      </c>
      <c r="F195" s="1" t="s">
        <v>9</v>
      </c>
      <c r="G195" s="2"/>
      <c r="H195" s="7">
        <v>-1.25</v>
      </c>
      <c r="I195" s="7">
        <v>-1.25</v>
      </c>
      <c r="J195" s="7">
        <v>-1.25</v>
      </c>
    </row>
    <row r="196" spans="1:10" x14ac:dyDescent="0.2">
      <c r="A196" s="2" t="s">
        <v>33</v>
      </c>
      <c r="B196" s="2" t="s">
        <v>40</v>
      </c>
      <c r="C196" s="2" t="s">
        <v>42</v>
      </c>
      <c r="F196" s="1" t="s">
        <v>10</v>
      </c>
      <c r="G196" s="2"/>
      <c r="H196" s="7">
        <v>0</v>
      </c>
      <c r="I196" s="7">
        <v>0</v>
      </c>
      <c r="J196" s="7">
        <v>0</v>
      </c>
    </row>
    <row r="197" spans="1:10" x14ac:dyDescent="0.2">
      <c r="A197" s="2" t="s">
        <v>33</v>
      </c>
      <c r="B197" s="2" t="s">
        <v>40</v>
      </c>
      <c r="C197" s="2" t="s">
        <v>42</v>
      </c>
      <c r="F197" s="1" t="s">
        <v>11</v>
      </c>
      <c r="G197" s="2"/>
      <c r="H197" s="7">
        <v>1.25</v>
      </c>
      <c r="I197" s="7">
        <v>1.25</v>
      </c>
      <c r="J197" s="7">
        <v>1.25</v>
      </c>
    </row>
    <row r="198" spans="1:10" x14ac:dyDescent="0.2">
      <c r="A198" s="2" t="s">
        <v>33</v>
      </c>
      <c r="B198" s="2" t="s">
        <v>40</v>
      </c>
      <c r="C198" s="2" t="s">
        <v>42</v>
      </c>
      <c r="F198" s="1" t="s">
        <v>12</v>
      </c>
      <c r="G198" s="2"/>
      <c r="H198" s="7">
        <v>1</v>
      </c>
      <c r="I198" s="7">
        <v>2</v>
      </c>
      <c r="J198" s="7">
        <v>2</v>
      </c>
    </row>
    <row r="199" spans="1:10" x14ac:dyDescent="0.2">
      <c r="A199" s="2" t="s">
        <v>33</v>
      </c>
      <c r="B199" s="2" t="s">
        <v>40</v>
      </c>
      <c r="C199" s="2" t="s">
        <v>42</v>
      </c>
      <c r="F199" s="1" t="s">
        <v>13</v>
      </c>
      <c r="G199" s="2"/>
      <c r="H199" s="7">
        <v>1.1111111111111112</v>
      </c>
      <c r="I199" s="7">
        <v>0</v>
      </c>
      <c r="J199" s="7">
        <v>1.1111111111111112</v>
      </c>
    </row>
    <row r="200" spans="1:10" x14ac:dyDescent="0.2">
      <c r="A200" s="2" t="s">
        <v>33</v>
      </c>
      <c r="B200" s="2" t="s">
        <v>40</v>
      </c>
      <c r="C200" s="2" t="s">
        <v>42</v>
      </c>
      <c r="F200" s="1" t="s">
        <v>14</v>
      </c>
      <c r="G200" s="2"/>
      <c r="H200" s="7">
        <v>0</v>
      </c>
      <c r="I200" s="7">
        <v>0</v>
      </c>
      <c r="J200" s="7">
        <v>0</v>
      </c>
    </row>
    <row r="201" spans="1:10" x14ac:dyDescent="0.2">
      <c r="A201" s="2" t="s">
        <v>33</v>
      </c>
      <c r="B201" s="2" t="s">
        <v>40</v>
      </c>
      <c r="C201" s="2" t="s">
        <v>42</v>
      </c>
      <c r="F201" s="1" t="s">
        <v>15</v>
      </c>
      <c r="G201" s="2"/>
      <c r="H201" s="7">
        <v>0</v>
      </c>
      <c r="I201" s="7">
        <v>1.1333333333333333</v>
      </c>
      <c r="J201" s="7">
        <v>1.1333333333333333</v>
      </c>
    </row>
    <row r="202" spans="1:10" x14ac:dyDescent="0.2">
      <c r="A202" s="2" t="s">
        <v>33</v>
      </c>
      <c r="B202" s="2" t="s">
        <v>40</v>
      </c>
      <c r="C202" s="2" t="s">
        <v>42</v>
      </c>
      <c r="F202" s="1" t="s">
        <v>16</v>
      </c>
      <c r="G202" s="2"/>
      <c r="H202" s="7">
        <v>0</v>
      </c>
      <c r="I202" s="7">
        <v>0</v>
      </c>
      <c r="J202" s="7">
        <v>0</v>
      </c>
    </row>
    <row r="203" spans="1:10" x14ac:dyDescent="0.2">
      <c r="A203" s="2" t="s">
        <v>33</v>
      </c>
      <c r="B203" s="2" t="s">
        <v>40</v>
      </c>
      <c r="C203" s="2" t="s">
        <v>42</v>
      </c>
      <c r="F203" s="1" t="s">
        <v>17</v>
      </c>
      <c r="G203" s="2"/>
      <c r="H203" s="7">
        <v>0</v>
      </c>
      <c r="I203" s="7">
        <v>0</v>
      </c>
      <c r="J203" s="7">
        <v>0</v>
      </c>
    </row>
    <row r="204" spans="1:10" x14ac:dyDescent="0.2">
      <c r="A204" s="2" t="s">
        <v>33</v>
      </c>
      <c r="B204" s="2" t="s">
        <v>40</v>
      </c>
      <c r="C204" s="2" t="s">
        <v>42</v>
      </c>
      <c r="F204" s="1" t="s">
        <v>18</v>
      </c>
      <c r="G204" s="2"/>
      <c r="H204" s="7">
        <v>0</v>
      </c>
      <c r="I204" s="7">
        <v>0</v>
      </c>
      <c r="J204" s="7">
        <v>0</v>
      </c>
    </row>
    <row r="205" spans="1:10" x14ac:dyDescent="0.2">
      <c r="A205" s="2" t="s">
        <v>33</v>
      </c>
      <c r="B205" s="2" t="s">
        <v>40</v>
      </c>
      <c r="C205" s="2" t="s">
        <v>42</v>
      </c>
      <c r="F205" s="1" t="s">
        <v>19</v>
      </c>
      <c r="G205" s="2"/>
      <c r="H205" s="7">
        <v>0</v>
      </c>
      <c r="I205" s="7">
        <v>0</v>
      </c>
      <c r="J205" s="7">
        <v>0</v>
      </c>
    </row>
    <row r="206" spans="1:10" x14ac:dyDescent="0.2">
      <c r="A206" s="2" t="s">
        <v>33</v>
      </c>
      <c r="B206" s="2" t="s">
        <v>40</v>
      </c>
      <c r="C206" s="2" t="s">
        <v>42</v>
      </c>
      <c r="F206" s="1" t="s">
        <v>20</v>
      </c>
      <c r="G206" s="2"/>
      <c r="H206" s="7">
        <v>0</v>
      </c>
      <c r="I206" s="7">
        <v>1</v>
      </c>
      <c r="J206" s="7">
        <v>0</v>
      </c>
    </row>
    <row r="207" spans="1:10" x14ac:dyDescent="0.2">
      <c r="A207" s="2" t="s">
        <v>33</v>
      </c>
      <c r="B207" s="2" t="s">
        <v>40</v>
      </c>
      <c r="C207" s="2" t="s">
        <v>42</v>
      </c>
      <c r="F207" s="1" t="s">
        <v>21</v>
      </c>
      <c r="G207" s="2"/>
      <c r="H207" s="7">
        <v>0</v>
      </c>
      <c r="I207" s="7">
        <v>0</v>
      </c>
      <c r="J207" s="7">
        <v>0</v>
      </c>
    </row>
    <row r="208" spans="1:10" x14ac:dyDescent="0.2">
      <c r="A208" s="2" t="s">
        <v>33</v>
      </c>
      <c r="B208" s="2" t="s">
        <v>40</v>
      </c>
      <c r="C208" s="2" t="s">
        <v>42</v>
      </c>
      <c r="F208" s="1" t="s">
        <v>22</v>
      </c>
      <c r="G208" s="2"/>
      <c r="H208" s="7">
        <v>0</v>
      </c>
      <c r="I208" s="7">
        <v>0</v>
      </c>
      <c r="J208" s="7">
        <v>0</v>
      </c>
    </row>
    <row r="209" spans="1:10" x14ac:dyDescent="0.2">
      <c r="A209" s="2" t="s">
        <v>33</v>
      </c>
      <c r="B209" s="2" t="s">
        <v>40</v>
      </c>
      <c r="C209" s="2" t="s">
        <v>42</v>
      </c>
      <c r="F209" s="1" t="s">
        <v>23</v>
      </c>
      <c r="G209" s="2"/>
      <c r="H209" s="7">
        <v>0</v>
      </c>
      <c r="I209" s="7">
        <v>0</v>
      </c>
      <c r="J209" s="7">
        <v>0</v>
      </c>
    </row>
    <row r="210" spans="1:10" x14ac:dyDescent="0.2">
      <c r="A210" s="2" t="s">
        <v>33</v>
      </c>
      <c r="B210" s="2" t="s">
        <v>40</v>
      </c>
      <c r="C210" s="2" t="s">
        <v>42</v>
      </c>
      <c r="F210" s="1" t="s">
        <v>24</v>
      </c>
      <c r="G210" s="2"/>
      <c r="H210" s="7">
        <v>0</v>
      </c>
      <c r="I210" s="7">
        <v>0</v>
      </c>
      <c r="J210" s="7">
        <v>0</v>
      </c>
    </row>
    <row r="211" spans="1:10" x14ac:dyDescent="0.2">
      <c r="A211" s="2" t="s">
        <v>33</v>
      </c>
      <c r="B211" s="2" t="s">
        <v>40</v>
      </c>
      <c r="C211" s="2" t="s">
        <v>42</v>
      </c>
      <c r="F211" s="1" t="s">
        <v>25</v>
      </c>
      <c r="G211" s="2"/>
      <c r="H211" s="7">
        <v>0</v>
      </c>
      <c r="I211" s="7">
        <v>0</v>
      </c>
      <c r="J211" s="7">
        <v>0</v>
      </c>
    </row>
    <row r="212" spans="1:10" x14ac:dyDescent="0.2">
      <c r="A212" s="2" t="s">
        <v>33</v>
      </c>
      <c r="B212" s="2" t="s">
        <v>40</v>
      </c>
      <c r="C212" s="2" t="s">
        <v>42</v>
      </c>
      <c r="F212" s="1" t="s">
        <v>26</v>
      </c>
      <c r="G212" s="2"/>
      <c r="H212" s="7">
        <v>0</v>
      </c>
      <c r="I212" s="7">
        <v>0</v>
      </c>
      <c r="J212" s="7">
        <v>0</v>
      </c>
    </row>
    <row r="213" spans="1:10" x14ac:dyDescent="0.2">
      <c r="A213" s="2" t="s">
        <v>33</v>
      </c>
      <c r="B213" s="2" t="s">
        <v>40</v>
      </c>
      <c r="C213" s="2" t="s">
        <v>42</v>
      </c>
      <c r="F213" s="1" t="s">
        <v>27</v>
      </c>
      <c r="G213" s="2"/>
      <c r="H213" s="7">
        <v>1.2</v>
      </c>
      <c r="I213" s="7">
        <v>2.4</v>
      </c>
      <c r="J213" s="7">
        <v>1.2</v>
      </c>
    </row>
    <row r="214" spans="1:10" x14ac:dyDescent="0.2">
      <c r="A214" s="2" t="s">
        <v>33</v>
      </c>
      <c r="B214" s="2" t="s">
        <v>40</v>
      </c>
      <c r="C214" s="2" t="s">
        <v>42</v>
      </c>
      <c r="F214" s="1" t="s">
        <v>28</v>
      </c>
      <c r="G214" s="2"/>
      <c r="H214" s="7">
        <v>0</v>
      </c>
      <c r="I214" s="7">
        <v>0</v>
      </c>
      <c r="J214" s="7">
        <v>0</v>
      </c>
    </row>
    <row r="215" spans="1:10" x14ac:dyDescent="0.2">
      <c r="A215" s="2" t="s">
        <v>33</v>
      </c>
      <c r="B215" s="2" t="s">
        <v>40</v>
      </c>
      <c r="C215" s="2" t="s">
        <v>42</v>
      </c>
      <c r="F215" s="1" t="s">
        <v>29</v>
      </c>
      <c r="G215" s="2"/>
      <c r="H215" s="7">
        <v>0</v>
      </c>
      <c r="I215" s="7">
        <v>0</v>
      </c>
      <c r="J215" s="7">
        <v>0</v>
      </c>
    </row>
    <row r="216" spans="1:10" x14ac:dyDescent="0.2">
      <c r="A216" s="2" t="s">
        <v>33</v>
      </c>
      <c r="B216" s="2" t="s">
        <v>40</v>
      </c>
      <c r="C216" s="2" t="s">
        <v>42</v>
      </c>
      <c r="F216" s="1" t="s">
        <v>30</v>
      </c>
      <c r="G216" s="2"/>
      <c r="H216" s="7">
        <v>1.25</v>
      </c>
      <c r="I216" s="7">
        <v>0</v>
      </c>
      <c r="J216" s="7">
        <v>0</v>
      </c>
    </row>
    <row r="217" spans="1:10" x14ac:dyDescent="0.2">
      <c r="A217" s="2" t="s">
        <v>33</v>
      </c>
      <c r="B217" s="2" t="s">
        <v>40</v>
      </c>
      <c r="C217" s="2" t="s">
        <v>42</v>
      </c>
      <c r="F217" s="1" t="s">
        <v>31</v>
      </c>
      <c r="G217" s="2"/>
      <c r="H217" s="7">
        <v>0</v>
      </c>
      <c r="I217" s="7">
        <v>0</v>
      </c>
      <c r="J217" s="7">
        <v>0</v>
      </c>
    </row>
    <row r="218" spans="1:10" x14ac:dyDescent="0.2">
      <c r="A218" s="2" t="s">
        <v>33</v>
      </c>
      <c r="B218" s="2" t="s">
        <v>40</v>
      </c>
      <c r="C218" s="2" t="s">
        <v>42</v>
      </c>
      <c r="F218" s="1" t="s">
        <v>32</v>
      </c>
      <c r="G218" s="2"/>
      <c r="H218" s="7">
        <v>2.25</v>
      </c>
      <c r="I218" s="7">
        <v>2.25</v>
      </c>
      <c r="J218" s="7">
        <v>2.25</v>
      </c>
    </row>
    <row r="219" spans="1:10" x14ac:dyDescent="0.2">
      <c r="A219" s="2" t="s">
        <v>33</v>
      </c>
      <c r="B219" s="2" t="s">
        <v>40</v>
      </c>
      <c r="C219" s="2" t="s">
        <v>43</v>
      </c>
      <c r="F219" s="1" t="s">
        <v>6</v>
      </c>
      <c r="G219" s="2"/>
      <c r="H219" s="7">
        <v>0</v>
      </c>
      <c r="I219" s="7">
        <v>1.2</v>
      </c>
      <c r="J219" s="7">
        <v>0</v>
      </c>
    </row>
    <row r="220" spans="1:10" x14ac:dyDescent="0.2">
      <c r="A220" s="2" t="s">
        <v>33</v>
      </c>
      <c r="B220" s="2" t="s">
        <v>40</v>
      </c>
      <c r="C220" s="2" t="s">
        <v>43</v>
      </c>
      <c r="F220" s="1" t="s">
        <v>7</v>
      </c>
      <c r="G220" s="2"/>
      <c r="H220" s="7">
        <v>0</v>
      </c>
      <c r="I220" s="7">
        <v>0</v>
      </c>
      <c r="J220" s="7">
        <v>0</v>
      </c>
    </row>
    <row r="221" spans="1:10" x14ac:dyDescent="0.2">
      <c r="A221" s="2" t="s">
        <v>33</v>
      </c>
      <c r="B221" s="2" t="s">
        <v>40</v>
      </c>
      <c r="C221" s="2" t="s">
        <v>43</v>
      </c>
      <c r="F221" s="1" t="s">
        <v>8</v>
      </c>
      <c r="G221" s="2"/>
      <c r="H221" s="7">
        <v>0</v>
      </c>
      <c r="I221" s="7">
        <v>-3</v>
      </c>
      <c r="J221" s="7">
        <v>0</v>
      </c>
    </row>
    <row r="222" spans="1:10" x14ac:dyDescent="0.2">
      <c r="A222" s="2" t="s">
        <v>33</v>
      </c>
      <c r="B222" s="2" t="s">
        <v>40</v>
      </c>
      <c r="C222" s="2" t="s">
        <v>43</v>
      </c>
      <c r="F222" s="1" t="s">
        <v>9</v>
      </c>
      <c r="G222" s="2"/>
      <c r="H222" s="7">
        <v>-2.5</v>
      </c>
      <c r="I222" s="7">
        <v>-3.75</v>
      </c>
      <c r="J222" s="7">
        <v>-2.5</v>
      </c>
    </row>
    <row r="223" spans="1:10" x14ac:dyDescent="0.2">
      <c r="A223" s="2" t="s">
        <v>33</v>
      </c>
      <c r="B223" s="2" t="s">
        <v>40</v>
      </c>
      <c r="C223" s="2" t="s">
        <v>43</v>
      </c>
      <c r="F223" s="1" t="s">
        <v>10</v>
      </c>
      <c r="G223" s="2"/>
      <c r="H223" s="7">
        <v>0</v>
      </c>
      <c r="I223" s="7">
        <v>0</v>
      </c>
      <c r="J223" s="7">
        <v>0</v>
      </c>
    </row>
    <row r="224" spans="1:10" x14ac:dyDescent="0.2">
      <c r="A224" s="2" t="s">
        <v>33</v>
      </c>
      <c r="B224" s="2" t="s">
        <v>40</v>
      </c>
      <c r="C224" s="2" t="s">
        <v>43</v>
      </c>
      <c r="F224" s="1" t="s">
        <v>11</v>
      </c>
      <c r="G224" s="2"/>
      <c r="H224" s="7">
        <v>1.25</v>
      </c>
      <c r="I224" s="7">
        <v>1.25</v>
      </c>
      <c r="J224" s="7">
        <v>0</v>
      </c>
    </row>
    <row r="225" spans="1:10" x14ac:dyDescent="0.2">
      <c r="A225" s="2" t="s">
        <v>33</v>
      </c>
      <c r="B225" s="2" t="s">
        <v>40</v>
      </c>
      <c r="C225" s="2" t="s">
        <v>43</v>
      </c>
      <c r="F225" s="1" t="s">
        <v>12</v>
      </c>
      <c r="G225" s="2"/>
      <c r="H225" s="7">
        <v>0</v>
      </c>
      <c r="I225" s="7">
        <v>-2</v>
      </c>
      <c r="J225" s="7">
        <v>-1</v>
      </c>
    </row>
    <row r="226" spans="1:10" x14ac:dyDescent="0.2">
      <c r="A226" s="2" t="s">
        <v>33</v>
      </c>
      <c r="B226" s="2" t="s">
        <v>40</v>
      </c>
      <c r="C226" s="2" t="s">
        <v>43</v>
      </c>
      <c r="F226" s="1" t="s">
        <v>13</v>
      </c>
      <c r="G226" s="2"/>
      <c r="H226" s="7">
        <v>1.1111111111111112</v>
      </c>
      <c r="I226" s="7">
        <v>2.2222222222222223</v>
      </c>
      <c r="J226" s="7">
        <v>1.1111111111111112</v>
      </c>
    </row>
    <row r="227" spans="1:10" x14ac:dyDescent="0.2">
      <c r="A227" s="2" t="s">
        <v>33</v>
      </c>
      <c r="B227" s="2" t="s">
        <v>40</v>
      </c>
      <c r="C227" s="2" t="s">
        <v>43</v>
      </c>
      <c r="F227" s="1" t="s">
        <v>14</v>
      </c>
      <c r="G227" s="2"/>
      <c r="H227" s="7">
        <v>0</v>
      </c>
      <c r="I227" s="7">
        <v>0</v>
      </c>
      <c r="J227" s="7">
        <v>0</v>
      </c>
    </row>
    <row r="228" spans="1:10" x14ac:dyDescent="0.2">
      <c r="A228" s="2" t="s">
        <v>33</v>
      </c>
      <c r="B228" s="2" t="s">
        <v>40</v>
      </c>
      <c r="C228" s="2" t="s">
        <v>43</v>
      </c>
      <c r="F228" s="1" t="s">
        <v>15</v>
      </c>
      <c r="G228" s="2"/>
      <c r="H228" s="7">
        <v>0</v>
      </c>
      <c r="I228" s="7">
        <v>0</v>
      </c>
      <c r="J228" s="7">
        <v>0</v>
      </c>
    </row>
    <row r="229" spans="1:10" x14ac:dyDescent="0.2">
      <c r="A229" s="2" t="s">
        <v>33</v>
      </c>
      <c r="B229" s="2" t="s">
        <v>40</v>
      </c>
      <c r="C229" s="2" t="s">
        <v>43</v>
      </c>
      <c r="F229" s="1" t="s">
        <v>16</v>
      </c>
      <c r="G229" s="2"/>
      <c r="H229" s="7">
        <v>0</v>
      </c>
      <c r="I229" s="7">
        <v>0</v>
      </c>
      <c r="J229" s="7">
        <v>0</v>
      </c>
    </row>
    <row r="230" spans="1:10" x14ac:dyDescent="0.2">
      <c r="A230" s="2" t="s">
        <v>33</v>
      </c>
      <c r="B230" s="2" t="s">
        <v>40</v>
      </c>
      <c r="C230" s="2" t="s">
        <v>43</v>
      </c>
      <c r="F230" s="1" t="s">
        <v>17</v>
      </c>
      <c r="G230" s="2"/>
      <c r="H230" s="7">
        <v>0</v>
      </c>
      <c r="I230" s="7">
        <v>0</v>
      </c>
      <c r="J230" s="7">
        <v>0</v>
      </c>
    </row>
    <row r="231" spans="1:10" x14ac:dyDescent="0.2">
      <c r="A231" s="2" t="s">
        <v>33</v>
      </c>
      <c r="B231" s="2" t="s">
        <v>40</v>
      </c>
      <c r="C231" s="2" t="s">
        <v>43</v>
      </c>
      <c r="F231" s="1" t="s">
        <v>18</v>
      </c>
      <c r="G231" s="2"/>
      <c r="H231" s="7">
        <v>0</v>
      </c>
      <c r="I231" s="7">
        <v>0</v>
      </c>
      <c r="J231" s="7">
        <v>0</v>
      </c>
    </row>
    <row r="232" spans="1:10" x14ac:dyDescent="0.2">
      <c r="A232" s="2" t="s">
        <v>33</v>
      </c>
      <c r="B232" s="2" t="s">
        <v>40</v>
      </c>
      <c r="C232" s="2" t="s">
        <v>43</v>
      </c>
      <c r="F232" s="1" t="s">
        <v>19</v>
      </c>
      <c r="G232" s="2"/>
      <c r="H232" s="7">
        <v>0</v>
      </c>
      <c r="I232" s="7">
        <v>0</v>
      </c>
      <c r="J232" s="7">
        <v>0</v>
      </c>
    </row>
    <row r="233" spans="1:10" x14ac:dyDescent="0.2">
      <c r="A233" s="2" t="s">
        <v>33</v>
      </c>
      <c r="B233" s="2" t="s">
        <v>40</v>
      </c>
      <c r="C233" s="2" t="s">
        <v>43</v>
      </c>
      <c r="F233" s="1" t="s">
        <v>20</v>
      </c>
      <c r="G233" s="2"/>
      <c r="H233" s="7">
        <v>7</v>
      </c>
      <c r="I233" s="7">
        <v>4</v>
      </c>
      <c r="J233" s="7">
        <v>1</v>
      </c>
    </row>
    <row r="234" spans="1:10" x14ac:dyDescent="0.2">
      <c r="A234" s="2" t="s">
        <v>33</v>
      </c>
      <c r="B234" s="2" t="s">
        <v>40</v>
      </c>
      <c r="C234" s="2" t="s">
        <v>43</v>
      </c>
      <c r="F234" s="1" t="s">
        <v>21</v>
      </c>
      <c r="G234" s="2"/>
      <c r="H234" s="7">
        <v>0</v>
      </c>
      <c r="I234" s="7">
        <v>3</v>
      </c>
      <c r="J234" s="7">
        <v>0</v>
      </c>
    </row>
    <row r="235" spans="1:10" x14ac:dyDescent="0.2">
      <c r="A235" s="2" t="s">
        <v>33</v>
      </c>
      <c r="B235" s="2" t="s">
        <v>40</v>
      </c>
      <c r="C235" s="2" t="s">
        <v>43</v>
      </c>
      <c r="F235" s="1" t="s">
        <v>22</v>
      </c>
      <c r="G235" s="2"/>
      <c r="H235" s="7">
        <v>0</v>
      </c>
      <c r="I235" s="7">
        <v>0</v>
      </c>
      <c r="J235" s="7">
        <v>0</v>
      </c>
    </row>
    <row r="236" spans="1:10" x14ac:dyDescent="0.2">
      <c r="A236" s="2" t="s">
        <v>33</v>
      </c>
      <c r="B236" s="2" t="s">
        <v>40</v>
      </c>
      <c r="C236" s="2" t="s">
        <v>43</v>
      </c>
      <c r="F236" s="1" t="s">
        <v>23</v>
      </c>
      <c r="G236" s="2"/>
      <c r="H236" s="7">
        <v>0</v>
      </c>
      <c r="I236" s="7">
        <v>0</v>
      </c>
      <c r="J236" s="7">
        <v>0</v>
      </c>
    </row>
    <row r="237" spans="1:10" x14ac:dyDescent="0.2">
      <c r="A237" s="2" t="s">
        <v>33</v>
      </c>
      <c r="B237" s="2" t="s">
        <v>40</v>
      </c>
      <c r="C237" s="2" t="s">
        <v>43</v>
      </c>
      <c r="F237" s="1" t="s">
        <v>24</v>
      </c>
      <c r="G237" s="2"/>
      <c r="H237" s="7">
        <v>0</v>
      </c>
      <c r="I237" s="7">
        <v>0</v>
      </c>
      <c r="J237" s="7">
        <v>0</v>
      </c>
    </row>
    <row r="238" spans="1:10" x14ac:dyDescent="0.2">
      <c r="A238" s="2" t="s">
        <v>33</v>
      </c>
      <c r="B238" s="2" t="s">
        <v>40</v>
      </c>
      <c r="C238" s="2" t="s">
        <v>43</v>
      </c>
      <c r="F238" s="1" t="s">
        <v>25</v>
      </c>
      <c r="G238" s="2"/>
      <c r="H238" s="7">
        <v>0</v>
      </c>
      <c r="I238" s="7">
        <v>0</v>
      </c>
      <c r="J238" s="7">
        <v>0</v>
      </c>
    </row>
    <row r="239" spans="1:10" x14ac:dyDescent="0.2">
      <c r="A239" s="2" t="s">
        <v>33</v>
      </c>
      <c r="B239" s="2" t="s">
        <v>40</v>
      </c>
      <c r="C239" s="2" t="s">
        <v>43</v>
      </c>
      <c r="F239" s="1" t="s">
        <v>26</v>
      </c>
      <c r="G239" s="2"/>
      <c r="H239" s="7">
        <v>0</v>
      </c>
      <c r="I239" s="7">
        <v>0</v>
      </c>
      <c r="J239" s="7">
        <v>0</v>
      </c>
    </row>
    <row r="240" spans="1:10" x14ac:dyDescent="0.2">
      <c r="A240" s="2" t="s">
        <v>33</v>
      </c>
      <c r="B240" s="2" t="s">
        <v>40</v>
      </c>
      <c r="C240" s="2" t="s">
        <v>43</v>
      </c>
      <c r="F240" s="1" t="s">
        <v>27</v>
      </c>
      <c r="G240" s="2"/>
      <c r="H240" s="7">
        <v>1.2</v>
      </c>
      <c r="I240" s="7">
        <v>2.4</v>
      </c>
      <c r="J240" s="7">
        <v>0</v>
      </c>
    </row>
    <row r="241" spans="1:10" x14ac:dyDescent="0.2">
      <c r="A241" s="2" t="s">
        <v>33</v>
      </c>
      <c r="B241" s="2" t="s">
        <v>40</v>
      </c>
      <c r="C241" s="2" t="s">
        <v>43</v>
      </c>
      <c r="F241" s="1" t="s">
        <v>28</v>
      </c>
      <c r="G241" s="2"/>
      <c r="H241" s="7">
        <v>0</v>
      </c>
      <c r="I241" s="7">
        <v>0</v>
      </c>
      <c r="J241" s="7">
        <v>0</v>
      </c>
    </row>
    <row r="242" spans="1:10" x14ac:dyDescent="0.2">
      <c r="A242" s="2" t="s">
        <v>33</v>
      </c>
      <c r="B242" s="2" t="s">
        <v>40</v>
      </c>
      <c r="C242" s="2" t="s">
        <v>43</v>
      </c>
      <c r="F242" s="1" t="s">
        <v>29</v>
      </c>
      <c r="G242" s="2"/>
      <c r="H242" s="7">
        <v>0</v>
      </c>
      <c r="I242" s="7">
        <v>0</v>
      </c>
      <c r="J242" s="7">
        <v>0</v>
      </c>
    </row>
    <row r="243" spans="1:10" x14ac:dyDescent="0.2">
      <c r="A243" s="2" t="s">
        <v>33</v>
      </c>
      <c r="B243" s="2" t="s">
        <v>40</v>
      </c>
      <c r="C243" s="2" t="s">
        <v>43</v>
      </c>
      <c r="F243" s="1" t="s">
        <v>30</v>
      </c>
      <c r="G243" s="2"/>
      <c r="H243" s="7">
        <v>2.5</v>
      </c>
      <c r="I243" s="7">
        <v>2.5</v>
      </c>
      <c r="J243" s="7">
        <v>2.5</v>
      </c>
    </row>
    <row r="244" spans="1:10" x14ac:dyDescent="0.2">
      <c r="A244" s="2" t="s">
        <v>33</v>
      </c>
      <c r="B244" s="2" t="s">
        <v>40</v>
      </c>
      <c r="C244" s="2" t="s">
        <v>43</v>
      </c>
      <c r="F244" s="1" t="s">
        <v>31</v>
      </c>
      <c r="G244" s="2"/>
      <c r="H244" s="7">
        <v>0</v>
      </c>
      <c r="I244" s="7">
        <v>0</v>
      </c>
      <c r="J244" s="7">
        <v>0</v>
      </c>
    </row>
    <row r="245" spans="1:10" x14ac:dyDescent="0.2">
      <c r="A245" s="2" t="s">
        <v>33</v>
      </c>
      <c r="B245" s="2" t="s">
        <v>40</v>
      </c>
      <c r="C245" s="2" t="s">
        <v>43</v>
      </c>
      <c r="F245" s="1" t="s">
        <v>32</v>
      </c>
      <c r="G245" s="2"/>
      <c r="H245" s="7">
        <v>1.125</v>
      </c>
      <c r="I245" s="7">
        <v>1.125</v>
      </c>
      <c r="J245" s="7">
        <v>1.125</v>
      </c>
    </row>
    <row r="246" spans="1:10" x14ac:dyDescent="0.2">
      <c r="A246" s="2" t="s">
        <v>33</v>
      </c>
      <c r="B246" s="2" t="s">
        <v>44</v>
      </c>
      <c r="C246" s="2" t="s">
        <v>45</v>
      </c>
      <c r="F246" s="1" t="s">
        <v>6</v>
      </c>
      <c r="H246" s="5">
        <v>0</v>
      </c>
      <c r="I246" s="5">
        <v>0</v>
      </c>
      <c r="J246" s="5">
        <v>0</v>
      </c>
    </row>
    <row r="247" spans="1:10" x14ac:dyDescent="0.2">
      <c r="A247" s="2" t="s">
        <v>33</v>
      </c>
      <c r="B247" s="2" t="s">
        <v>44</v>
      </c>
      <c r="C247" s="2" t="s">
        <v>45</v>
      </c>
      <c r="F247" s="1" t="s">
        <v>7</v>
      </c>
      <c r="H247" s="5">
        <v>0</v>
      </c>
      <c r="I247" s="5">
        <v>0</v>
      </c>
      <c r="J247" s="5">
        <v>0</v>
      </c>
    </row>
    <row r="248" spans="1:10" x14ac:dyDescent="0.2">
      <c r="A248" s="2" t="s">
        <v>33</v>
      </c>
      <c r="B248" s="2" t="s">
        <v>44</v>
      </c>
      <c r="C248" s="2" t="s">
        <v>45</v>
      </c>
      <c r="F248" s="1" t="s">
        <v>8</v>
      </c>
      <c r="H248" s="5">
        <v>0</v>
      </c>
      <c r="I248" s="5">
        <v>0</v>
      </c>
      <c r="J248" s="5">
        <v>0</v>
      </c>
    </row>
    <row r="249" spans="1:10" x14ac:dyDescent="0.2">
      <c r="A249" s="2" t="s">
        <v>33</v>
      </c>
      <c r="B249" s="2" t="s">
        <v>44</v>
      </c>
      <c r="C249" s="2" t="s">
        <v>45</v>
      </c>
      <c r="F249" s="1" t="s">
        <v>9</v>
      </c>
      <c r="H249" s="5">
        <v>0</v>
      </c>
      <c r="I249" s="5">
        <v>0</v>
      </c>
      <c r="J249" s="5">
        <v>0</v>
      </c>
    </row>
    <row r="250" spans="1:10" x14ac:dyDescent="0.2">
      <c r="A250" s="2" t="s">
        <v>33</v>
      </c>
      <c r="B250" s="2" t="s">
        <v>44</v>
      </c>
      <c r="C250" s="2" t="s">
        <v>45</v>
      </c>
      <c r="F250" s="1" t="s">
        <v>10</v>
      </c>
      <c r="H250" s="5">
        <v>0</v>
      </c>
      <c r="I250" s="5">
        <v>0</v>
      </c>
      <c r="J250" s="5">
        <v>0</v>
      </c>
    </row>
    <row r="251" spans="1:10" x14ac:dyDescent="0.2">
      <c r="A251" s="2" t="s">
        <v>33</v>
      </c>
      <c r="B251" s="2" t="s">
        <v>44</v>
      </c>
      <c r="C251" s="2" t="s">
        <v>45</v>
      </c>
      <c r="F251" s="1" t="s">
        <v>11</v>
      </c>
      <c r="H251" s="5">
        <v>0</v>
      </c>
      <c r="I251" s="5">
        <v>0</v>
      </c>
      <c r="J251" s="5">
        <v>0</v>
      </c>
    </row>
    <row r="252" spans="1:10" x14ac:dyDescent="0.2">
      <c r="A252" s="2" t="s">
        <v>33</v>
      </c>
      <c r="B252" s="2" t="s">
        <v>44</v>
      </c>
      <c r="C252" s="2" t="s">
        <v>45</v>
      </c>
      <c r="F252" s="1" t="s">
        <v>12</v>
      </c>
      <c r="H252" s="5">
        <v>0</v>
      </c>
      <c r="I252" s="5">
        <v>0</v>
      </c>
      <c r="J252" s="5">
        <v>0</v>
      </c>
    </row>
    <row r="253" spans="1:10" x14ac:dyDescent="0.2">
      <c r="A253" s="2" t="s">
        <v>33</v>
      </c>
      <c r="B253" s="2" t="s">
        <v>44</v>
      </c>
      <c r="C253" s="2" t="s">
        <v>45</v>
      </c>
      <c r="F253" s="1" t="s">
        <v>13</v>
      </c>
      <c r="H253" s="5">
        <v>0</v>
      </c>
      <c r="I253" s="5">
        <v>-0.44444444444444442</v>
      </c>
      <c r="J253" s="5">
        <v>0</v>
      </c>
    </row>
    <row r="254" spans="1:10" x14ac:dyDescent="0.2">
      <c r="A254" s="2" t="s">
        <v>33</v>
      </c>
      <c r="B254" s="2" t="s">
        <v>44</v>
      </c>
      <c r="C254" s="2" t="s">
        <v>45</v>
      </c>
      <c r="F254" s="1" t="s">
        <v>14</v>
      </c>
      <c r="H254" s="5">
        <v>0</v>
      </c>
      <c r="I254" s="5">
        <v>0</v>
      </c>
      <c r="J254" s="5">
        <v>0</v>
      </c>
    </row>
    <row r="255" spans="1:10" x14ac:dyDescent="0.2">
      <c r="A255" s="2" t="s">
        <v>33</v>
      </c>
      <c r="B255" s="2" t="s">
        <v>44</v>
      </c>
      <c r="C255" s="2" t="s">
        <v>45</v>
      </c>
      <c r="F255" s="1" t="s">
        <v>15</v>
      </c>
      <c r="H255" s="5">
        <v>0</v>
      </c>
      <c r="I255" s="5">
        <v>0</v>
      </c>
      <c r="J255" s="5">
        <v>0</v>
      </c>
    </row>
    <row r="256" spans="1:10" x14ac:dyDescent="0.2">
      <c r="A256" s="2" t="s">
        <v>33</v>
      </c>
      <c r="B256" s="2" t="s">
        <v>44</v>
      </c>
      <c r="C256" s="2" t="s">
        <v>45</v>
      </c>
      <c r="F256" s="1" t="s">
        <v>16</v>
      </c>
      <c r="H256" s="5">
        <v>0</v>
      </c>
      <c r="I256" s="5">
        <v>0</v>
      </c>
      <c r="J256" s="5">
        <v>0</v>
      </c>
    </row>
    <row r="257" spans="1:10" x14ac:dyDescent="0.2">
      <c r="A257" s="2" t="s">
        <v>33</v>
      </c>
      <c r="B257" s="2" t="s">
        <v>44</v>
      </c>
      <c r="C257" s="2" t="s">
        <v>45</v>
      </c>
      <c r="F257" s="1" t="s">
        <v>17</v>
      </c>
      <c r="H257" s="5">
        <v>0</v>
      </c>
      <c r="I257" s="5">
        <v>0</v>
      </c>
      <c r="J257" s="5">
        <v>0</v>
      </c>
    </row>
    <row r="258" spans="1:10" x14ac:dyDescent="0.2">
      <c r="A258" s="2" t="s">
        <v>33</v>
      </c>
      <c r="B258" s="2" t="s">
        <v>44</v>
      </c>
      <c r="C258" s="2" t="s">
        <v>45</v>
      </c>
      <c r="F258" s="1" t="s">
        <v>18</v>
      </c>
      <c r="H258" s="5">
        <v>0</v>
      </c>
      <c r="I258" s="5">
        <v>0</v>
      </c>
      <c r="J258" s="5">
        <v>0</v>
      </c>
    </row>
    <row r="259" spans="1:10" x14ac:dyDescent="0.2">
      <c r="A259" s="2" t="s">
        <v>33</v>
      </c>
      <c r="B259" s="2" t="s">
        <v>44</v>
      </c>
      <c r="C259" s="2" t="s">
        <v>45</v>
      </c>
      <c r="F259" s="1" t="s">
        <v>19</v>
      </c>
      <c r="H259" s="5">
        <v>0</v>
      </c>
      <c r="I259" s="5">
        <v>0</v>
      </c>
      <c r="J259" s="5">
        <v>0</v>
      </c>
    </row>
    <row r="260" spans="1:10" x14ac:dyDescent="0.2">
      <c r="A260" s="2" t="s">
        <v>33</v>
      </c>
      <c r="B260" s="2" t="s">
        <v>44</v>
      </c>
      <c r="C260" s="2" t="s">
        <v>45</v>
      </c>
      <c r="F260" s="1" t="s">
        <v>20</v>
      </c>
      <c r="H260" s="5">
        <v>0</v>
      </c>
      <c r="I260" s="5">
        <v>0</v>
      </c>
      <c r="J260" s="5">
        <v>0</v>
      </c>
    </row>
    <row r="261" spans="1:10" x14ac:dyDescent="0.2">
      <c r="A261" s="2" t="s">
        <v>33</v>
      </c>
      <c r="B261" s="2" t="s">
        <v>44</v>
      </c>
      <c r="C261" s="2" t="s">
        <v>45</v>
      </c>
      <c r="F261" s="1" t="s">
        <v>21</v>
      </c>
      <c r="H261" s="5">
        <v>0</v>
      </c>
      <c r="I261" s="5">
        <v>0</v>
      </c>
      <c r="J261" s="5">
        <v>0</v>
      </c>
    </row>
    <row r="262" spans="1:10" x14ac:dyDescent="0.2">
      <c r="A262" s="2" t="s">
        <v>33</v>
      </c>
      <c r="B262" s="2" t="s">
        <v>44</v>
      </c>
      <c r="C262" s="2" t="s">
        <v>45</v>
      </c>
      <c r="F262" s="1" t="s">
        <v>22</v>
      </c>
      <c r="H262" s="5">
        <v>0</v>
      </c>
      <c r="I262" s="5">
        <v>0</v>
      </c>
      <c r="J262" s="5">
        <v>0</v>
      </c>
    </row>
    <row r="263" spans="1:10" x14ac:dyDescent="0.2">
      <c r="A263" s="2" t="s">
        <v>33</v>
      </c>
      <c r="B263" s="2" t="s">
        <v>44</v>
      </c>
      <c r="C263" s="2" t="s">
        <v>45</v>
      </c>
      <c r="F263" s="1" t="s">
        <v>23</v>
      </c>
      <c r="H263" s="5">
        <v>0</v>
      </c>
      <c r="I263" s="5">
        <v>0</v>
      </c>
      <c r="J263" s="5">
        <v>0</v>
      </c>
    </row>
    <row r="264" spans="1:10" x14ac:dyDescent="0.2">
      <c r="A264" s="2" t="s">
        <v>33</v>
      </c>
      <c r="B264" s="2" t="s">
        <v>44</v>
      </c>
      <c r="C264" s="2" t="s">
        <v>45</v>
      </c>
      <c r="F264" s="1" t="s">
        <v>24</v>
      </c>
      <c r="H264" s="5">
        <v>0</v>
      </c>
      <c r="I264" s="5">
        <v>0</v>
      </c>
      <c r="J264" s="5">
        <v>1.0714285714285714</v>
      </c>
    </row>
    <row r="265" spans="1:10" x14ac:dyDescent="0.2">
      <c r="A265" s="2" t="s">
        <v>33</v>
      </c>
      <c r="B265" s="2" t="s">
        <v>44</v>
      </c>
      <c r="C265" s="2" t="s">
        <v>45</v>
      </c>
      <c r="F265" s="1" t="s">
        <v>25</v>
      </c>
      <c r="H265" s="5">
        <v>0</v>
      </c>
      <c r="I265" s="5">
        <v>0</v>
      </c>
      <c r="J265" s="5">
        <v>0</v>
      </c>
    </row>
    <row r="266" spans="1:10" x14ac:dyDescent="0.2">
      <c r="A266" s="2" t="s">
        <v>33</v>
      </c>
      <c r="B266" s="2" t="s">
        <v>44</v>
      </c>
      <c r="C266" s="2" t="s">
        <v>45</v>
      </c>
      <c r="F266" s="1" t="s">
        <v>26</v>
      </c>
      <c r="H266" s="5">
        <v>0</v>
      </c>
      <c r="I266" s="5">
        <v>0</v>
      </c>
      <c r="J266" s="5">
        <v>0</v>
      </c>
    </row>
    <row r="267" spans="1:10" x14ac:dyDescent="0.2">
      <c r="A267" s="2" t="s">
        <v>33</v>
      </c>
      <c r="B267" s="2" t="s">
        <v>44</v>
      </c>
      <c r="C267" s="2" t="s">
        <v>45</v>
      </c>
      <c r="F267" s="1" t="s">
        <v>27</v>
      </c>
      <c r="H267" s="5">
        <v>0</v>
      </c>
      <c r="I267" s="5">
        <v>0</v>
      </c>
      <c r="J267" s="5">
        <v>0</v>
      </c>
    </row>
    <row r="268" spans="1:10" x14ac:dyDescent="0.2">
      <c r="A268" s="2" t="s">
        <v>33</v>
      </c>
      <c r="B268" s="2" t="s">
        <v>44</v>
      </c>
      <c r="C268" s="2" t="s">
        <v>45</v>
      </c>
      <c r="F268" s="1" t="s">
        <v>28</v>
      </c>
      <c r="H268" s="5">
        <v>0</v>
      </c>
      <c r="I268" s="5">
        <v>0</v>
      </c>
      <c r="J268" s="5">
        <v>0</v>
      </c>
    </row>
    <row r="269" spans="1:10" x14ac:dyDescent="0.2">
      <c r="A269" s="2" t="s">
        <v>33</v>
      </c>
      <c r="B269" s="2" t="s">
        <v>44</v>
      </c>
      <c r="C269" s="2" t="s">
        <v>45</v>
      </c>
      <c r="F269" s="1" t="s">
        <v>29</v>
      </c>
      <c r="H269" s="5">
        <v>0</v>
      </c>
      <c r="I269" s="5">
        <v>0</v>
      </c>
      <c r="J269" s="5">
        <v>0</v>
      </c>
    </row>
    <row r="270" spans="1:10" x14ac:dyDescent="0.2">
      <c r="A270" s="2" t="s">
        <v>33</v>
      </c>
      <c r="B270" s="2" t="s">
        <v>44</v>
      </c>
      <c r="C270" s="2" t="s">
        <v>45</v>
      </c>
      <c r="F270" s="1" t="s">
        <v>30</v>
      </c>
      <c r="H270" s="5">
        <v>0</v>
      </c>
      <c r="I270" s="5">
        <v>0</v>
      </c>
      <c r="J270" s="5">
        <v>0</v>
      </c>
    </row>
    <row r="271" spans="1:10" x14ac:dyDescent="0.2">
      <c r="A271" s="2" t="s">
        <v>33</v>
      </c>
      <c r="B271" s="2" t="s">
        <v>44</v>
      </c>
      <c r="C271" s="2" t="s">
        <v>45</v>
      </c>
      <c r="F271" s="1" t="s">
        <v>31</v>
      </c>
      <c r="H271" s="5">
        <v>0</v>
      </c>
      <c r="I271" s="5">
        <v>0</v>
      </c>
      <c r="J271" s="5">
        <v>0</v>
      </c>
    </row>
    <row r="272" spans="1:10" x14ac:dyDescent="0.2">
      <c r="A272" s="2" t="s">
        <v>33</v>
      </c>
      <c r="B272" s="2" t="s">
        <v>44</v>
      </c>
      <c r="C272" s="2" t="s">
        <v>45</v>
      </c>
      <c r="F272" s="1" t="s">
        <v>32</v>
      </c>
      <c r="H272" s="5">
        <v>0</v>
      </c>
      <c r="I272" s="5">
        <v>-1.125</v>
      </c>
      <c r="J272" s="5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72"/>
  <sheetViews>
    <sheetView zoomScale="90" zoomScaleNormal="90" workbookViewId="0">
      <selection activeCell="N3" sqref="N3:P272"/>
    </sheetView>
  </sheetViews>
  <sheetFormatPr defaultRowHeight="12.75" x14ac:dyDescent="0.2"/>
  <cols>
    <col min="2" max="2" width="13.7109375" bestFit="1" customWidth="1"/>
    <col min="3" max="3" width="22.28515625" bestFit="1" customWidth="1"/>
    <col min="4" max="4" width="22.28515625" customWidth="1"/>
    <col min="5" max="5" width="10.28515625" bestFit="1" customWidth="1"/>
    <col min="7" max="7" width="17.85546875" bestFit="1" customWidth="1"/>
  </cols>
  <sheetData>
    <row r="1" spans="1:16" x14ac:dyDescent="0.2">
      <c r="H1" s="1">
        <v>2014</v>
      </c>
      <c r="I1" s="1">
        <v>2014</v>
      </c>
      <c r="J1" s="1">
        <v>2014</v>
      </c>
      <c r="K1" s="1">
        <v>2014</v>
      </c>
      <c r="M1" s="1">
        <v>2014</v>
      </c>
      <c r="N1" s="1">
        <v>2014</v>
      </c>
      <c r="O1" s="1">
        <v>2014</v>
      </c>
      <c r="P1" s="1">
        <v>2014</v>
      </c>
    </row>
    <row r="2" spans="1:16" x14ac:dyDescent="0.2">
      <c r="A2" s="1" t="s">
        <v>0</v>
      </c>
      <c r="B2" s="1" t="s">
        <v>1</v>
      </c>
      <c r="C2" s="1" t="s">
        <v>2</v>
      </c>
      <c r="D2" s="1"/>
      <c r="E2" s="1" t="s">
        <v>3</v>
      </c>
      <c r="F2" s="1" t="s">
        <v>4</v>
      </c>
      <c r="G2" s="1" t="s">
        <v>5</v>
      </c>
      <c r="H2" s="1">
        <v>1</v>
      </c>
      <c r="I2" s="1">
        <v>2</v>
      </c>
      <c r="J2" s="1">
        <v>3</v>
      </c>
      <c r="K2" s="1">
        <v>4</v>
      </c>
      <c r="M2" s="1">
        <v>1</v>
      </c>
      <c r="N2" s="1">
        <v>2</v>
      </c>
      <c r="O2" s="1">
        <v>3</v>
      </c>
      <c r="P2" s="1">
        <v>4</v>
      </c>
    </row>
    <row r="3" spans="1:16" x14ac:dyDescent="0.2">
      <c r="A3" t="s">
        <v>33</v>
      </c>
      <c r="B3" t="s">
        <v>34</v>
      </c>
      <c r="C3" t="s">
        <v>35</v>
      </c>
      <c r="D3" t="str">
        <f>CONCATENATE(C3,G3)</f>
        <v>Enterprise WestMedia</v>
      </c>
      <c r="G3" s="1" t="s">
        <v>6</v>
      </c>
      <c r="I3">
        <v>0</v>
      </c>
      <c r="J3">
        <v>0</v>
      </c>
      <c r="K3">
        <v>0</v>
      </c>
      <c r="N3">
        <f>IFERROR(VLOOKUP($D3,ARPUs!$C:$E,3,FALSE)*I3,0)</f>
        <v>0</v>
      </c>
      <c r="O3">
        <f>IFERROR(VLOOKUP($D3,ARPUs!$C:$E,3,FALSE)*J3,0)</f>
        <v>0</v>
      </c>
      <c r="P3">
        <f>IFERROR(VLOOKUP($D3,ARPUs!$C:$E,3,FALSE)*K3,0)</f>
        <v>0</v>
      </c>
    </row>
    <row r="4" spans="1:16" x14ac:dyDescent="0.2">
      <c r="A4" t="s">
        <v>33</v>
      </c>
      <c r="B4" t="s">
        <v>34</v>
      </c>
      <c r="C4" t="s">
        <v>35</v>
      </c>
      <c r="D4" t="str">
        <f t="shared" ref="D4:D67" si="0">CONCATENATE(C4,G4)</f>
        <v>Enterprise WestWAA SMP</v>
      </c>
      <c r="G4" s="1" t="s">
        <v>7</v>
      </c>
      <c r="I4">
        <v>0</v>
      </c>
      <c r="J4">
        <v>0</v>
      </c>
      <c r="K4">
        <v>0</v>
      </c>
      <c r="M4" s="6"/>
      <c r="N4">
        <f>IFERROR(VLOOKUP($D4,ARPUs!$C:$E,3,FALSE)*I4,0)</f>
        <v>0</v>
      </c>
      <c r="O4">
        <f>IFERROR(VLOOKUP($D4,ARPUs!$C:$E,3,FALSE)*J4,0)</f>
        <v>0</v>
      </c>
      <c r="P4">
        <f>IFERROR(VLOOKUP($D4,ARPUs!$C:$E,3,FALSE)*K4,0)</f>
        <v>0</v>
      </c>
    </row>
    <row r="5" spans="1:16" x14ac:dyDescent="0.2">
      <c r="A5" t="s">
        <v>33</v>
      </c>
      <c r="B5" t="s">
        <v>34</v>
      </c>
      <c r="C5" t="s">
        <v>35</v>
      </c>
      <c r="D5" t="str">
        <f t="shared" si="0"/>
        <v>Enterprise WestSMP</v>
      </c>
      <c r="G5" s="1" t="s">
        <v>8</v>
      </c>
      <c r="I5">
        <v>6</v>
      </c>
      <c r="J5">
        <v>4</v>
      </c>
      <c r="K5">
        <v>6</v>
      </c>
      <c r="M5" s="6"/>
      <c r="N5">
        <f>IFERROR(VLOOKUP($D5,ARPUs!$C:$E,3,FALSE)*I5,0)</f>
        <v>6</v>
      </c>
      <c r="O5">
        <f>IFERROR(VLOOKUP($D5,ARPUs!$C:$E,3,FALSE)*J5,0)</f>
        <v>4</v>
      </c>
      <c r="P5">
        <f>IFERROR(VLOOKUP($D5,ARPUs!$C:$E,3,FALSE)*K5,0)</f>
        <v>6</v>
      </c>
    </row>
    <row r="6" spans="1:16" x14ac:dyDescent="0.2">
      <c r="A6" t="s">
        <v>33</v>
      </c>
      <c r="B6" t="s">
        <v>34</v>
      </c>
      <c r="C6" t="s">
        <v>35</v>
      </c>
      <c r="D6" t="str">
        <f t="shared" si="0"/>
        <v>Enterprise WestPriority</v>
      </c>
      <c r="G6" s="1" t="s">
        <v>9</v>
      </c>
      <c r="I6">
        <v>-2</v>
      </c>
      <c r="J6">
        <v>-1</v>
      </c>
      <c r="K6">
        <v>-2</v>
      </c>
      <c r="M6" s="6"/>
      <c r="N6">
        <f>IFERROR(VLOOKUP($D6,ARPUs!$C:$E,3,FALSE)*I6,0)</f>
        <v>-2.5</v>
      </c>
      <c r="O6">
        <f>IFERROR(VLOOKUP($D6,ARPUs!$C:$E,3,FALSE)*J6,0)</f>
        <v>-1.25</v>
      </c>
      <c r="P6">
        <f>IFERROR(VLOOKUP($D6,ARPUs!$C:$E,3,FALSE)*K6,0)</f>
        <v>-2.5</v>
      </c>
    </row>
    <row r="7" spans="1:16" x14ac:dyDescent="0.2">
      <c r="A7" t="s">
        <v>33</v>
      </c>
      <c r="B7" t="s">
        <v>34</v>
      </c>
      <c r="C7" t="s">
        <v>35</v>
      </c>
      <c r="D7" t="str">
        <f t="shared" si="0"/>
        <v>Enterprise WestPriority + SMP</v>
      </c>
      <c r="G7" s="1" t="s">
        <v>10</v>
      </c>
      <c r="I7">
        <v>0</v>
      </c>
      <c r="J7">
        <v>0</v>
      </c>
      <c r="K7">
        <v>0</v>
      </c>
      <c r="M7" s="6"/>
      <c r="N7">
        <f>IFERROR(VLOOKUP($D7,ARPUs!$C:$E,3,FALSE)*I7,0)</f>
        <v>0</v>
      </c>
      <c r="O7">
        <f>IFERROR(VLOOKUP($D7,ARPUs!$C:$E,3,FALSE)*J7,0)</f>
        <v>0</v>
      </c>
      <c r="P7">
        <f>IFERROR(VLOOKUP($D7,ARPUs!$C:$E,3,FALSE)*K7,0)</f>
        <v>0</v>
      </c>
    </row>
    <row r="8" spans="1:16" x14ac:dyDescent="0.2">
      <c r="A8" t="s">
        <v>33</v>
      </c>
      <c r="B8" t="s">
        <v>34</v>
      </c>
      <c r="C8" t="s">
        <v>35</v>
      </c>
      <c r="D8" t="str">
        <f t="shared" si="0"/>
        <v>Enterprise WestNES</v>
      </c>
      <c r="G8" s="1" t="s">
        <v>11</v>
      </c>
      <c r="I8">
        <v>3</v>
      </c>
      <c r="J8">
        <v>2</v>
      </c>
      <c r="K8">
        <v>3</v>
      </c>
      <c r="M8" s="6"/>
      <c r="N8">
        <f>IFERROR(VLOOKUP($D8,ARPUs!$C:$E,3,FALSE)*I8,0)</f>
        <v>3.75</v>
      </c>
      <c r="O8">
        <f>IFERROR(VLOOKUP($D8,ARPUs!$C:$E,3,FALSE)*J8,0)</f>
        <v>2.5</v>
      </c>
      <c r="P8">
        <f>IFERROR(VLOOKUP($D8,ARPUs!$C:$E,3,FALSE)*K8,0)</f>
        <v>3.75</v>
      </c>
    </row>
    <row r="9" spans="1:16" x14ac:dyDescent="0.2">
      <c r="A9" t="s">
        <v>33</v>
      </c>
      <c r="B9" t="s">
        <v>34</v>
      </c>
      <c r="C9" t="s">
        <v>35</v>
      </c>
      <c r="D9" t="str">
        <f t="shared" si="0"/>
        <v>Enterprise WestESMP</v>
      </c>
      <c r="G9" s="1" t="s">
        <v>12</v>
      </c>
      <c r="I9">
        <v>4</v>
      </c>
      <c r="J9">
        <v>5</v>
      </c>
      <c r="K9">
        <v>4</v>
      </c>
      <c r="M9" s="6"/>
      <c r="N9">
        <f>IFERROR(VLOOKUP($D9,ARPUs!$C:$E,3,FALSE)*I9,0)</f>
        <v>4</v>
      </c>
      <c r="O9">
        <f>IFERROR(VLOOKUP($D9,ARPUs!$C:$E,3,FALSE)*J9,0)</f>
        <v>5</v>
      </c>
      <c r="P9">
        <f>IFERROR(VLOOKUP($D9,ARPUs!$C:$E,3,FALSE)*K9,0)</f>
        <v>4</v>
      </c>
    </row>
    <row r="10" spans="1:16" x14ac:dyDescent="0.2">
      <c r="A10" t="s">
        <v>33</v>
      </c>
      <c r="B10" t="s">
        <v>34</v>
      </c>
      <c r="C10" t="s">
        <v>35</v>
      </c>
      <c r="D10" t="str">
        <f t="shared" si="0"/>
        <v>Enterprise WestPremium</v>
      </c>
      <c r="G10" s="1" t="s">
        <v>13</v>
      </c>
      <c r="I10">
        <v>1</v>
      </c>
      <c r="J10">
        <v>2</v>
      </c>
      <c r="K10">
        <v>1</v>
      </c>
      <c r="M10" s="6"/>
      <c r="N10">
        <f>IFERROR(VLOOKUP($D10,ARPUs!$C:$E,3,FALSE)*I10,0)</f>
        <v>1.1111111111111112</v>
      </c>
      <c r="O10">
        <f>IFERROR(VLOOKUP($D10,ARPUs!$C:$E,3,FALSE)*J10,0)</f>
        <v>2.2222222222222223</v>
      </c>
      <c r="P10">
        <f>IFERROR(VLOOKUP($D10,ARPUs!$C:$E,3,FALSE)*K10,0)</f>
        <v>1.1111111111111112</v>
      </c>
    </row>
    <row r="11" spans="1:16" x14ac:dyDescent="0.2">
      <c r="A11" t="s">
        <v>33</v>
      </c>
      <c r="B11" t="s">
        <v>34</v>
      </c>
      <c r="C11" t="s">
        <v>35</v>
      </c>
      <c r="D11" t="str">
        <f t="shared" si="0"/>
        <v>Enterprise WestSite Defender</v>
      </c>
      <c r="G11" s="1" t="s">
        <v>14</v>
      </c>
      <c r="I11">
        <v>0</v>
      </c>
      <c r="J11">
        <v>0</v>
      </c>
      <c r="K11">
        <v>0</v>
      </c>
      <c r="M11" s="6"/>
      <c r="N11">
        <f>IFERROR(VLOOKUP($D11,ARPUs!$C:$E,3,FALSE)*I11,0)</f>
        <v>0</v>
      </c>
      <c r="O11">
        <f>IFERROR(VLOOKUP($D11,ARPUs!$C:$E,3,FALSE)*J11,0)</f>
        <v>0</v>
      </c>
      <c r="P11">
        <f>IFERROR(VLOOKUP($D11,ARPUs!$C:$E,3,FALSE)*K11,0)</f>
        <v>0</v>
      </c>
    </row>
    <row r="12" spans="1:16" x14ac:dyDescent="0.2">
      <c r="A12" t="s">
        <v>33</v>
      </c>
      <c r="B12" t="s">
        <v>34</v>
      </c>
      <c r="C12" t="s">
        <v>35</v>
      </c>
      <c r="D12" t="str">
        <f t="shared" si="0"/>
        <v>Enterprise WestP&amp;P SMP</v>
      </c>
      <c r="G12" s="1" t="s">
        <v>15</v>
      </c>
      <c r="I12">
        <v>2</v>
      </c>
      <c r="J12">
        <v>2</v>
      </c>
      <c r="K12">
        <v>3</v>
      </c>
      <c r="M12" s="6"/>
      <c r="N12">
        <f>IFERROR(VLOOKUP($D12,ARPUs!$C:$E,3,FALSE)*I12,0)</f>
        <v>2.2666666666666666</v>
      </c>
      <c r="O12">
        <f>IFERROR(VLOOKUP($D12,ARPUs!$C:$E,3,FALSE)*J12,0)</f>
        <v>2.2666666666666666</v>
      </c>
      <c r="P12">
        <f>IFERROR(VLOOKUP($D12,ARPUs!$C:$E,3,FALSE)*K12,0)</f>
        <v>3.4</v>
      </c>
    </row>
    <row r="13" spans="1:16" x14ac:dyDescent="0.2">
      <c r="A13" t="s">
        <v>33</v>
      </c>
      <c r="B13" t="s">
        <v>34</v>
      </c>
      <c r="C13" t="s">
        <v>35</v>
      </c>
      <c r="D13" t="str">
        <f t="shared" si="0"/>
        <v>Enterprise WestSecurity PS</v>
      </c>
      <c r="G13" s="1" t="s">
        <v>16</v>
      </c>
      <c r="I13">
        <v>2</v>
      </c>
      <c r="J13">
        <v>2</v>
      </c>
      <c r="K13">
        <v>2</v>
      </c>
      <c r="M13" s="6"/>
      <c r="N13">
        <f>IFERROR(VLOOKUP($D13,ARPUs!$C:$E,3,FALSE)*I13,0)</f>
        <v>2</v>
      </c>
      <c r="O13">
        <f>IFERROR(VLOOKUP($D13,ARPUs!$C:$E,3,FALSE)*J13,0)</f>
        <v>2</v>
      </c>
      <c r="P13">
        <f>IFERROR(VLOOKUP($D13,ARPUs!$C:$E,3,FALSE)*K13,0)</f>
        <v>2</v>
      </c>
    </row>
    <row r="14" spans="1:16" x14ac:dyDescent="0.2">
      <c r="A14" t="s">
        <v>33</v>
      </c>
      <c r="B14" t="s">
        <v>34</v>
      </c>
      <c r="C14" t="s">
        <v>35</v>
      </c>
      <c r="D14" t="str">
        <f t="shared" si="0"/>
        <v>Enterprise WestWAF SMP</v>
      </c>
      <c r="G14" s="1" t="s">
        <v>17</v>
      </c>
      <c r="I14">
        <v>0</v>
      </c>
      <c r="J14">
        <v>0</v>
      </c>
      <c r="K14">
        <v>0</v>
      </c>
      <c r="M14" s="6"/>
      <c r="N14">
        <f>IFERROR(VLOOKUP($D14,ARPUs!$C:$E,3,FALSE)*I14,0)</f>
        <v>0</v>
      </c>
      <c r="O14">
        <f>IFERROR(VLOOKUP($D14,ARPUs!$C:$E,3,FALSE)*J14,0)</f>
        <v>0</v>
      </c>
      <c r="P14">
        <f>IFERROR(VLOOKUP($D14,ARPUs!$C:$E,3,FALSE)*K14,0)</f>
        <v>0</v>
      </c>
    </row>
    <row r="15" spans="1:16" x14ac:dyDescent="0.2">
      <c r="A15" t="s">
        <v>33</v>
      </c>
      <c r="B15" t="s">
        <v>34</v>
      </c>
      <c r="C15" t="s">
        <v>35</v>
      </c>
      <c r="D15" t="str">
        <f t="shared" si="0"/>
        <v>Enterprise WestMobile</v>
      </c>
      <c r="G15" s="1" t="s">
        <v>18</v>
      </c>
      <c r="I15">
        <v>0</v>
      </c>
      <c r="J15">
        <v>0</v>
      </c>
      <c r="K15">
        <v>0</v>
      </c>
      <c r="M15" s="6"/>
      <c r="N15">
        <f>IFERROR(VLOOKUP($D15,ARPUs!$C:$E,3,FALSE)*I15,0)</f>
        <v>0</v>
      </c>
      <c r="O15">
        <f>IFERROR(VLOOKUP($D15,ARPUs!$C:$E,3,FALSE)*J15,0)</f>
        <v>0</v>
      </c>
      <c r="P15">
        <f>IFERROR(VLOOKUP($D15,ARPUs!$C:$E,3,FALSE)*K15,0)</f>
        <v>0</v>
      </c>
    </row>
    <row r="16" spans="1:16" x14ac:dyDescent="0.2">
      <c r="A16" t="s">
        <v>33</v>
      </c>
      <c r="B16" t="s">
        <v>34</v>
      </c>
      <c r="C16" t="s">
        <v>35</v>
      </c>
      <c r="D16" t="str">
        <f t="shared" si="0"/>
        <v>Enterprise WestPriority + TAS</v>
      </c>
      <c r="G16" s="1" t="s">
        <v>19</v>
      </c>
      <c r="I16">
        <v>0</v>
      </c>
      <c r="J16">
        <v>0</v>
      </c>
      <c r="K16">
        <v>0</v>
      </c>
      <c r="M16" s="6"/>
      <c r="N16">
        <f>IFERROR(VLOOKUP($D16,ARPUs!$C:$E,3,FALSE)*I16,0)</f>
        <v>0</v>
      </c>
      <c r="O16">
        <f>IFERROR(VLOOKUP($D16,ARPUs!$C:$E,3,FALSE)*J16,0)</f>
        <v>0</v>
      </c>
      <c r="P16">
        <f>IFERROR(VLOOKUP($D16,ARPUs!$C:$E,3,FALSE)*K16,0)</f>
        <v>0</v>
      </c>
    </row>
    <row r="17" spans="1:16" x14ac:dyDescent="0.2">
      <c r="A17" t="s">
        <v>33</v>
      </c>
      <c r="B17" t="s">
        <v>34</v>
      </c>
      <c r="C17" t="s">
        <v>35</v>
      </c>
      <c r="D17" t="str">
        <f t="shared" si="0"/>
        <v>Enterprise WestPS-E</v>
      </c>
      <c r="G17" s="1" t="s">
        <v>20</v>
      </c>
      <c r="I17" s="4">
        <v>2.4285714285714284</v>
      </c>
      <c r="J17" s="4">
        <v>2.4285714285714284</v>
      </c>
      <c r="K17" s="4">
        <v>2.4285714285714288</v>
      </c>
      <c r="M17" s="6"/>
      <c r="N17">
        <f>IFERROR(VLOOKUP($D17,ARPUs!$C:$E,3,FALSE)*I17,0)</f>
        <v>2.4285714285714284</v>
      </c>
      <c r="O17">
        <f>IFERROR(VLOOKUP($D17,ARPUs!$C:$E,3,FALSE)*J17,0)</f>
        <v>2.4285714285714284</v>
      </c>
      <c r="P17">
        <f>IFERROR(VLOOKUP($D17,ARPUs!$C:$E,3,FALSE)*K17,0)</f>
        <v>2.4285714285714288</v>
      </c>
    </row>
    <row r="18" spans="1:16" x14ac:dyDescent="0.2">
      <c r="A18" t="s">
        <v>33</v>
      </c>
      <c r="B18" t="s">
        <v>34</v>
      </c>
      <c r="C18" t="s">
        <v>35</v>
      </c>
      <c r="D18" t="str">
        <f t="shared" si="0"/>
        <v>Enterprise WestESLA</v>
      </c>
      <c r="G18" s="1" t="s">
        <v>21</v>
      </c>
      <c r="I18">
        <v>8.5</v>
      </c>
      <c r="J18">
        <v>8.5</v>
      </c>
      <c r="K18">
        <v>8.5</v>
      </c>
      <c r="M18" s="6"/>
      <c r="N18">
        <f>IFERROR(VLOOKUP($D18,ARPUs!$C:$E,3,FALSE)*I18,0)</f>
        <v>8.5</v>
      </c>
      <c r="O18">
        <f>IFERROR(VLOOKUP($D18,ARPUs!$C:$E,3,FALSE)*J18,0)</f>
        <v>8.5</v>
      </c>
      <c r="P18">
        <f>IFERROR(VLOOKUP($D18,ARPUs!$C:$E,3,FALSE)*K18,0)</f>
        <v>8.5</v>
      </c>
    </row>
    <row r="19" spans="1:16" x14ac:dyDescent="0.2">
      <c r="A19" t="s">
        <v>33</v>
      </c>
      <c r="B19" t="s">
        <v>34</v>
      </c>
      <c r="C19" t="s">
        <v>35</v>
      </c>
      <c r="D19" t="str">
        <f t="shared" si="0"/>
        <v>Enterprise WestDownload SMP</v>
      </c>
      <c r="G19" s="1" t="s">
        <v>22</v>
      </c>
      <c r="I19">
        <v>0</v>
      </c>
      <c r="J19">
        <v>0</v>
      </c>
      <c r="K19">
        <v>0</v>
      </c>
      <c r="M19" s="6"/>
      <c r="N19">
        <f>IFERROR(VLOOKUP($D19,ARPUs!$C:$E,3,FALSE)*I19,0)</f>
        <v>0</v>
      </c>
      <c r="O19">
        <f>IFERROR(VLOOKUP($D19,ARPUs!$C:$E,3,FALSE)*J19,0)</f>
        <v>0</v>
      </c>
      <c r="P19">
        <f>IFERROR(VLOOKUP($D19,ARPUs!$C:$E,3,FALSE)*K19,0)</f>
        <v>0</v>
      </c>
    </row>
    <row r="20" spans="1:16" x14ac:dyDescent="0.2">
      <c r="A20" t="s">
        <v>33</v>
      </c>
      <c r="B20" t="s">
        <v>34</v>
      </c>
      <c r="C20" t="s">
        <v>35</v>
      </c>
      <c r="D20" t="str">
        <f t="shared" si="0"/>
        <v>Enterprise WestPackaged Solutions</v>
      </c>
      <c r="G20" s="1" t="s">
        <v>23</v>
      </c>
      <c r="I20">
        <v>0</v>
      </c>
      <c r="J20">
        <v>0</v>
      </c>
      <c r="K20">
        <v>0</v>
      </c>
      <c r="M20" s="6"/>
      <c r="N20">
        <f>IFERROR(VLOOKUP($D20,ARPUs!$C:$E,3,FALSE)*I20,0)</f>
        <v>0</v>
      </c>
      <c r="O20">
        <f>IFERROR(VLOOKUP($D20,ARPUs!$C:$E,3,FALSE)*J20,0)</f>
        <v>0</v>
      </c>
      <c r="P20">
        <f>IFERROR(VLOOKUP($D20,ARPUs!$C:$E,3,FALSE)*K20,0)</f>
        <v>0</v>
      </c>
    </row>
    <row r="21" spans="1:16" x14ac:dyDescent="0.2">
      <c r="A21" t="s">
        <v>33</v>
      </c>
      <c r="B21" t="s">
        <v>34</v>
      </c>
      <c r="C21" t="s">
        <v>35</v>
      </c>
      <c r="D21" t="str">
        <f t="shared" si="0"/>
        <v>Enterprise WestNES + SMP</v>
      </c>
      <c r="G21" s="1" t="s">
        <v>24</v>
      </c>
      <c r="I21">
        <v>0</v>
      </c>
      <c r="J21">
        <v>0</v>
      </c>
      <c r="K21">
        <v>0</v>
      </c>
      <c r="M21" s="6"/>
      <c r="N21">
        <f>IFERROR(VLOOKUP($D21,ARPUs!$C:$E,3,FALSE)*I21,0)</f>
        <v>0</v>
      </c>
      <c r="O21">
        <f>IFERROR(VLOOKUP($D21,ARPUs!$C:$E,3,FALSE)*J21,0)</f>
        <v>0</v>
      </c>
      <c r="P21">
        <f>IFERROR(VLOOKUP($D21,ARPUs!$C:$E,3,FALSE)*K21,0)</f>
        <v>0</v>
      </c>
    </row>
    <row r="22" spans="1:16" x14ac:dyDescent="0.2">
      <c r="A22" t="s">
        <v>33</v>
      </c>
      <c r="B22" t="s">
        <v>34</v>
      </c>
      <c r="C22" t="s">
        <v>35</v>
      </c>
      <c r="D22" t="str">
        <f t="shared" si="0"/>
        <v>Enterprise WestLegacy - Premium</v>
      </c>
      <c r="G22" s="1" t="s">
        <v>25</v>
      </c>
      <c r="I22">
        <v>0</v>
      </c>
      <c r="J22">
        <v>0</v>
      </c>
      <c r="K22">
        <v>0</v>
      </c>
      <c r="M22" s="6"/>
      <c r="N22">
        <f>IFERROR(VLOOKUP($D22,ARPUs!$C:$E,3,FALSE)*I22,0)</f>
        <v>0</v>
      </c>
      <c r="O22">
        <f>IFERROR(VLOOKUP($D22,ARPUs!$C:$E,3,FALSE)*J22,0)</f>
        <v>0</v>
      </c>
      <c r="P22">
        <f>IFERROR(VLOOKUP($D22,ARPUs!$C:$E,3,FALSE)*K22,0)</f>
        <v>0</v>
      </c>
    </row>
    <row r="23" spans="1:16" x14ac:dyDescent="0.2">
      <c r="A23" t="s">
        <v>33</v>
      </c>
      <c r="B23" t="s">
        <v>34</v>
      </c>
      <c r="C23" t="s">
        <v>35</v>
      </c>
      <c r="D23" t="str">
        <f t="shared" si="0"/>
        <v>Enterprise WestETAS</v>
      </c>
      <c r="G23" s="1" t="s">
        <v>26</v>
      </c>
      <c r="I23">
        <v>0</v>
      </c>
      <c r="J23">
        <v>0</v>
      </c>
      <c r="K23">
        <v>0</v>
      </c>
      <c r="M23" s="6"/>
      <c r="N23">
        <f>IFERROR(VLOOKUP($D23,ARPUs!$C:$E,3,FALSE)*I23,0)</f>
        <v>0</v>
      </c>
      <c r="O23">
        <f>IFERROR(VLOOKUP($D23,ARPUs!$C:$E,3,FALSE)*J23,0)</f>
        <v>0</v>
      </c>
      <c r="P23">
        <f>IFERROR(VLOOKUP($D23,ARPUs!$C:$E,3,FALSE)*K23,0)</f>
        <v>0</v>
      </c>
    </row>
    <row r="24" spans="1:16" x14ac:dyDescent="0.2">
      <c r="A24" t="s">
        <v>33</v>
      </c>
      <c r="B24" t="s">
        <v>34</v>
      </c>
      <c r="C24" t="s">
        <v>35</v>
      </c>
      <c r="D24" t="str">
        <f t="shared" si="0"/>
        <v>Enterprise WestTAS</v>
      </c>
      <c r="G24" s="1" t="s">
        <v>27</v>
      </c>
      <c r="I24">
        <v>2</v>
      </c>
      <c r="J24">
        <v>2</v>
      </c>
      <c r="K24">
        <v>2</v>
      </c>
      <c r="M24" s="6"/>
      <c r="N24">
        <f>IFERROR(VLOOKUP($D24,ARPUs!$C:$E,3,FALSE)*I24,0)</f>
        <v>2.4</v>
      </c>
      <c r="O24">
        <f>IFERROR(VLOOKUP($D24,ARPUs!$C:$E,3,FALSE)*J24,0)</f>
        <v>2.4</v>
      </c>
      <c r="P24">
        <f>IFERROR(VLOOKUP($D24,ARPUs!$C:$E,3,FALSE)*K24,0)</f>
        <v>2.4</v>
      </c>
    </row>
    <row r="25" spans="1:16" x14ac:dyDescent="0.2">
      <c r="A25" t="s">
        <v>33</v>
      </c>
      <c r="B25" t="s">
        <v>34</v>
      </c>
      <c r="C25" t="s">
        <v>35</v>
      </c>
      <c r="D25" t="str">
        <f t="shared" si="0"/>
        <v>Enterprise WestKSD SMP</v>
      </c>
      <c r="G25" s="1" t="s">
        <v>28</v>
      </c>
      <c r="I25">
        <v>0</v>
      </c>
      <c r="J25">
        <v>0</v>
      </c>
      <c r="K25">
        <v>0</v>
      </c>
      <c r="M25" s="6"/>
      <c r="N25">
        <f>IFERROR(VLOOKUP($D25,ARPUs!$C:$E,3,FALSE)*I25,0)</f>
        <v>0</v>
      </c>
      <c r="O25">
        <f>IFERROR(VLOOKUP($D25,ARPUs!$C:$E,3,FALSE)*J25,0)</f>
        <v>0</v>
      </c>
      <c r="P25">
        <f>IFERROR(VLOOKUP($D25,ARPUs!$C:$E,3,FALSE)*K25,0)</f>
        <v>0</v>
      </c>
    </row>
    <row r="26" spans="1:16" x14ac:dyDescent="0.2">
      <c r="A26" t="s">
        <v>33</v>
      </c>
      <c r="B26" t="s">
        <v>34</v>
      </c>
      <c r="C26" t="s">
        <v>35</v>
      </c>
      <c r="D26" t="str">
        <f t="shared" si="0"/>
        <v>Enterprise WestDDoS</v>
      </c>
      <c r="G26" s="1" t="s">
        <v>29</v>
      </c>
      <c r="I26">
        <v>0</v>
      </c>
      <c r="J26">
        <v>0</v>
      </c>
      <c r="K26">
        <v>0</v>
      </c>
      <c r="M26" s="6"/>
      <c r="N26">
        <f>IFERROR(VLOOKUP($D26,ARPUs!$C:$E,3,FALSE)*I26,0)</f>
        <v>0</v>
      </c>
      <c r="O26">
        <f>IFERROR(VLOOKUP($D26,ARPUs!$C:$E,3,FALSE)*J26,0)</f>
        <v>0</v>
      </c>
      <c r="P26">
        <f>IFERROR(VLOOKUP($D26,ARPUs!$C:$E,3,FALSE)*K26,0)</f>
        <v>0</v>
      </c>
    </row>
    <row r="27" spans="1:16" x14ac:dyDescent="0.2">
      <c r="A27" t="s">
        <v>33</v>
      </c>
      <c r="B27" t="s">
        <v>34</v>
      </c>
      <c r="C27" t="s">
        <v>35</v>
      </c>
      <c r="D27" t="str">
        <f t="shared" si="0"/>
        <v>Enterprise WestManaged Kona</v>
      </c>
      <c r="G27" s="1" t="s">
        <v>30</v>
      </c>
      <c r="I27">
        <v>0</v>
      </c>
      <c r="J27">
        <v>1</v>
      </c>
      <c r="K27">
        <v>0</v>
      </c>
      <c r="M27" s="6"/>
      <c r="N27">
        <f>IFERROR(VLOOKUP($D27,ARPUs!$C:$E,3,FALSE)*I27,0)</f>
        <v>0</v>
      </c>
      <c r="O27">
        <f>IFERROR(VLOOKUP($D27,ARPUs!$C:$E,3,FALSE)*J27,0)</f>
        <v>1.25</v>
      </c>
      <c r="P27">
        <f>IFERROR(VLOOKUP($D27,ARPUs!$C:$E,3,FALSE)*K27,0)</f>
        <v>0</v>
      </c>
    </row>
    <row r="28" spans="1:16" x14ac:dyDescent="0.2">
      <c r="A28" t="s">
        <v>33</v>
      </c>
      <c r="B28" t="s">
        <v>34</v>
      </c>
      <c r="C28" t="s">
        <v>35</v>
      </c>
      <c r="D28" t="str">
        <f t="shared" si="0"/>
        <v>Enterprise WestDSA SMP</v>
      </c>
      <c r="G28" s="1" t="s">
        <v>31</v>
      </c>
      <c r="I28">
        <v>0</v>
      </c>
      <c r="J28">
        <v>0</v>
      </c>
      <c r="K28">
        <v>0</v>
      </c>
      <c r="M28" s="6"/>
      <c r="N28">
        <f>IFERROR(VLOOKUP($D28,ARPUs!$C:$E,3,FALSE)*I28,0)</f>
        <v>0</v>
      </c>
      <c r="O28">
        <f>IFERROR(VLOOKUP($D28,ARPUs!$C:$E,3,FALSE)*J28,0)</f>
        <v>0</v>
      </c>
      <c r="P28">
        <f>IFERROR(VLOOKUP($D28,ARPUs!$C:$E,3,FALSE)*K28,0)</f>
        <v>0</v>
      </c>
    </row>
    <row r="29" spans="1:16" x14ac:dyDescent="0.2">
      <c r="A29" t="s">
        <v>33</v>
      </c>
      <c r="B29" t="s">
        <v>34</v>
      </c>
      <c r="C29" t="s">
        <v>35</v>
      </c>
      <c r="D29" t="str">
        <f t="shared" si="0"/>
        <v>Enterprise WestRUS</v>
      </c>
      <c r="G29" s="1" t="s">
        <v>32</v>
      </c>
      <c r="H29" s="4"/>
      <c r="I29" s="4">
        <v>3</v>
      </c>
      <c r="J29" s="4">
        <v>5.8888888888888893</v>
      </c>
      <c r="K29" s="4">
        <v>4.8888888888888893</v>
      </c>
      <c r="M29" s="6"/>
      <c r="N29">
        <f>IFERROR(VLOOKUP($D29,ARPUs!$C:$E,3,FALSE)*I29,0)</f>
        <v>3.375</v>
      </c>
      <c r="O29">
        <f>IFERROR(VLOOKUP($D29,ARPUs!$C:$E,3,FALSE)*J29,0)</f>
        <v>6.625</v>
      </c>
      <c r="P29">
        <f>IFERROR(VLOOKUP($D29,ARPUs!$C:$E,3,FALSE)*K29,0)</f>
        <v>5.5</v>
      </c>
    </row>
    <row r="30" spans="1:16" x14ac:dyDescent="0.2">
      <c r="A30" t="s">
        <v>33</v>
      </c>
      <c r="B30" t="s">
        <v>34</v>
      </c>
      <c r="C30" t="s">
        <v>36</v>
      </c>
      <c r="D30" t="str">
        <f t="shared" si="0"/>
        <v>Enterprise EastMedia</v>
      </c>
      <c r="G30" s="1" t="s">
        <v>6</v>
      </c>
      <c r="I30">
        <v>0</v>
      </c>
      <c r="J30">
        <v>0</v>
      </c>
      <c r="K30">
        <v>0</v>
      </c>
      <c r="N30">
        <f>IFERROR(VLOOKUP($D30,ARPUs!$C:$E,3,FALSE)*I30,0)</f>
        <v>0</v>
      </c>
      <c r="O30">
        <f>IFERROR(VLOOKUP($D30,ARPUs!$C:$E,3,FALSE)*J30,0)</f>
        <v>0</v>
      </c>
      <c r="P30">
        <f>IFERROR(VLOOKUP($D30,ARPUs!$C:$E,3,FALSE)*K30,0)</f>
        <v>0</v>
      </c>
    </row>
    <row r="31" spans="1:16" x14ac:dyDescent="0.2">
      <c r="A31" t="s">
        <v>33</v>
      </c>
      <c r="B31" t="s">
        <v>34</v>
      </c>
      <c r="C31" t="s">
        <v>36</v>
      </c>
      <c r="D31" t="str">
        <f t="shared" si="0"/>
        <v>Enterprise EastWAA SMP</v>
      </c>
      <c r="G31" s="1" t="s">
        <v>7</v>
      </c>
      <c r="I31">
        <v>0</v>
      </c>
      <c r="J31">
        <v>0</v>
      </c>
      <c r="K31">
        <v>0</v>
      </c>
      <c r="N31">
        <f>IFERROR(VLOOKUP($D31,ARPUs!$C:$E,3,FALSE)*I31,0)</f>
        <v>0</v>
      </c>
      <c r="O31">
        <f>IFERROR(VLOOKUP($D31,ARPUs!$C:$E,3,FALSE)*J31,0)</f>
        <v>0</v>
      </c>
      <c r="P31">
        <f>IFERROR(VLOOKUP($D31,ARPUs!$C:$E,3,FALSE)*K31,0)</f>
        <v>0</v>
      </c>
    </row>
    <row r="32" spans="1:16" x14ac:dyDescent="0.2">
      <c r="A32" t="s">
        <v>33</v>
      </c>
      <c r="B32" t="s">
        <v>34</v>
      </c>
      <c r="C32" t="s">
        <v>36</v>
      </c>
      <c r="D32" t="str">
        <f t="shared" si="0"/>
        <v>Enterprise EastSMP</v>
      </c>
      <c r="G32" s="1" t="s">
        <v>8</v>
      </c>
      <c r="I32">
        <v>6</v>
      </c>
      <c r="J32">
        <v>7</v>
      </c>
      <c r="K32">
        <v>7</v>
      </c>
      <c r="N32">
        <f>IFERROR(VLOOKUP($D32,ARPUs!$C:$E,3,FALSE)*I32,0)</f>
        <v>6</v>
      </c>
      <c r="O32">
        <f>IFERROR(VLOOKUP($D32,ARPUs!$C:$E,3,FALSE)*J32,0)</f>
        <v>7</v>
      </c>
      <c r="P32">
        <f>IFERROR(VLOOKUP($D32,ARPUs!$C:$E,3,FALSE)*K32,0)</f>
        <v>7</v>
      </c>
    </row>
    <row r="33" spans="1:16" x14ac:dyDescent="0.2">
      <c r="A33" t="s">
        <v>33</v>
      </c>
      <c r="B33" t="s">
        <v>34</v>
      </c>
      <c r="C33" t="s">
        <v>36</v>
      </c>
      <c r="D33" t="str">
        <f t="shared" si="0"/>
        <v>Enterprise EastPriority</v>
      </c>
      <c r="G33" s="1" t="s">
        <v>9</v>
      </c>
      <c r="I33">
        <v>-2</v>
      </c>
      <c r="J33">
        <v>-2</v>
      </c>
      <c r="K33">
        <v>-1</v>
      </c>
      <c r="N33">
        <f>IFERROR(VLOOKUP($D33,ARPUs!$C:$E,3,FALSE)*I33,0)</f>
        <v>-2.5</v>
      </c>
      <c r="O33">
        <f>IFERROR(VLOOKUP($D33,ARPUs!$C:$E,3,FALSE)*J33,0)</f>
        <v>-2.5</v>
      </c>
      <c r="P33">
        <f>IFERROR(VLOOKUP($D33,ARPUs!$C:$E,3,FALSE)*K33,0)</f>
        <v>-1.25</v>
      </c>
    </row>
    <row r="34" spans="1:16" x14ac:dyDescent="0.2">
      <c r="A34" t="s">
        <v>33</v>
      </c>
      <c r="B34" t="s">
        <v>34</v>
      </c>
      <c r="C34" t="s">
        <v>36</v>
      </c>
      <c r="D34" t="str">
        <f t="shared" si="0"/>
        <v>Enterprise EastPriority + SMP</v>
      </c>
      <c r="G34" s="1" t="s">
        <v>10</v>
      </c>
      <c r="I34">
        <v>0</v>
      </c>
      <c r="J34">
        <v>0</v>
      </c>
      <c r="K34">
        <v>0</v>
      </c>
      <c r="N34">
        <f>IFERROR(VLOOKUP($D34,ARPUs!$C:$E,3,FALSE)*I34,0)</f>
        <v>0</v>
      </c>
      <c r="O34">
        <f>IFERROR(VLOOKUP($D34,ARPUs!$C:$E,3,FALSE)*J34,0)</f>
        <v>0</v>
      </c>
      <c r="P34">
        <f>IFERROR(VLOOKUP($D34,ARPUs!$C:$E,3,FALSE)*K34,0)</f>
        <v>0</v>
      </c>
    </row>
    <row r="35" spans="1:16" x14ac:dyDescent="0.2">
      <c r="A35" t="s">
        <v>33</v>
      </c>
      <c r="B35" t="s">
        <v>34</v>
      </c>
      <c r="C35" t="s">
        <v>36</v>
      </c>
      <c r="D35" t="str">
        <f t="shared" si="0"/>
        <v>Enterprise EastNES</v>
      </c>
      <c r="G35" s="1" t="s">
        <v>11</v>
      </c>
      <c r="I35">
        <v>0</v>
      </c>
      <c r="J35">
        <v>1</v>
      </c>
      <c r="K35">
        <v>0</v>
      </c>
      <c r="N35">
        <f>IFERROR(VLOOKUP($D35,ARPUs!$C:$E,3,FALSE)*I35,0)</f>
        <v>0</v>
      </c>
      <c r="O35">
        <f>IFERROR(VLOOKUP($D35,ARPUs!$C:$E,3,FALSE)*J35,0)</f>
        <v>1.25</v>
      </c>
      <c r="P35">
        <f>IFERROR(VLOOKUP($D35,ARPUs!$C:$E,3,FALSE)*K35,0)</f>
        <v>0</v>
      </c>
    </row>
    <row r="36" spans="1:16" x14ac:dyDescent="0.2">
      <c r="A36" t="s">
        <v>33</v>
      </c>
      <c r="B36" t="s">
        <v>34</v>
      </c>
      <c r="C36" t="s">
        <v>36</v>
      </c>
      <c r="D36" t="str">
        <f t="shared" si="0"/>
        <v>Enterprise EastESMP</v>
      </c>
      <c r="G36" s="1" t="s">
        <v>12</v>
      </c>
      <c r="I36">
        <v>0</v>
      </c>
      <c r="J36">
        <v>0</v>
      </c>
      <c r="K36">
        <v>0.8</v>
      </c>
      <c r="N36">
        <f>IFERROR(VLOOKUP($D36,ARPUs!$C:$E,3,FALSE)*I36,0)</f>
        <v>0</v>
      </c>
      <c r="O36">
        <f>IFERROR(VLOOKUP($D36,ARPUs!$C:$E,3,FALSE)*J36,0)</f>
        <v>0</v>
      </c>
      <c r="P36">
        <f>IFERROR(VLOOKUP($D36,ARPUs!$C:$E,3,FALSE)*K36,0)</f>
        <v>0.64000000000000012</v>
      </c>
    </row>
    <row r="37" spans="1:16" x14ac:dyDescent="0.2">
      <c r="A37" t="s">
        <v>33</v>
      </c>
      <c r="B37" t="s">
        <v>34</v>
      </c>
      <c r="C37" t="s">
        <v>36</v>
      </c>
      <c r="D37" t="str">
        <f t="shared" si="0"/>
        <v>Enterprise EastPremium</v>
      </c>
      <c r="G37" s="1" t="s">
        <v>13</v>
      </c>
      <c r="I37">
        <v>0</v>
      </c>
      <c r="J37">
        <v>2</v>
      </c>
      <c r="K37">
        <v>1</v>
      </c>
      <c r="N37">
        <f>IFERROR(VLOOKUP($D37,ARPUs!$C:$E,3,FALSE)*I37,0)</f>
        <v>0</v>
      </c>
      <c r="O37">
        <f>IFERROR(VLOOKUP($D37,ARPUs!$C:$E,3,FALSE)*J37,0)</f>
        <v>2.2222222222222223</v>
      </c>
      <c r="P37">
        <f>IFERROR(VLOOKUP($D37,ARPUs!$C:$E,3,FALSE)*K37,0)</f>
        <v>1.1111111111111112</v>
      </c>
    </row>
    <row r="38" spans="1:16" x14ac:dyDescent="0.2">
      <c r="A38" t="s">
        <v>33</v>
      </c>
      <c r="B38" t="s">
        <v>34</v>
      </c>
      <c r="C38" t="s">
        <v>36</v>
      </c>
      <c r="D38" t="str">
        <f t="shared" si="0"/>
        <v>Enterprise EastSite Defender</v>
      </c>
      <c r="G38" s="1" t="s">
        <v>14</v>
      </c>
      <c r="I38">
        <v>0</v>
      </c>
      <c r="J38">
        <v>0</v>
      </c>
      <c r="K38">
        <v>0</v>
      </c>
      <c r="N38">
        <f>IFERROR(VLOOKUP($D38,ARPUs!$C:$E,3,FALSE)*I38,0)</f>
        <v>0</v>
      </c>
      <c r="O38">
        <f>IFERROR(VLOOKUP($D38,ARPUs!$C:$E,3,FALSE)*J38,0)</f>
        <v>0</v>
      </c>
      <c r="P38">
        <f>IFERROR(VLOOKUP($D38,ARPUs!$C:$E,3,FALSE)*K38,0)</f>
        <v>0</v>
      </c>
    </row>
    <row r="39" spans="1:16" x14ac:dyDescent="0.2">
      <c r="A39" t="s">
        <v>33</v>
      </c>
      <c r="B39" t="s">
        <v>34</v>
      </c>
      <c r="C39" t="s">
        <v>36</v>
      </c>
      <c r="D39" t="str">
        <f t="shared" si="0"/>
        <v>Enterprise EastP&amp;P SMP</v>
      </c>
      <c r="G39" s="1" t="s">
        <v>15</v>
      </c>
      <c r="H39" s="4"/>
      <c r="I39" s="4">
        <v>0</v>
      </c>
      <c r="J39" s="4">
        <v>0</v>
      </c>
      <c r="K39" s="4">
        <v>0.82352941176470584</v>
      </c>
      <c r="N39">
        <f>IFERROR(VLOOKUP($D39,ARPUs!$C:$E,3,FALSE)*I39,0)</f>
        <v>0</v>
      </c>
      <c r="O39">
        <f>IFERROR(VLOOKUP($D39,ARPUs!$C:$E,3,FALSE)*J39,0)</f>
        <v>0</v>
      </c>
      <c r="P39">
        <f>IFERROR(VLOOKUP($D39,ARPUs!$C:$E,3,FALSE)*K39,0)</f>
        <v>0.76862745098039209</v>
      </c>
    </row>
    <row r="40" spans="1:16" x14ac:dyDescent="0.2">
      <c r="A40" t="s">
        <v>33</v>
      </c>
      <c r="B40" t="s">
        <v>34</v>
      </c>
      <c r="C40" t="s">
        <v>36</v>
      </c>
      <c r="D40" t="str">
        <f t="shared" si="0"/>
        <v>Enterprise EastSecurity PS</v>
      </c>
      <c r="G40" s="1" t="s">
        <v>16</v>
      </c>
      <c r="I40">
        <v>1</v>
      </c>
      <c r="J40">
        <v>0</v>
      </c>
      <c r="K40">
        <v>1</v>
      </c>
      <c r="N40">
        <f>IFERROR(VLOOKUP($D40,ARPUs!$C:$E,3,FALSE)*I40,0)</f>
        <v>1</v>
      </c>
      <c r="O40">
        <f>IFERROR(VLOOKUP($D40,ARPUs!$C:$E,3,FALSE)*J40,0)</f>
        <v>0</v>
      </c>
      <c r="P40">
        <f>IFERROR(VLOOKUP($D40,ARPUs!$C:$E,3,FALSE)*K40,0)</f>
        <v>1</v>
      </c>
    </row>
    <row r="41" spans="1:16" x14ac:dyDescent="0.2">
      <c r="A41" t="s">
        <v>33</v>
      </c>
      <c r="B41" t="s">
        <v>34</v>
      </c>
      <c r="C41" t="s">
        <v>36</v>
      </c>
      <c r="D41" t="str">
        <f t="shared" si="0"/>
        <v>Enterprise EastWAF SMP</v>
      </c>
      <c r="G41" s="1" t="s">
        <v>17</v>
      </c>
      <c r="I41">
        <v>0</v>
      </c>
      <c r="J41">
        <v>0</v>
      </c>
      <c r="K41">
        <v>0</v>
      </c>
      <c r="N41">
        <f>IFERROR(VLOOKUP($D41,ARPUs!$C:$E,3,FALSE)*I41,0)</f>
        <v>0</v>
      </c>
      <c r="O41">
        <f>IFERROR(VLOOKUP($D41,ARPUs!$C:$E,3,FALSE)*J41,0)</f>
        <v>0</v>
      </c>
      <c r="P41">
        <f>IFERROR(VLOOKUP($D41,ARPUs!$C:$E,3,FALSE)*K41,0)</f>
        <v>0</v>
      </c>
    </row>
    <row r="42" spans="1:16" x14ac:dyDescent="0.2">
      <c r="A42" t="s">
        <v>33</v>
      </c>
      <c r="B42" t="s">
        <v>34</v>
      </c>
      <c r="C42" t="s">
        <v>36</v>
      </c>
      <c r="D42" t="str">
        <f t="shared" si="0"/>
        <v>Enterprise EastMobile</v>
      </c>
      <c r="G42" s="1" t="s">
        <v>18</v>
      </c>
      <c r="I42">
        <v>0</v>
      </c>
      <c r="J42">
        <v>0</v>
      </c>
      <c r="K42">
        <v>0</v>
      </c>
      <c r="N42">
        <f>IFERROR(VLOOKUP($D42,ARPUs!$C:$E,3,FALSE)*I42,0)</f>
        <v>0</v>
      </c>
      <c r="O42">
        <f>IFERROR(VLOOKUP($D42,ARPUs!$C:$E,3,FALSE)*J42,0)</f>
        <v>0</v>
      </c>
      <c r="P42">
        <f>IFERROR(VLOOKUP($D42,ARPUs!$C:$E,3,FALSE)*K42,0)</f>
        <v>0</v>
      </c>
    </row>
    <row r="43" spans="1:16" x14ac:dyDescent="0.2">
      <c r="A43" t="s">
        <v>33</v>
      </c>
      <c r="B43" t="s">
        <v>34</v>
      </c>
      <c r="C43" t="s">
        <v>36</v>
      </c>
      <c r="D43" t="str">
        <f t="shared" si="0"/>
        <v>Enterprise EastPriority + TAS</v>
      </c>
      <c r="G43" s="1" t="s">
        <v>19</v>
      </c>
      <c r="I43">
        <v>1</v>
      </c>
      <c r="J43">
        <v>0</v>
      </c>
      <c r="K43">
        <v>0</v>
      </c>
      <c r="N43">
        <f>IFERROR(VLOOKUP($D43,ARPUs!$C:$E,3,FALSE)*I43,0)</f>
        <v>1.2941176470588236</v>
      </c>
      <c r="O43">
        <f>IFERROR(VLOOKUP($D43,ARPUs!$C:$E,3,FALSE)*J43,0)</f>
        <v>0</v>
      </c>
      <c r="P43">
        <f>IFERROR(VLOOKUP($D43,ARPUs!$C:$E,3,FALSE)*K43,0)</f>
        <v>0</v>
      </c>
    </row>
    <row r="44" spans="1:16" x14ac:dyDescent="0.2">
      <c r="A44" t="s">
        <v>33</v>
      </c>
      <c r="B44" t="s">
        <v>34</v>
      </c>
      <c r="C44" t="s">
        <v>36</v>
      </c>
      <c r="D44" t="str">
        <f t="shared" si="0"/>
        <v>Enterprise EastPS-E</v>
      </c>
      <c r="G44" s="1" t="s">
        <v>20</v>
      </c>
      <c r="I44">
        <v>4</v>
      </c>
      <c r="J44" s="4">
        <v>5.4285714285714288</v>
      </c>
      <c r="K44">
        <v>5</v>
      </c>
      <c r="N44">
        <f>IFERROR(VLOOKUP($D44,ARPUs!$C:$E,3,FALSE)*I44,0)</f>
        <v>4</v>
      </c>
      <c r="O44">
        <f>IFERROR(VLOOKUP($D44,ARPUs!$C:$E,3,FALSE)*J44,0)</f>
        <v>5.4285714285714288</v>
      </c>
      <c r="P44">
        <f>IFERROR(VLOOKUP($D44,ARPUs!$C:$E,3,FALSE)*K44,0)</f>
        <v>5</v>
      </c>
    </row>
    <row r="45" spans="1:16" x14ac:dyDescent="0.2">
      <c r="A45" t="s">
        <v>33</v>
      </c>
      <c r="B45" t="s">
        <v>34</v>
      </c>
      <c r="C45" t="s">
        <v>36</v>
      </c>
      <c r="D45" t="str">
        <f t="shared" si="0"/>
        <v>Enterprise EastESLA</v>
      </c>
      <c r="G45" s="1" t="s">
        <v>21</v>
      </c>
      <c r="I45">
        <v>3.4</v>
      </c>
      <c r="J45">
        <v>3.4</v>
      </c>
      <c r="K45">
        <v>3.4</v>
      </c>
      <c r="N45">
        <f>IFERROR(VLOOKUP($D45,ARPUs!$C:$E,3,FALSE)*I45,0)</f>
        <v>1.02</v>
      </c>
      <c r="O45">
        <f>IFERROR(VLOOKUP($D45,ARPUs!$C:$E,3,FALSE)*J45,0)</f>
        <v>1.02</v>
      </c>
      <c r="P45">
        <f>IFERROR(VLOOKUP($D45,ARPUs!$C:$E,3,FALSE)*K45,0)</f>
        <v>1.02</v>
      </c>
    </row>
    <row r="46" spans="1:16" x14ac:dyDescent="0.2">
      <c r="A46" t="s">
        <v>33</v>
      </c>
      <c r="B46" t="s">
        <v>34</v>
      </c>
      <c r="C46" t="s">
        <v>36</v>
      </c>
      <c r="D46" t="str">
        <f t="shared" si="0"/>
        <v>Enterprise EastDownload SMP</v>
      </c>
      <c r="G46" s="1" t="s">
        <v>22</v>
      </c>
      <c r="I46">
        <v>0</v>
      </c>
      <c r="J46">
        <v>0</v>
      </c>
      <c r="K46">
        <v>0</v>
      </c>
      <c r="N46">
        <f>IFERROR(VLOOKUP($D46,ARPUs!$C:$E,3,FALSE)*I46,0)</f>
        <v>0</v>
      </c>
      <c r="O46">
        <f>IFERROR(VLOOKUP($D46,ARPUs!$C:$E,3,FALSE)*J46,0)</f>
        <v>0</v>
      </c>
      <c r="P46">
        <f>IFERROR(VLOOKUP($D46,ARPUs!$C:$E,3,FALSE)*K46,0)</f>
        <v>0</v>
      </c>
    </row>
    <row r="47" spans="1:16" x14ac:dyDescent="0.2">
      <c r="A47" t="s">
        <v>33</v>
      </c>
      <c r="B47" t="s">
        <v>34</v>
      </c>
      <c r="C47" t="s">
        <v>36</v>
      </c>
      <c r="D47" t="str">
        <f t="shared" si="0"/>
        <v>Enterprise EastPackaged Solutions</v>
      </c>
      <c r="G47" s="1" t="s">
        <v>23</v>
      </c>
      <c r="I47">
        <v>0</v>
      </c>
      <c r="J47">
        <v>0</v>
      </c>
      <c r="K47">
        <v>0</v>
      </c>
      <c r="N47">
        <f>IFERROR(VLOOKUP($D47,ARPUs!$C:$E,3,FALSE)*I47,0)</f>
        <v>0</v>
      </c>
      <c r="O47">
        <f>IFERROR(VLOOKUP($D47,ARPUs!$C:$E,3,FALSE)*J47,0)</f>
        <v>0</v>
      </c>
      <c r="P47">
        <f>IFERROR(VLOOKUP($D47,ARPUs!$C:$E,3,FALSE)*K47,0)</f>
        <v>0</v>
      </c>
    </row>
    <row r="48" spans="1:16" x14ac:dyDescent="0.2">
      <c r="A48" t="s">
        <v>33</v>
      </c>
      <c r="B48" t="s">
        <v>34</v>
      </c>
      <c r="C48" t="s">
        <v>36</v>
      </c>
      <c r="D48" t="str">
        <f t="shared" si="0"/>
        <v>Enterprise EastNES + SMP</v>
      </c>
      <c r="G48" s="1" t="s">
        <v>24</v>
      </c>
      <c r="I48">
        <v>1</v>
      </c>
      <c r="J48">
        <v>1</v>
      </c>
      <c r="K48">
        <v>1</v>
      </c>
      <c r="N48">
        <f>IFERROR(VLOOKUP($D48,ARPUs!$C:$E,3,FALSE)*I48,0)</f>
        <v>1.0714285714285714</v>
      </c>
      <c r="O48">
        <f>IFERROR(VLOOKUP($D48,ARPUs!$C:$E,3,FALSE)*J48,0)</f>
        <v>1.0714285714285714</v>
      </c>
      <c r="P48">
        <f>IFERROR(VLOOKUP($D48,ARPUs!$C:$E,3,FALSE)*K48,0)</f>
        <v>1.0714285714285714</v>
      </c>
    </row>
    <row r="49" spans="1:16" x14ac:dyDescent="0.2">
      <c r="A49" t="s">
        <v>33</v>
      </c>
      <c r="B49" t="s">
        <v>34</v>
      </c>
      <c r="C49" t="s">
        <v>36</v>
      </c>
      <c r="D49" t="str">
        <f t="shared" si="0"/>
        <v>Enterprise EastLegacy - Premium</v>
      </c>
      <c r="G49" s="1" t="s">
        <v>25</v>
      </c>
      <c r="I49">
        <v>0</v>
      </c>
      <c r="J49">
        <v>0</v>
      </c>
      <c r="K49">
        <v>0</v>
      </c>
      <c r="N49">
        <f>IFERROR(VLOOKUP($D49,ARPUs!$C:$E,3,FALSE)*I49,0)</f>
        <v>0</v>
      </c>
      <c r="O49">
        <f>IFERROR(VLOOKUP($D49,ARPUs!$C:$E,3,FALSE)*J49,0)</f>
        <v>0</v>
      </c>
      <c r="P49">
        <f>IFERROR(VLOOKUP($D49,ARPUs!$C:$E,3,FALSE)*K49,0)</f>
        <v>0</v>
      </c>
    </row>
    <row r="50" spans="1:16" x14ac:dyDescent="0.2">
      <c r="A50" t="s">
        <v>33</v>
      </c>
      <c r="B50" t="s">
        <v>34</v>
      </c>
      <c r="C50" t="s">
        <v>36</v>
      </c>
      <c r="D50" t="str">
        <f t="shared" si="0"/>
        <v>Enterprise EastETAS</v>
      </c>
      <c r="G50" s="1" t="s">
        <v>26</v>
      </c>
      <c r="I50">
        <v>1</v>
      </c>
      <c r="J50">
        <v>0</v>
      </c>
      <c r="K50">
        <v>0</v>
      </c>
      <c r="N50">
        <f>IFERROR(VLOOKUP($D50,ARPUs!$C:$E,3,FALSE)*I50,0)</f>
        <v>1.1000000000000001</v>
      </c>
      <c r="O50">
        <f>IFERROR(VLOOKUP($D50,ARPUs!$C:$E,3,FALSE)*J50,0)</f>
        <v>0</v>
      </c>
      <c r="P50">
        <f>IFERROR(VLOOKUP($D50,ARPUs!$C:$E,3,FALSE)*K50,0)</f>
        <v>0</v>
      </c>
    </row>
    <row r="51" spans="1:16" x14ac:dyDescent="0.2">
      <c r="A51" t="s">
        <v>33</v>
      </c>
      <c r="B51" t="s">
        <v>34</v>
      </c>
      <c r="C51" t="s">
        <v>36</v>
      </c>
      <c r="D51" t="str">
        <f t="shared" si="0"/>
        <v>Enterprise EastTAS</v>
      </c>
      <c r="G51" s="1" t="s">
        <v>27</v>
      </c>
      <c r="I51" s="4">
        <v>1</v>
      </c>
      <c r="J51" s="4">
        <v>0.83333333333333337</v>
      </c>
      <c r="K51" s="4">
        <v>1.8333333333333333</v>
      </c>
      <c r="N51">
        <f>IFERROR(VLOOKUP($D51,ARPUs!$C:$E,3,FALSE)*I51,0)</f>
        <v>1</v>
      </c>
      <c r="O51">
        <f>IFERROR(VLOOKUP($D51,ARPUs!$C:$E,3,FALSE)*J51,0)</f>
        <v>0.83333333333333337</v>
      </c>
      <c r="P51">
        <f>IFERROR(VLOOKUP($D51,ARPUs!$C:$E,3,FALSE)*K51,0)</f>
        <v>1.8333333333333333</v>
      </c>
    </row>
    <row r="52" spans="1:16" x14ac:dyDescent="0.2">
      <c r="A52" t="s">
        <v>33</v>
      </c>
      <c r="B52" t="s">
        <v>34</v>
      </c>
      <c r="C52" t="s">
        <v>36</v>
      </c>
      <c r="D52" t="str">
        <f t="shared" si="0"/>
        <v>Enterprise EastKSD SMP</v>
      </c>
      <c r="G52" s="1" t="s">
        <v>28</v>
      </c>
      <c r="I52">
        <v>0</v>
      </c>
      <c r="J52">
        <v>0</v>
      </c>
      <c r="K52">
        <v>0</v>
      </c>
      <c r="N52">
        <f>IFERROR(VLOOKUP($D52,ARPUs!$C:$E,3,FALSE)*I52,0)</f>
        <v>0</v>
      </c>
      <c r="O52">
        <f>IFERROR(VLOOKUP($D52,ARPUs!$C:$E,3,FALSE)*J52,0)</f>
        <v>0</v>
      </c>
      <c r="P52">
        <f>IFERROR(VLOOKUP($D52,ARPUs!$C:$E,3,FALSE)*K52,0)</f>
        <v>0</v>
      </c>
    </row>
    <row r="53" spans="1:16" x14ac:dyDescent="0.2">
      <c r="A53" t="s">
        <v>33</v>
      </c>
      <c r="B53" t="s">
        <v>34</v>
      </c>
      <c r="C53" t="s">
        <v>36</v>
      </c>
      <c r="D53" t="str">
        <f t="shared" si="0"/>
        <v>Enterprise EastDDoS</v>
      </c>
      <c r="G53" s="1" t="s">
        <v>29</v>
      </c>
      <c r="I53">
        <v>0</v>
      </c>
      <c r="J53">
        <v>0</v>
      </c>
      <c r="K53">
        <v>0</v>
      </c>
      <c r="N53">
        <f>IFERROR(VLOOKUP($D53,ARPUs!$C:$E,3,FALSE)*I53,0)</f>
        <v>0</v>
      </c>
      <c r="O53">
        <f>IFERROR(VLOOKUP($D53,ARPUs!$C:$E,3,FALSE)*J53,0)</f>
        <v>0</v>
      </c>
      <c r="P53">
        <f>IFERROR(VLOOKUP($D53,ARPUs!$C:$E,3,FALSE)*K53,0)</f>
        <v>0</v>
      </c>
    </row>
    <row r="54" spans="1:16" x14ac:dyDescent="0.2">
      <c r="A54" t="s">
        <v>33</v>
      </c>
      <c r="B54" t="s">
        <v>34</v>
      </c>
      <c r="C54" t="s">
        <v>36</v>
      </c>
      <c r="D54" t="str">
        <f t="shared" si="0"/>
        <v>Enterprise EastManaged Kona</v>
      </c>
      <c r="G54" s="1" t="s">
        <v>30</v>
      </c>
      <c r="I54">
        <v>0</v>
      </c>
      <c r="J54">
        <v>0</v>
      </c>
      <c r="K54">
        <v>0</v>
      </c>
      <c r="N54">
        <f>IFERROR(VLOOKUP($D54,ARPUs!$C:$E,3,FALSE)*I54,0)</f>
        <v>0</v>
      </c>
      <c r="O54">
        <f>IFERROR(VLOOKUP($D54,ARPUs!$C:$E,3,FALSE)*J54,0)</f>
        <v>0</v>
      </c>
      <c r="P54">
        <f>IFERROR(VLOOKUP($D54,ARPUs!$C:$E,3,FALSE)*K54,0)</f>
        <v>0</v>
      </c>
    </row>
    <row r="55" spans="1:16" x14ac:dyDescent="0.2">
      <c r="A55" t="s">
        <v>33</v>
      </c>
      <c r="B55" t="s">
        <v>34</v>
      </c>
      <c r="C55" t="s">
        <v>36</v>
      </c>
      <c r="D55" t="str">
        <f t="shared" si="0"/>
        <v>Enterprise EastDSA SMP</v>
      </c>
      <c r="G55" s="1" t="s">
        <v>31</v>
      </c>
      <c r="I55">
        <v>0</v>
      </c>
      <c r="J55">
        <v>0</v>
      </c>
      <c r="K55">
        <v>0</v>
      </c>
      <c r="N55">
        <f>IFERROR(VLOOKUP($D55,ARPUs!$C:$E,3,FALSE)*I55,0)</f>
        <v>0</v>
      </c>
      <c r="O55">
        <f>IFERROR(VLOOKUP($D55,ARPUs!$C:$E,3,FALSE)*J55,0)</f>
        <v>0</v>
      </c>
      <c r="P55">
        <f>IFERROR(VLOOKUP($D55,ARPUs!$C:$E,3,FALSE)*K55,0)</f>
        <v>0</v>
      </c>
    </row>
    <row r="56" spans="1:16" x14ac:dyDescent="0.2">
      <c r="A56" t="s">
        <v>33</v>
      </c>
      <c r="B56" t="s">
        <v>34</v>
      </c>
      <c r="C56" t="s">
        <v>36</v>
      </c>
      <c r="D56" t="str">
        <f t="shared" si="0"/>
        <v>Enterprise EastRUS</v>
      </c>
      <c r="G56" s="1" t="s">
        <v>32</v>
      </c>
      <c r="H56" s="4"/>
      <c r="I56" s="4">
        <v>2.8888888888888888</v>
      </c>
      <c r="J56" s="4">
        <v>2.8888888888888888</v>
      </c>
      <c r="K56" s="4">
        <v>3.8888888888888888</v>
      </c>
      <c r="N56">
        <f>IFERROR(VLOOKUP($D56,ARPUs!$C:$E,3,FALSE)*I56,0)</f>
        <v>3.25</v>
      </c>
      <c r="O56">
        <f>IFERROR(VLOOKUP($D56,ARPUs!$C:$E,3,FALSE)*J56,0)</f>
        <v>3.25</v>
      </c>
      <c r="P56">
        <f>IFERROR(VLOOKUP($D56,ARPUs!$C:$E,3,FALSE)*K56,0)</f>
        <v>4.375</v>
      </c>
    </row>
    <row r="57" spans="1:16" x14ac:dyDescent="0.2">
      <c r="A57" t="s">
        <v>33</v>
      </c>
      <c r="B57" t="s">
        <v>34</v>
      </c>
      <c r="C57" t="s">
        <v>37</v>
      </c>
      <c r="D57" t="str">
        <f t="shared" si="0"/>
        <v>Emerging North AmericaMedia</v>
      </c>
      <c r="G57" s="1" t="s">
        <v>6</v>
      </c>
      <c r="I57">
        <v>0</v>
      </c>
      <c r="J57">
        <v>0</v>
      </c>
      <c r="K57">
        <v>0</v>
      </c>
      <c r="N57">
        <f>IFERROR(VLOOKUP($D57,ARPUs!$C:$E,3,FALSE)*I57,0)</f>
        <v>0</v>
      </c>
      <c r="O57">
        <f>IFERROR(VLOOKUP($D57,ARPUs!$C:$E,3,FALSE)*J57,0)</f>
        <v>0</v>
      </c>
      <c r="P57">
        <f>IFERROR(VLOOKUP($D57,ARPUs!$C:$E,3,FALSE)*K57,0)</f>
        <v>0</v>
      </c>
    </row>
    <row r="58" spans="1:16" x14ac:dyDescent="0.2">
      <c r="A58" t="s">
        <v>33</v>
      </c>
      <c r="B58" t="s">
        <v>34</v>
      </c>
      <c r="C58" t="s">
        <v>37</v>
      </c>
      <c r="D58" t="str">
        <f t="shared" si="0"/>
        <v>Emerging North AmericaWAA SMP</v>
      </c>
      <c r="G58" s="1" t="s">
        <v>7</v>
      </c>
      <c r="I58">
        <v>0</v>
      </c>
      <c r="J58">
        <v>0</v>
      </c>
      <c r="K58">
        <v>0</v>
      </c>
      <c r="N58">
        <f>IFERROR(VLOOKUP($D58,ARPUs!$C:$E,3,FALSE)*I58,0)</f>
        <v>0</v>
      </c>
      <c r="O58">
        <f>IFERROR(VLOOKUP($D58,ARPUs!$C:$E,3,FALSE)*J58,0)</f>
        <v>0</v>
      </c>
      <c r="P58">
        <f>IFERROR(VLOOKUP($D58,ARPUs!$C:$E,3,FALSE)*K58,0)</f>
        <v>0</v>
      </c>
    </row>
    <row r="59" spans="1:16" x14ac:dyDescent="0.2">
      <c r="A59" t="s">
        <v>33</v>
      </c>
      <c r="B59" t="s">
        <v>34</v>
      </c>
      <c r="C59" t="s">
        <v>37</v>
      </c>
      <c r="D59" t="str">
        <f t="shared" si="0"/>
        <v>Emerging North AmericaSMP</v>
      </c>
      <c r="G59" s="1" t="s">
        <v>8</v>
      </c>
      <c r="I59">
        <v>5</v>
      </c>
      <c r="J59">
        <v>3</v>
      </c>
      <c r="K59">
        <v>3</v>
      </c>
      <c r="N59">
        <f>IFERROR(VLOOKUP($D59,ARPUs!$C:$E,3,FALSE)*I59,0)</f>
        <v>5</v>
      </c>
      <c r="O59">
        <f>IFERROR(VLOOKUP($D59,ARPUs!$C:$E,3,FALSE)*J59,0)</f>
        <v>3</v>
      </c>
      <c r="P59">
        <f>IFERROR(VLOOKUP($D59,ARPUs!$C:$E,3,FALSE)*K59,0)</f>
        <v>3</v>
      </c>
    </row>
    <row r="60" spans="1:16" x14ac:dyDescent="0.2">
      <c r="A60" t="s">
        <v>33</v>
      </c>
      <c r="B60" t="s">
        <v>34</v>
      </c>
      <c r="C60" t="s">
        <v>37</v>
      </c>
      <c r="D60" t="str">
        <f t="shared" si="0"/>
        <v>Emerging North AmericaPriority</v>
      </c>
      <c r="G60" s="1" t="s">
        <v>9</v>
      </c>
      <c r="I60">
        <v>0</v>
      </c>
      <c r="J60">
        <v>0</v>
      </c>
      <c r="K60">
        <v>0</v>
      </c>
      <c r="N60">
        <f>IFERROR(VLOOKUP($D60,ARPUs!$C:$E,3,FALSE)*I60,0)</f>
        <v>0</v>
      </c>
      <c r="O60">
        <f>IFERROR(VLOOKUP($D60,ARPUs!$C:$E,3,FALSE)*J60,0)</f>
        <v>0</v>
      </c>
      <c r="P60">
        <f>IFERROR(VLOOKUP($D60,ARPUs!$C:$E,3,FALSE)*K60,0)</f>
        <v>0</v>
      </c>
    </row>
    <row r="61" spans="1:16" x14ac:dyDescent="0.2">
      <c r="A61" t="s">
        <v>33</v>
      </c>
      <c r="B61" t="s">
        <v>34</v>
      </c>
      <c r="C61" t="s">
        <v>37</v>
      </c>
      <c r="D61" t="str">
        <f t="shared" si="0"/>
        <v>Emerging North AmericaPriority + SMP</v>
      </c>
      <c r="G61" s="1" t="s">
        <v>10</v>
      </c>
      <c r="I61">
        <v>0</v>
      </c>
      <c r="J61">
        <v>0</v>
      </c>
      <c r="K61">
        <v>0</v>
      </c>
      <c r="N61">
        <f>IFERROR(VLOOKUP($D61,ARPUs!$C:$E,3,FALSE)*I61,0)</f>
        <v>0</v>
      </c>
      <c r="O61">
        <f>IFERROR(VLOOKUP($D61,ARPUs!$C:$E,3,FALSE)*J61,0)</f>
        <v>0</v>
      </c>
      <c r="P61">
        <f>IFERROR(VLOOKUP($D61,ARPUs!$C:$E,3,FALSE)*K61,0)</f>
        <v>0</v>
      </c>
    </row>
    <row r="62" spans="1:16" x14ac:dyDescent="0.2">
      <c r="A62" t="s">
        <v>33</v>
      </c>
      <c r="B62" t="s">
        <v>34</v>
      </c>
      <c r="C62" t="s">
        <v>37</v>
      </c>
      <c r="D62" t="str">
        <f t="shared" si="0"/>
        <v>Emerging North AmericaNES</v>
      </c>
      <c r="G62" s="1" t="s">
        <v>11</v>
      </c>
      <c r="I62">
        <v>1</v>
      </c>
      <c r="J62">
        <v>1</v>
      </c>
      <c r="K62">
        <v>1</v>
      </c>
      <c r="N62">
        <f>IFERROR(VLOOKUP($D62,ARPUs!$C:$E,3,FALSE)*I62,0)</f>
        <v>1.25</v>
      </c>
      <c r="O62">
        <f>IFERROR(VLOOKUP($D62,ARPUs!$C:$E,3,FALSE)*J62,0)</f>
        <v>1.25</v>
      </c>
      <c r="P62">
        <f>IFERROR(VLOOKUP($D62,ARPUs!$C:$E,3,FALSE)*K62,0)</f>
        <v>1.25</v>
      </c>
    </row>
    <row r="63" spans="1:16" x14ac:dyDescent="0.2">
      <c r="A63" t="s">
        <v>33</v>
      </c>
      <c r="B63" t="s">
        <v>34</v>
      </c>
      <c r="C63" t="s">
        <v>37</v>
      </c>
      <c r="D63" t="str">
        <f t="shared" si="0"/>
        <v>Emerging North AmericaESMP</v>
      </c>
      <c r="G63" s="1" t="s">
        <v>12</v>
      </c>
      <c r="I63">
        <v>0</v>
      </c>
      <c r="J63">
        <v>0</v>
      </c>
      <c r="K63">
        <v>0</v>
      </c>
      <c r="N63">
        <f>IFERROR(VLOOKUP($D63,ARPUs!$C:$E,3,FALSE)*I63,0)</f>
        <v>0</v>
      </c>
      <c r="O63">
        <f>IFERROR(VLOOKUP($D63,ARPUs!$C:$E,3,FALSE)*J63,0)</f>
        <v>0</v>
      </c>
      <c r="P63">
        <f>IFERROR(VLOOKUP($D63,ARPUs!$C:$E,3,FALSE)*K63,0)</f>
        <v>0</v>
      </c>
    </row>
    <row r="64" spans="1:16" x14ac:dyDescent="0.2">
      <c r="A64" t="s">
        <v>33</v>
      </c>
      <c r="B64" t="s">
        <v>34</v>
      </c>
      <c r="C64" t="s">
        <v>37</v>
      </c>
      <c r="D64" t="str">
        <f t="shared" si="0"/>
        <v>Emerging North AmericaPremium</v>
      </c>
      <c r="G64" s="1" t="s">
        <v>13</v>
      </c>
      <c r="I64">
        <v>0</v>
      </c>
      <c r="J64">
        <v>0</v>
      </c>
      <c r="K64">
        <v>0</v>
      </c>
      <c r="N64">
        <f>IFERROR(VLOOKUP($D64,ARPUs!$C:$E,3,FALSE)*I64,0)</f>
        <v>0</v>
      </c>
      <c r="O64">
        <f>IFERROR(VLOOKUP($D64,ARPUs!$C:$E,3,FALSE)*J64,0)</f>
        <v>0</v>
      </c>
      <c r="P64">
        <f>IFERROR(VLOOKUP($D64,ARPUs!$C:$E,3,FALSE)*K64,0)</f>
        <v>0</v>
      </c>
    </row>
    <row r="65" spans="1:16" x14ac:dyDescent="0.2">
      <c r="A65" t="s">
        <v>33</v>
      </c>
      <c r="B65" t="s">
        <v>34</v>
      </c>
      <c r="C65" t="s">
        <v>37</v>
      </c>
      <c r="D65" t="str">
        <f t="shared" si="0"/>
        <v>Emerging North AmericaSite Defender</v>
      </c>
      <c r="G65" s="1" t="s">
        <v>14</v>
      </c>
      <c r="I65">
        <v>0</v>
      </c>
      <c r="J65">
        <v>0</v>
      </c>
      <c r="K65">
        <v>0</v>
      </c>
      <c r="N65">
        <f>IFERROR(VLOOKUP($D65,ARPUs!$C:$E,3,FALSE)*I65,0)</f>
        <v>0</v>
      </c>
      <c r="O65">
        <f>IFERROR(VLOOKUP($D65,ARPUs!$C:$E,3,FALSE)*J65,0)</f>
        <v>0</v>
      </c>
      <c r="P65">
        <f>IFERROR(VLOOKUP($D65,ARPUs!$C:$E,3,FALSE)*K65,0)</f>
        <v>0</v>
      </c>
    </row>
    <row r="66" spans="1:16" x14ac:dyDescent="0.2">
      <c r="A66" t="s">
        <v>33</v>
      </c>
      <c r="B66" t="s">
        <v>34</v>
      </c>
      <c r="C66" t="s">
        <v>37</v>
      </c>
      <c r="D66" t="str">
        <f t="shared" si="0"/>
        <v>Emerging North AmericaP&amp;P SMP</v>
      </c>
      <c r="G66" s="1" t="s">
        <v>15</v>
      </c>
      <c r="I66">
        <v>0</v>
      </c>
      <c r="J66">
        <v>0</v>
      </c>
      <c r="K66">
        <v>0</v>
      </c>
      <c r="N66">
        <f>IFERROR(VLOOKUP($D66,ARPUs!$C:$E,3,FALSE)*I66,0)</f>
        <v>0</v>
      </c>
      <c r="O66">
        <f>IFERROR(VLOOKUP($D66,ARPUs!$C:$E,3,FALSE)*J66,0)</f>
        <v>0</v>
      </c>
      <c r="P66">
        <f>IFERROR(VLOOKUP($D66,ARPUs!$C:$E,3,FALSE)*K66,0)</f>
        <v>0</v>
      </c>
    </row>
    <row r="67" spans="1:16" x14ac:dyDescent="0.2">
      <c r="A67" t="s">
        <v>33</v>
      </c>
      <c r="B67" t="s">
        <v>34</v>
      </c>
      <c r="C67" t="s">
        <v>37</v>
      </c>
      <c r="D67" t="str">
        <f t="shared" si="0"/>
        <v>Emerging North AmericaSecurity PS</v>
      </c>
      <c r="G67" s="1" t="s">
        <v>16</v>
      </c>
      <c r="I67">
        <v>0</v>
      </c>
      <c r="J67">
        <v>0</v>
      </c>
      <c r="K67">
        <v>0</v>
      </c>
      <c r="N67">
        <f>IFERROR(VLOOKUP($D67,ARPUs!$C:$E,3,FALSE)*I67,0)</f>
        <v>0</v>
      </c>
      <c r="O67">
        <f>IFERROR(VLOOKUP($D67,ARPUs!$C:$E,3,FALSE)*J67,0)</f>
        <v>0</v>
      </c>
      <c r="P67">
        <f>IFERROR(VLOOKUP($D67,ARPUs!$C:$E,3,FALSE)*K67,0)</f>
        <v>0</v>
      </c>
    </row>
    <row r="68" spans="1:16" x14ac:dyDescent="0.2">
      <c r="A68" t="s">
        <v>33</v>
      </c>
      <c r="B68" t="s">
        <v>34</v>
      </c>
      <c r="C68" t="s">
        <v>37</v>
      </c>
      <c r="D68" t="str">
        <f t="shared" ref="D68:D131" si="1">CONCATENATE(C68,G68)</f>
        <v>Emerging North AmericaWAF SMP</v>
      </c>
      <c r="G68" s="1" t="s">
        <v>17</v>
      </c>
      <c r="I68">
        <v>0</v>
      </c>
      <c r="J68">
        <v>0</v>
      </c>
      <c r="K68">
        <v>0</v>
      </c>
      <c r="N68">
        <f>IFERROR(VLOOKUP($D68,ARPUs!$C:$E,3,FALSE)*I68,0)</f>
        <v>0</v>
      </c>
      <c r="O68">
        <f>IFERROR(VLOOKUP($D68,ARPUs!$C:$E,3,FALSE)*J68,0)</f>
        <v>0</v>
      </c>
      <c r="P68">
        <f>IFERROR(VLOOKUP($D68,ARPUs!$C:$E,3,FALSE)*K68,0)</f>
        <v>0</v>
      </c>
    </row>
    <row r="69" spans="1:16" x14ac:dyDescent="0.2">
      <c r="A69" t="s">
        <v>33</v>
      </c>
      <c r="B69" t="s">
        <v>34</v>
      </c>
      <c r="C69" t="s">
        <v>37</v>
      </c>
      <c r="D69" t="str">
        <f t="shared" si="1"/>
        <v>Emerging North AmericaMobile</v>
      </c>
      <c r="G69" s="1" t="s">
        <v>18</v>
      </c>
      <c r="I69">
        <v>0</v>
      </c>
      <c r="J69">
        <v>0</v>
      </c>
      <c r="K69">
        <v>0</v>
      </c>
      <c r="N69">
        <f>IFERROR(VLOOKUP($D69,ARPUs!$C:$E,3,FALSE)*I69,0)</f>
        <v>0</v>
      </c>
      <c r="O69">
        <f>IFERROR(VLOOKUP($D69,ARPUs!$C:$E,3,FALSE)*J69,0)</f>
        <v>0</v>
      </c>
      <c r="P69">
        <f>IFERROR(VLOOKUP($D69,ARPUs!$C:$E,3,FALSE)*K69,0)</f>
        <v>0</v>
      </c>
    </row>
    <row r="70" spans="1:16" x14ac:dyDescent="0.2">
      <c r="A70" t="s">
        <v>33</v>
      </c>
      <c r="B70" t="s">
        <v>34</v>
      </c>
      <c r="C70" t="s">
        <v>37</v>
      </c>
      <c r="D70" t="str">
        <f t="shared" si="1"/>
        <v>Emerging North AmericaPriority + TAS</v>
      </c>
      <c r="G70" s="1" t="s">
        <v>19</v>
      </c>
      <c r="I70">
        <v>0</v>
      </c>
      <c r="J70">
        <v>0</v>
      </c>
      <c r="K70">
        <v>0</v>
      </c>
      <c r="N70">
        <f>IFERROR(VLOOKUP($D70,ARPUs!$C:$E,3,FALSE)*I70,0)</f>
        <v>0</v>
      </c>
      <c r="O70">
        <f>IFERROR(VLOOKUP($D70,ARPUs!$C:$E,3,FALSE)*J70,0)</f>
        <v>0</v>
      </c>
      <c r="P70">
        <f>IFERROR(VLOOKUP($D70,ARPUs!$C:$E,3,FALSE)*K70,0)</f>
        <v>0</v>
      </c>
    </row>
    <row r="71" spans="1:16" x14ac:dyDescent="0.2">
      <c r="A71" t="s">
        <v>33</v>
      </c>
      <c r="B71" t="s">
        <v>34</v>
      </c>
      <c r="C71" t="s">
        <v>37</v>
      </c>
      <c r="D71" t="str">
        <f t="shared" si="1"/>
        <v>Emerging North AmericaPS-E</v>
      </c>
      <c r="G71" s="1" t="s">
        <v>20</v>
      </c>
      <c r="I71">
        <v>0</v>
      </c>
      <c r="J71">
        <v>0</v>
      </c>
      <c r="K71">
        <v>0</v>
      </c>
      <c r="N71">
        <f>IFERROR(VLOOKUP($D71,ARPUs!$C:$E,3,FALSE)*I71,0)</f>
        <v>0</v>
      </c>
      <c r="O71">
        <f>IFERROR(VLOOKUP($D71,ARPUs!$C:$E,3,FALSE)*J71,0)</f>
        <v>0</v>
      </c>
      <c r="P71">
        <f>IFERROR(VLOOKUP($D71,ARPUs!$C:$E,3,FALSE)*K71,0)</f>
        <v>0</v>
      </c>
    </row>
    <row r="72" spans="1:16" x14ac:dyDescent="0.2">
      <c r="A72" t="s">
        <v>33</v>
      </c>
      <c r="B72" t="s">
        <v>34</v>
      </c>
      <c r="C72" t="s">
        <v>37</v>
      </c>
      <c r="D72" t="str">
        <f t="shared" si="1"/>
        <v>Emerging North AmericaESLA</v>
      </c>
      <c r="G72" s="1" t="s">
        <v>21</v>
      </c>
      <c r="I72">
        <v>5</v>
      </c>
      <c r="J72">
        <v>3</v>
      </c>
      <c r="K72">
        <v>5</v>
      </c>
      <c r="N72">
        <f>IFERROR(VLOOKUP($D72,ARPUs!$C:$E,3,FALSE)*I72,0)</f>
        <v>5</v>
      </c>
      <c r="O72">
        <f>IFERROR(VLOOKUP($D72,ARPUs!$C:$E,3,FALSE)*J72,0)</f>
        <v>3</v>
      </c>
      <c r="P72">
        <f>IFERROR(VLOOKUP($D72,ARPUs!$C:$E,3,FALSE)*K72,0)</f>
        <v>5</v>
      </c>
    </row>
    <row r="73" spans="1:16" x14ac:dyDescent="0.2">
      <c r="A73" t="s">
        <v>33</v>
      </c>
      <c r="B73" t="s">
        <v>34</v>
      </c>
      <c r="C73" t="s">
        <v>37</v>
      </c>
      <c r="D73" t="str">
        <f t="shared" si="1"/>
        <v>Emerging North AmericaDownload SMP</v>
      </c>
      <c r="G73" s="1" t="s">
        <v>22</v>
      </c>
      <c r="I73">
        <v>0</v>
      </c>
      <c r="J73">
        <v>0</v>
      </c>
      <c r="K73">
        <v>0</v>
      </c>
      <c r="N73">
        <f>IFERROR(VLOOKUP($D73,ARPUs!$C:$E,3,FALSE)*I73,0)</f>
        <v>0</v>
      </c>
      <c r="O73">
        <f>IFERROR(VLOOKUP($D73,ARPUs!$C:$E,3,FALSE)*J73,0)</f>
        <v>0</v>
      </c>
      <c r="P73">
        <f>IFERROR(VLOOKUP($D73,ARPUs!$C:$E,3,FALSE)*K73,0)</f>
        <v>0</v>
      </c>
    </row>
    <row r="74" spans="1:16" x14ac:dyDescent="0.2">
      <c r="A74" t="s">
        <v>33</v>
      </c>
      <c r="B74" t="s">
        <v>34</v>
      </c>
      <c r="C74" t="s">
        <v>37</v>
      </c>
      <c r="D74" t="str">
        <f t="shared" si="1"/>
        <v>Emerging North AmericaPackaged Solutions</v>
      </c>
      <c r="G74" s="1" t="s">
        <v>23</v>
      </c>
      <c r="I74">
        <v>0</v>
      </c>
      <c r="J74">
        <v>0</v>
      </c>
      <c r="K74">
        <v>0</v>
      </c>
      <c r="N74">
        <f>IFERROR(VLOOKUP($D74,ARPUs!$C:$E,3,FALSE)*I74,0)</f>
        <v>0</v>
      </c>
      <c r="O74">
        <f>IFERROR(VLOOKUP($D74,ARPUs!$C:$E,3,FALSE)*J74,0)</f>
        <v>0</v>
      </c>
      <c r="P74">
        <f>IFERROR(VLOOKUP($D74,ARPUs!$C:$E,3,FALSE)*K74,0)</f>
        <v>0</v>
      </c>
    </row>
    <row r="75" spans="1:16" x14ac:dyDescent="0.2">
      <c r="A75" t="s">
        <v>33</v>
      </c>
      <c r="B75" t="s">
        <v>34</v>
      </c>
      <c r="C75" t="s">
        <v>37</v>
      </c>
      <c r="D75" t="str">
        <f t="shared" si="1"/>
        <v>Emerging North AmericaNES + SMP</v>
      </c>
      <c r="G75" s="1" t="s">
        <v>24</v>
      </c>
      <c r="I75">
        <v>0</v>
      </c>
      <c r="J75">
        <v>0</v>
      </c>
      <c r="K75">
        <v>0</v>
      </c>
      <c r="N75">
        <f>IFERROR(VLOOKUP($D75,ARPUs!$C:$E,3,FALSE)*I75,0)</f>
        <v>0</v>
      </c>
      <c r="O75">
        <f>IFERROR(VLOOKUP($D75,ARPUs!$C:$E,3,FALSE)*J75,0)</f>
        <v>0</v>
      </c>
      <c r="P75">
        <f>IFERROR(VLOOKUP($D75,ARPUs!$C:$E,3,FALSE)*K75,0)</f>
        <v>0</v>
      </c>
    </row>
    <row r="76" spans="1:16" x14ac:dyDescent="0.2">
      <c r="A76" t="s">
        <v>33</v>
      </c>
      <c r="B76" t="s">
        <v>34</v>
      </c>
      <c r="C76" t="s">
        <v>37</v>
      </c>
      <c r="D76" t="str">
        <f t="shared" si="1"/>
        <v>Emerging North AmericaLegacy - Premium</v>
      </c>
      <c r="G76" s="1" t="s">
        <v>25</v>
      </c>
      <c r="I76">
        <v>0</v>
      </c>
      <c r="J76">
        <v>0</v>
      </c>
      <c r="K76">
        <v>0</v>
      </c>
      <c r="N76">
        <f>IFERROR(VLOOKUP($D76,ARPUs!$C:$E,3,FALSE)*I76,0)</f>
        <v>0</v>
      </c>
      <c r="O76">
        <f>IFERROR(VLOOKUP($D76,ARPUs!$C:$E,3,FALSE)*J76,0)</f>
        <v>0</v>
      </c>
      <c r="P76">
        <f>IFERROR(VLOOKUP($D76,ARPUs!$C:$E,3,FALSE)*K76,0)</f>
        <v>0</v>
      </c>
    </row>
    <row r="77" spans="1:16" x14ac:dyDescent="0.2">
      <c r="A77" t="s">
        <v>33</v>
      </c>
      <c r="B77" t="s">
        <v>34</v>
      </c>
      <c r="C77" t="s">
        <v>37</v>
      </c>
      <c r="D77" t="str">
        <f t="shared" si="1"/>
        <v>Emerging North AmericaETAS</v>
      </c>
      <c r="G77" s="1" t="s">
        <v>26</v>
      </c>
      <c r="I77">
        <v>0</v>
      </c>
      <c r="J77">
        <v>0</v>
      </c>
      <c r="K77">
        <v>0</v>
      </c>
      <c r="N77">
        <f>IFERROR(VLOOKUP($D77,ARPUs!$C:$E,3,FALSE)*I77,0)</f>
        <v>0</v>
      </c>
      <c r="O77">
        <f>IFERROR(VLOOKUP($D77,ARPUs!$C:$E,3,FALSE)*J77,0)</f>
        <v>0</v>
      </c>
      <c r="P77">
        <f>IFERROR(VLOOKUP($D77,ARPUs!$C:$E,3,FALSE)*K77,0)</f>
        <v>0</v>
      </c>
    </row>
    <row r="78" spans="1:16" x14ac:dyDescent="0.2">
      <c r="A78" t="s">
        <v>33</v>
      </c>
      <c r="B78" t="s">
        <v>34</v>
      </c>
      <c r="C78" t="s">
        <v>37</v>
      </c>
      <c r="D78" t="str">
        <f t="shared" si="1"/>
        <v>Emerging North AmericaTAS</v>
      </c>
      <c r="G78" s="1" t="s">
        <v>27</v>
      </c>
      <c r="I78">
        <v>0</v>
      </c>
      <c r="J78">
        <v>0</v>
      </c>
      <c r="K78">
        <v>0</v>
      </c>
      <c r="N78">
        <f>IFERROR(VLOOKUP($D78,ARPUs!$C:$E,3,FALSE)*I78,0)</f>
        <v>0</v>
      </c>
      <c r="O78">
        <f>IFERROR(VLOOKUP($D78,ARPUs!$C:$E,3,FALSE)*J78,0)</f>
        <v>0</v>
      </c>
      <c r="P78">
        <f>IFERROR(VLOOKUP($D78,ARPUs!$C:$E,3,FALSE)*K78,0)</f>
        <v>0</v>
      </c>
    </row>
    <row r="79" spans="1:16" x14ac:dyDescent="0.2">
      <c r="A79" t="s">
        <v>33</v>
      </c>
      <c r="B79" t="s">
        <v>34</v>
      </c>
      <c r="C79" t="s">
        <v>37</v>
      </c>
      <c r="D79" t="str">
        <f t="shared" si="1"/>
        <v>Emerging North AmericaKSD SMP</v>
      </c>
      <c r="G79" s="1" t="s">
        <v>28</v>
      </c>
      <c r="I79">
        <v>0</v>
      </c>
      <c r="J79">
        <v>0</v>
      </c>
      <c r="K79">
        <v>0</v>
      </c>
      <c r="N79">
        <f>IFERROR(VLOOKUP($D79,ARPUs!$C:$E,3,FALSE)*I79,0)</f>
        <v>0</v>
      </c>
      <c r="O79">
        <f>IFERROR(VLOOKUP($D79,ARPUs!$C:$E,3,FALSE)*J79,0)</f>
        <v>0</v>
      </c>
      <c r="P79">
        <f>IFERROR(VLOOKUP($D79,ARPUs!$C:$E,3,FALSE)*K79,0)</f>
        <v>0</v>
      </c>
    </row>
    <row r="80" spans="1:16" x14ac:dyDescent="0.2">
      <c r="A80" t="s">
        <v>33</v>
      </c>
      <c r="B80" t="s">
        <v>34</v>
      </c>
      <c r="C80" t="s">
        <v>37</v>
      </c>
      <c r="D80" t="str">
        <f t="shared" si="1"/>
        <v>Emerging North AmericaDDoS</v>
      </c>
      <c r="G80" s="1" t="s">
        <v>29</v>
      </c>
      <c r="I80">
        <v>0</v>
      </c>
      <c r="J80">
        <v>0</v>
      </c>
      <c r="K80">
        <v>0</v>
      </c>
      <c r="N80">
        <f>IFERROR(VLOOKUP($D80,ARPUs!$C:$E,3,FALSE)*I80,0)</f>
        <v>0</v>
      </c>
      <c r="O80">
        <f>IFERROR(VLOOKUP($D80,ARPUs!$C:$E,3,FALSE)*J80,0)</f>
        <v>0</v>
      </c>
      <c r="P80">
        <f>IFERROR(VLOOKUP($D80,ARPUs!$C:$E,3,FALSE)*K80,0)</f>
        <v>0</v>
      </c>
    </row>
    <row r="81" spans="1:16" x14ac:dyDescent="0.2">
      <c r="A81" t="s">
        <v>33</v>
      </c>
      <c r="B81" t="s">
        <v>34</v>
      </c>
      <c r="C81" t="s">
        <v>37</v>
      </c>
      <c r="D81" t="str">
        <f t="shared" si="1"/>
        <v>Emerging North AmericaManaged Kona</v>
      </c>
      <c r="G81" s="1" t="s">
        <v>30</v>
      </c>
      <c r="I81">
        <v>0</v>
      </c>
      <c r="J81">
        <v>0</v>
      </c>
      <c r="K81">
        <v>0</v>
      </c>
      <c r="N81">
        <f>IFERROR(VLOOKUP($D81,ARPUs!$C:$E,3,FALSE)*I81,0)</f>
        <v>0</v>
      </c>
      <c r="O81">
        <f>IFERROR(VLOOKUP($D81,ARPUs!$C:$E,3,FALSE)*J81,0)</f>
        <v>0</v>
      </c>
      <c r="P81">
        <f>IFERROR(VLOOKUP($D81,ARPUs!$C:$E,3,FALSE)*K81,0)</f>
        <v>0</v>
      </c>
    </row>
    <row r="82" spans="1:16" x14ac:dyDescent="0.2">
      <c r="A82" t="s">
        <v>33</v>
      </c>
      <c r="B82" t="s">
        <v>34</v>
      </c>
      <c r="C82" t="s">
        <v>37</v>
      </c>
      <c r="D82" t="str">
        <f t="shared" si="1"/>
        <v>Emerging North AmericaDSA SMP</v>
      </c>
      <c r="G82" s="1" t="s">
        <v>31</v>
      </c>
      <c r="I82">
        <v>0</v>
      </c>
      <c r="J82">
        <v>0</v>
      </c>
      <c r="K82">
        <v>0</v>
      </c>
      <c r="N82">
        <f>IFERROR(VLOOKUP($D82,ARPUs!$C:$E,3,FALSE)*I82,0)</f>
        <v>0</v>
      </c>
      <c r="O82">
        <f>IFERROR(VLOOKUP($D82,ARPUs!$C:$E,3,FALSE)*J82,0)</f>
        <v>0</v>
      </c>
      <c r="P82">
        <f>IFERROR(VLOOKUP($D82,ARPUs!$C:$E,3,FALSE)*K82,0)</f>
        <v>0</v>
      </c>
    </row>
    <row r="83" spans="1:16" x14ac:dyDescent="0.2">
      <c r="A83" t="s">
        <v>33</v>
      </c>
      <c r="B83" t="s">
        <v>34</v>
      </c>
      <c r="C83" t="s">
        <v>37</v>
      </c>
      <c r="D83" t="str">
        <f t="shared" si="1"/>
        <v>Emerging North AmericaRUS</v>
      </c>
      <c r="G83" s="1" t="s">
        <v>32</v>
      </c>
      <c r="I83">
        <v>0</v>
      </c>
      <c r="J83">
        <v>1</v>
      </c>
      <c r="K83">
        <v>0</v>
      </c>
      <c r="N83">
        <f>IFERROR(VLOOKUP($D83,ARPUs!$C:$E,3,FALSE)*I83,0)</f>
        <v>0</v>
      </c>
      <c r="O83">
        <f>IFERROR(VLOOKUP($D83,ARPUs!$C:$E,3,FALSE)*J83,0)</f>
        <v>1.125</v>
      </c>
      <c r="P83">
        <f>IFERROR(VLOOKUP($D83,ARPUs!$C:$E,3,FALSE)*K83,0)</f>
        <v>0</v>
      </c>
    </row>
    <row r="84" spans="1:16" x14ac:dyDescent="0.2">
      <c r="A84" t="s">
        <v>33</v>
      </c>
      <c r="B84" t="s">
        <v>34</v>
      </c>
      <c r="C84" t="s">
        <v>38</v>
      </c>
      <c r="D84" t="str">
        <f t="shared" si="1"/>
        <v>Public SectorMedia</v>
      </c>
      <c r="G84" s="1" t="s">
        <v>6</v>
      </c>
      <c r="I84">
        <v>2</v>
      </c>
      <c r="J84">
        <v>1</v>
      </c>
      <c r="K84">
        <v>0</v>
      </c>
      <c r="N84">
        <f>IFERROR(VLOOKUP($D84,ARPUs!$C:$E,3,FALSE)*I84,0)</f>
        <v>2.4</v>
      </c>
      <c r="O84">
        <f>IFERROR(VLOOKUP($D84,ARPUs!$C:$E,3,FALSE)*J84,0)</f>
        <v>1.2</v>
      </c>
      <c r="P84">
        <f>IFERROR(VLOOKUP($D84,ARPUs!$C:$E,3,FALSE)*K84,0)</f>
        <v>0</v>
      </c>
    </row>
    <row r="85" spans="1:16" x14ac:dyDescent="0.2">
      <c r="A85" t="s">
        <v>33</v>
      </c>
      <c r="B85" t="s">
        <v>34</v>
      </c>
      <c r="C85" t="s">
        <v>38</v>
      </c>
      <c r="D85" t="str">
        <f t="shared" si="1"/>
        <v>Public SectorWAA SMP</v>
      </c>
      <c r="G85" s="1" t="s">
        <v>7</v>
      </c>
      <c r="I85">
        <v>0</v>
      </c>
      <c r="J85">
        <v>0</v>
      </c>
      <c r="K85">
        <v>0</v>
      </c>
      <c r="N85">
        <f>IFERROR(VLOOKUP($D85,ARPUs!$C:$E,3,FALSE)*I85,0)</f>
        <v>0</v>
      </c>
      <c r="O85">
        <f>IFERROR(VLOOKUP($D85,ARPUs!$C:$E,3,FALSE)*J85,0)</f>
        <v>0</v>
      </c>
      <c r="P85">
        <f>IFERROR(VLOOKUP($D85,ARPUs!$C:$E,3,FALSE)*K85,0)</f>
        <v>0</v>
      </c>
    </row>
    <row r="86" spans="1:16" x14ac:dyDescent="0.2">
      <c r="A86" t="s">
        <v>33</v>
      </c>
      <c r="B86" t="s">
        <v>34</v>
      </c>
      <c r="C86" t="s">
        <v>38</v>
      </c>
      <c r="D86" t="str">
        <f t="shared" si="1"/>
        <v>Public SectorSMP</v>
      </c>
      <c r="G86" s="1" t="s">
        <v>8</v>
      </c>
      <c r="I86">
        <v>-1</v>
      </c>
      <c r="J86">
        <v>0</v>
      </c>
      <c r="K86">
        <v>0</v>
      </c>
      <c r="N86">
        <f>IFERROR(VLOOKUP($D86,ARPUs!$C:$E,3,FALSE)*I86,0)</f>
        <v>-1</v>
      </c>
      <c r="O86">
        <f>IFERROR(VLOOKUP($D86,ARPUs!$C:$E,3,FALSE)*J86,0)</f>
        <v>0</v>
      </c>
      <c r="P86">
        <f>IFERROR(VLOOKUP($D86,ARPUs!$C:$E,3,FALSE)*K86,0)</f>
        <v>0</v>
      </c>
    </row>
    <row r="87" spans="1:16" x14ac:dyDescent="0.2">
      <c r="A87" t="s">
        <v>33</v>
      </c>
      <c r="B87" t="s">
        <v>34</v>
      </c>
      <c r="C87" t="s">
        <v>38</v>
      </c>
      <c r="D87" t="str">
        <f t="shared" si="1"/>
        <v>Public SectorPriority</v>
      </c>
      <c r="G87" s="1" t="s">
        <v>9</v>
      </c>
      <c r="I87">
        <v>0</v>
      </c>
      <c r="J87">
        <v>0</v>
      </c>
      <c r="K87">
        <v>0</v>
      </c>
      <c r="N87">
        <f>IFERROR(VLOOKUP($D87,ARPUs!$C:$E,3,FALSE)*I87,0)</f>
        <v>0</v>
      </c>
      <c r="O87">
        <f>IFERROR(VLOOKUP($D87,ARPUs!$C:$E,3,FALSE)*J87,0)</f>
        <v>0</v>
      </c>
      <c r="P87">
        <f>IFERROR(VLOOKUP($D87,ARPUs!$C:$E,3,FALSE)*K87,0)</f>
        <v>0</v>
      </c>
    </row>
    <row r="88" spans="1:16" x14ac:dyDescent="0.2">
      <c r="A88" t="s">
        <v>33</v>
      </c>
      <c r="B88" t="s">
        <v>34</v>
      </c>
      <c r="C88" t="s">
        <v>38</v>
      </c>
      <c r="D88" t="str">
        <f t="shared" si="1"/>
        <v>Public SectorPriority + SMP</v>
      </c>
      <c r="G88" s="1" t="s">
        <v>10</v>
      </c>
      <c r="I88">
        <v>0</v>
      </c>
      <c r="J88">
        <v>0</v>
      </c>
      <c r="K88">
        <v>0</v>
      </c>
      <c r="N88">
        <f>IFERROR(VLOOKUP($D88,ARPUs!$C:$E,3,FALSE)*I88,0)</f>
        <v>0</v>
      </c>
      <c r="O88">
        <f>IFERROR(VLOOKUP($D88,ARPUs!$C:$E,3,FALSE)*J88,0)</f>
        <v>0</v>
      </c>
      <c r="P88">
        <f>IFERROR(VLOOKUP($D88,ARPUs!$C:$E,3,FALSE)*K88,0)</f>
        <v>0</v>
      </c>
    </row>
    <row r="89" spans="1:16" x14ac:dyDescent="0.2">
      <c r="A89" t="s">
        <v>33</v>
      </c>
      <c r="B89" t="s">
        <v>34</v>
      </c>
      <c r="C89" t="s">
        <v>38</v>
      </c>
      <c r="D89" t="str">
        <f t="shared" si="1"/>
        <v>Public SectorNES</v>
      </c>
      <c r="G89" s="1" t="s">
        <v>11</v>
      </c>
      <c r="I89">
        <v>2</v>
      </c>
      <c r="J89">
        <v>0</v>
      </c>
      <c r="K89">
        <v>0</v>
      </c>
      <c r="N89">
        <f>IFERROR(VLOOKUP($D89,ARPUs!$C:$E,3,FALSE)*I89,0)</f>
        <v>2.5</v>
      </c>
      <c r="O89">
        <f>IFERROR(VLOOKUP($D89,ARPUs!$C:$E,3,FALSE)*J89,0)</f>
        <v>0</v>
      </c>
      <c r="P89">
        <f>IFERROR(VLOOKUP($D89,ARPUs!$C:$E,3,FALSE)*K89,0)</f>
        <v>0</v>
      </c>
    </row>
    <row r="90" spans="1:16" x14ac:dyDescent="0.2">
      <c r="A90" t="s">
        <v>33</v>
      </c>
      <c r="B90" t="s">
        <v>34</v>
      </c>
      <c r="C90" t="s">
        <v>38</v>
      </c>
      <c r="D90" t="str">
        <f t="shared" si="1"/>
        <v>Public SectorESMP</v>
      </c>
      <c r="G90" s="1" t="s">
        <v>12</v>
      </c>
      <c r="I90">
        <v>0</v>
      </c>
      <c r="J90">
        <v>0</v>
      </c>
      <c r="K90">
        <v>0</v>
      </c>
      <c r="N90">
        <f>IFERROR(VLOOKUP($D90,ARPUs!$C:$E,3,FALSE)*I90,0)</f>
        <v>0</v>
      </c>
      <c r="O90">
        <f>IFERROR(VLOOKUP($D90,ARPUs!$C:$E,3,FALSE)*J90,0)</f>
        <v>0</v>
      </c>
      <c r="P90">
        <f>IFERROR(VLOOKUP($D90,ARPUs!$C:$E,3,FALSE)*K90,0)</f>
        <v>0</v>
      </c>
    </row>
    <row r="91" spans="1:16" x14ac:dyDescent="0.2">
      <c r="A91" t="s">
        <v>33</v>
      </c>
      <c r="B91" t="s">
        <v>34</v>
      </c>
      <c r="C91" t="s">
        <v>38</v>
      </c>
      <c r="D91" t="str">
        <f t="shared" si="1"/>
        <v>Public SectorPremium</v>
      </c>
      <c r="G91" s="1" t="s">
        <v>13</v>
      </c>
      <c r="I91">
        <v>0</v>
      </c>
      <c r="J91">
        <v>1</v>
      </c>
      <c r="K91">
        <v>1</v>
      </c>
      <c r="N91">
        <f>IFERROR(VLOOKUP($D91,ARPUs!$C:$E,3,FALSE)*I91,0)</f>
        <v>0</v>
      </c>
      <c r="O91">
        <f>IFERROR(VLOOKUP($D91,ARPUs!$C:$E,3,FALSE)*J91,0)</f>
        <v>1.1111111111111112</v>
      </c>
      <c r="P91">
        <f>IFERROR(VLOOKUP($D91,ARPUs!$C:$E,3,FALSE)*K91,0)</f>
        <v>1.1111111111111112</v>
      </c>
    </row>
    <row r="92" spans="1:16" x14ac:dyDescent="0.2">
      <c r="A92" t="s">
        <v>33</v>
      </c>
      <c r="B92" t="s">
        <v>34</v>
      </c>
      <c r="C92" t="s">
        <v>38</v>
      </c>
      <c r="D92" t="str">
        <f t="shared" si="1"/>
        <v>Public SectorSite Defender</v>
      </c>
      <c r="G92" s="1" t="s">
        <v>14</v>
      </c>
      <c r="I92">
        <v>0</v>
      </c>
      <c r="J92">
        <v>0</v>
      </c>
      <c r="K92">
        <v>0</v>
      </c>
      <c r="N92">
        <f>IFERROR(VLOOKUP($D92,ARPUs!$C:$E,3,FALSE)*I92,0)</f>
        <v>0</v>
      </c>
      <c r="O92">
        <f>IFERROR(VLOOKUP($D92,ARPUs!$C:$E,3,FALSE)*J92,0)</f>
        <v>0</v>
      </c>
      <c r="P92">
        <f>IFERROR(VLOOKUP($D92,ARPUs!$C:$E,3,FALSE)*K92,0)</f>
        <v>0</v>
      </c>
    </row>
    <row r="93" spans="1:16" x14ac:dyDescent="0.2">
      <c r="A93" t="s">
        <v>33</v>
      </c>
      <c r="B93" t="s">
        <v>34</v>
      </c>
      <c r="C93" t="s">
        <v>38</v>
      </c>
      <c r="D93" t="str">
        <f t="shared" si="1"/>
        <v>Public SectorP&amp;P SMP</v>
      </c>
      <c r="G93" s="1" t="s">
        <v>15</v>
      </c>
      <c r="I93">
        <v>0</v>
      </c>
      <c r="J93">
        <v>0</v>
      </c>
      <c r="K93">
        <v>0</v>
      </c>
      <c r="N93">
        <f>IFERROR(VLOOKUP($D93,ARPUs!$C:$E,3,FALSE)*I93,0)</f>
        <v>0</v>
      </c>
      <c r="O93">
        <f>IFERROR(VLOOKUP($D93,ARPUs!$C:$E,3,FALSE)*J93,0)</f>
        <v>0</v>
      </c>
      <c r="P93">
        <f>IFERROR(VLOOKUP($D93,ARPUs!$C:$E,3,FALSE)*K93,0)</f>
        <v>0</v>
      </c>
    </row>
    <row r="94" spans="1:16" x14ac:dyDescent="0.2">
      <c r="A94" t="s">
        <v>33</v>
      </c>
      <c r="B94" t="s">
        <v>34</v>
      </c>
      <c r="C94" t="s">
        <v>38</v>
      </c>
      <c r="D94" t="str">
        <f t="shared" si="1"/>
        <v>Public SectorSecurity PS</v>
      </c>
      <c r="G94" s="1" t="s">
        <v>16</v>
      </c>
      <c r="I94">
        <v>0</v>
      </c>
      <c r="J94">
        <v>0</v>
      </c>
      <c r="K94">
        <v>1</v>
      </c>
      <c r="N94">
        <f>IFERROR(VLOOKUP($D94,ARPUs!$C:$E,3,FALSE)*I94,0)</f>
        <v>0</v>
      </c>
      <c r="O94">
        <f>IFERROR(VLOOKUP($D94,ARPUs!$C:$E,3,FALSE)*J94,0)</f>
        <v>0</v>
      </c>
      <c r="P94">
        <f>IFERROR(VLOOKUP($D94,ARPUs!$C:$E,3,FALSE)*K94,0)</f>
        <v>1</v>
      </c>
    </row>
    <row r="95" spans="1:16" x14ac:dyDescent="0.2">
      <c r="A95" t="s">
        <v>33</v>
      </c>
      <c r="B95" t="s">
        <v>34</v>
      </c>
      <c r="C95" t="s">
        <v>38</v>
      </c>
      <c r="D95" t="str">
        <f t="shared" si="1"/>
        <v>Public SectorWAF SMP</v>
      </c>
      <c r="G95" s="1" t="s">
        <v>17</v>
      </c>
      <c r="I95">
        <v>0</v>
      </c>
      <c r="J95">
        <v>0</v>
      </c>
      <c r="K95">
        <v>0</v>
      </c>
      <c r="N95">
        <f>IFERROR(VLOOKUP($D95,ARPUs!$C:$E,3,FALSE)*I95,0)</f>
        <v>0</v>
      </c>
      <c r="O95">
        <f>IFERROR(VLOOKUP($D95,ARPUs!$C:$E,3,FALSE)*J95,0)</f>
        <v>0</v>
      </c>
      <c r="P95">
        <f>IFERROR(VLOOKUP($D95,ARPUs!$C:$E,3,FALSE)*K95,0)</f>
        <v>0</v>
      </c>
    </row>
    <row r="96" spans="1:16" x14ac:dyDescent="0.2">
      <c r="A96" t="s">
        <v>33</v>
      </c>
      <c r="B96" t="s">
        <v>34</v>
      </c>
      <c r="C96" t="s">
        <v>38</v>
      </c>
      <c r="D96" t="str">
        <f t="shared" si="1"/>
        <v>Public SectorMobile</v>
      </c>
      <c r="G96" s="1" t="s">
        <v>18</v>
      </c>
      <c r="I96">
        <v>0</v>
      </c>
      <c r="J96">
        <v>0</v>
      </c>
      <c r="K96">
        <v>0</v>
      </c>
      <c r="N96">
        <f>IFERROR(VLOOKUP($D96,ARPUs!$C:$E,3,FALSE)*I96,0)</f>
        <v>0</v>
      </c>
      <c r="O96">
        <f>IFERROR(VLOOKUP($D96,ARPUs!$C:$E,3,FALSE)*J96,0)</f>
        <v>0</v>
      </c>
      <c r="P96">
        <f>IFERROR(VLOOKUP($D96,ARPUs!$C:$E,3,FALSE)*K96,0)</f>
        <v>0</v>
      </c>
    </row>
    <row r="97" spans="1:16" x14ac:dyDescent="0.2">
      <c r="A97" t="s">
        <v>33</v>
      </c>
      <c r="B97" t="s">
        <v>34</v>
      </c>
      <c r="C97" t="s">
        <v>38</v>
      </c>
      <c r="D97" t="str">
        <f t="shared" si="1"/>
        <v>Public SectorPriority + TAS</v>
      </c>
      <c r="G97" s="1" t="s">
        <v>19</v>
      </c>
      <c r="I97">
        <v>0</v>
      </c>
      <c r="J97">
        <v>0</v>
      </c>
      <c r="K97">
        <v>0</v>
      </c>
      <c r="N97">
        <f>IFERROR(VLOOKUP($D97,ARPUs!$C:$E,3,FALSE)*I97,0)</f>
        <v>0</v>
      </c>
      <c r="O97">
        <f>IFERROR(VLOOKUP($D97,ARPUs!$C:$E,3,FALSE)*J97,0)</f>
        <v>0</v>
      </c>
      <c r="P97">
        <f>IFERROR(VLOOKUP($D97,ARPUs!$C:$E,3,FALSE)*K97,0)</f>
        <v>0</v>
      </c>
    </row>
    <row r="98" spans="1:16" x14ac:dyDescent="0.2">
      <c r="A98" t="s">
        <v>33</v>
      </c>
      <c r="B98" t="s">
        <v>34</v>
      </c>
      <c r="C98" t="s">
        <v>38</v>
      </c>
      <c r="D98" t="str">
        <f t="shared" si="1"/>
        <v>Public SectorPS-E</v>
      </c>
      <c r="G98" s="1" t="s">
        <v>20</v>
      </c>
      <c r="I98">
        <v>13</v>
      </c>
      <c r="J98">
        <v>5</v>
      </c>
      <c r="K98">
        <v>3</v>
      </c>
      <c r="N98">
        <f>IFERROR(VLOOKUP($D98,ARPUs!$C:$E,3,FALSE)*I98,0)</f>
        <v>13</v>
      </c>
      <c r="O98">
        <f>IFERROR(VLOOKUP($D98,ARPUs!$C:$E,3,FALSE)*J98,0)</f>
        <v>5</v>
      </c>
      <c r="P98">
        <f>IFERROR(VLOOKUP($D98,ARPUs!$C:$E,3,FALSE)*K98,0)</f>
        <v>3</v>
      </c>
    </row>
    <row r="99" spans="1:16" x14ac:dyDescent="0.2">
      <c r="A99" t="s">
        <v>33</v>
      </c>
      <c r="B99" t="s">
        <v>34</v>
      </c>
      <c r="C99" t="s">
        <v>38</v>
      </c>
      <c r="D99" t="str">
        <f t="shared" si="1"/>
        <v>Public SectorESLA</v>
      </c>
      <c r="G99" s="1" t="s">
        <v>21</v>
      </c>
      <c r="I99">
        <v>2</v>
      </c>
      <c r="J99">
        <v>4</v>
      </c>
      <c r="K99">
        <v>2</v>
      </c>
      <c r="N99">
        <f>IFERROR(VLOOKUP($D99,ARPUs!$C:$E,3,FALSE)*I99,0)</f>
        <v>2</v>
      </c>
      <c r="O99">
        <f>IFERROR(VLOOKUP($D99,ARPUs!$C:$E,3,FALSE)*J99,0)</f>
        <v>4</v>
      </c>
      <c r="P99">
        <f>IFERROR(VLOOKUP($D99,ARPUs!$C:$E,3,FALSE)*K99,0)</f>
        <v>2</v>
      </c>
    </row>
    <row r="100" spans="1:16" x14ac:dyDescent="0.2">
      <c r="A100" t="s">
        <v>33</v>
      </c>
      <c r="B100" t="s">
        <v>34</v>
      </c>
      <c r="C100" t="s">
        <v>38</v>
      </c>
      <c r="D100" t="str">
        <f t="shared" si="1"/>
        <v>Public SectorDownload SMP</v>
      </c>
      <c r="G100" s="1" t="s">
        <v>22</v>
      </c>
      <c r="I100">
        <v>0</v>
      </c>
      <c r="J100">
        <v>0</v>
      </c>
      <c r="K100">
        <v>0</v>
      </c>
      <c r="N100">
        <f>IFERROR(VLOOKUP($D100,ARPUs!$C:$E,3,FALSE)*I100,0)</f>
        <v>0</v>
      </c>
      <c r="O100">
        <f>IFERROR(VLOOKUP($D100,ARPUs!$C:$E,3,FALSE)*J100,0)</f>
        <v>0</v>
      </c>
      <c r="P100">
        <f>IFERROR(VLOOKUP($D100,ARPUs!$C:$E,3,FALSE)*K100,0)</f>
        <v>0</v>
      </c>
    </row>
    <row r="101" spans="1:16" x14ac:dyDescent="0.2">
      <c r="A101" t="s">
        <v>33</v>
      </c>
      <c r="B101" t="s">
        <v>34</v>
      </c>
      <c r="C101" t="s">
        <v>38</v>
      </c>
      <c r="D101" t="str">
        <f t="shared" si="1"/>
        <v>Public SectorPackaged Solutions</v>
      </c>
      <c r="G101" s="1" t="s">
        <v>23</v>
      </c>
      <c r="I101">
        <v>0</v>
      </c>
      <c r="J101">
        <v>0</v>
      </c>
      <c r="K101">
        <v>0</v>
      </c>
      <c r="N101">
        <f>IFERROR(VLOOKUP($D101,ARPUs!$C:$E,3,FALSE)*I101,0)</f>
        <v>0</v>
      </c>
      <c r="O101">
        <f>IFERROR(VLOOKUP($D101,ARPUs!$C:$E,3,FALSE)*J101,0)</f>
        <v>0</v>
      </c>
      <c r="P101">
        <f>IFERROR(VLOOKUP($D101,ARPUs!$C:$E,3,FALSE)*K101,0)</f>
        <v>0</v>
      </c>
    </row>
    <row r="102" spans="1:16" x14ac:dyDescent="0.2">
      <c r="A102" t="s">
        <v>33</v>
      </c>
      <c r="B102" t="s">
        <v>34</v>
      </c>
      <c r="C102" t="s">
        <v>38</v>
      </c>
      <c r="D102" t="str">
        <f t="shared" si="1"/>
        <v>Public SectorNES + SMP</v>
      </c>
      <c r="G102" s="1" t="s">
        <v>24</v>
      </c>
      <c r="I102">
        <v>0</v>
      </c>
      <c r="J102">
        <v>0</v>
      </c>
      <c r="K102">
        <v>0</v>
      </c>
      <c r="N102">
        <f>IFERROR(VLOOKUP($D102,ARPUs!$C:$E,3,FALSE)*I102,0)</f>
        <v>0</v>
      </c>
      <c r="O102">
        <f>IFERROR(VLOOKUP($D102,ARPUs!$C:$E,3,FALSE)*J102,0)</f>
        <v>0</v>
      </c>
      <c r="P102">
        <f>IFERROR(VLOOKUP($D102,ARPUs!$C:$E,3,FALSE)*K102,0)</f>
        <v>0</v>
      </c>
    </row>
    <row r="103" spans="1:16" x14ac:dyDescent="0.2">
      <c r="A103" t="s">
        <v>33</v>
      </c>
      <c r="B103" t="s">
        <v>34</v>
      </c>
      <c r="C103" t="s">
        <v>38</v>
      </c>
      <c r="D103" t="str">
        <f t="shared" si="1"/>
        <v>Public SectorLegacy - Premium</v>
      </c>
      <c r="G103" s="1" t="s">
        <v>25</v>
      </c>
      <c r="I103">
        <v>0</v>
      </c>
      <c r="J103">
        <v>0</v>
      </c>
      <c r="K103">
        <v>0</v>
      </c>
      <c r="N103">
        <f>IFERROR(VLOOKUP($D103,ARPUs!$C:$E,3,FALSE)*I103,0)</f>
        <v>0</v>
      </c>
      <c r="O103">
        <f>IFERROR(VLOOKUP($D103,ARPUs!$C:$E,3,FALSE)*J103,0)</f>
        <v>0</v>
      </c>
      <c r="P103">
        <f>IFERROR(VLOOKUP($D103,ARPUs!$C:$E,3,FALSE)*K103,0)</f>
        <v>0</v>
      </c>
    </row>
    <row r="104" spans="1:16" x14ac:dyDescent="0.2">
      <c r="A104" t="s">
        <v>33</v>
      </c>
      <c r="B104" t="s">
        <v>34</v>
      </c>
      <c r="C104" t="s">
        <v>38</v>
      </c>
      <c r="D104" t="str">
        <f t="shared" si="1"/>
        <v>Public SectorETAS</v>
      </c>
      <c r="G104" s="1" t="s">
        <v>26</v>
      </c>
      <c r="I104">
        <v>0</v>
      </c>
      <c r="J104">
        <v>0</v>
      </c>
      <c r="K104">
        <v>0</v>
      </c>
      <c r="N104">
        <f>IFERROR(VLOOKUP($D104,ARPUs!$C:$E,3,FALSE)*I104,0)</f>
        <v>0</v>
      </c>
      <c r="O104">
        <f>IFERROR(VLOOKUP($D104,ARPUs!$C:$E,3,FALSE)*J104,0)</f>
        <v>0</v>
      </c>
      <c r="P104">
        <f>IFERROR(VLOOKUP($D104,ARPUs!$C:$E,3,FALSE)*K104,0)</f>
        <v>0</v>
      </c>
    </row>
    <row r="105" spans="1:16" x14ac:dyDescent="0.2">
      <c r="A105" t="s">
        <v>33</v>
      </c>
      <c r="B105" t="s">
        <v>34</v>
      </c>
      <c r="C105" t="s">
        <v>38</v>
      </c>
      <c r="D105" t="str">
        <f t="shared" si="1"/>
        <v>Public SectorTAS</v>
      </c>
      <c r="G105" s="1" t="s">
        <v>27</v>
      </c>
      <c r="I105">
        <v>2</v>
      </c>
      <c r="J105">
        <v>1</v>
      </c>
      <c r="K105">
        <v>0</v>
      </c>
      <c r="N105">
        <f>IFERROR(VLOOKUP($D105,ARPUs!$C:$E,3,FALSE)*I105,0)</f>
        <v>2.4</v>
      </c>
      <c r="O105">
        <f>IFERROR(VLOOKUP($D105,ARPUs!$C:$E,3,FALSE)*J105,0)</f>
        <v>1.2</v>
      </c>
      <c r="P105">
        <f>IFERROR(VLOOKUP($D105,ARPUs!$C:$E,3,FALSE)*K105,0)</f>
        <v>0</v>
      </c>
    </row>
    <row r="106" spans="1:16" x14ac:dyDescent="0.2">
      <c r="A106" t="s">
        <v>33</v>
      </c>
      <c r="B106" t="s">
        <v>34</v>
      </c>
      <c r="C106" t="s">
        <v>38</v>
      </c>
      <c r="D106" t="str">
        <f t="shared" si="1"/>
        <v>Public SectorKSD SMP</v>
      </c>
      <c r="G106" s="1" t="s">
        <v>28</v>
      </c>
      <c r="I106">
        <v>0</v>
      </c>
      <c r="J106">
        <v>0</v>
      </c>
      <c r="K106">
        <v>0</v>
      </c>
      <c r="N106">
        <f>IFERROR(VLOOKUP($D106,ARPUs!$C:$E,3,FALSE)*I106,0)</f>
        <v>0</v>
      </c>
      <c r="O106">
        <f>IFERROR(VLOOKUP($D106,ARPUs!$C:$E,3,FALSE)*J106,0)</f>
        <v>0</v>
      </c>
      <c r="P106">
        <f>IFERROR(VLOOKUP($D106,ARPUs!$C:$E,3,FALSE)*K106,0)</f>
        <v>0</v>
      </c>
    </row>
    <row r="107" spans="1:16" x14ac:dyDescent="0.2">
      <c r="A107" t="s">
        <v>33</v>
      </c>
      <c r="B107" t="s">
        <v>34</v>
      </c>
      <c r="C107" t="s">
        <v>38</v>
      </c>
      <c r="D107" t="str">
        <f t="shared" si="1"/>
        <v>Public SectorDDoS</v>
      </c>
      <c r="G107" s="1" t="s">
        <v>29</v>
      </c>
      <c r="I107">
        <v>0</v>
      </c>
      <c r="J107">
        <v>0</v>
      </c>
      <c r="K107">
        <v>0</v>
      </c>
      <c r="N107">
        <f>IFERROR(VLOOKUP($D107,ARPUs!$C:$E,3,FALSE)*I107,0)</f>
        <v>0</v>
      </c>
      <c r="O107">
        <f>IFERROR(VLOOKUP($D107,ARPUs!$C:$E,3,FALSE)*J107,0)</f>
        <v>0</v>
      </c>
      <c r="P107">
        <f>IFERROR(VLOOKUP($D107,ARPUs!$C:$E,3,FALSE)*K107,0)</f>
        <v>0</v>
      </c>
    </row>
    <row r="108" spans="1:16" x14ac:dyDescent="0.2">
      <c r="A108" t="s">
        <v>33</v>
      </c>
      <c r="B108" t="s">
        <v>34</v>
      </c>
      <c r="C108" t="s">
        <v>38</v>
      </c>
      <c r="D108" t="str">
        <f t="shared" si="1"/>
        <v>Public SectorManaged Kona</v>
      </c>
      <c r="G108" s="1" t="s">
        <v>30</v>
      </c>
      <c r="I108">
        <v>1</v>
      </c>
      <c r="J108">
        <v>2</v>
      </c>
      <c r="K108">
        <v>0</v>
      </c>
      <c r="N108">
        <f>IFERROR(VLOOKUP($D108,ARPUs!$C:$E,3,FALSE)*I108,0)</f>
        <v>1.25</v>
      </c>
      <c r="O108">
        <f>IFERROR(VLOOKUP($D108,ARPUs!$C:$E,3,FALSE)*J108,0)</f>
        <v>2.5</v>
      </c>
      <c r="P108">
        <f>IFERROR(VLOOKUP($D108,ARPUs!$C:$E,3,FALSE)*K108,0)</f>
        <v>0</v>
      </c>
    </row>
    <row r="109" spans="1:16" x14ac:dyDescent="0.2">
      <c r="A109" t="s">
        <v>33</v>
      </c>
      <c r="B109" t="s">
        <v>34</v>
      </c>
      <c r="C109" t="s">
        <v>38</v>
      </c>
      <c r="D109" t="str">
        <f t="shared" si="1"/>
        <v>Public SectorDSA SMP</v>
      </c>
      <c r="G109" s="1" t="s">
        <v>31</v>
      </c>
      <c r="I109">
        <v>0</v>
      </c>
      <c r="J109">
        <v>0</v>
      </c>
      <c r="K109">
        <v>0</v>
      </c>
      <c r="N109">
        <f>IFERROR(VLOOKUP($D109,ARPUs!$C:$E,3,FALSE)*I109,0)</f>
        <v>0</v>
      </c>
      <c r="O109">
        <f>IFERROR(VLOOKUP($D109,ARPUs!$C:$E,3,FALSE)*J109,0)</f>
        <v>0</v>
      </c>
      <c r="P109">
        <f>IFERROR(VLOOKUP($D109,ARPUs!$C:$E,3,FALSE)*K109,0)</f>
        <v>0</v>
      </c>
    </row>
    <row r="110" spans="1:16" x14ac:dyDescent="0.2">
      <c r="A110" t="s">
        <v>33</v>
      </c>
      <c r="B110" t="s">
        <v>34</v>
      </c>
      <c r="C110" t="s">
        <v>38</v>
      </c>
      <c r="D110" t="str">
        <f t="shared" si="1"/>
        <v>Public SectorRUS</v>
      </c>
      <c r="G110" s="1" t="s">
        <v>32</v>
      </c>
      <c r="I110">
        <v>0</v>
      </c>
      <c r="J110">
        <v>0</v>
      </c>
      <c r="K110">
        <v>0</v>
      </c>
      <c r="N110">
        <f>IFERROR(VLOOKUP($D110,ARPUs!$C:$E,3,FALSE)*I110,0)</f>
        <v>0</v>
      </c>
      <c r="O110">
        <f>IFERROR(VLOOKUP($D110,ARPUs!$C:$E,3,FALSE)*J110,0)</f>
        <v>0</v>
      </c>
      <c r="P110">
        <f>IFERROR(VLOOKUP($D110,ARPUs!$C:$E,3,FALSE)*K110,0)</f>
        <v>0</v>
      </c>
    </row>
    <row r="111" spans="1:16" x14ac:dyDescent="0.2">
      <c r="A111" t="s">
        <v>33</v>
      </c>
      <c r="B111" t="s">
        <v>39</v>
      </c>
      <c r="C111" t="s">
        <v>39</v>
      </c>
      <c r="D111" t="str">
        <f>CONCATENATE(C111,G111)</f>
        <v>Channel DirectMedia</v>
      </c>
      <c r="G111" s="1" t="s">
        <v>6</v>
      </c>
      <c r="I111">
        <v>0</v>
      </c>
      <c r="J111">
        <v>1</v>
      </c>
      <c r="K111">
        <v>1</v>
      </c>
      <c r="N111">
        <f>IFERROR(VLOOKUP($D111,ARPUs!$C:$E,3,FALSE)*I111,0)</f>
        <v>0</v>
      </c>
      <c r="O111">
        <f>IFERROR(VLOOKUP($D111,ARPUs!$C:$E,3,FALSE)*J111,0)</f>
        <v>1.2</v>
      </c>
      <c r="P111">
        <f>IFERROR(VLOOKUP($D111,ARPUs!$C:$E,3,FALSE)*K111,0)</f>
        <v>1.2</v>
      </c>
    </row>
    <row r="112" spans="1:16" x14ac:dyDescent="0.2">
      <c r="A112" t="s">
        <v>33</v>
      </c>
      <c r="B112" t="s">
        <v>39</v>
      </c>
      <c r="C112" t="s">
        <v>39</v>
      </c>
      <c r="D112" t="str">
        <f t="shared" si="1"/>
        <v>Channel DirectWAA SMP</v>
      </c>
      <c r="G112" s="1" t="s">
        <v>7</v>
      </c>
      <c r="I112">
        <v>0</v>
      </c>
      <c r="J112">
        <v>0</v>
      </c>
      <c r="K112">
        <v>0</v>
      </c>
      <c r="N112">
        <f>IFERROR(VLOOKUP($D112,ARPUs!$C:$E,3,FALSE)*I112,0)</f>
        <v>0</v>
      </c>
      <c r="O112">
        <f>IFERROR(VLOOKUP($D112,ARPUs!$C:$E,3,FALSE)*J112,0)</f>
        <v>0</v>
      </c>
      <c r="P112">
        <f>IFERROR(VLOOKUP($D112,ARPUs!$C:$E,3,FALSE)*K112,0)</f>
        <v>0</v>
      </c>
    </row>
    <row r="113" spans="1:16" x14ac:dyDescent="0.2">
      <c r="A113" t="s">
        <v>33</v>
      </c>
      <c r="B113" t="s">
        <v>39</v>
      </c>
      <c r="C113" t="s">
        <v>39</v>
      </c>
      <c r="D113" t="str">
        <f t="shared" si="1"/>
        <v>Channel DirectSMP</v>
      </c>
      <c r="G113" s="1" t="s">
        <v>8</v>
      </c>
      <c r="I113">
        <v>2</v>
      </c>
      <c r="J113">
        <v>3</v>
      </c>
      <c r="K113">
        <v>3</v>
      </c>
      <c r="N113">
        <f>IFERROR(VLOOKUP($D113,ARPUs!$C:$E,3,FALSE)*I113,0)</f>
        <v>2</v>
      </c>
      <c r="O113">
        <f>IFERROR(VLOOKUP($D113,ARPUs!$C:$E,3,FALSE)*J113,0)</f>
        <v>3</v>
      </c>
      <c r="P113">
        <f>IFERROR(VLOOKUP($D113,ARPUs!$C:$E,3,FALSE)*K113,0)</f>
        <v>3</v>
      </c>
    </row>
    <row r="114" spans="1:16" x14ac:dyDescent="0.2">
      <c r="A114" t="s">
        <v>33</v>
      </c>
      <c r="B114" t="s">
        <v>39</v>
      </c>
      <c r="C114" t="s">
        <v>39</v>
      </c>
      <c r="D114" t="str">
        <f t="shared" si="1"/>
        <v>Channel DirectPriority</v>
      </c>
      <c r="G114" s="1" t="s">
        <v>9</v>
      </c>
      <c r="I114">
        <v>-1</v>
      </c>
      <c r="J114">
        <v>-1</v>
      </c>
      <c r="K114">
        <v>-1</v>
      </c>
      <c r="N114">
        <f>IFERROR(VLOOKUP($D114,ARPUs!$C:$E,3,FALSE)*I114,0)</f>
        <v>-0.9375</v>
      </c>
      <c r="O114">
        <f>IFERROR(VLOOKUP($D114,ARPUs!$C:$E,3,FALSE)*J114,0)</f>
        <v>-0.9375</v>
      </c>
      <c r="P114">
        <f>IFERROR(VLOOKUP($D114,ARPUs!$C:$E,3,FALSE)*K114,0)</f>
        <v>-0.9375</v>
      </c>
    </row>
    <row r="115" spans="1:16" x14ac:dyDescent="0.2">
      <c r="A115" t="s">
        <v>33</v>
      </c>
      <c r="B115" t="s">
        <v>39</v>
      </c>
      <c r="C115" t="s">
        <v>39</v>
      </c>
      <c r="D115" t="str">
        <f t="shared" si="1"/>
        <v>Channel DirectPriority + SMP</v>
      </c>
      <c r="G115" s="1" t="s">
        <v>10</v>
      </c>
      <c r="I115">
        <v>0</v>
      </c>
      <c r="J115">
        <v>0</v>
      </c>
      <c r="K115">
        <v>0</v>
      </c>
      <c r="N115">
        <f>IFERROR(VLOOKUP($D115,ARPUs!$C:$E,3,FALSE)*I115,0)</f>
        <v>0</v>
      </c>
      <c r="O115">
        <f>IFERROR(VLOOKUP($D115,ARPUs!$C:$E,3,FALSE)*J115,0)</f>
        <v>0</v>
      </c>
      <c r="P115">
        <f>IFERROR(VLOOKUP($D115,ARPUs!$C:$E,3,FALSE)*K115,0)</f>
        <v>0</v>
      </c>
    </row>
    <row r="116" spans="1:16" x14ac:dyDescent="0.2">
      <c r="A116" t="s">
        <v>33</v>
      </c>
      <c r="B116" t="s">
        <v>39</v>
      </c>
      <c r="C116" t="s">
        <v>39</v>
      </c>
      <c r="D116" t="str">
        <f t="shared" si="1"/>
        <v>Channel DirectNES</v>
      </c>
      <c r="G116" s="1" t="s">
        <v>11</v>
      </c>
      <c r="I116">
        <v>3</v>
      </c>
      <c r="J116">
        <v>3</v>
      </c>
      <c r="K116">
        <v>3</v>
      </c>
      <c r="N116">
        <f>IFERROR(VLOOKUP($D116,ARPUs!$C:$E,3,FALSE)*I116,0)</f>
        <v>2.8125</v>
      </c>
      <c r="O116">
        <f>IFERROR(VLOOKUP($D116,ARPUs!$C:$E,3,FALSE)*J116,0)</f>
        <v>2.8125</v>
      </c>
      <c r="P116">
        <f>IFERROR(VLOOKUP($D116,ARPUs!$C:$E,3,FALSE)*K116,0)</f>
        <v>2.8125</v>
      </c>
    </row>
    <row r="117" spans="1:16" x14ac:dyDescent="0.2">
      <c r="A117" t="s">
        <v>33</v>
      </c>
      <c r="B117" t="s">
        <v>39</v>
      </c>
      <c r="C117" t="s">
        <v>39</v>
      </c>
      <c r="D117" t="str">
        <f t="shared" si="1"/>
        <v>Channel DirectESMP</v>
      </c>
      <c r="G117" s="1" t="s">
        <v>12</v>
      </c>
      <c r="I117">
        <v>0</v>
      </c>
      <c r="J117">
        <v>1</v>
      </c>
      <c r="K117">
        <v>1</v>
      </c>
      <c r="N117">
        <f>IFERROR(VLOOKUP($D117,ARPUs!$C:$E,3,FALSE)*I117,0)</f>
        <v>0</v>
      </c>
      <c r="O117">
        <f>IFERROR(VLOOKUP($D117,ARPUs!$C:$E,3,FALSE)*J117,0)</f>
        <v>1</v>
      </c>
      <c r="P117">
        <f>IFERROR(VLOOKUP($D117,ARPUs!$C:$E,3,FALSE)*K117,0)</f>
        <v>1</v>
      </c>
    </row>
    <row r="118" spans="1:16" x14ac:dyDescent="0.2">
      <c r="A118" t="s">
        <v>33</v>
      </c>
      <c r="B118" t="s">
        <v>39</v>
      </c>
      <c r="C118" t="s">
        <v>39</v>
      </c>
      <c r="D118" t="str">
        <f t="shared" si="1"/>
        <v>Channel DirectPremium</v>
      </c>
      <c r="G118" s="1" t="s">
        <v>13</v>
      </c>
      <c r="I118">
        <v>0</v>
      </c>
      <c r="J118">
        <v>0</v>
      </c>
      <c r="K118">
        <v>0</v>
      </c>
      <c r="N118">
        <f>IFERROR(VLOOKUP($D118,ARPUs!$C:$E,3,FALSE)*I118,0)</f>
        <v>0</v>
      </c>
      <c r="O118">
        <f>IFERROR(VLOOKUP($D118,ARPUs!$C:$E,3,FALSE)*J118,0)</f>
        <v>0</v>
      </c>
      <c r="P118">
        <f>IFERROR(VLOOKUP($D118,ARPUs!$C:$E,3,FALSE)*K118,0)</f>
        <v>0</v>
      </c>
    </row>
    <row r="119" spans="1:16" x14ac:dyDescent="0.2">
      <c r="A119" t="s">
        <v>33</v>
      </c>
      <c r="B119" t="s">
        <v>39</v>
      </c>
      <c r="C119" t="s">
        <v>39</v>
      </c>
      <c r="D119" t="str">
        <f t="shared" si="1"/>
        <v>Channel DirectSite Defender</v>
      </c>
      <c r="G119" s="1" t="s">
        <v>14</v>
      </c>
      <c r="I119">
        <v>0</v>
      </c>
      <c r="J119">
        <v>0</v>
      </c>
      <c r="K119">
        <v>0</v>
      </c>
      <c r="N119">
        <f>IFERROR(VLOOKUP($D119,ARPUs!$C:$E,3,FALSE)*I119,0)</f>
        <v>0</v>
      </c>
      <c r="O119">
        <f>IFERROR(VLOOKUP($D119,ARPUs!$C:$E,3,FALSE)*J119,0)</f>
        <v>0</v>
      </c>
      <c r="P119">
        <f>IFERROR(VLOOKUP($D119,ARPUs!$C:$E,3,FALSE)*K119,0)</f>
        <v>0</v>
      </c>
    </row>
    <row r="120" spans="1:16" x14ac:dyDescent="0.2">
      <c r="A120" t="s">
        <v>33</v>
      </c>
      <c r="B120" t="s">
        <v>39</v>
      </c>
      <c r="C120" t="s">
        <v>39</v>
      </c>
      <c r="D120" t="str">
        <f t="shared" si="1"/>
        <v>Channel DirectP&amp;P SMP</v>
      </c>
      <c r="G120" s="1" t="s">
        <v>15</v>
      </c>
      <c r="I120">
        <v>0</v>
      </c>
      <c r="J120">
        <v>0</v>
      </c>
      <c r="K120">
        <v>0</v>
      </c>
      <c r="N120">
        <f>IFERROR(VLOOKUP($D120,ARPUs!$C:$E,3,FALSE)*I120,0)</f>
        <v>0</v>
      </c>
      <c r="O120">
        <f>IFERROR(VLOOKUP($D120,ARPUs!$C:$E,3,FALSE)*J120,0)</f>
        <v>0</v>
      </c>
      <c r="P120">
        <f>IFERROR(VLOOKUP($D120,ARPUs!$C:$E,3,FALSE)*K120,0)</f>
        <v>0</v>
      </c>
    </row>
    <row r="121" spans="1:16" x14ac:dyDescent="0.2">
      <c r="A121" t="s">
        <v>33</v>
      </c>
      <c r="B121" t="s">
        <v>39</v>
      </c>
      <c r="C121" t="s">
        <v>39</v>
      </c>
      <c r="D121" t="str">
        <f t="shared" si="1"/>
        <v>Channel DirectSecurity PS</v>
      </c>
      <c r="G121" s="1" t="s">
        <v>16</v>
      </c>
      <c r="I121">
        <v>1</v>
      </c>
      <c r="J121">
        <v>1</v>
      </c>
      <c r="K121">
        <v>1</v>
      </c>
      <c r="N121">
        <f>IFERROR(VLOOKUP($D121,ARPUs!$C:$E,3,FALSE)*I121,0)</f>
        <v>1</v>
      </c>
      <c r="O121">
        <f>IFERROR(VLOOKUP($D121,ARPUs!$C:$E,3,FALSE)*J121,0)</f>
        <v>1</v>
      </c>
      <c r="P121">
        <f>IFERROR(VLOOKUP($D121,ARPUs!$C:$E,3,FALSE)*K121,0)</f>
        <v>1</v>
      </c>
    </row>
    <row r="122" spans="1:16" x14ac:dyDescent="0.2">
      <c r="A122" t="s">
        <v>33</v>
      </c>
      <c r="B122" t="s">
        <v>39</v>
      </c>
      <c r="C122" t="s">
        <v>39</v>
      </c>
      <c r="D122" t="str">
        <f t="shared" si="1"/>
        <v>Channel DirectWAF SMP</v>
      </c>
      <c r="G122" s="1" t="s">
        <v>17</v>
      </c>
      <c r="I122">
        <v>0</v>
      </c>
      <c r="J122">
        <v>0</v>
      </c>
      <c r="K122">
        <v>0</v>
      </c>
      <c r="N122">
        <f>IFERROR(VLOOKUP($D122,ARPUs!$C:$E,3,FALSE)*I122,0)</f>
        <v>0</v>
      </c>
      <c r="O122">
        <f>IFERROR(VLOOKUP($D122,ARPUs!$C:$E,3,FALSE)*J122,0)</f>
        <v>0</v>
      </c>
      <c r="P122">
        <f>IFERROR(VLOOKUP($D122,ARPUs!$C:$E,3,FALSE)*K122,0)</f>
        <v>0</v>
      </c>
    </row>
    <row r="123" spans="1:16" x14ac:dyDescent="0.2">
      <c r="A123" t="s">
        <v>33</v>
      </c>
      <c r="B123" t="s">
        <v>39</v>
      </c>
      <c r="C123" t="s">
        <v>39</v>
      </c>
      <c r="D123" t="str">
        <f t="shared" si="1"/>
        <v>Channel DirectMobile</v>
      </c>
      <c r="G123" s="1" t="s">
        <v>18</v>
      </c>
      <c r="I123">
        <v>0</v>
      </c>
      <c r="J123">
        <v>0</v>
      </c>
      <c r="K123">
        <v>0</v>
      </c>
      <c r="N123">
        <f>IFERROR(VLOOKUP($D123,ARPUs!$C:$E,3,FALSE)*I123,0)</f>
        <v>0</v>
      </c>
      <c r="O123">
        <f>IFERROR(VLOOKUP($D123,ARPUs!$C:$E,3,FALSE)*J123,0)</f>
        <v>0</v>
      </c>
      <c r="P123">
        <f>IFERROR(VLOOKUP($D123,ARPUs!$C:$E,3,FALSE)*K123,0)</f>
        <v>0</v>
      </c>
    </row>
    <row r="124" spans="1:16" x14ac:dyDescent="0.2">
      <c r="A124" t="s">
        <v>33</v>
      </c>
      <c r="B124" t="s">
        <v>39</v>
      </c>
      <c r="C124" t="s">
        <v>39</v>
      </c>
      <c r="D124" t="str">
        <f t="shared" si="1"/>
        <v>Channel DirectPriority + TAS</v>
      </c>
      <c r="G124" s="1" t="s">
        <v>19</v>
      </c>
      <c r="I124">
        <v>0</v>
      </c>
      <c r="J124">
        <v>0</v>
      </c>
      <c r="K124">
        <v>0</v>
      </c>
      <c r="N124">
        <f>IFERROR(VLOOKUP($D124,ARPUs!$C:$E,3,FALSE)*I124,0)</f>
        <v>0</v>
      </c>
      <c r="O124">
        <f>IFERROR(VLOOKUP($D124,ARPUs!$C:$E,3,FALSE)*J124,0)</f>
        <v>0</v>
      </c>
      <c r="P124">
        <f>IFERROR(VLOOKUP($D124,ARPUs!$C:$E,3,FALSE)*K124,0)</f>
        <v>0</v>
      </c>
    </row>
    <row r="125" spans="1:16" x14ac:dyDescent="0.2">
      <c r="A125" t="s">
        <v>33</v>
      </c>
      <c r="B125" t="s">
        <v>39</v>
      </c>
      <c r="C125" t="s">
        <v>39</v>
      </c>
      <c r="D125" t="str">
        <f t="shared" si="1"/>
        <v>Channel DirectPS-E</v>
      </c>
      <c r="G125" s="1" t="s">
        <v>20</v>
      </c>
      <c r="I125">
        <v>2</v>
      </c>
      <c r="J125">
        <v>1</v>
      </c>
      <c r="K125">
        <v>1</v>
      </c>
      <c r="N125">
        <f>IFERROR(VLOOKUP($D125,ARPUs!$C:$E,3,FALSE)*I125,0)</f>
        <v>2</v>
      </c>
      <c r="O125">
        <f>IFERROR(VLOOKUP($D125,ARPUs!$C:$E,3,FALSE)*J125,0)</f>
        <v>1</v>
      </c>
      <c r="P125">
        <f>IFERROR(VLOOKUP($D125,ARPUs!$C:$E,3,FALSE)*K125,0)</f>
        <v>1</v>
      </c>
    </row>
    <row r="126" spans="1:16" x14ac:dyDescent="0.2">
      <c r="A126" t="s">
        <v>33</v>
      </c>
      <c r="B126" t="s">
        <v>39</v>
      </c>
      <c r="C126" t="s">
        <v>39</v>
      </c>
      <c r="D126" t="str">
        <f t="shared" si="1"/>
        <v>Channel DirectESLA</v>
      </c>
      <c r="G126" s="1" t="s">
        <v>21</v>
      </c>
      <c r="I126">
        <v>0</v>
      </c>
      <c r="J126">
        <v>0</v>
      </c>
      <c r="K126">
        <v>0</v>
      </c>
      <c r="N126">
        <f>IFERROR(VLOOKUP($D126,ARPUs!$C:$E,3,FALSE)*I126,0)</f>
        <v>0</v>
      </c>
      <c r="O126">
        <f>IFERROR(VLOOKUP($D126,ARPUs!$C:$E,3,FALSE)*J126,0)</f>
        <v>0</v>
      </c>
      <c r="P126">
        <f>IFERROR(VLOOKUP($D126,ARPUs!$C:$E,3,FALSE)*K126,0)</f>
        <v>0</v>
      </c>
    </row>
    <row r="127" spans="1:16" x14ac:dyDescent="0.2">
      <c r="A127" t="s">
        <v>33</v>
      </c>
      <c r="B127" t="s">
        <v>39</v>
      </c>
      <c r="C127" t="s">
        <v>39</v>
      </c>
      <c r="D127" t="str">
        <f t="shared" si="1"/>
        <v>Channel DirectDownload SMP</v>
      </c>
      <c r="G127" s="1" t="s">
        <v>22</v>
      </c>
      <c r="I127">
        <v>0</v>
      </c>
      <c r="J127">
        <v>0</v>
      </c>
      <c r="K127">
        <v>0</v>
      </c>
      <c r="N127">
        <f>IFERROR(VLOOKUP($D127,ARPUs!$C:$E,3,FALSE)*I127,0)</f>
        <v>0</v>
      </c>
      <c r="O127">
        <f>IFERROR(VLOOKUP($D127,ARPUs!$C:$E,3,FALSE)*J127,0)</f>
        <v>0</v>
      </c>
      <c r="P127">
        <f>IFERROR(VLOOKUP($D127,ARPUs!$C:$E,3,FALSE)*K127,0)</f>
        <v>0</v>
      </c>
    </row>
    <row r="128" spans="1:16" x14ac:dyDescent="0.2">
      <c r="A128" t="s">
        <v>33</v>
      </c>
      <c r="B128" t="s">
        <v>39</v>
      </c>
      <c r="C128" t="s">
        <v>39</v>
      </c>
      <c r="D128" t="str">
        <f t="shared" si="1"/>
        <v>Channel DirectPackaged Solutions</v>
      </c>
      <c r="G128" s="1" t="s">
        <v>23</v>
      </c>
      <c r="I128">
        <v>0</v>
      </c>
      <c r="J128">
        <v>0</v>
      </c>
      <c r="K128">
        <v>0</v>
      </c>
      <c r="N128">
        <f>IFERROR(VLOOKUP($D128,ARPUs!$C:$E,3,FALSE)*I128,0)</f>
        <v>0</v>
      </c>
      <c r="O128">
        <f>IFERROR(VLOOKUP($D128,ARPUs!$C:$E,3,FALSE)*J128,0)</f>
        <v>0</v>
      </c>
      <c r="P128">
        <f>IFERROR(VLOOKUP($D128,ARPUs!$C:$E,3,FALSE)*K128,0)</f>
        <v>0</v>
      </c>
    </row>
    <row r="129" spans="1:16" x14ac:dyDescent="0.2">
      <c r="A129" t="s">
        <v>33</v>
      </c>
      <c r="B129" t="s">
        <v>39</v>
      </c>
      <c r="C129" t="s">
        <v>39</v>
      </c>
      <c r="D129" t="str">
        <f t="shared" si="1"/>
        <v>Channel DirectNES + SMP</v>
      </c>
      <c r="G129" s="1" t="s">
        <v>24</v>
      </c>
      <c r="I129">
        <v>0</v>
      </c>
      <c r="J129">
        <v>0</v>
      </c>
      <c r="K129">
        <v>0</v>
      </c>
      <c r="N129">
        <f>IFERROR(VLOOKUP($D129,ARPUs!$C:$E,3,FALSE)*I129,0)</f>
        <v>0</v>
      </c>
      <c r="O129">
        <f>IFERROR(VLOOKUP($D129,ARPUs!$C:$E,3,FALSE)*J129,0)</f>
        <v>0</v>
      </c>
      <c r="P129">
        <f>IFERROR(VLOOKUP($D129,ARPUs!$C:$E,3,FALSE)*K129,0)</f>
        <v>0</v>
      </c>
    </row>
    <row r="130" spans="1:16" x14ac:dyDescent="0.2">
      <c r="A130" t="s">
        <v>33</v>
      </c>
      <c r="B130" t="s">
        <v>39</v>
      </c>
      <c r="C130" t="s">
        <v>39</v>
      </c>
      <c r="D130" t="str">
        <f t="shared" si="1"/>
        <v>Channel DirectLegacy - Premium</v>
      </c>
      <c r="G130" s="1" t="s">
        <v>25</v>
      </c>
      <c r="I130">
        <v>0</v>
      </c>
      <c r="J130">
        <v>0</v>
      </c>
      <c r="K130">
        <v>0</v>
      </c>
      <c r="N130">
        <f>IFERROR(VLOOKUP($D130,ARPUs!$C:$E,3,FALSE)*I130,0)</f>
        <v>0</v>
      </c>
      <c r="O130">
        <f>IFERROR(VLOOKUP($D130,ARPUs!$C:$E,3,FALSE)*J130,0)</f>
        <v>0</v>
      </c>
      <c r="P130">
        <f>IFERROR(VLOOKUP($D130,ARPUs!$C:$E,3,FALSE)*K130,0)</f>
        <v>0</v>
      </c>
    </row>
    <row r="131" spans="1:16" x14ac:dyDescent="0.2">
      <c r="A131" t="s">
        <v>33</v>
      </c>
      <c r="B131" t="s">
        <v>39</v>
      </c>
      <c r="C131" t="s">
        <v>39</v>
      </c>
      <c r="D131" t="str">
        <f t="shared" si="1"/>
        <v>Channel DirectETAS</v>
      </c>
      <c r="G131" s="1" t="s">
        <v>26</v>
      </c>
      <c r="I131">
        <v>0</v>
      </c>
      <c r="J131">
        <v>0</v>
      </c>
      <c r="K131">
        <v>0</v>
      </c>
      <c r="N131">
        <f>IFERROR(VLOOKUP($D131,ARPUs!$C:$E,3,FALSE)*I131,0)</f>
        <v>0</v>
      </c>
      <c r="O131">
        <f>IFERROR(VLOOKUP($D131,ARPUs!$C:$E,3,FALSE)*J131,0)</f>
        <v>0</v>
      </c>
      <c r="P131">
        <f>IFERROR(VLOOKUP($D131,ARPUs!$C:$E,3,FALSE)*K131,0)</f>
        <v>0</v>
      </c>
    </row>
    <row r="132" spans="1:16" x14ac:dyDescent="0.2">
      <c r="A132" t="s">
        <v>33</v>
      </c>
      <c r="B132" t="s">
        <v>39</v>
      </c>
      <c r="C132" t="s">
        <v>39</v>
      </c>
      <c r="D132" t="str">
        <f t="shared" ref="D132:D195" si="2">CONCATENATE(C132,G132)</f>
        <v>Channel DirectTAS</v>
      </c>
      <c r="G132" s="1" t="s">
        <v>27</v>
      </c>
      <c r="I132">
        <v>0</v>
      </c>
      <c r="J132">
        <v>0</v>
      </c>
      <c r="K132">
        <v>0</v>
      </c>
      <c r="N132">
        <f>IFERROR(VLOOKUP($D132,ARPUs!$C:$E,3,FALSE)*I132,0)</f>
        <v>0</v>
      </c>
      <c r="O132">
        <f>IFERROR(VLOOKUP($D132,ARPUs!$C:$E,3,FALSE)*J132,0)</f>
        <v>0</v>
      </c>
      <c r="P132">
        <f>IFERROR(VLOOKUP($D132,ARPUs!$C:$E,3,FALSE)*K132,0)</f>
        <v>0</v>
      </c>
    </row>
    <row r="133" spans="1:16" x14ac:dyDescent="0.2">
      <c r="A133" t="s">
        <v>33</v>
      </c>
      <c r="B133" t="s">
        <v>39</v>
      </c>
      <c r="C133" t="s">
        <v>39</v>
      </c>
      <c r="D133" t="str">
        <f t="shared" si="2"/>
        <v>Channel DirectKSD SMP</v>
      </c>
      <c r="G133" s="1" t="s">
        <v>28</v>
      </c>
      <c r="I133">
        <v>0</v>
      </c>
      <c r="J133">
        <v>0</v>
      </c>
      <c r="K133">
        <v>0</v>
      </c>
      <c r="N133">
        <f>IFERROR(VLOOKUP($D133,ARPUs!$C:$E,3,FALSE)*I133,0)</f>
        <v>0</v>
      </c>
      <c r="O133">
        <f>IFERROR(VLOOKUP($D133,ARPUs!$C:$E,3,FALSE)*J133,0)</f>
        <v>0</v>
      </c>
      <c r="P133">
        <f>IFERROR(VLOOKUP($D133,ARPUs!$C:$E,3,FALSE)*K133,0)</f>
        <v>0</v>
      </c>
    </row>
    <row r="134" spans="1:16" x14ac:dyDescent="0.2">
      <c r="A134" t="s">
        <v>33</v>
      </c>
      <c r="B134" t="s">
        <v>39</v>
      </c>
      <c r="C134" t="s">
        <v>39</v>
      </c>
      <c r="D134" t="str">
        <f t="shared" si="2"/>
        <v>Channel DirectDDoS</v>
      </c>
      <c r="G134" s="1" t="s">
        <v>29</v>
      </c>
      <c r="I134">
        <v>0</v>
      </c>
      <c r="J134">
        <v>0</v>
      </c>
      <c r="K134">
        <v>0</v>
      </c>
      <c r="N134">
        <f>IFERROR(VLOOKUP($D134,ARPUs!$C:$E,3,FALSE)*I134,0)</f>
        <v>0</v>
      </c>
      <c r="O134">
        <f>IFERROR(VLOOKUP($D134,ARPUs!$C:$E,3,FALSE)*J134,0)</f>
        <v>0</v>
      </c>
      <c r="P134">
        <f>IFERROR(VLOOKUP($D134,ARPUs!$C:$E,3,FALSE)*K134,0)</f>
        <v>0</v>
      </c>
    </row>
    <row r="135" spans="1:16" x14ac:dyDescent="0.2">
      <c r="A135" t="s">
        <v>33</v>
      </c>
      <c r="B135" t="s">
        <v>39</v>
      </c>
      <c r="C135" t="s">
        <v>39</v>
      </c>
      <c r="D135" t="str">
        <f t="shared" si="2"/>
        <v>Channel DirectManaged Kona</v>
      </c>
      <c r="G135" s="1" t="s">
        <v>30</v>
      </c>
      <c r="I135">
        <v>0</v>
      </c>
      <c r="J135">
        <v>0</v>
      </c>
      <c r="K135">
        <v>0</v>
      </c>
      <c r="N135">
        <f>IFERROR(VLOOKUP($D135,ARPUs!$C:$E,3,FALSE)*I135,0)</f>
        <v>0</v>
      </c>
      <c r="O135">
        <f>IFERROR(VLOOKUP($D135,ARPUs!$C:$E,3,FALSE)*J135,0)</f>
        <v>0</v>
      </c>
      <c r="P135">
        <f>IFERROR(VLOOKUP($D135,ARPUs!$C:$E,3,FALSE)*K135,0)</f>
        <v>0</v>
      </c>
    </row>
    <row r="136" spans="1:16" x14ac:dyDescent="0.2">
      <c r="A136" t="s">
        <v>33</v>
      </c>
      <c r="B136" t="s">
        <v>39</v>
      </c>
      <c r="C136" t="s">
        <v>39</v>
      </c>
      <c r="D136" t="str">
        <f t="shared" si="2"/>
        <v>Channel DirectDSA SMP</v>
      </c>
      <c r="G136" s="1" t="s">
        <v>31</v>
      </c>
      <c r="I136">
        <v>0</v>
      </c>
      <c r="J136">
        <v>0</v>
      </c>
      <c r="K136">
        <v>0</v>
      </c>
      <c r="N136">
        <f>IFERROR(VLOOKUP($D136,ARPUs!$C:$E,3,FALSE)*I136,0)</f>
        <v>0</v>
      </c>
      <c r="O136">
        <f>IFERROR(VLOOKUP($D136,ARPUs!$C:$E,3,FALSE)*J136,0)</f>
        <v>0</v>
      </c>
      <c r="P136">
        <f>IFERROR(VLOOKUP($D136,ARPUs!$C:$E,3,FALSE)*K136,0)</f>
        <v>0</v>
      </c>
    </row>
    <row r="137" spans="1:16" x14ac:dyDescent="0.2">
      <c r="A137" t="s">
        <v>33</v>
      </c>
      <c r="B137" t="s">
        <v>39</v>
      </c>
      <c r="C137" t="s">
        <v>39</v>
      </c>
      <c r="D137" t="str">
        <f t="shared" si="2"/>
        <v>Channel DirectRUS</v>
      </c>
      <c r="G137" s="1" t="s">
        <v>32</v>
      </c>
      <c r="I137">
        <v>1</v>
      </c>
      <c r="J137">
        <v>2</v>
      </c>
      <c r="K137">
        <v>2</v>
      </c>
      <c r="N137">
        <f>IFERROR(VLOOKUP($D137,ARPUs!$C:$E,3,FALSE)*I137,0)</f>
        <v>0.8125</v>
      </c>
      <c r="O137">
        <f>IFERROR(VLOOKUP($D137,ARPUs!$C:$E,3,FALSE)*J137,0)</f>
        <v>1.625</v>
      </c>
      <c r="P137">
        <f>IFERROR(VLOOKUP($D137,ARPUs!$C:$E,3,FALSE)*K137,0)</f>
        <v>1.625</v>
      </c>
    </row>
    <row r="138" spans="1:16" x14ac:dyDescent="0.2">
      <c r="A138" t="s">
        <v>33</v>
      </c>
      <c r="B138" t="s">
        <v>40</v>
      </c>
      <c r="C138" t="s">
        <v>6</v>
      </c>
      <c r="D138" t="str">
        <f t="shared" si="2"/>
        <v>MediaMedia</v>
      </c>
      <c r="G138" s="1" t="s">
        <v>6</v>
      </c>
      <c r="H138" s="3"/>
      <c r="N138">
        <f>IFERROR(VLOOKUP($D138,ARPUs!$C:$E,3,FALSE)*I138,0)</f>
        <v>0</v>
      </c>
      <c r="O138">
        <f>IFERROR(VLOOKUP($D138,ARPUs!$C:$E,3,FALSE)*J138,0)</f>
        <v>0</v>
      </c>
      <c r="P138">
        <f>IFERROR(VLOOKUP($D138,ARPUs!$C:$E,3,FALSE)*K138,0)</f>
        <v>0</v>
      </c>
    </row>
    <row r="139" spans="1:16" x14ac:dyDescent="0.2">
      <c r="A139" t="s">
        <v>33</v>
      </c>
      <c r="B139" t="s">
        <v>40</v>
      </c>
      <c r="C139" t="s">
        <v>6</v>
      </c>
      <c r="D139" t="str">
        <f t="shared" si="2"/>
        <v>MediaWAA SMP</v>
      </c>
      <c r="G139" s="1" t="s">
        <v>7</v>
      </c>
      <c r="N139">
        <f>IFERROR(VLOOKUP($D139,ARPUs!$C:$E,3,FALSE)*I139,0)</f>
        <v>0</v>
      </c>
      <c r="O139">
        <f>IFERROR(VLOOKUP($D139,ARPUs!$C:$E,3,FALSE)*J139,0)</f>
        <v>0</v>
      </c>
      <c r="P139">
        <f>IFERROR(VLOOKUP($D139,ARPUs!$C:$E,3,FALSE)*K139,0)</f>
        <v>0</v>
      </c>
    </row>
    <row r="140" spans="1:16" x14ac:dyDescent="0.2">
      <c r="A140" t="s">
        <v>33</v>
      </c>
      <c r="B140" t="s">
        <v>40</v>
      </c>
      <c r="C140" t="s">
        <v>6</v>
      </c>
      <c r="D140" t="str">
        <f t="shared" si="2"/>
        <v>MediaSMP</v>
      </c>
      <c r="G140" s="1" t="s">
        <v>8</v>
      </c>
      <c r="N140">
        <f>IFERROR(VLOOKUP($D140,ARPUs!$C:$E,3,FALSE)*I140,0)</f>
        <v>0</v>
      </c>
      <c r="O140">
        <f>IFERROR(VLOOKUP($D140,ARPUs!$C:$E,3,FALSE)*J140,0)</f>
        <v>0</v>
      </c>
      <c r="P140">
        <f>IFERROR(VLOOKUP($D140,ARPUs!$C:$E,3,FALSE)*K140,0)</f>
        <v>0</v>
      </c>
    </row>
    <row r="141" spans="1:16" x14ac:dyDescent="0.2">
      <c r="A141" t="s">
        <v>33</v>
      </c>
      <c r="B141" t="s">
        <v>40</v>
      </c>
      <c r="C141" t="s">
        <v>6</v>
      </c>
      <c r="D141" t="str">
        <f t="shared" si="2"/>
        <v>MediaPriority</v>
      </c>
      <c r="G141" s="1" t="s">
        <v>9</v>
      </c>
      <c r="N141">
        <f>IFERROR(VLOOKUP($D141,ARPUs!$C:$E,3,FALSE)*I141,0)</f>
        <v>0</v>
      </c>
      <c r="O141">
        <f>IFERROR(VLOOKUP($D141,ARPUs!$C:$E,3,FALSE)*J141,0)</f>
        <v>0</v>
      </c>
      <c r="P141">
        <f>IFERROR(VLOOKUP($D141,ARPUs!$C:$E,3,FALSE)*K141,0)</f>
        <v>0</v>
      </c>
    </row>
    <row r="142" spans="1:16" x14ac:dyDescent="0.2">
      <c r="A142" t="s">
        <v>33</v>
      </c>
      <c r="B142" t="s">
        <v>40</v>
      </c>
      <c r="C142" t="s">
        <v>6</v>
      </c>
      <c r="D142" t="str">
        <f t="shared" si="2"/>
        <v>MediaPriority + SMP</v>
      </c>
      <c r="G142" s="1" t="s">
        <v>10</v>
      </c>
      <c r="N142">
        <f>IFERROR(VLOOKUP($D142,ARPUs!$C:$E,3,FALSE)*I142,0)</f>
        <v>0</v>
      </c>
      <c r="O142">
        <f>IFERROR(VLOOKUP($D142,ARPUs!$C:$E,3,FALSE)*J142,0)</f>
        <v>0</v>
      </c>
      <c r="P142">
        <f>IFERROR(VLOOKUP($D142,ARPUs!$C:$E,3,FALSE)*K142,0)</f>
        <v>0</v>
      </c>
    </row>
    <row r="143" spans="1:16" x14ac:dyDescent="0.2">
      <c r="A143" t="s">
        <v>33</v>
      </c>
      <c r="B143" t="s">
        <v>40</v>
      </c>
      <c r="C143" t="s">
        <v>6</v>
      </c>
      <c r="D143" t="str">
        <f t="shared" si="2"/>
        <v>MediaNES</v>
      </c>
      <c r="G143" s="1" t="s">
        <v>11</v>
      </c>
      <c r="I143">
        <v>1</v>
      </c>
      <c r="N143">
        <f>IFERROR(VLOOKUP($D143,ARPUs!$C:$E,3,FALSE)*I143,0)</f>
        <v>1.25</v>
      </c>
      <c r="O143">
        <f>IFERROR(VLOOKUP($D143,ARPUs!$C:$E,3,FALSE)*J143,0)</f>
        <v>0</v>
      </c>
      <c r="P143">
        <f>IFERROR(VLOOKUP($D143,ARPUs!$C:$E,3,FALSE)*K143,0)</f>
        <v>0</v>
      </c>
    </row>
    <row r="144" spans="1:16" x14ac:dyDescent="0.2">
      <c r="A144" t="s">
        <v>33</v>
      </c>
      <c r="B144" t="s">
        <v>40</v>
      </c>
      <c r="C144" t="s">
        <v>6</v>
      </c>
      <c r="D144" t="str">
        <f t="shared" si="2"/>
        <v>MediaESMP</v>
      </c>
      <c r="G144" s="1" t="s">
        <v>12</v>
      </c>
      <c r="N144">
        <f>IFERROR(VLOOKUP($D144,ARPUs!$C:$E,3,FALSE)*I144,0)</f>
        <v>0</v>
      </c>
      <c r="O144">
        <f>IFERROR(VLOOKUP($D144,ARPUs!$C:$E,3,FALSE)*J144,0)</f>
        <v>0</v>
      </c>
      <c r="P144">
        <f>IFERROR(VLOOKUP($D144,ARPUs!$C:$E,3,FALSE)*K144,0)</f>
        <v>0</v>
      </c>
    </row>
    <row r="145" spans="1:16" x14ac:dyDescent="0.2">
      <c r="A145" t="s">
        <v>33</v>
      </c>
      <c r="B145" t="s">
        <v>40</v>
      </c>
      <c r="C145" t="s">
        <v>6</v>
      </c>
      <c r="D145" t="str">
        <f t="shared" si="2"/>
        <v>MediaPremium</v>
      </c>
      <c r="G145" s="1" t="s">
        <v>13</v>
      </c>
      <c r="N145">
        <f>IFERROR(VLOOKUP($D145,ARPUs!$C:$E,3,FALSE)*I145,0)</f>
        <v>0</v>
      </c>
      <c r="O145">
        <f>IFERROR(VLOOKUP($D145,ARPUs!$C:$E,3,FALSE)*J145,0)</f>
        <v>0</v>
      </c>
      <c r="P145">
        <f>IFERROR(VLOOKUP($D145,ARPUs!$C:$E,3,FALSE)*K145,0)</f>
        <v>0</v>
      </c>
    </row>
    <row r="146" spans="1:16" x14ac:dyDescent="0.2">
      <c r="A146" t="s">
        <v>33</v>
      </c>
      <c r="B146" t="s">
        <v>40</v>
      </c>
      <c r="C146" t="s">
        <v>6</v>
      </c>
      <c r="D146" t="str">
        <f t="shared" si="2"/>
        <v>MediaSite Defender</v>
      </c>
      <c r="G146" s="1" t="s">
        <v>14</v>
      </c>
      <c r="N146">
        <f>IFERROR(VLOOKUP($D146,ARPUs!$C:$E,3,FALSE)*I146,0)</f>
        <v>0</v>
      </c>
      <c r="O146">
        <f>IFERROR(VLOOKUP($D146,ARPUs!$C:$E,3,FALSE)*J146,0)</f>
        <v>0</v>
      </c>
      <c r="P146">
        <f>IFERROR(VLOOKUP($D146,ARPUs!$C:$E,3,FALSE)*K146,0)</f>
        <v>0</v>
      </c>
    </row>
    <row r="147" spans="1:16" x14ac:dyDescent="0.2">
      <c r="A147" t="s">
        <v>33</v>
      </c>
      <c r="B147" t="s">
        <v>40</v>
      </c>
      <c r="C147" t="s">
        <v>6</v>
      </c>
      <c r="D147" t="str">
        <f t="shared" si="2"/>
        <v>MediaP&amp;P SMP</v>
      </c>
      <c r="G147" s="1" t="s">
        <v>15</v>
      </c>
      <c r="N147">
        <f>IFERROR(VLOOKUP($D147,ARPUs!$C:$E,3,FALSE)*I147,0)</f>
        <v>0</v>
      </c>
      <c r="O147">
        <f>IFERROR(VLOOKUP($D147,ARPUs!$C:$E,3,FALSE)*J147,0)</f>
        <v>0</v>
      </c>
      <c r="P147">
        <f>IFERROR(VLOOKUP($D147,ARPUs!$C:$E,3,FALSE)*K147,0)</f>
        <v>0</v>
      </c>
    </row>
    <row r="148" spans="1:16" x14ac:dyDescent="0.2">
      <c r="A148" t="s">
        <v>33</v>
      </c>
      <c r="B148" t="s">
        <v>40</v>
      </c>
      <c r="C148" t="s">
        <v>6</v>
      </c>
      <c r="D148" t="str">
        <f t="shared" si="2"/>
        <v>MediaSecurity PS</v>
      </c>
      <c r="G148" s="1" t="s">
        <v>16</v>
      </c>
      <c r="N148">
        <f>IFERROR(VLOOKUP($D148,ARPUs!$C:$E,3,FALSE)*I148,0)</f>
        <v>0</v>
      </c>
      <c r="O148">
        <f>IFERROR(VLOOKUP($D148,ARPUs!$C:$E,3,FALSE)*J148,0)</f>
        <v>0</v>
      </c>
      <c r="P148">
        <f>IFERROR(VLOOKUP($D148,ARPUs!$C:$E,3,FALSE)*K148,0)</f>
        <v>0</v>
      </c>
    </row>
    <row r="149" spans="1:16" x14ac:dyDescent="0.2">
      <c r="A149" t="s">
        <v>33</v>
      </c>
      <c r="B149" t="s">
        <v>40</v>
      </c>
      <c r="C149" t="s">
        <v>6</v>
      </c>
      <c r="D149" t="str">
        <f t="shared" si="2"/>
        <v>MediaWAF SMP</v>
      </c>
      <c r="G149" s="1" t="s">
        <v>17</v>
      </c>
      <c r="N149">
        <f>IFERROR(VLOOKUP($D149,ARPUs!$C:$E,3,FALSE)*I149,0)</f>
        <v>0</v>
      </c>
      <c r="O149">
        <f>IFERROR(VLOOKUP($D149,ARPUs!$C:$E,3,FALSE)*J149,0)</f>
        <v>0</v>
      </c>
      <c r="P149">
        <f>IFERROR(VLOOKUP($D149,ARPUs!$C:$E,3,FALSE)*K149,0)</f>
        <v>0</v>
      </c>
    </row>
    <row r="150" spans="1:16" x14ac:dyDescent="0.2">
      <c r="A150" t="s">
        <v>33</v>
      </c>
      <c r="B150" t="s">
        <v>40</v>
      </c>
      <c r="C150" t="s">
        <v>6</v>
      </c>
      <c r="D150" t="str">
        <f t="shared" si="2"/>
        <v>MediaMobile</v>
      </c>
      <c r="G150" s="1" t="s">
        <v>18</v>
      </c>
      <c r="N150">
        <f>IFERROR(VLOOKUP($D150,ARPUs!$C:$E,3,FALSE)*I150,0)</f>
        <v>0</v>
      </c>
      <c r="O150">
        <f>IFERROR(VLOOKUP($D150,ARPUs!$C:$E,3,FALSE)*J150,0)</f>
        <v>0</v>
      </c>
      <c r="P150">
        <f>IFERROR(VLOOKUP($D150,ARPUs!$C:$E,3,FALSE)*K150,0)</f>
        <v>0</v>
      </c>
    </row>
    <row r="151" spans="1:16" x14ac:dyDescent="0.2">
      <c r="A151" t="s">
        <v>33</v>
      </c>
      <c r="B151" t="s">
        <v>40</v>
      </c>
      <c r="C151" t="s">
        <v>6</v>
      </c>
      <c r="D151" t="str">
        <f t="shared" si="2"/>
        <v>MediaPriority + TAS</v>
      </c>
      <c r="G151" s="1" t="s">
        <v>19</v>
      </c>
      <c r="N151">
        <f>IFERROR(VLOOKUP($D151,ARPUs!$C:$E,3,FALSE)*I151,0)</f>
        <v>0</v>
      </c>
      <c r="O151">
        <f>IFERROR(VLOOKUP($D151,ARPUs!$C:$E,3,FALSE)*J151,0)</f>
        <v>0</v>
      </c>
      <c r="P151">
        <f>IFERROR(VLOOKUP($D151,ARPUs!$C:$E,3,FALSE)*K151,0)</f>
        <v>0</v>
      </c>
    </row>
    <row r="152" spans="1:16" x14ac:dyDescent="0.2">
      <c r="A152" t="s">
        <v>33</v>
      </c>
      <c r="B152" t="s">
        <v>40</v>
      </c>
      <c r="C152" t="s">
        <v>6</v>
      </c>
      <c r="D152" t="str">
        <f t="shared" si="2"/>
        <v>MediaPS-E</v>
      </c>
      <c r="G152" s="1" t="s">
        <v>20</v>
      </c>
      <c r="N152">
        <f>IFERROR(VLOOKUP($D152,ARPUs!$C:$E,3,FALSE)*I152,0)</f>
        <v>0</v>
      </c>
      <c r="O152">
        <f>IFERROR(VLOOKUP($D152,ARPUs!$C:$E,3,FALSE)*J152,0)</f>
        <v>0</v>
      </c>
      <c r="P152">
        <f>IFERROR(VLOOKUP($D152,ARPUs!$C:$E,3,FALSE)*K152,0)</f>
        <v>0</v>
      </c>
    </row>
    <row r="153" spans="1:16" x14ac:dyDescent="0.2">
      <c r="A153" t="s">
        <v>33</v>
      </c>
      <c r="B153" t="s">
        <v>40</v>
      </c>
      <c r="C153" t="s">
        <v>6</v>
      </c>
      <c r="D153" t="str">
        <f t="shared" si="2"/>
        <v>MediaESLA</v>
      </c>
      <c r="G153" s="1" t="s">
        <v>21</v>
      </c>
      <c r="N153">
        <f>IFERROR(VLOOKUP($D153,ARPUs!$C:$E,3,FALSE)*I153,0)</f>
        <v>0</v>
      </c>
      <c r="O153">
        <f>IFERROR(VLOOKUP($D153,ARPUs!$C:$E,3,FALSE)*J153,0)</f>
        <v>0</v>
      </c>
      <c r="P153">
        <f>IFERROR(VLOOKUP($D153,ARPUs!$C:$E,3,FALSE)*K153,0)</f>
        <v>0</v>
      </c>
    </row>
    <row r="154" spans="1:16" x14ac:dyDescent="0.2">
      <c r="A154" t="s">
        <v>33</v>
      </c>
      <c r="B154" t="s">
        <v>40</v>
      </c>
      <c r="C154" t="s">
        <v>6</v>
      </c>
      <c r="D154" t="str">
        <f t="shared" si="2"/>
        <v>MediaDownload SMP</v>
      </c>
      <c r="G154" s="1" t="s">
        <v>22</v>
      </c>
      <c r="N154">
        <f>IFERROR(VLOOKUP($D154,ARPUs!$C:$E,3,FALSE)*I154,0)</f>
        <v>0</v>
      </c>
      <c r="O154">
        <f>IFERROR(VLOOKUP($D154,ARPUs!$C:$E,3,FALSE)*J154,0)</f>
        <v>0</v>
      </c>
      <c r="P154">
        <f>IFERROR(VLOOKUP($D154,ARPUs!$C:$E,3,FALSE)*K154,0)</f>
        <v>0</v>
      </c>
    </row>
    <row r="155" spans="1:16" x14ac:dyDescent="0.2">
      <c r="A155" t="s">
        <v>33</v>
      </c>
      <c r="B155" t="s">
        <v>40</v>
      </c>
      <c r="C155" t="s">
        <v>6</v>
      </c>
      <c r="D155" t="str">
        <f t="shared" si="2"/>
        <v>MediaPackaged Solutions</v>
      </c>
      <c r="G155" s="1" t="s">
        <v>23</v>
      </c>
      <c r="N155">
        <f>IFERROR(VLOOKUP($D155,ARPUs!$C:$E,3,FALSE)*I155,0)</f>
        <v>0</v>
      </c>
      <c r="O155">
        <f>IFERROR(VLOOKUP($D155,ARPUs!$C:$E,3,FALSE)*J155,0)</f>
        <v>0</v>
      </c>
      <c r="P155">
        <f>IFERROR(VLOOKUP($D155,ARPUs!$C:$E,3,FALSE)*K155,0)</f>
        <v>0</v>
      </c>
    </row>
    <row r="156" spans="1:16" x14ac:dyDescent="0.2">
      <c r="A156" t="s">
        <v>33</v>
      </c>
      <c r="B156" t="s">
        <v>40</v>
      </c>
      <c r="C156" t="s">
        <v>6</v>
      </c>
      <c r="D156" t="str">
        <f t="shared" si="2"/>
        <v>MediaNES + SMP</v>
      </c>
      <c r="G156" s="1" t="s">
        <v>24</v>
      </c>
      <c r="N156">
        <f>IFERROR(VLOOKUP($D156,ARPUs!$C:$E,3,FALSE)*I156,0)</f>
        <v>0</v>
      </c>
      <c r="O156">
        <f>IFERROR(VLOOKUP($D156,ARPUs!$C:$E,3,FALSE)*J156,0)</f>
        <v>0</v>
      </c>
      <c r="P156">
        <f>IFERROR(VLOOKUP($D156,ARPUs!$C:$E,3,FALSE)*K156,0)</f>
        <v>0</v>
      </c>
    </row>
    <row r="157" spans="1:16" x14ac:dyDescent="0.2">
      <c r="A157" t="s">
        <v>33</v>
      </c>
      <c r="B157" t="s">
        <v>40</v>
      </c>
      <c r="C157" t="s">
        <v>6</v>
      </c>
      <c r="D157" t="str">
        <f t="shared" si="2"/>
        <v>MediaLegacy - Premium</v>
      </c>
      <c r="G157" s="1" t="s">
        <v>25</v>
      </c>
      <c r="N157">
        <f>IFERROR(VLOOKUP($D157,ARPUs!$C:$E,3,FALSE)*I157,0)</f>
        <v>0</v>
      </c>
      <c r="O157">
        <f>IFERROR(VLOOKUP($D157,ARPUs!$C:$E,3,FALSE)*J157,0)</f>
        <v>0</v>
      </c>
      <c r="P157">
        <f>IFERROR(VLOOKUP($D157,ARPUs!$C:$E,3,FALSE)*K157,0)</f>
        <v>0</v>
      </c>
    </row>
    <row r="158" spans="1:16" x14ac:dyDescent="0.2">
      <c r="A158" t="s">
        <v>33</v>
      </c>
      <c r="B158" t="s">
        <v>40</v>
      </c>
      <c r="C158" t="s">
        <v>6</v>
      </c>
      <c r="D158" t="str">
        <f t="shared" si="2"/>
        <v>MediaETAS</v>
      </c>
      <c r="G158" s="1" t="s">
        <v>26</v>
      </c>
      <c r="N158">
        <f>IFERROR(VLOOKUP($D158,ARPUs!$C:$E,3,FALSE)*I158,0)</f>
        <v>0</v>
      </c>
      <c r="O158">
        <f>IFERROR(VLOOKUP($D158,ARPUs!$C:$E,3,FALSE)*J158,0)</f>
        <v>0</v>
      </c>
      <c r="P158">
        <f>IFERROR(VLOOKUP($D158,ARPUs!$C:$E,3,FALSE)*K158,0)</f>
        <v>0</v>
      </c>
    </row>
    <row r="159" spans="1:16" x14ac:dyDescent="0.2">
      <c r="A159" t="s">
        <v>33</v>
      </c>
      <c r="B159" t="s">
        <v>40</v>
      </c>
      <c r="C159" t="s">
        <v>6</v>
      </c>
      <c r="D159" t="str">
        <f t="shared" si="2"/>
        <v>MediaTAS</v>
      </c>
      <c r="G159" s="1" t="s">
        <v>27</v>
      </c>
      <c r="N159">
        <f>IFERROR(VLOOKUP($D159,ARPUs!$C:$E,3,FALSE)*I159,0)</f>
        <v>0</v>
      </c>
      <c r="O159">
        <f>IFERROR(VLOOKUP($D159,ARPUs!$C:$E,3,FALSE)*J159,0)</f>
        <v>0</v>
      </c>
      <c r="P159">
        <f>IFERROR(VLOOKUP($D159,ARPUs!$C:$E,3,FALSE)*K159,0)</f>
        <v>0</v>
      </c>
    </row>
    <row r="160" spans="1:16" x14ac:dyDescent="0.2">
      <c r="A160" t="s">
        <v>33</v>
      </c>
      <c r="B160" t="s">
        <v>40</v>
      </c>
      <c r="C160" t="s">
        <v>6</v>
      </c>
      <c r="D160" t="str">
        <f t="shared" si="2"/>
        <v>MediaKSD SMP</v>
      </c>
      <c r="G160" s="1" t="s">
        <v>28</v>
      </c>
      <c r="N160">
        <f>IFERROR(VLOOKUP($D160,ARPUs!$C:$E,3,FALSE)*I160,0)</f>
        <v>0</v>
      </c>
      <c r="O160">
        <f>IFERROR(VLOOKUP($D160,ARPUs!$C:$E,3,FALSE)*J160,0)</f>
        <v>0</v>
      </c>
      <c r="P160">
        <f>IFERROR(VLOOKUP($D160,ARPUs!$C:$E,3,FALSE)*K160,0)</f>
        <v>0</v>
      </c>
    </row>
    <row r="161" spans="1:16" x14ac:dyDescent="0.2">
      <c r="A161" t="s">
        <v>33</v>
      </c>
      <c r="B161" t="s">
        <v>40</v>
      </c>
      <c r="C161" t="s">
        <v>6</v>
      </c>
      <c r="D161" t="str">
        <f t="shared" si="2"/>
        <v>MediaDDoS</v>
      </c>
      <c r="G161" s="1" t="s">
        <v>29</v>
      </c>
      <c r="N161">
        <f>IFERROR(VLOOKUP($D161,ARPUs!$C:$E,3,FALSE)*I161,0)</f>
        <v>0</v>
      </c>
      <c r="O161">
        <f>IFERROR(VLOOKUP($D161,ARPUs!$C:$E,3,FALSE)*J161,0)</f>
        <v>0</v>
      </c>
      <c r="P161">
        <f>IFERROR(VLOOKUP($D161,ARPUs!$C:$E,3,FALSE)*K161,0)</f>
        <v>0</v>
      </c>
    </row>
    <row r="162" spans="1:16" x14ac:dyDescent="0.2">
      <c r="A162" t="s">
        <v>33</v>
      </c>
      <c r="B162" t="s">
        <v>40</v>
      </c>
      <c r="C162" t="s">
        <v>6</v>
      </c>
      <c r="D162" t="str">
        <f t="shared" si="2"/>
        <v>MediaManaged Kona</v>
      </c>
      <c r="G162" s="1" t="s">
        <v>30</v>
      </c>
      <c r="N162">
        <f>IFERROR(VLOOKUP($D162,ARPUs!$C:$E,3,FALSE)*I162,0)</f>
        <v>0</v>
      </c>
      <c r="O162">
        <f>IFERROR(VLOOKUP($D162,ARPUs!$C:$E,3,FALSE)*J162,0)</f>
        <v>0</v>
      </c>
      <c r="P162">
        <f>IFERROR(VLOOKUP($D162,ARPUs!$C:$E,3,FALSE)*K162,0)</f>
        <v>0</v>
      </c>
    </row>
    <row r="163" spans="1:16" x14ac:dyDescent="0.2">
      <c r="A163" t="s">
        <v>33</v>
      </c>
      <c r="B163" t="s">
        <v>40</v>
      </c>
      <c r="C163" t="s">
        <v>6</v>
      </c>
      <c r="D163" t="str">
        <f t="shared" si="2"/>
        <v>MediaDSA SMP</v>
      </c>
      <c r="G163" s="1" t="s">
        <v>31</v>
      </c>
      <c r="N163">
        <f>IFERROR(VLOOKUP($D163,ARPUs!$C:$E,3,FALSE)*I163,0)</f>
        <v>0</v>
      </c>
      <c r="O163">
        <f>IFERROR(VLOOKUP($D163,ARPUs!$C:$E,3,FALSE)*J163,0)</f>
        <v>0</v>
      </c>
      <c r="P163">
        <f>IFERROR(VLOOKUP($D163,ARPUs!$C:$E,3,FALSE)*K163,0)</f>
        <v>0</v>
      </c>
    </row>
    <row r="164" spans="1:16" x14ac:dyDescent="0.2">
      <c r="A164" t="s">
        <v>33</v>
      </c>
      <c r="B164" t="s">
        <v>40</v>
      </c>
      <c r="C164" t="s">
        <v>6</v>
      </c>
      <c r="D164" t="str">
        <f t="shared" si="2"/>
        <v>MediaRUS</v>
      </c>
      <c r="G164" s="1" t="s">
        <v>32</v>
      </c>
      <c r="H164" s="4"/>
      <c r="I164">
        <v>2</v>
      </c>
      <c r="N164">
        <f>IFERROR(VLOOKUP($D164,ARPUs!$C:$E,3,FALSE)*I164,0)</f>
        <v>2.5</v>
      </c>
      <c r="O164">
        <f>IFERROR(VLOOKUP($D164,ARPUs!$C:$E,3,FALSE)*J164,0)</f>
        <v>0</v>
      </c>
      <c r="P164">
        <f>IFERROR(VLOOKUP($D164,ARPUs!$C:$E,3,FALSE)*K164,0)</f>
        <v>0</v>
      </c>
    </row>
    <row r="165" spans="1:16" x14ac:dyDescent="0.2">
      <c r="A165" s="2" t="s">
        <v>33</v>
      </c>
      <c r="B165" s="2" t="s">
        <v>40</v>
      </c>
      <c r="C165" s="2" t="s">
        <v>41</v>
      </c>
      <c r="D165" t="str">
        <f t="shared" si="2"/>
        <v>Financial ServicesMedia</v>
      </c>
      <c r="G165" s="1" t="s">
        <v>6</v>
      </c>
      <c r="H165" s="2"/>
      <c r="I165" s="2">
        <v>0</v>
      </c>
      <c r="J165" s="2">
        <v>0</v>
      </c>
      <c r="K165" s="2">
        <v>0</v>
      </c>
      <c r="N165">
        <f>IFERROR(VLOOKUP($D165,ARPUs!$C:$E,3,FALSE)*I165,0)</f>
        <v>0</v>
      </c>
      <c r="O165">
        <f>IFERROR(VLOOKUP($D165,ARPUs!$C:$E,3,FALSE)*J165,0)</f>
        <v>0</v>
      </c>
      <c r="P165">
        <f>IFERROR(VLOOKUP($D165,ARPUs!$C:$E,3,FALSE)*K165,0)</f>
        <v>0</v>
      </c>
    </row>
    <row r="166" spans="1:16" x14ac:dyDescent="0.2">
      <c r="A166" s="2" t="s">
        <v>33</v>
      </c>
      <c r="B166" s="2" t="s">
        <v>40</v>
      </c>
      <c r="C166" s="2" t="s">
        <v>41</v>
      </c>
      <c r="D166" t="str">
        <f t="shared" si="2"/>
        <v>Financial ServicesWAA SMP</v>
      </c>
      <c r="G166" s="1" t="s">
        <v>7</v>
      </c>
      <c r="H166" s="2"/>
      <c r="I166" s="2">
        <v>0</v>
      </c>
      <c r="J166" s="2">
        <v>0</v>
      </c>
      <c r="K166" s="2">
        <v>0</v>
      </c>
      <c r="N166">
        <f>IFERROR(VLOOKUP($D166,ARPUs!$C:$E,3,FALSE)*I166,0)</f>
        <v>0</v>
      </c>
      <c r="O166">
        <f>IFERROR(VLOOKUP($D166,ARPUs!$C:$E,3,FALSE)*J166,0)</f>
        <v>0</v>
      </c>
      <c r="P166">
        <f>IFERROR(VLOOKUP($D166,ARPUs!$C:$E,3,FALSE)*K166,0)</f>
        <v>0</v>
      </c>
    </row>
    <row r="167" spans="1:16" x14ac:dyDescent="0.2">
      <c r="A167" s="2" t="s">
        <v>33</v>
      </c>
      <c r="B167" s="2" t="s">
        <v>40</v>
      </c>
      <c r="C167" s="2" t="s">
        <v>41</v>
      </c>
      <c r="D167" t="str">
        <f t="shared" si="2"/>
        <v>Financial ServicesSMP</v>
      </c>
      <c r="G167" s="1" t="s">
        <v>8</v>
      </c>
      <c r="H167" s="2"/>
      <c r="I167" s="2">
        <v>-1</v>
      </c>
      <c r="J167" s="2">
        <v>0</v>
      </c>
      <c r="K167" s="2">
        <v>0</v>
      </c>
      <c r="N167">
        <f>IFERROR(VLOOKUP($D167,ARPUs!$C:$E,3,FALSE)*I167,0)</f>
        <v>-1</v>
      </c>
      <c r="O167">
        <f>IFERROR(VLOOKUP($D167,ARPUs!$C:$E,3,FALSE)*J167,0)</f>
        <v>0</v>
      </c>
      <c r="P167">
        <f>IFERROR(VLOOKUP($D167,ARPUs!$C:$E,3,FALSE)*K167,0)</f>
        <v>0</v>
      </c>
    </row>
    <row r="168" spans="1:16" x14ac:dyDescent="0.2">
      <c r="A168" s="2" t="s">
        <v>33</v>
      </c>
      <c r="B168" s="2" t="s">
        <v>40</v>
      </c>
      <c r="C168" s="2" t="s">
        <v>41</v>
      </c>
      <c r="D168" t="str">
        <f t="shared" si="2"/>
        <v>Financial ServicesPriority</v>
      </c>
      <c r="G168" s="1" t="s">
        <v>9</v>
      </c>
      <c r="H168" s="2"/>
      <c r="I168" s="2">
        <v>-1</v>
      </c>
      <c r="J168" s="2">
        <v>-1</v>
      </c>
      <c r="K168" s="2">
        <v>-1</v>
      </c>
      <c r="N168">
        <f>IFERROR(VLOOKUP($D168,ARPUs!$C:$E,3,FALSE)*I168,0)</f>
        <v>-1.25</v>
      </c>
      <c r="O168">
        <f>IFERROR(VLOOKUP($D168,ARPUs!$C:$E,3,FALSE)*J168,0)</f>
        <v>-1.25</v>
      </c>
      <c r="P168">
        <f>IFERROR(VLOOKUP($D168,ARPUs!$C:$E,3,FALSE)*K168,0)</f>
        <v>-1.25</v>
      </c>
    </row>
    <row r="169" spans="1:16" x14ac:dyDescent="0.2">
      <c r="A169" s="2" t="s">
        <v>33</v>
      </c>
      <c r="B169" s="2" t="s">
        <v>40</v>
      </c>
      <c r="C169" s="2" t="s">
        <v>41</v>
      </c>
      <c r="D169" t="str">
        <f t="shared" si="2"/>
        <v>Financial ServicesPriority + SMP</v>
      </c>
      <c r="G169" s="1" t="s">
        <v>10</v>
      </c>
      <c r="H169" s="2"/>
      <c r="I169" s="2">
        <v>0</v>
      </c>
      <c r="J169" s="2">
        <v>0</v>
      </c>
      <c r="K169" s="2">
        <v>0</v>
      </c>
      <c r="N169">
        <f>IFERROR(VLOOKUP($D169,ARPUs!$C:$E,3,FALSE)*I169,0)</f>
        <v>0</v>
      </c>
      <c r="O169">
        <f>IFERROR(VLOOKUP($D169,ARPUs!$C:$E,3,FALSE)*J169,0)</f>
        <v>0</v>
      </c>
      <c r="P169">
        <f>IFERROR(VLOOKUP($D169,ARPUs!$C:$E,3,FALSE)*K169,0)</f>
        <v>0</v>
      </c>
    </row>
    <row r="170" spans="1:16" x14ac:dyDescent="0.2">
      <c r="A170" s="2" t="s">
        <v>33</v>
      </c>
      <c r="B170" s="2" t="s">
        <v>40</v>
      </c>
      <c r="C170" s="2" t="s">
        <v>41</v>
      </c>
      <c r="D170" t="str">
        <f t="shared" si="2"/>
        <v>Financial ServicesNES</v>
      </c>
      <c r="G170" s="1" t="s">
        <v>11</v>
      </c>
      <c r="H170" s="2"/>
      <c r="I170" s="2">
        <v>2</v>
      </c>
      <c r="J170" s="2">
        <v>3</v>
      </c>
      <c r="K170" s="2">
        <v>3</v>
      </c>
      <c r="N170">
        <f>IFERROR(VLOOKUP($D170,ARPUs!$C:$E,3,FALSE)*I170,0)</f>
        <v>2.5</v>
      </c>
      <c r="O170">
        <f>IFERROR(VLOOKUP($D170,ARPUs!$C:$E,3,FALSE)*J170,0)</f>
        <v>3.75</v>
      </c>
      <c r="P170">
        <f>IFERROR(VLOOKUP($D170,ARPUs!$C:$E,3,FALSE)*K170,0)</f>
        <v>3.75</v>
      </c>
    </row>
    <row r="171" spans="1:16" x14ac:dyDescent="0.2">
      <c r="A171" s="2" t="s">
        <v>33</v>
      </c>
      <c r="B171" s="2" t="s">
        <v>40</v>
      </c>
      <c r="C171" s="2" t="s">
        <v>41</v>
      </c>
      <c r="D171" t="str">
        <f t="shared" si="2"/>
        <v>Financial ServicesESMP</v>
      </c>
      <c r="G171" s="1" t="s">
        <v>12</v>
      </c>
      <c r="H171" s="2"/>
      <c r="I171" s="2">
        <v>2</v>
      </c>
      <c r="J171" s="2">
        <v>2</v>
      </c>
      <c r="K171" s="2">
        <v>2</v>
      </c>
      <c r="N171">
        <f>IFERROR(VLOOKUP($D171,ARPUs!$C:$E,3,FALSE)*I171,0)</f>
        <v>2</v>
      </c>
      <c r="O171">
        <f>IFERROR(VLOOKUP($D171,ARPUs!$C:$E,3,FALSE)*J171,0)</f>
        <v>2</v>
      </c>
      <c r="P171">
        <f>IFERROR(VLOOKUP($D171,ARPUs!$C:$E,3,FALSE)*K171,0)</f>
        <v>2</v>
      </c>
    </row>
    <row r="172" spans="1:16" x14ac:dyDescent="0.2">
      <c r="A172" s="2" t="s">
        <v>33</v>
      </c>
      <c r="B172" s="2" t="s">
        <v>40</v>
      </c>
      <c r="C172" s="2" t="s">
        <v>41</v>
      </c>
      <c r="D172" t="str">
        <f t="shared" si="2"/>
        <v>Financial ServicesPremium</v>
      </c>
      <c r="G172" s="1" t="s">
        <v>13</v>
      </c>
      <c r="H172" s="2"/>
      <c r="I172" s="2">
        <v>1</v>
      </c>
      <c r="J172" s="2">
        <v>2</v>
      </c>
      <c r="K172" s="2">
        <v>2</v>
      </c>
      <c r="N172">
        <f>IFERROR(VLOOKUP($D172,ARPUs!$C:$E,3,FALSE)*I172,0)</f>
        <v>1.1111111111111112</v>
      </c>
      <c r="O172">
        <f>IFERROR(VLOOKUP($D172,ARPUs!$C:$E,3,FALSE)*J172,0)</f>
        <v>2.2222222222222223</v>
      </c>
      <c r="P172">
        <f>IFERROR(VLOOKUP($D172,ARPUs!$C:$E,3,FALSE)*K172,0)</f>
        <v>2.2222222222222223</v>
      </c>
    </row>
    <row r="173" spans="1:16" x14ac:dyDescent="0.2">
      <c r="A173" s="2" t="s">
        <v>33</v>
      </c>
      <c r="B173" s="2" t="s">
        <v>40</v>
      </c>
      <c r="C173" s="2" t="s">
        <v>41</v>
      </c>
      <c r="D173" t="str">
        <f t="shared" si="2"/>
        <v>Financial ServicesSite Defender</v>
      </c>
      <c r="G173" s="1" t="s">
        <v>14</v>
      </c>
      <c r="H173" s="2"/>
      <c r="I173" s="2">
        <v>0</v>
      </c>
      <c r="J173" s="2">
        <v>0</v>
      </c>
      <c r="K173" s="2">
        <v>0</v>
      </c>
      <c r="N173">
        <f>IFERROR(VLOOKUP($D173,ARPUs!$C:$E,3,FALSE)*I173,0)</f>
        <v>0</v>
      </c>
      <c r="O173">
        <f>IFERROR(VLOOKUP($D173,ARPUs!$C:$E,3,FALSE)*J173,0)</f>
        <v>0</v>
      </c>
      <c r="P173">
        <f>IFERROR(VLOOKUP($D173,ARPUs!$C:$E,3,FALSE)*K173,0)</f>
        <v>0</v>
      </c>
    </row>
    <row r="174" spans="1:16" x14ac:dyDescent="0.2">
      <c r="A174" s="2" t="s">
        <v>33</v>
      </c>
      <c r="B174" s="2" t="s">
        <v>40</v>
      </c>
      <c r="C174" s="2" t="s">
        <v>41</v>
      </c>
      <c r="D174" t="str">
        <f t="shared" si="2"/>
        <v>Financial ServicesP&amp;P SMP</v>
      </c>
      <c r="G174" s="1" t="s">
        <v>15</v>
      </c>
      <c r="H174" s="2"/>
      <c r="I174" s="2">
        <v>1</v>
      </c>
      <c r="J174" s="2">
        <v>1</v>
      </c>
      <c r="K174" s="2">
        <v>2</v>
      </c>
      <c r="N174">
        <f>IFERROR(VLOOKUP($D174,ARPUs!$C:$E,3,FALSE)*I174,0)</f>
        <v>1.1333333333333333</v>
      </c>
      <c r="O174">
        <f>IFERROR(VLOOKUP($D174,ARPUs!$C:$E,3,FALSE)*J174,0)</f>
        <v>1.1333333333333333</v>
      </c>
      <c r="P174">
        <f>IFERROR(VLOOKUP($D174,ARPUs!$C:$E,3,FALSE)*K174,0)</f>
        <v>2.2666666666666666</v>
      </c>
    </row>
    <row r="175" spans="1:16" x14ac:dyDescent="0.2">
      <c r="A175" s="2" t="s">
        <v>33</v>
      </c>
      <c r="B175" s="2" t="s">
        <v>40</v>
      </c>
      <c r="C175" s="2" t="s">
        <v>41</v>
      </c>
      <c r="D175" t="str">
        <f t="shared" si="2"/>
        <v>Financial ServicesSecurity PS</v>
      </c>
      <c r="G175" s="1" t="s">
        <v>16</v>
      </c>
      <c r="H175" s="2"/>
      <c r="I175" s="2">
        <v>0</v>
      </c>
      <c r="J175" s="2">
        <v>0</v>
      </c>
      <c r="K175" s="2">
        <v>0</v>
      </c>
      <c r="N175">
        <f>IFERROR(VLOOKUP($D175,ARPUs!$C:$E,3,FALSE)*I175,0)</f>
        <v>0</v>
      </c>
      <c r="O175">
        <f>IFERROR(VLOOKUP($D175,ARPUs!$C:$E,3,FALSE)*J175,0)</f>
        <v>0</v>
      </c>
      <c r="P175">
        <f>IFERROR(VLOOKUP($D175,ARPUs!$C:$E,3,FALSE)*K175,0)</f>
        <v>0</v>
      </c>
    </row>
    <row r="176" spans="1:16" x14ac:dyDescent="0.2">
      <c r="A176" s="2" t="s">
        <v>33</v>
      </c>
      <c r="B176" s="2" t="s">
        <v>40</v>
      </c>
      <c r="C176" s="2" t="s">
        <v>41</v>
      </c>
      <c r="D176" t="str">
        <f t="shared" si="2"/>
        <v>Financial ServicesWAF SMP</v>
      </c>
      <c r="G176" s="1" t="s">
        <v>17</v>
      </c>
      <c r="H176" s="2"/>
      <c r="I176" s="2">
        <v>0</v>
      </c>
      <c r="J176" s="2">
        <v>0</v>
      </c>
      <c r="K176" s="2">
        <v>0</v>
      </c>
      <c r="N176">
        <f>IFERROR(VLOOKUP($D176,ARPUs!$C:$E,3,FALSE)*I176,0)</f>
        <v>0</v>
      </c>
      <c r="O176">
        <f>IFERROR(VLOOKUP($D176,ARPUs!$C:$E,3,FALSE)*J176,0)</f>
        <v>0</v>
      </c>
      <c r="P176">
        <f>IFERROR(VLOOKUP($D176,ARPUs!$C:$E,3,FALSE)*K176,0)</f>
        <v>0</v>
      </c>
    </row>
    <row r="177" spans="1:16" x14ac:dyDescent="0.2">
      <c r="A177" s="2" t="s">
        <v>33</v>
      </c>
      <c r="B177" s="2" t="s">
        <v>40</v>
      </c>
      <c r="C177" s="2" t="s">
        <v>41</v>
      </c>
      <c r="D177" t="str">
        <f t="shared" si="2"/>
        <v>Financial ServicesMobile</v>
      </c>
      <c r="G177" s="1" t="s">
        <v>18</v>
      </c>
      <c r="H177" s="2"/>
      <c r="I177" s="2">
        <v>0</v>
      </c>
      <c r="J177" s="2">
        <v>0</v>
      </c>
      <c r="K177" s="2">
        <v>0</v>
      </c>
      <c r="N177">
        <f>IFERROR(VLOOKUP($D177,ARPUs!$C:$E,3,FALSE)*I177,0)</f>
        <v>0</v>
      </c>
      <c r="O177">
        <f>IFERROR(VLOOKUP($D177,ARPUs!$C:$E,3,FALSE)*J177,0)</f>
        <v>0</v>
      </c>
      <c r="P177">
        <f>IFERROR(VLOOKUP($D177,ARPUs!$C:$E,3,FALSE)*K177,0)</f>
        <v>0</v>
      </c>
    </row>
    <row r="178" spans="1:16" x14ac:dyDescent="0.2">
      <c r="A178" s="2" t="s">
        <v>33</v>
      </c>
      <c r="B178" s="2" t="s">
        <v>40</v>
      </c>
      <c r="C178" s="2" t="s">
        <v>41</v>
      </c>
      <c r="D178" t="str">
        <f t="shared" si="2"/>
        <v>Financial ServicesPriority + TAS</v>
      </c>
      <c r="G178" s="1" t="s">
        <v>19</v>
      </c>
      <c r="H178" s="2"/>
      <c r="I178" s="2">
        <v>0</v>
      </c>
      <c r="J178" s="2">
        <v>0</v>
      </c>
      <c r="K178" s="2">
        <v>0</v>
      </c>
      <c r="N178">
        <f>IFERROR(VLOOKUP($D178,ARPUs!$C:$E,3,FALSE)*I178,0)</f>
        <v>0</v>
      </c>
      <c r="O178">
        <f>IFERROR(VLOOKUP($D178,ARPUs!$C:$E,3,FALSE)*J178,0)</f>
        <v>0</v>
      </c>
      <c r="P178">
        <f>IFERROR(VLOOKUP($D178,ARPUs!$C:$E,3,FALSE)*K178,0)</f>
        <v>0</v>
      </c>
    </row>
    <row r="179" spans="1:16" x14ac:dyDescent="0.2">
      <c r="A179" s="2" t="s">
        <v>33</v>
      </c>
      <c r="B179" s="2" t="s">
        <v>40</v>
      </c>
      <c r="C179" s="2" t="s">
        <v>41</v>
      </c>
      <c r="D179" t="str">
        <f t="shared" si="2"/>
        <v>Financial ServicesPS-E</v>
      </c>
      <c r="G179" s="1" t="s">
        <v>20</v>
      </c>
      <c r="H179" s="2"/>
      <c r="I179" s="2">
        <v>2</v>
      </c>
      <c r="J179" s="2">
        <v>2</v>
      </c>
      <c r="K179" s="2">
        <v>3</v>
      </c>
      <c r="N179">
        <f>IFERROR(VLOOKUP($D179,ARPUs!$C:$E,3,FALSE)*I179,0)</f>
        <v>2</v>
      </c>
      <c r="O179">
        <f>IFERROR(VLOOKUP($D179,ARPUs!$C:$E,3,FALSE)*J179,0)</f>
        <v>2</v>
      </c>
      <c r="P179">
        <f>IFERROR(VLOOKUP($D179,ARPUs!$C:$E,3,FALSE)*K179,0)</f>
        <v>3</v>
      </c>
    </row>
    <row r="180" spans="1:16" x14ac:dyDescent="0.2">
      <c r="A180" s="2" t="s">
        <v>33</v>
      </c>
      <c r="B180" s="2" t="s">
        <v>40</v>
      </c>
      <c r="C180" s="2" t="s">
        <v>41</v>
      </c>
      <c r="D180" t="str">
        <f t="shared" si="2"/>
        <v>Financial ServicesESLA</v>
      </c>
      <c r="G180" s="1" t="s">
        <v>21</v>
      </c>
      <c r="H180" s="2"/>
      <c r="I180" s="2">
        <v>1</v>
      </c>
      <c r="J180" s="2">
        <v>1</v>
      </c>
      <c r="K180" s="2">
        <v>2</v>
      </c>
      <c r="N180">
        <f>IFERROR(VLOOKUP($D180,ARPUs!$C:$E,3,FALSE)*I180,0)</f>
        <v>1</v>
      </c>
      <c r="O180">
        <f>IFERROR(VLOOKUP($D180,ARPUs!$C:$E,3,FALSE)*J180,0)</f>
        <v>1</v>
      </c>
      <c r="P180">
        <f>IFERROR(VLOOKUP($D180,ARPUs!$C:$E,3,FALSE)*K180,0)</f>
        <v>2</v>
      </c>
    </row>
    <row r="181" spans="1:16" x14ac:dyDescent="0.2">
      <c r="A181" s="2" t="s">
        <v>33</v>
      </c>
      <c r="B181" s="2" t="s">
        <v>40</v>
      </c>
      <c r="C181" s="2" t="s">
        <v>41</v>
      </c>
      <c r="D181" t="str">
        <f t="shared" si="2"/>
        <v>Financial ServicesDownload SMP</v>
      </c>
      <c r="G181" s="1" t="s">
        <v>22</v>
      </c>
      <c r="H181" s="2"/>
      <c r="I181" s="2">
        <v>0</v>
      </c>
      <c r="J181" s="2">
        <v>0</v>
      </c>
      <c r="K181" s="2">
        <v>0</v>
      </c>
      <c r="N181">
        <f>IFERROR(VLOOKUP($D181,ARPUs!$C:$E,3,FALSE)*I181,0)</f>
        <v>0</v>
      </c>
      <c r="O181">
        <f>IFERROR(VLOOKUP($D181,ARPUs!$C:$E,3,FALSE)*J181,0)</f>
        <v>0</v>
      </c>
      <c r="P181">
        <f>IFERROR(VLOOKUP($D181,ARPUs!$C:$E,3,FALSE)*K181,0)</f>
        <v>0</v>
      </c>
    </row>
    <row r="182" spans="1:16" x14ac:dyDescent="0.2">
      <c r="A182" s="2" t="s">
        <v>33</v>
      </c>
      <c r="B182" s="2" t="s">
        <v>40</v>
      </c>
      <c r="C182" s="2" t="s">
        <v>41</v>
      </c>
      <c r="D182" t="str">
        <f t="shared" si="2"/>
        <v>Financial ServicesPackaged Solutions</v>
      </c>
      <c r="G182" s="1" t="s">
        <v>23</v>
      </c>
      <c r="H182" s="2"/>
      <c r="I182" s="2">
        <v>0</v>
      </c>
      <c r="J182" s="2">
        <v>0</v>
      </c>
      <c r="K182" s="2">
        <v>0</v>
      </c>
      <c r="N182">
        <f>IFERROR(VLOOKUP($D182,ARPUs!$C:$E,3,FALSE)*I182,0)</f>
        <v>0</v>
      </c>
      <c r="O182">
        <f>IFERROR(VLOOKUP($D182,ARPUs!$C:$E,3,FALSE)*J182,0)</f>
        <v>0</v>
      </c>
      <c r="P182">
        <f>IFERROR(VLOOKUP($D182,ARPUs!$C:$E,3,FALSE)*K182,0)</f>
        <v>0</v>
      </c>
    </row>
    <row r="183" spans="1:16" x14ac:dyDescent="0.2">
      <c r="A183" s="2" t="s">
        <v>33</v>
      </c>
      <c r="B183" s="2" t="s">
        <v>40</v>
      </c>
      <c r="C183" s="2" t="s">
        <v>41</v>
      </c>
      <c r="D183" t="str">
        <f t="shared" si="2"/>
        <v>Financial ServicesNES + SMP</v>
      </c>
      <c r="G183" s="1" t="s">
        <v>24</v>
      </c>
      <c r="H183" s="2"/>
      <c r="I183" s="2">
        <v>0</v>
      </c>
      <c r="J183" s="2">
        <v>0</v>
      </c>
      <c r="K183" s="2">
        <v>0</v>
      </c>
      <c r="N183">
        <f>IFERROR(VLOOKUP($D183,ARPUs!$C:$E,3,FALSE)*I183,0)</f>
        <v>0</v>
      </c>
      <c r="O183">
        <f>IFERROR(VLOOKUP($D183,ARPUs!$C:$E,3,FALSE)*J183,0)</f>
        <v>0</v>
      </c>
      <c r="P183">
        <f>IFERROR(VLOOKUP($D183,ARPUs!$C:$E,3,FALSE)*K183,0)</f>
        <v>0</v>
      </c>
    </row>
    <row r="184" spans="1:16" x14ac:dyDescent="0.2">
      <c r="A184" s="2" t="s">
        <v>33</v>
      </c>
      <c r="B184" s="2" t="s">
        <v>40</v>
      </c>
      <c r="C184" s="2" t="s">
        <v>41</v>
      </c>
      <c r="D184" t="str">
        <f t="shared" si="2"/>
        <v>Financial ServicesLegacy - Premium</v>
      </c>
      <c r="G184" s="1" t="s">
        <v>25</v>
      </c>
      <c r="H184" s="2"/>
      <c r="I184" s="2">
        <v>0</v>
      </c>
      <c r="J184" s="2">
        <v>0</v>
      </c>
      <c r="K184" s="2">
        <v>0</v>
      </c>
      <c r="N184">
        <f>IFERROR(VLOOKUP($D184,ARPUs!$C:$E,3,FALSE)*I184,0)</f>
        <v>0</v>
      </c>
      <c r="O184">
        <f>IFERROR(VLOOKUP($D184,ARPUs!$C:$E,3,FALSE)*J184,0)</f>
        <v>0</v>
      </c>
      <c r="P184">
        <f>IFERROR(VLOOKUP($D184,ARPUs!$C:$E,3,FALSE)*K184,0)</f>
        <v>0</v>
      </c>
    </row>
    <row r="185" spans="1:16" x14ac:dyDescent="0.2">
      <c r="A185" s="2" t="s">
        <v>33</v>
      </c>
      <c r="B185" s="2" t="s">
        <v>40</v>
      </c>
      <c r="C185" s="2" t="s">
        <v>41</v>
      </c>
      <c r="D185" t="str">
        <f t="shared" si="2"/>
        <v>Financial ServicesETAS</v>
      </c>
      <c r="G185" s="1" t="s">
        <v>26</v>
      </c>
      <c r="H185" s="2"/>
      <c r="I185" s="2">
        <v>0</v>
      </c>
      <c r="J185" s="2">
        <v>0</v>
      </c>
      <c r="K185" s="2">
        <v>0</v>
      </c>
      <c r="N185">
        <f>IFERROR(VLOOKUP($D185,ARPUs!$C:$E,3,FALSE)*I185,0)</f>
        <v>0</v>
      </c>
      <c r="O185">
        <f>IFERROR(VLOOKUP($D185,ARPUs!$C:$E,3,FALSE)*J185,0)</f>
        <v>0</v>
      </c>
      <c r="P185">
        <f>IFERROR(VLOOKUP($D185,ARPUs!$C:$E,3,FALSE)*K185,0)</f>
        <v>0</v>
      </c>
    </row>
    <row r="186" spans="1:16" x14ac:dyDescent="0.2">
      <c r="A186" s="2" t="s">
        <v>33</v>
      </c>
      <c r="B186" s="2" t="s">
        <v>40</v>
      </c>
      <c r="C186" s="2" t="s">
        <v>41</v>
      </c>
      <c r="D186" t="str">
        <f t="shared" si="2"/>
        <v>Financial ServicesTAS</v>
      </c>
      <c r="G186" s="1" t="s">
        <v>27</v>
      </c>
      <c r="H186" s="2"/>
      <c r="I186" s="2">
        <v>3</v>
      </c>
      <c r="J186" s="2">
        <v>3</v>
      </c>
      <c r="K186" s="2">
        <v>3</v>
      </c>
      <c r="N186">
        <f>IFERROR(VLOOKUP($D186,ARPUs!$C:$E,3,FALSE)*I186,0)</f>
        <v>3.5999999999999996</v>
      </c>
      <c r="O186">
        <f>IFERROR(VLOOKUP($D186,ARPUs!$C:$E,3,FALSE)*J186,0)</f>
        <v>3.5999999999999996</v>
      </c>
      <c r="P186">
        <f>IFERROR(VLOOKUP($D186,ARPUs!$C:$E,3,FALSE)*K186,0)</f>
        <v>3.5999999999999996</v>
      </c>
    </row>
    <row r="187" spans="1:16" x14ac:dyDescent="0.2">
      <c r="A187" s="2" t="s">
        <v>33</v>
      </c>
      <c r="B187" s="2" t="s">
        <v>40</v>
      </c>
      <c r="C187" s="2" t="s">
        <v>41</v>
      </c>
      <c r="D187" t="str">
        <f t="shared" si="2"/>
        <v>Financial ServicesKSD SMP</v>
      </c>
      <c r="G187" s="1" t="s">
        <v>28</v>
      </c>
      <c r="H187" s="2"/>
      <c r="I187" s="2">
        <v>0</v>
      </c>
      <c r="J187" s="2">
        <v>0</v>
      </c>
      <c r="K187" s="2">
        <v>0</v>
      </c>
      <c r="N187">
        <f>IFERROR(VLOOKUP($D187,ARPUs!$C:$E,3,FALSE)*I187,0)</f>
        <v>0</v>
      </c>
      <c r="O187">
        <f>IFERROR(VLOOKUP($D187,ARPUs!$C:$E,3,FALSE)*J187,0)</f>
        <v>0</v>
      </c>
      <c r="P187">
        <f>IFERROR(VLOOKUP($D187,ARPUs!$C:$E,3,FALSE)*K187,0)</f>
        <v>0</v>
      </c>
    </row>
    <row r="188" spans="1:16" x14ac:dyDescent="0.2">
      <c r="A188" s="2" t="s">
        <v>33</v>
      </c>
      <c r="B188" s="2" t="s">
        <v>40</v>
      </c>
      <c r="C188" s="2" t="s">
        <v>41</v>
      </c>
      <c r="D188" t="str">
        <f t="shared" si="2"/>
        <v>Financial ServicesDDoS</v>
      </c>
      <c r="G188" s="1" t="s">
        <v>29</v>
      </c>
      <c r="H188" s="2"/>
      <c r="I188" s="2">
        <v>0</v>
      </c>
      <c r="J188" s="2">
        <v>0</v>
      </c>
      <c r="K188" s="2">
        <v>0</v>
      </c>
      <c r="N188">
        <f>IFERROR(VLOOKUP($D188,ARPUs!$C:$E,3,FALSE)*I188,0)</f>
        <v>0</v>
      </c>
      <c r="O188">
        <f>IFERROR(VLOOKUP($D188,ARPUs!$C:$E,3,FALSE)*J188,0)</f>
        <v>0</v>
      </c>
      <c r="P188">
        <f>IFERROR(VLOOKUP($D188,ARPUs!$C:$E,3,FALSE)*K188,0)</f>
        <v>0</v>
      </c>
    </row>
    <row r="189" spans="1:16" x14ac:dyDescent="0.2">
      <c r="A189" s="2" t="s">
        <v>33</v>
      </c>
      <c r="B189" s="2" t="s">
        <v>40</v>
      </c>
      <c r="C189" s="2" t="s">
        <v>41</v>
      </c>
      <c r="D189" t="str">
        <f t="shared" si="2"/>
        <v>Financial ServicesManaged Kona</v>
      </c>
      <c r="G189" s="1" t="s">
        <v>30</v>
      </c>
      <c r="H189" s="2"/>
      <c r="I189" s="2">
        <v>1</v>
      </c>
      <c r="J189" s="2">
        <v>1</v>
      </c>
      <c r="K189" s="2">
        <v>2</v>
      </c>
      <c r="N189">
        <f>IFERROR(VLOOKUP($D189,ARPUs!$C:$E,3,FALSE)*I189,0)</f>
        <v>1.25</v>
      </c>
      <c r="O189">
        <f>IFERROR(VLOOKUP($D189,ARPUs!$C:$E,3,FALSE)*J189,0)</f>
        <v>1.25</v>
      </c>
      <c r="P189">
        <f>IFERROR(VLOOKUP($D189,ARPUs!$C:$E,3,FALSE)*K189,0)</f>
        <v>2.5</v>
      </c>
    </row>
    <row r="190" spans="1:16" x14ac:dyDescent="0.2">
      <c r="A190" s="2" t="s">
        <v>33</v>
      </c>
      <c r="B190" s="2" t="s">
        <v>40</v>
      </c>
      <c r="C190" s="2" t="s">
        <v>41</v>
      </c>
      <c r="D190" t="str">
        <f t="shared" si="2"/>
        <v>Financial ServicesDSA SMP</v>
      </c>
      <c r="G190" s="1" t="s">
        <v>31</v>
      </c>
      <c r="H190" s="2"/>
      <c r="I190" s="2">
        <v>0</v>
      </c>
      <c r="J190" s="2">
        <v>0</v>
      </c>
      <c r="K190" s="2">
        <v>0</v>
      </c>
      <c r="N190">
        <f>IFERROR(VLOOKUP($D190,ARPUs!$C:$E,3,FALSE)*I190,0)</f>
        <v>0</v>
      </c>
      <c r="O190">
        <f>IFERROR(VLOOKUP($D190,ARPUs!$C:$E,3,FALSE)*J190,0)</f>
        <v>0</v>
      </c>
      <c r="P190">
        <f>IFERROR(VLOOKUP($D190,ARPUs!$C:$E,3,FALSE)*K190,0)</f>
        <v>0</v>
      </c>
    </row>
    <row r="191" spans="1:16" x14ac:dyDescent="0.2">
      <c r="A191" s="2" t="s">
        <v>33</v>
      </c>
      <c r="B191" s="2" t="s">
        <v>40</v>
      </c>
      <c r="C191" s="2" t="s">
        <v>41</v>
      </c>
      <c r="D191" t="str">
        <f t="shared" si="2"/>
        <v>Financial ServicesRUS</v>
      </c>
      <c r="G191" s="1" t="s">
        <v>32</v>
      </c>
      <c r="H191" s="2"/>
      <c r="I191" s="2">
        <v>3</v>
      </c>
      <c r="J191" s="2">
        <v>3</v>
      </c>
      <c r="K191" s="2">
        <v>3</v>
      </c>
      <c r="N191">
        <f>IFERROR(VLOOKUP($D191,ARPUs!$C:$E,3,FALSE)*I191,0)</f>
        <v>3.375</v>
      </c>
      <c r="O191">
        <f>IFERROR(VLOOKUP($D191,ARPUs!$C:$E,3,FALSE)*J191,0)</f>
        <v>3.375</v>
      </c>
      <c r="P191">
        <f>IFERROR(VLOOKUP($D191,ARPUs!$C:$E,3,FALSE)*K191,0)</f>
        <v>3.375</v>
      </c>
    </row>
    <row r="192" spans="1:16" x14ac:dyDescent="0.2">
      <c r="A192" s="2" t="s">
        <v>33</v>
      </c>
      <c r="B192" s="2" t="s">
        <v>40</v>
      </c>
      <c r="C192" s="2" t="s">
        <v>42</v>
      </c>
      <c r="D192" t="str">
        <f t="shared" si="2"/>
        <v>High TechMedia</v>
      </c>
      <c r="G192" s="1" t="s">
        <v>6</v>
      </c>
      <c r="H192" s="2"/>
      <c r="I192" s="2">
        <v>0</v>
      </c>
      <c r="J192" s="2">
        <v>0</v>
      </c>
      <c r="K192" s="2">
        <v>0</v>
      </c>
      <c r="N192">
        <f>IFERROR(VLOOKUP($D192,ARPUs!$C:$E,3,FALSE)*I192,0)</f>
        <v>0</v>
      </c>
      <c r="O192">
        <f>IFERROR(VLOOKUP($D192,ARPUs!$C:$E,3,FALSE)*J192,0)</f>
        <v>0</v>
      </c>
      <c r="P192">
        <f>IFERROR(VLOOKUP($D192,ARPUs!$C:$E,3,FALSE)*K192,0)</f>
        <v>0</v>
      </c>
    </row>
    <row r="193" spans="1:16" x14ac:dyDescent="0.2">
      <c r="A193" s="2" t="s">
        <v>33</v>
      </c>
      <c r="B193" s="2" t="s">
        <v>40</v>
      </c>
      <c r="C193" s="2" t="s">
        <v>42</v>
      </c>
      <c r="D193" t="str">
        <f t="shared" si="2"/>
        <v>High TechWAA SMP</v>
      </c>
      <c r="G193" s="1" t="s">
        <v>7</v>
      </c>
      <c r="H193" s="2"/>
      <c r="I193" s="2">
        <v>0</v>
      </c>
      <c r="J193" s="2">
        <v>0</v>
      </c>
      <c r="K193" s="2">
        <v>0</v>
      </c>
      <c r="N193">
        <f>IFERROR(VLOOKUP($D193,ARPUs!$C:$E,3,FALSE)*I193,0)</f>
        <v>0</v>
      </c>
      <c r="O193">
        <f>IFERROR(VLOOKUP($D193,ARPUs!$C:$E,3,FALSE)*J193,0)</f>
        <v>0</v>
      </c>
      <c r="P193">
        <f>IFERROR(VLOOKUP($D193,ARPUs!$C:$E,3,FALSE)*K193,0)</f>
        <v>0</v>
      </c>
    </row>
    <row r="194" spans="1:16" x14ac:dyDescent="0.2">
      <c r="A194" s="2" t="s">
        <v>33</v>
      </c>
      <c r="B194" s="2" t="s">
        <v>40</v>
      </c>
      <c r="C194" s="2" t="s">
        <v>42</v>
      </c>
      <c r="D194" t="str">
        <f t="shared" si="2"/>
        <v>High TechSMP</v>
      </c>
      <c r="G194" s="1" t="s">
        <v>8</v>
      </c>
      <c r="H194" s="2"/>
      <c r="I194" s="2">
        <v>-1</v>
      </c>
      <c r="J194" s="2">
        <v>-1</v>
      </c>
      <c r="K194" s="2">
        <v>-1</v>
      </c>
      <c r="N194">
        <f>IFERROR(VLOOKUP($D194,ARPUs!$C:$E,3,FALSE)*I194,0)</f>
        <v>-1</v>
      </c>
      <c r="O194">
        <f>IFERROR(VLOOKUP($D194,ARPUs!$C:$E,3,FALSE)*J194,0)</f>
        <v>-1</v>
      </c>
      <c r="P194">
        <f>IFERROR(VLOOKUP($D194,ARPUs!$C:$E,3,FALSE)*K194,0)</f>
        <v>-1</v>
      </c>
    </row>
    <row r="195" spans="1:16" x14ac:dyDescent="0.2">
      <c r="A195" s="2" t="s">
        <v>33</v>
      </c>
      <c r="B195" s="2" t="s">
        <v>40</v>
      </c>
      <c r="C195" s="2" t="s">
        <v>42</v>
      </c>
      <c r="D195" t="str">
        <f t="shared" si="2"/>
        <v>High TechPriority</v>
      </c>
      <c r="G195" s="1" t="s">
        <v>9</v>
      </c>
      <c r="H195" s="2"/>
      <c r="I195" s="2">
        <v>-1</v>
      </c>
      <c r="J195" s="2">
        <v>-1</v>
      </c>
      <c r="K195" s="2">
        <v>-1</v>
      </c>
      <c r="N195">
        <f>IFERROR(VLOOKUP($D195,ARPUs!$C:$E,3,FALSE)*I195,0)</f>
        <v>-1.25</v>
      </c>
      <c r="O195">
        <f>IFERROR(VLOOKUP($D195,ARPUs!$C:$E,3,FALSE)*J195,0)</f>
        <v>-1.25</v>
      </c>
      <c r="P195">
        <f>IFERROR(VLOOKUP($D195,ARPUs!$C:$E,3,FALSE)*K195,0)</f>
        <v>-1.25</v>
      </c>
    </row>
    <row r="196" spans="1:16" x14ac:dyDescent="0.2">
      <c r="A196" s="2" t="s">
        <v>33</v>
      </c>
      <c r="B196" s="2" t="s">
        <v>40</v>
      </c>
      <c r="C196" s="2" t="s">
        <v>42</v>
      </c>
      <c r="D196" t="str">
        <f t="shared" ref="D196:D259" si="3">CONCATENATE(C196,G196)</f>
        <v>High TechPriority + SMP</v>
      </c>
      <c r="G196" s="1" t="s">
        <v>10</v>
      </c>
      <c r="H196" s="2"/>
      <c r="I196" s="2">
        <v>0</v>
      </c>
      <c r="J196" s="2">
        <v>0</v>
      </c>
      <c r="K196" s="2">
        <v>0</v>
      </c>
      <c r="N196">
        <f>IFERROR(VLOOKUP($D196,ARPUs!$C:$E,3,FALSE)*I196,0)</f>
        <v>0</v>
      </c>
      <c r="O196">
        <f>IFERROR(VLOOKUP($D196,ARPUs!$C:$E,3,FALSE)*J196,0)</f>
        <v>0</v>
      </c>
      <c r="P196">
        <f>IFERROR(VLOOKUP($D196,ARPUs!$C:$E,3,FALSE)*K196,0)</f>
        <v>0</v>
      </c>
    </row>
    <row r="197" spans="1:16" x14ac:dyDescent="0.2">
      <c r="A197" s="2" t="s">
        <v>33</v>
      </c>
      <c r="B197" s="2" t="s">
        <v>40</v>
      </c>
      <c r="C197" s="2" t="s">
        <v>42</v>
      </c>
      <c r="D197" t="str">
        <f t="shared" si="3"/>
        <v>High TechNES</v>
      </c>
      <c r="G197" s="1" t="s">
        <v>11</v>
      </c>
      <c r="H197" s="2"/>
      <c r="I197" s="2">
        <v>1</v>
      </c>
      <c r="J197" s="2">
        <v>1</v>
      </c>
      <c r="K197" s="2">
        <v>1</v>
      </c>
      <c r="N197">
        <f>IFERROR(VLOOKUP($D197,ARPUs!$C:$E,3,FALSE)*I197,0)</f>
        <v>1.25</v>
      </c>
      <c r="O197">
        <f>IFERROR(VLOOKUP($D197,ARPUs!$C:$E,3,FALSE)*J197,0)</f>
        <v>1.25</v>
      </c>
      <c r="P197">
        <f>IFERROR(VLOOKUP($D197,ARPUs!$C:$E,3,FALSE)*K197,0)</f>
        <v>1.25</v>
      </c>
    </row>
    <row r="198" spans="1:16" x14ac:dyDescent="0.2">
      <c r="A198" s="2" t="s">
        <v>33</v>
      </c>
      <c r="B198" s="2" t="s">
        <v>40</v>
      </c>
      <c r="C198" s="2" t="s">
        <v>42</v>
      </c>
      <c r="D198" t="str">
        <f t="shared" si="3"/>
        <v>High TechESMP</v>
      </c>
      <c r="G198" s="1" t="s">
        <v>12</v>
      </c>
      <c r="H198" s="2"/>
      <c r="I198" s="2">
        <v>1</v>
      </c>
      <c r="J198" s="2">
        <v>2</v>
      </c>
      <c r="K198" s="2">
        <v>2</v>
      </c>
      <c r="N198">
        <f>IFERROR(VLOOKUP($D198,ARPUs!$C:$E,3,FALSE)*I198,0)</f>
        <v>1</v>
      </c>
      <c r="O198">
        <f>IFERROR(VLOOKUP($D198,ARPUs!$C:$E,3,FALSE)*J198,0)</f>
        <v>2</v>
      </c>
      <c r="P198">
        <f>IFERROR(VLOOKUP($D198,ARPUs!$C:$E,3,FALSE)*K198,0)</f>
        <v>2</v>
      </c>
    </row>
    <row r="199" spans="1:16" x14ac:dyDescent="0.2">
      <c r="A199" s="2" t="s">
        <v>33</v>
      </c>
      <c r="B199" s="2" t="s">
        <v>40</v>
      </c>
      <c r="C199" s="2" t="s">
        <v>42</v>
      </c>
      <c r="D199" t="str">
        <f t="shared" si="3"/>
        <v>High TechPremium</v>
      </c>
      <c r="G199" s="1" t="s">
        <v>13</v>
      </c>
      <c r="H199" s="2"/>
      <c r="I199" s="2">
        <v>1</v>
      </c>
      <c r="J199" s="2">
        <v>0</v>
      </c>
      <c r="K199" s="2">
        <v>1</v>
      </c>
      <c r="N199">
        <f>IFERROR(VLOOKUP($D199,ARPUs!$C:$E,3,FALSE)*I199,0)</f>
        <v>1.1111111111111112</v>
      </c>
      <c r="O199">
        <f>IFERROR(VLOOKUP($D199,ARPUs!$C:$E,3,FALSE)*J199,0)</f>
        <v>0</v>
      </c>
      <c r="P199">
        <f>IFERROR(VLOOKUP($D199,ARPUs!$C:$E,3,FALSE)*K199,0)</f>
        <v>1.1111111111111112</v>
      </c>
    </row>
    <row r="200" spans="1:16" x14ac:dyDescent="0.2">
      <c r="A200" s="2" t="s">
        <v>33</v>
      </c>
      <c r="B200" s="2" t="s">
        <v>40</v>
      </c>
      <c r="C200" s="2" t="s">
        <v>42</v>
      </c>
      <c r="D200" t="str">
        <f t="shared" si="3"/>
        <v>High TechSite Defender</v>
      </c>
      <c r="G200" s="1" t="s">
        <v>14</v>
      </c>
      <c r="H200" s="2"/>
      <c r="I200" s="2">
        <v>0</v>
      </c>
      <c r="J200" s="2">
        <v>0</v>
      </c>
      <c r="K200" s="2">
        <v>0</v>
      </c>
      <c r="N200">
        <f>IFERROR(VLOOKUP($D200,ARPUs!$C:$E,3,FALSE)*I200,0)</f>
        <v>0</v>
      </c>
      <c r="O200">
        <f>IFERROR(VLOOKUP($D200,ARPUs!$C:$E,3,FALSE)*J200,0)</f>
        <v>0</v>
      </c>
      <c r="P200">
        <f>IFERROR(VLOOKUP($D200,ARPUs!$C:$E,3,FALSE)*K200,0)</f>
        <v>0</v>
      </c>
    </row>
    <row r="201" spans="1:16" x14ac:dyDescent="0.2">
      <c r="A201" s="2" t="s">
        <v>33</v>
      </c>
      <c r="B201" s="2" t="s">
        <v>40</v>
      </c>
      <c r="C201" s="2" t="s">
        <v>42</v>
      </c>
      <c r="D201" t="str">
        <f t="shared" si="3"/>
        <v>High TechP&amp;P SMP</v>
      </c>
      <c r="G201" s="1" t="s">
        <v>15</v>
      </c>
      <c r="H201" s="2"/>
      <c r="I201" s="2">
        <v>0</v>
      </c>
      <c r="J201" s="2">
        <v>1</v>
      </c>
      <c r="K201" s="2">
        <v>1</v>
      </c>
      <c r="N201">
        <f>IFERROR(VLOOKUP($D201,ARPUs!$C:$E,3,FALSE)*I201,0)</f>
        <v>0</v>
      </c>
      <c r="O201">
        <f>IFERROR(VLOOKUP($D201,ARPUs!$C:$E,3,FALSE)*J201,0)</f>
        <v>1.1333333333333333</v>
      </c>
      <c r="P201">
        <f>IFERROR(VLOOKUP($D201,ARPUs!$C:$E,3,FALSE)*K201,0)</f>
        <v>1.1333333333333333</v>
      </c>
    </row>
    <row r="202" spans="1:16" x14ac:dyDescent="0.2">
      <c r="A202" s="2" t="s">
        <v>33</v>
      </c>
      <c r="B202" s="2" t="s">
        <v>40</v>
      </c>
      <c r="C202" s="2" t="s">
        <v>42</v>
      </c>
      <c r="D202" t="str">
        <f t="shared" si="3"/>
        <v>High TechSecurity PS</v>
      </c>
      <c r="G202" s="1" t="s">
        <v>16</v>
      </c>
      <c r="H202" s="2"/>
      <c r="I202" s="2">
        <v>0</v>
      </c>
      <c r="J202" s="2">
        <v>0</v>
      </c>
      <c r="K202" s="2">
        <v>0</v>
      </c>
      <c r="N202">
        <f>IFERROR(VLOOKUP($D202,ARPUs!$C:$E,3,FALSE)*I202,0)</f>
        <v>0</v>
      </c>
      <c r="O202">
        <f>IFERROR(VLOOKUP($D202,ARPUs!$C:$E,3,FALSE)*J202,0)</f>
        <v>0</v>
      </c>
      <c r="P202">
        <f>IFERROR(VLOOKUP($D202,ARPUs!$C:$E,3,FALSE)*K202,0)</f>
        <v>0</v>
      </c>
    </row>
    <row r="203" spans="1:16" x14ac:dyDescent="0.2">
      <c r="A203" s="2" t="s">
        <v>33</v>
      </c>
      <c r="B203" s="2" t="s">
        <v>40</v>
      </c>
      <c r="C203" s="2" t="s">
        <v>42</v>
      </c>
      <c r="D203" t="str">
        <f t="shared" si="3"/>
        <v>High TechWAF SMP</v>
      </c>
      <c r="G203" s="1" t="s">
        <v>17</v>
      </c>
      <c r="H203" s="2"/>
      <c r="I203" s="2">
        <v>0</v>
      </c>
      <c r="J203" s="2">
        <v>0</v>
      </c>
      <c r="K203" s="2">
        <v>0</v>
      </c>
      <c r="N203">
        <f>IFERROR(VLOOKUP($D203,ARPUs!$C:$E,3,FALSE)*I203,0)</f>
        <v>0</v>
      </c>
      <c r="O203">
        <f>IFERROR(VLOOKUP($D203,ARPUs!$C:$E,3,FALSE)*J203,0)</f>
        <v>0</v>
      </c>
      <c r="P203">
        <f>IFERROR(VLOOKUP($D203,ARPUs!$C:$E,3,FALSE)*K203,0)</f>
        <v>0</v>
      </c>
    </row>
    <row r="204" spans="1:16" x14ac:dyDescent="0.2">
      <c r="A204" s="2" t="s">
        <v>33</v>
      </c>
      <c r="B204" s="2" t="s">
        <v>40</v>
      </c>
      <c r="C204" s="2" t="s">
        <v>42</v>
      </c>
      <c r="D204" t="str">
        <f t="shared" si="3"/>
        <v>High TechMobile</v>
      </c>
      <c r="G204" s="1" t="s">
        <v>18</v>
      </c>
      <c r="H204" s="2"/>
      <c r="I204" s="2">
        <v>0</v>
      </c>
      <c r="J204" s="2">
        <v>0</v>
      </c>
      <c r="K204" s="2">
        <v>0</v>
      </c>
      <c r="N204">
        <f>IFERROR(VLOOKUP($D204,ARPUs!$C:$E,3,FALSE)*I204,0)</f>
        <v>0</v>
      </c>
      <c r="O204">
        <f>IFERROR(VLOOKUP($D204,ARPUs!$C:$E,3,FALSE)*J204,0)</f>
        <v>0</v>
      </c>
      <c r="P204">
        <f>IFERROR(VLOOKUP($D204,ARPUs!$C:$E,3,FALSE)*K204,0)</f>
        <v>0</v>
      </c>
    </row>
    <row r="205" spans="1:16" x14ac:dyDescent="0.2">
      <c r="A205" s="2" t="s">
        <v>33</v>
      </c>
      <c r="B205" s="2" t="s">
        <v>40</v>
      </c>
      <c r="C205" s="2" t="s">
        <v>42</v>
      </c>
      <c r="D205" t="str">
        <f t="shared" si="3"/>
        <v>High TechPriority + TAS</v>
      </c>
      <c r="G205" s="1" t="s">
        <v>19</v>
      </c>
      <c r="H205" s="2"/>
      <c r="I205" s="2">
        <v>0</v>
      </c>
      <c r="J205" s="2">
        <v>0</v>
      </c>
      <c r="K205" s="2">
        <v>0</v>
      </c>
      <c r="N205">
        <f>IFERROR(VLOOKUP($D205,ARPUs!$C:$E,3,FALSE)*I205,0)</f>
        <v>0</v>
      </c>
      <c r="O205">
        <f>IFERROR(VLOOKUP($D205,ARPUs!$C:$E,3,FALSE)*J205,0)</f>
        <v>0</v>
      </c>
      <c r="P205">
        <f>IFERROR(VLOOKUP($D205,ARPUs!$C:$E,3,FALSE)*K205,0)</f>
        <v>0</v>
      </c>
    </row>
    <row r="206" spans="1:16" x14ac:dyDescent="0.2">
      <c r="A206" s="2" t="s">
        <v>33</v>
      </c>
      <c r="B206" s="2" t="s">
        <v>40</v>
      </c>
      <c r="C206" s="2" t="s">
        <v>42</v>
      </c>
      <c r="D206" t="str">
        <f t="shared" si="3"/>
        <v>High TechPS-E</v>
      </c>
      <c r="G206" s="1" t="s">
        <v>20</v>
      </c>
      <c r="H206" s="2"/>
      <c r="I206" s="2">
        <v>0</v>
      </c>
      <c r="J206" s="2">
        <v>1</v>
      </c>
      <c r="K206" s="2">
        <v>0</v>
      </c>
      <c r="N206">
        <f>IFERROR(VLOOKUP($D206,ARPUs!$C:$E,3,FALSE)*I206,0)</f>
        <v>0</v>
      </c>
      <c r="O206">
        <f>IFERROR(VLOOKUP($D206,ARPUs!$C:$E,3,FALSE)*J206,0)</f>
        <v>1</v>
      </c>
      <c r="P206">
        <f>IFERROR(VLOOKUP($D206,ARPUs!$C:$E,3,FALSE)*K206,0)</f>
        <v>0</v>
      </c>
    </row>
    <row r="207" spans="1:16" x14ac:dyDescent="0.2">
      <c r="A207" s="2" t="s">
        <v>33</v>
      </c>
      <c r="B207" s="2" t="s">
        <v>40</v>
      </c>
      <c r="C207" s="2" t="s">
        <v>42</v>
      </c>
      <c r="D207" t="str">
        <f t="shared" si="3"/>
        <v>High TechESLA</v>
      </c>
      <c r="G207" s="1" t="s">
        <v>21</v>
      </c>
      <c r="H207" s="2"/>
      <c r="I207" s="2">
        <v>0</v>
      </c>
      <c r="J207" s="2">
        <v>0</v>
      </c>
      <c r="K207" s="2">
        <v>0</v>
      </c>
      <c r="N207">
        <f>IFERROR(VLOOKUP($D207,ARPUs!$C:$E,3,FALSE)*I207,0)</f>
        <v>0</v>
      </c>
      <c r="O207">
        <f>IFERROR(VLOOKUP($D207,ARPUs!$C:$E,3,FALSE)*J207,0)</f>
        <v>0</v>
      </c>
      <c r="P207">
        <f>IFERROR(VLOOKUP($D207,ARPUs!$C:$E,3,FALSE)*K207,0)</f>
        <v>0</v>
      </c>
    </row>
    <row r="208" spans="1:16" x14ac:dyDescent="0.2">
      <c r="A208" s="2" t="s">
        <v>33</v>
      </c>
      <c r="B208" s="2" t="s">
        <v>40</v>
      </c>
      <c r="C208" s="2" t="s">
        <v>42</v>
      </c>
      <c r="D208" t="str">
        <f t="shared" si="3"/>
        <v>High TechDownload SMP</v>
      </c>
      <c r="G208" s="1" t="s">
        <v>22</v>
      </c>
      <c r="H208" s="2"/>
      <c r="I208" s="2">
        <v>0</v>
      </c>
      <c r="J208" s="2">
        <v>0</v>
      </c>
      <c r="K208" s="2">
        <v>0</v>
      </c>
      <c r="N208">
        <f>IFERROR(VLOOKUP($D208,ARPUs!$C:$E,3,FALSE)*I208,0)</f>
        <v>0</v>
      </c>
      <c r="O208">
        <f>IFERROR(VLOOKUP($D208,ARPUs!$C:$E,3,FALSE)*J208,0)</f>
        <v>0</v>
      </c>
      <c r="P208">
        <f>IFERROR(VLOOKUP($D208,ARPUs!$C:$E,3,FALSE)*K208,0)</f>
        <v>0</v>
      </c>
    </row>
    <row r="209" spans="1:16" x14ac:dyDescent="0.2">
      <c r="A209" s="2" t="s">
        <v>33</v>
      </c>
      <c r="B209" s="2" t="s">
        <v>40</v>
      </c>
      <c r="C209" s="2" t="s">
        <v>42</v>
      </c>
      <c r="D209" t="str">
        <f t="shared" si="3"/>
        <v>High TechPackaged Solutions</v>
      </c>
      <c r="G209" s="1" t="s">
        <v>23</v>
      </c>
      <c r="H209" s="2"/>
      <c r="I209" s="2">
        <v>0</v>
      </c>
      <c r="J209" s="2">
        <v>0</v>
      </c>
      <c r="K209" s="2">
        <v>0</v>
      </c>
      <c r="N209">
        <f>IFERROR(VLOOKUP($D209,ARPUs!$C:$E,3,FALSE)*I209,0)</f>
        <v>0</v>
      </c>
      <c r="O209">
        <f>IFERROR(VLOOKUP($D209,ARPUs!$C:$E,3,FALSE)*J209,0)</f>
        <v>0</v>
      </c>
      <c r="P209">
        <f>IFERROR(VLOOKUP($D209,ARPUs!$C:$E,3,FALSE)*K209,0)</f>
        <v>0</v>
      </c>
    </row>
    <row r="210" spans="1:16" x14ac:dyDescent="0.2">
      <c r="A210" s="2" t="s">
        <v>33</v>
      </c>
      <c r="B210" s="2" t="s">
        <v>40</v>
      </c>
      <c r="C210" s="2" t="s">
        <v>42</v>
      </c>
      <c r="D210" t="str">
        <f t="shared" si="3"/>
        <v>High TechNES + SMP</v>
      </c>
      <c r="G210" s="1" t="s">
        <v>24</v>
      </c>
      <c r="H210" s="2"/>
      <c r="I210" s="2">
        <v>0</v>
      </c>
      <c r="J210" s="2">
        <v>0</v>
      </c>
      <c r="K210" s="2">
        <v>0</v>
      </c>
      <c r="N210">
        <f>IFERROR(VLOOKUP($D210,ARPUs!$C:$E,3,FALSE)*I210,0)</f>
        <v>0</v>
      </c>
      <c r="O210">
        <f>IFERROR(VLOOKUP($D210,ARPUs!$C:$E,3,FALSE)*J210,0)</f>
        <v>0</v>
      </c>
      <c r="P210">
        <f>IFERROR(VLOOKUP($D210,ARPUs!$C:$E,3,FALSE)*K210,0)</f>
        <v>0</v>
      </c>
    </row>
    <row r="211" spans="1:16" x14ac:dyDescent="0.2">
      <c r="A211" s="2" t="s">
        <v>33</v>
      </c>
      <c r="B211" s="2" t="s">
        <v>40</v>
      </c>
      <c r="C211" s="2" t="s">
        <v>42</v>
      </c>
      <c r="D211" t="str">
        <f t="shared" si="3"/>
        <v>High TechLegacy - Premium</v>
      </c>
      <c r="G211" s="1" t="s">
        <v>25</v>
      </c>
      <c r="H211" s="2"/>
      <c r="I211" s="2">
        <v>0</v>
      </c>
      <c r="J211" s="2">
        <v>0</v>
      </c>
      <c r="K211" s="2">
        <v>0</v>
      </c>
      <c r="N211">
        <f>IFERROR(VLOOKUP($D211,ARPUs!$C:$E,3,FALSE)*I211,0)</f>
        <v>0</v>
      </c>
      <c r="O211">
        <f>IFERROR(VLOOKUP($D211,ARPUs!$C:$E,3,FALSE)*J211,0)</f>
        <v>0</v>
      </c>
      <c r="P211">
        <f>IFERROR(VLOOKUP($D211,ARPUs!$C:$E,3,FALSE)*K211,0)</f>
        <v>0</v>
      </c>
    </row>
    <row r="212" spans="1:16" x14ac:dyDescent="0.2">
      <c r="A212" s="2" t="s">
        <v>33</v>
      </c>
      <c r="B212" s="2" t="s">
        <v>40</v>
      </c>
      <c r="C212" s="2" t="s">
        <v>42</v>
      </c>
      <c r="D212" t="str">
        <f t="shared" si="3"/>
        <v>High TechETAS</v>
      </c>
      <c r="G212" s="1" t="s">
        <v>26</v>
      </c>
      <c r="H212" s="2"/>
      <c r="I212" s="2">
        <v>0</v>
      </c>
      <c r="J212" s="2">
        <v>0</v>
      </c>
      <c r="K212" s="2">
        <v>0</v>
      </c>
      <c r="N212">
        <f>IFERROR(VLOOKUP($D212,ARPUs!$C:$E,3,FALSE)*I212,0)</f>
        <v>0</v>
      </c>
      <c r="O212">
        <f>IFERROR(VLOOKUP($D212,ARPUs!$C:$E,3,FALSE)*J212,0)</f>
        <v>0</v>
      </c>
      <c r="P212">
        <f>IFERROR(VLOOKUP($D212,ARPUs!$C:$E,3,FALSE)*K212,0)</f>
        <v>0</v>
      </c>
    </row>
    <row r="213" spans="1:16" x14ac:dyDescent="0.2">
      <c r="A213" s="2" t="s">
        <v>33</v>
      </c>
      <c r="B213" s="2" t="s">
        <v>40</v>
      </c>
      <c r="C213" s="2" t="s">
        <v>42</v>
      </c>
      <c r="D213" t="str">
        <f t="shared" si="3"/>
        <v>High TechTAS</v>
      </c>
      <c r="G213" s="1" t="s">
        <v>27</v>
      </c>
      <c r="H213" s="2"/>
      <c r="I213" s="2">
        <v>1</v>
      </c>
      <c r="J213" s="2">
        <v>2</v>
      </c>
      <c r="K213" s="2">
        <v>1</v>
      </c>
      <c r="N213">
        <f>IFERROR(VLOOKUP($D213,ARPUs!$C:$E,3,FALSE)*I213,0)</f>
        <v>1.2</v>
      </c>
      <c r="O213">
        <f>IFERROR(VLOOKUP($D213,ARPUs!$C:$E,3,FALSE)*J213,0)</f>
        <v>2.4</v>
      </c>
      <c r="P213">
        <f>IFERROR(VLOOKUP($D213,ARPUs!$C:$E,3,FALSE)*K213,0)</f>
        <v>1.2</v>
      </c>
    </row>
    <row r="214" spans="1:16" x14ac:dyDescent="0.2">
      <c r="A214" s="2" t="s">
        <v>33</v>
      </c>
      <c r="B214" s="2" t="s">
        <v>40</v>
      </c>
      <c r="C214" s="2" t="s">
        <v>42</v>
      </c>
      <c r="D214" t="str">
        <f t="shared" si="3"/>
        <v>High TechKSD SMP</v>
      </c>
      <c r="G214" s="1" t="s">
        <v>28</v>
      </c>
      <c r="H214" s="2"/>
      <c r="I214" s="2">
        <v>0</v>
      </c>
      <c r="J214" s="2">
        <v>0</v>
      </c>
      <c r="K214" s="2">
        <v>0</v>
      </c>
      <c r="N214">
        <f>IFERROR(VLOOKUP($D214,ARPUs!$C:$E,3,FALSE)*I214,0)</f>
        <v>0</v>
      </c>
      <c r="O214">
        <f>IFERROR(VLOOKUP($D214,ARPUs!$C:$E,3,FALSE)*J214,0)</f>
        <v>0</v>
      </c>
      <c r="P214">
        <f>IFERROR(VLOOKUP($D214,ARPUs!$C:$E,3,FALSE)*K214,0)</f>
        <v>0</v>
      </c>
    </row>
    <row r="215" spans="1:16" x14ac:dyDescent="0.2">
      <c r="A215" s="2" t="s">
        <v>33</v>
      </c>
      <c r="B215" s="2" t="s">
        <v>40</v>
      </c>
      <c r="C215" s="2" t="s">
        <v>42</v>
      </c>
      <c r="D215" t="str">
        <f t="shared" si="3"/>
        <v>High TechDDoS</v>
      </c>
      <c r="G215" s="1" t="s">
        <v>29</v>
      </c>
      <c r="H215" s="2"/>
      <c r="I215" s="2">
        <v>0</v>
      </c>
      <c r="J215" s="2">
        <v>0</v>
      </c>
      <c r="K215" s="2">
        <v>0</v>
      </c>
      <c r="N215">
        <f>IFERROR(VLOOKUP($D215,ARPUs!$C:$E,3,FALSE)*I215,0)</f>
        <v>0</v>
      </c>
      <c r="O215">
        <f>IFERROR(VLOOKUP($D215,ARPUs!$C:$E,3,FALSE)*J215,0)</f>
        <v>0</v>
      </c>
      <c r="P215">
        <f>IFERROR(VLOOKUP($D215,ARPUs!$C:$E,3,FALSE)*K215,0)</f>
        <v>0</v>
      </c>
    </row>
    <row r="216" spans="1:16" x14ac:dyDescent="0.2">
      <c r="A216" s="2" t="s">
        <v>33</v>
      </c>
      <c r="B216" s="2" t="s">
        <v>40</v>
      </c>
      <c r="C216" s="2" t="s">
        <v>42</v>
      </c>
      <c r="D216" t="str">
        <f t="shared" si="3"/>
        <v>High TechManaged Kona</v>
      </c>
      <c r="G216" s="1" t="s">
        <v>30</v>
      </c>
      <c r="H216" s="2"/>
      <c r="I216" s="2">
        <v>1</v>
      </c>
      <c r="J216" s="2">
        <v>0</v>
      </c>
      <c r="K216" s="2">
        <v>0</v>
      </c>
      <c r="N216">
        <f>IFERROR(VLOOKUP($D216,ARPUs!$C:$E,3,FALSE)*I216,0)</f>
        <v>1.25</v>
      </c>
      <c r="O216">
        <f>IFERROR(VLOOKUP($D216,ARPUs!$C:$E,3,FALSE)*J216,0)</f>
        <v>0</v>
      </c>
      <c r="P216">
        <f>IFERROR(VLOOKUP($D216,ARPUs!$C:$E,3,FALSE)*K216,0)</f>
        <v>0</v>
      </c>
    </row>
    <row r="217" spans="1:16" x14ac:dyDescent="0.2">
      <c r="A217" s="2" t="s">
        <v>33</v>
      </c>
      <c r="B217" s="2" t="s">
        <v>40</v>
      </c>
      <c r="C217" s="2" t="s">
        <v>42</v>
      </c>
      <c r="D217" t="str">
        <f t="shared" si="3"/>
        <v>High TechDSA SMP</v>
      </c>
      <c r="G217" s="1" t="s">
        <v>31</v>
      </c>
      <c r="H217" s="2"/>
      <c r="I217" s="2">
        <v>0</v>
      </c>
      <c r="J217" s="2">
        <v>0</v>
      </c>
      <c r="K217" s="2">
        <v>0</v>
      </c>
      <c r="N217">
        <f>IFERROR(VLOOKUP($D217,ARPUs!$C:$E,3,FALSE)*I217,0)</f>
        <v>0</v>
      </c>
      <c r="O217">
        <f>IFERROR(VLOOKUP($D217,ARPUs!$C:$E,3,FALSE)*J217,0)</f>
        <v>0</v>
      </c>
      <c r="P217">
        <f>IFERROR(VLOOKUP($D217,ARPUs!$C:$E,3,FALSE)*K217,0)</f>
        <v>0</v>
      </c>
    </row>
    <row r="218" spans="1:16" x14ac:dyDescent="0.2">
      <c r="A218" s="2" t="s">
        <v>33</v>
      </c>
      <c r="B218" s="2" t="s">
        <v>40</v>
      </c>
      <c r="C218" s="2" t="s">
        <v>42</v>
      </c>
      <c r="D218" t="str">
        <f t="shared" si="3"/>
        <v>High TechRUS</v>
      </c>
      <c r="G218" s="1" t="s">
        <v>32</v>
      </c>
      <c r="H218" s="2"/>
      <c r="I218" s="2">
        <v>2</v>
      </c>
      <c r="J218" s="2">
        <v>2</v>
      </c>
      <c r="K218" s="2">
        <v>2</v>
      </c>
      <c r="N218">
        <f>IFERROR(VLOOKUP($D218,ARPUs!$C:$E,3,FALSE)*I218,0)</f>
        <v>2.25</v>
      </c>
      <c r="O218">
        <f>IFERROR(VLOOKUP($D218,ARPUs!$C:$E,3,FALSE)*J218,0)</f>
        <v>2.25</v>
      </c>
      <c r="P218">
        <f>IFERROR(VLOOKUP($D218,ARPUs!$C:$E,3,FALSE)*K218,0)</f>
        <v>2.25</v>
      </c>
    </row>
    <row r="219" spans="1:16" x14ac:dyDescent="0.2">
      <c r="A219" s="2" t="s">
        <v>33</v>
      </c>
      <c r="B219" s="2" t="s">
        <v>40</v>
      </c>
      <c r="C219" s="2" t="s">
        <v>43</v>
      </c>
      <c r="D219" t="str">
        <f t="shared" si="3"/>
        <v>CommerceMedia</v>
      </c>
      <c r="G219" s="1" t="s">
        <v>6</v>
      </c>
      <c r="H219" s="2"/>
      <c r="I219" s="2">
        <v>0</v>
      </c>
      <c r="J219" s="2">
        <v>1</v>
      </c>
      <c r="K219" s="2">
        <v>0</v>
      </c>
      <c r="N219">
        <f>IFERROR(VLOOKUP($D219,ARPUs!$C:$E,3,FALSE)*I219,0)</f>
        <v>0</v>
      </c>
      <c r="O219">
        <f>IFERROR(VLOOKUP($D219,ARPUs!$C:$E,3,FALSE)*J219,0)</f>
        <v>1.2</v>
      </c>
      <c r="P219">
        <f>IFERROR(VLOOKUP($D219,ARPUs!$C:$E,3,FALSE)*K219,0)</f>
        <v>0</v>
      </c>
    </row>
    <row r="220" spans="1:16" x14ac:dyDescent="0.2">
      <c r="A220" s="2" t="s">
        <v>33</v>
      </c>
      <c r="B220" s="2" t="s">
        <v>40</v>
      </c>
      <c r="C220" s="2" t="s">
        <v>43</v>
      </c>
      <c r="D220" t="str">
        <f t="shared" si="3"/>
        <v>CommerceWAA SMP</v>
      </c>
      <c r="G220" s="1" t="s">
        <v>7</v>
      </c>
      <c r="H220" s="2"/>
      <c r="I220" s="2">
        <v>0</v>
      </c>
      <c r="J220" s="2">
        <v>0</v>
      </c>
      <c r="K220" s="2">
        <v>0</v>
      </c>
      <c r="N220">
        <f>IFERROR(VLOOKUP($D220,ARPUs!$C:$E,3,FALSE)*I220,0)</f>
        <v>0</v>
      </c>
      <c r="O220">
        <f>IFERROR(VLOOKUP($D220,ARPUs!$C:$E,3,FALSE)*J220,0)</f>
        <v>0</v>
      </c>
      <c r="P220">
        <f>IFERROR(VLOOKUP($D220,ARPUs!$C:$E,3,FALSE)*K220,0)</f>
        <v>0</v>
      </c>
    </row>
    <row r="221" spans="1:16" x14ac:dyDescent="0.2">
      <c r="A221" s="2" t="s">
        <v>33</v>
      </c>
      <c r="B221" s="2" t="s">
        <v>40</v>
      </c>
      <c r="C221" s="2" t="s">
        <v>43</v>
      </c>
      <c r="D221" t="str">
        <f t="shared" si="3"/>
        <v>CommerceSMP</v>
      </c>
      <c r="G221" s="1" t="s">
        <v>8</v>
      </c>
      <c r="H221" s="2"/>
      <c r="I221" s="2">
        <v>0</v>
      </c>
      <c r="J221" s="2">
        <v>-3</v>
      </c>
      <c r="K221" s="2">
        <v>0</v>
      </c>
      <c r="N221">
        <f>IFERROR(VLOOKUP($D221,ARPUs!$C:$E,3,FALSE)*I221,0)</f>
        <v>0</v>
      </c>
      <c r="O221">
        <f>IFERROR(VLOOKUP($D221,ARPUs!$C:$E,3,FALSE)*J221,0)</f>
        <v>-3</v>
      </c>
      <c r="P221">
        <f>IFERROR(VLOOKUP($D221,ARPUs!$C:$E,3,FALSE)*K221,0)</f>
        <v>0</v>
      </c>
    </row>
    <row r="222" spans="1:16" x14ac:dyDescent="0.2">
      <c r="A222" s="2" t="s">
        <v>33</v>
      </c>
      <c r="B222" s="2" t="s">
        <v>40</v>
      </c>
      <c r="C222" s="2" t="s">
        <v>43</v>
      </c>
      <c r="D222" t="str">
        <f t="shared" si="3"/>
        <v>CommercePriority</v>
      </c>
      <c r="G222" s="1" t="s">
        <v>9</v>
      </c>
      <c r="H222" s="2"/>
      <c r="I222" s="2">
        <v>-2</v>
      </c>
      <c r="J222" s="2">
        <v>-3</v>
      </c>
      <c r="K222" s="2">
        <v>-2</v>
      </c>
      <c r="N222">
        <f>IFERROR(VLOOKUP($D222,ARPUs!$C:$E,3,FALSE)*I222,0)</f>
        <v>-2.5</v>
      </c>
      <c r="O222">
        <f>IFERROR(VLOOKUP($D222,ARPUs!$C:$E,3,FALSE)*J222,0)</f>
        <v>-3.75</v>
      </c>
      <c r="P222">
        <f>IFERROR(VLOOKUP($D222,ARPUs!$C:$E,3,FALSE)*K222,0)</f>
        <v>-2.5</v>
      </c>
    </row>
    <row r="223" spans="1:16" x14ac:dyDescent="0.2">
      <c r="A223" s="2" t="s">
        <v>33</v>
      </c>
      <c r="B223" s="2" t="s">
        <v>40</v>
      </c>
      <c r="C223" s="2" t="s">
        <v>43</v>
      </c>
      <c r="D223" t="str">
        <f t="shared" si="3"/>
        <v>CommercePriority + SMP</v>
      </c>
      <c r="G223" s="1" t="s">
        <v>10</v>
      </c>
      <c r="H223" s="2"/>
      <c r="I223" s="2">
        <v>0</v>
      </c>
      <c r="J223" s="2">
        <v>0</v>
      </c>
      <c r="K223" s="2">
        <v>0</v>
      </c>
      <c r="N223">
        <f>IFERROR(VLOOKUP($D223,ARPUs!$C:$E,3,FALSE)*I223,0)</f>
        <v>0</v>
      </c>
      <c r="O223">
        <f>IFERROR(VLOOKUP($D223,ARPUs!$C:$E,3,FALSE)*J223,0)</f>
        <v>0</v>
      </c>
      <c r="P223">
        <f>IFERROR(VLOOKUP($D223,ARPUs!$C:$E,3,FALSE)*K223,0)</f>
        <v>0</v>
      </c>
    </row>
    <row r="224" spans="1:16" x14ac:dyDescent="0.2">
      <c r="A224" s="2" t="s">
        <v>33</v>
      </c>
      <c r="B224" s="2" t="s">
        <v>40</v>
      </c>
      <c r="C224" s="2" t="s">
        <v>43</v>
      </c>
      <c r="D224" t="str">
        <f t="shared" si="3"/>
        <v>CommerceNES</v>
      </c>
      <c r="G224" s="1" t="s">
        <v>11</v>
      </c>
      <c r="H224" s="2"/>
      <c r="I224" s="2">
        <v>1</v>
      </c>
      <c r="J224" s="2">
        <v>1</v>
      </c>
      <c r="K224" s="2">
        <v>0</v>
      </c>
      <c r="N224">
        <f>IFERROR(VLOOKUP($D224,ARPUs!$C:$E,3,FALSE)*I224,0)</f>
        <v>1.25</v>
      </c>
      <c r="O224">
        <f>IFERROR(VLOOKUP($D224,ARPUs!$C:$E,3,FALSE)*J224,0)</f>
        <v>1.25</v>
      </c>
      <c r="P224">
        <f>IFERROR(VLOOKUP($D224,ARPUs!$C:$E,3,FALSE)*K224,0)</f>
        <v>0</v>
      </c>
    </row>
    <row r="225" spans="1:16" x14ac:dyDescent="0.2">
      <c r="A225" s="2" t="s">
        <v>33</v>
      </c>
      <c r="B225" s="2" t="s">
        <v>40</v>
      </c>
      <c r="C225" s="2" t="s">
        <v>43</v>
      </c>
      <c r="D225" t="str">
        <f t="shared" si="3"/>
        <v>CommerceESMP</v>
      </c>
      <c r="G225" s="1" t="s">
        <v>12</v>
      </c>
      <c r="H225" s="2"/>
      <c r="I225" s="2">
        <v>0</v>
      </c>
      <c r="J225" s="2">
        <v>-2</v>
      </c>
      <c r="K225" s="2">
        <v>-1</v>
      </c>
      <c r="N225">
        <f>IFERROR(VLOOKUP($D225,ARPUs!$C:$E,3,FALSE)*I225,0)</f>
        <v>0</v>
      </c>
      <c r="O225">
        <f>IFERROR(VLOOKUP($D225,ARPUs!$C:$E,3,FALSE)*J225,0)</f>
        <v>-2</v>
      </c>
      <c r="P225">
        <f>IFERROR(VLOOKUP($D225,ARPUs!$C:$E,3,FALSE)*K225,0)</f>
        <v>-1</v>
      </c>
    </row>
    <row r="226" spans="1:16" x14ac:dyDescent="0.2">
      <c r="A226" s="2" t="s">
        <v>33</v>
      </c>
      <c r="B226" s="2" t="s">
        <v>40</v>
      </c>
      <c r="C226" s="2" t="s">
        <v>43</v>
      </c>
      <c r="D226" t="str">
        <f t="shared" si="3"/>
        <v>CommercePremium</v>
      </c>
      <c r="G226" s="1" t="s">
        <v>13</v>
      </c>
      <c r="H226" s="2"/>
      <c r="I226" s="2">
        <v>1</v>
      </c>
      <c r="J226" s="7">
        <v>2</v>
      </c>
      <c r="K226" s="2">
        <v>1</v>
      </c>
      <c r="N226">
        <f>IFERROR(VLOOKUP($D226,ARPUs!$C:$E,3,FALSE)*I226,0)</f>
        <v>1.1111111111111112</v>
      </c>
      <c r="O226">
        <f>IFERROR(VLOOKUP($D226,ARPUs!$C:$E,3,FALSE)*J226,0)</f>
        <v>2.2222222222222223</v>
      </c>
      <c r="P226">
        <f>IFERROR(VLOOKUP($D226,ARPUs!$C:$E,3,FALSE)*K226,0)</f>
        <v>1.1111111111111112</v>
      </c>
    </row>
    <row r="227" spans="1:16" x14ac:dyDescent="0.2">
      <c r="A227" s="2" t="s">
        <v>33</v>
      </c>
      <c r="B227" s="2" t="s">
        <v>40</v>
      </c>
      <c r="C227" s="2" t="s">
        <v>43</v>
      </c>
      <c r="D227" t="str">
        <f t="shared" si="3"/>
        <v>CommerceSite Defender</v>
      </c>
      <c r="G227" s="1" t="s">
        <v>14</v>
      </c>
      <c r="H227" s="2"/>
      <c r="I227" s="2">
        <v>0</v>
      </c>
      <c r="J227" s="2">
        <v>0</v>
      </c>
      <c r="K227" s="2">
        <v>0</v>
      </c>
      <c r="N227">
        <f>IFERROR(VLOOKUP($D227,ARPUs!$C:$E,3,FALSE)*I227,0)</f>
        <v>0</v>
      </c>
      <c r="O227">
        <f>IFERROR(VLOOKUP($D227,ARPUs!$C:$E,3,FALSE)*J227,0)</f>
        <v>0</v>
      </c>
      <c r="P227">
        <f>IFERROR(VLOOKUP($D227,ARPUs!$C:$E,3,FALSE)*K227,0)</f>
        <v>0</v>
      </c>
    </row>
    <row r="228" spans="1:16" x14ac:dyDescent="0.2">
      <c r="A228" s="2" t="s">
        <v>33</v>
      </c>
      <c r="B228" s="2" t="s">
        <v>40</v>
      </c>
      <c r="C228" s="2" t="s">
        <v>43</v>
      </c>
      <c r="D228" t="str">
        <f t="shared" si="3"/>
        <v>CommerceP&amp;P SMP</v>
      </c>
      <c r="G228" s="1" t="s">
        <v>15</v>
      </c>
      <c r="H228" s="2"/>
      <c r="I228" s="2">
        <v>0</v>
      </c>
      <c r="J228" s="2">
        <v>0</v>
      </c>
      <c r="K228" s="2">
        <v>0</v>
      </c>
      <c r="N228">
        <f>IFERROR(VLOOKUP($D228,ARPUs!$C:$E,3,FALSE)*I228,0)</f>
        <v>0</v>
      </c>
      <c r="O228">
        <f>IFERROR(VLOOKUP($D228,ARPUs!$C:$E,3,FALSE)*J228,0)</f>
        <v>0</v>
      </c>
      <c r="P228">
        <f>IFERROR(VLOOKUP($D228,ARPUs!$C:$E,3,FALSE)*K228,0)</f>
        <v>0</v>
      </c>
    </row>
    <row r="229" spans="1:16" x14ac:dyDescent="0.2">
      <c r="A229" s="2" t="s">
        <v>33</v>
      </c>
      <c r="B229" s="2" t="s">
        <v>40</v>
      </c>
      <c r="C229" s="2" t="s">
        <v>43</v>
      </c>
      <c r="D229" t="str">
        <f t="shared" si="3"/>
        <v>CommerceSecurity PS</v>
      </c>
      <c r="G229" s="1" t="s">
        <v>16</v>
      </c>
      <c r="H229" s="2"/>
      <c r="I229" s="2">
        <v>0</v>
      </c>
      <c r="J229" s="2">
        <v>0</v>
      </c>
      <c r="K229" s="2">
        <v>0</v>
      </c>
      <c r="N229">
        <f>IFERROR(VLOOKUP($D229,ARPUs!$C:$E,3,FALSE)*I229,0)</f>
        <v>0</v>
      </c>
      <c r="O229">
        <f>IFERROR(VLOOKUP($D229,ARPUs!$C:$E,3,FALSE)*J229,0)</f>
        <v>0</v>
      </c>
      <c r="P229">
        <f>IFERROR(VLOOKUP($D229,ARPUs!$C:$E,3,FALSE)*K229,0)</f>
        <v>0</v>
      </c>
    </row>
    <row r="230" spans="1:16" x14ac:dyDescent="0.2">
      <c r="A230" s="2" t="s">
        <v>33</v>
      </c>
      <c r="B230" s="2" t="s">
        <v>40</v>
      </c>
      <c r="C230" s="2" t="s">
        <v>43</v>
      </c>
      <c r="D230" t="str">
        <f t="shared" si="3"/>
        <v>CommerceWAF SMP</v>
      </c>
      <c r="G230" s="1" t="s">
        <v>17</v>
      </c>
      <c r="H230" s="2"/>
      <c r="I230" s="2">
        <v>0</v>
      </c>
      <c r="J230" s="2">
        <v>0</v>
      </c>
      <c r="K230" s="2">
        <v>0</v>
      </c>
      <c r="N230">
        <f>IFERROR(VLOOKUP($D230,ARPUs!$C:$E,3,FALSE)*I230,0)</f>
        <v>0</v>
      </c>
      <c r="O230">
        <f>IFERROR(VLOOKUP($D230,ARPUs!$C:$E,3,FALSE)*J230,0)</f>
        <v>0</v>
      </c>
      <c r="P230">
        <f>IFERROR(VLOOKUP($D230,ARPUs!$C:$E,3,FALSE)*K230,0)</f>
        <v>0</v>
      </c>
    </row>
    <row r="231" spans="1:16" x14ac:dyDescent="0.2">
      <c r="A231" s="2" t="s">
        <v>33</v>
      </c>
      <c r="B231" s="2" t="s">
        <v>40</v>
      </c>
      <c r="C231" s="2" t="s">
        <v>43</v>
      </c>
      <c r="D231" t="str">
        <f t="shared" si="3"/>
        <v>CommerceMobile</v>
      </c>
      <c r="G231" s="1" t="s">
        <v>18</v>
      </c>
      <c r="H231" s="2"/>
      <c r="I231" s="2">
        <v>0</v>
      </c>
      <c r="J231" s="2">
        <v>0</v>
      </c>
      <c r="K231" s="2">
        <v>0</v>
      </c>
      <c r="N231">
        <f>IFERROR(VLOOKUP($D231,ARPUs!$C:$E,3,FALSE)*I231,0)</f>
        <v>0</v>
      </c>
      <c r="O231">
        <f>IFERROR(VLOOKUP($D231,ARPUs!$C:$E,3,FALSE)*J231,0)</f>
        <v>0</v>
      </c>
      <c r="P231">
        <f>IFERROR(VLOOKUP($D231,ARPUs!$C:$E,3,FALSE)*K231,0)</f>
        <v>0</v>
      </c>
    </row>
    <row r="232" spans="1:16" x14ac:dyDescent="0.2">
      <c r="A232" s="2" t="s">
        <v>33</v>
      </c>
      <c r="B232" s="2" t="s">
        <v>40</v>
      </c>
      <c r="C232" s="2" t="s">
        <v>43</v>
      </c>
      <c r="D232" t="str">
        <f t="shared" si="3"/>
        <v>CommercePriority + TAS</v>
      </c>
      <c r="G232" s="1" t="s">
        <v>19</v>
      </c>
      <c r="H232" s="2"/>
      <c r="I232" s="2">
        <v>0</v>
      </c>
      <c r="J232" s="2">
        <v>0</v>
      </c>
      <c r="K232" s="2">
        <v>0</v>
      </c>
      <c r="N232">
        <f>IFERROR(VLOOKUP($D232,ARPUs!$C:$E,3,FALSE)*I232,0)</f>
        <v>0</v>
      </c>
      <c r="O232">
        <f>IFERROR(VLOOKUP($D232,ARPUs!$C:$E,3,FALSE)*J232,0)</f>
        <v>0</v>
      </c>
      <c r="P232">
        <f>IFERROR(VLOOKUP($D232,ARPUs!$C:$E,3,FALSE)*K232,0)</f>
        <v>0</v>
      </c>
    </row>
    <row r="233" spans="1:16" x14ac:dyDescent="0.2">
      <c r="A233" s="2" t="s">
        <v>33</v>
      </c>
      <c r="B233" s="2" t="s">
        <v>40</v>
      </c>
      <c r="C233" s="2" t="s">
        <v>43</v>
      </c>
      <c r="D233" t="str">
        <f t="shared" si="3"/>
        <v>CommercePS-E</v>
      </c>
      <c r="G233" s="1" t="s">
        <v>20</v>
      </c>
      <c r="H233" s="2"/>
      <c r="I233" s="7">
        <v>7</v>
      </c>
      <c r="J233" s="2">
        <v>4</v>
      </c>
      <c r="K233" s="2">
        <v>1</v>
      </c>
      <c r="N233">
        <f>IFERROR(VLOOKUP($D233,ARPUs!$C:$E,3,FALSE)*I233,0)</f>
        <v>7</v>
      </c>
      <c r="O233">
        <f>IFERROR(VLOOKUP($D233,ARPUs!$C:$E,3,FALSE)*J233,0)</f>
        <v>4</v>
      </c>
      <c r="P233">
        <f>IFERROR(VLOOKUP($D233,ARPUs!$C:$E,3,FALSE)*K233,0)</f>
        <v>1</v>
      </c>
    </row>
    <row r="234" spans="1:16" x14ac:dyDescent="0.2">
      <c r="A234" s="2" t="s">
        <v>33</v>
      </c>
      <c r="B234" s="2" t="s">
        <v>40</v>
      </c>
      <c r="C234" s="2" t="s">
        <v>43</v>
      </c>
      <c r="D234" t="str">
        <f t="shared" si="3"/>
        <v>CommerceESLA</v>
      </c>
      <c r="G234" s="1" t="s">
        <v>21</v>
      </c>
      <c r="H234" s="2"/>
      <c r="I234" s="2">
        <v>0</v>
      </c>
      <c r="J234" s="2">
        <v>3</v>
      </c>
      <c r="K234" s="2">
        <v>0</v>
      </c>
      <c r="N234">
        <f>IFERROR(VLOOKUP($D234,ARPUs!$C:$E,3,FALSE)*I234,0)</f>
        <v>0</v>
      </c>
      <c r="O234">
        <f>IFERROR(VLOOKUP($D234,ARPUs!$C:$E,3,FALSE)*J234,0)</f>
        <v>3</v>
      </c>
      <c r="P234">
        <f>IFERROR(VLOOKUP($D234,ARPUs!$C:$E,3,FALSE)*K234,0)</f>
        <v>0</v>
      </c>
    </row>
    <row r="235" spans="1:16" x14ac:dyDescent="0.2">
      <c r="A235" s="2" t="s">
        <v>33</v>
      </c>
      <c r="B235" s="2" t="s">
        <v>40</v>
      </c>
      <c r="C235" s="2" t="s">
        <v>43</v>
      </c>
      <c r="D235" t="str">
        <f t="shared" si="3"/>
        <v>CommerceDownload SMP</v>
      </c>
      <c r="G235" s="1" t="s">
        <v>22</v>
      </c>
      <c r="H235" s="2"/>
      <c r="I235" s="2">
        <v>0</v>
      </c>
      <c r="J235" s="2">
        <v>0</v>
      </c>
      <c r="K235" s="2">
        <v>0</v>
      </c>
      <c r="N235">
        <f>IFERROR(VLOOKUP($D235,ARPUs!$C:$E,3,FALSE)*I235,0)</f>
        <v>0</v>
      </c>
      <c r="O235">
        <f>IFERROR(VLOOKUP($D235,ARPUs!$C:$E,3,FALSE)*J235,0)</f>
        <v>0</v>
      </c>
      <c r="P235">
        <f>IFERROR(VLOOKUP($D235,ARPUs!$C:$E,3,FALSE)*K235,0)</f>
        <v>0</v>
      </c>
    </row>
    <row r="236" spans="1:16" x14ac:dyDescent="0.2">
      <c r="A236" s="2" t="s">
        <v>33</v>
      </c>
      <c r="B236" s="2" t="s">
        <v>40</v>
      </c>
      <c r="C236" s="2" t="s">
        <v>43</v>
      </c>
      <c r="D236" t="str">
        <f t="shared" si="3"/>
        <v>CommercePackaged Solutions</v>
      </c>
      <c r="G236" s="1" t="s">
        <v>23</v>
      </c>
      <c r="H236" s="2"/>
      <c r="I236" s="2">
        <v>0</v>
      </c>
      <c r="J236" s="2">
        <v>0</v>
      </c>
      <c r="K236" s="2">
        <v>0</v>
      </c>
      <c r="N236">
        <f>IFERROR(VLOOKUP($D236,ARPUs!$C:$E,3,FALSE)*I236,0)</f>
        <v>0</v>
      </c>
      <c r="O236">
        <f>IFERROR(VLOOKUP($D236,ARPUs!$C:$E,3,FALSE)*J236,0)</f>
        <v>0</v>
      </c>
      <c r="P236">
        <f>IFERROR(VLOOKUP($D236,ARPUs!$C:$E,3,FALSE)*K236,0)</f>
        <v>0</v>
      </c>
    </row>
    <row r="237" spans="1:16" x14ac:dyDescent="0.2">
      <c r="A237" s="2" t="s">
        <v>33</v>
      </c>
      <c r="B237" s="2" t="s">
        <v>40</v>
      </c>
      <c r="C237" s="2" t="s">
        <v>43</v>
      </c>
      <c r="D237" t="str">
        <f t="shared" si="3"/>
        <v>CommerceNES + SMP</v>
      </c>
      <c r="G237" s="1" t="s">
        <v>24</v>
      </c>
      <c r="H237" s="2"/>
      <c r="I237" s="2">
        <v>0</v>
      </c>
      <c r="J237" s="2">
        <v>0</v>
      </c>
      <c r="K237" s="2">
        <v>0</v>
      </c>
      <c r="N237">
        <f>IFERROR(VLOOKUP($D237,ARPUs!$C:$E,3,FALSE)*I237,0)</f>
        <v>0</v>
      </c>
      <c r="O237">
        <f>IFERROR(VLOOKUP($D237,ARPUs!$C:$E,3,FALSE)*J237,0)</f>
        <v>0</v>
      </c>
      <c r="P237">
        <f>IFERROR(VLOOKUP($D237,ARPUs!$C:$E,3,FALSE)*K237,0)</f>
        <v>0</v>
      </c>
    </row>
    <row r="238" spans="1:16" x14ac:dyDescent="0.2">
      <c r="A238" s="2" t="s">
        <v>33</v>
      </c>
      <c r="B238" s="2" t="s">
        <v>40</v>
      </c>
      <c r="C238" s="2" t="s">
        <v>43</v>
      </c>
      <c r="D238" t="str">
        <f t="shared" si="3"/>
        <v>CommerceLegacy - Premium</v>
      </c>
      <c r="G238" s="1" t="s">
        <v>25</v>
      </c>
      <c r="H238" s="2"/>
      <c r="I238" s="2">
        <v>0</v>
      </c>
      <c r="J238" s="2">
        <v>0</v>
      </c>
      <c r="K238" s="2">
        <v>0</v>
      </c>
      <c r="N238">
        <f>IFERROR(VLOOKUP($D238,ARPUs!$C:$E,3,FALSE)*I238,0)</f>
        <v>0</v>
      </c>
      <c r="O238">
        <f>IFERROR(VLOOKUP($D238,ARPUs!$C:$E,3,FALSE)*J238,0)</f>
        <v>0</v>
      </c>
      <c r="P238">
        <f>IFERROR(VLOOKUP($D238,ARPUs!$C:$E,3,FALSE)*K238,0)</f>
        <v>0</v>
      </c>
    </row>
    <row r="239" spans="1:16" x14ac:dyDescent="0.2">
      <c r="A239" s="2" t="s">
        <v>33</v>
      </c>
      <c r="B239" s="2" t="s">
        <v>40</v>
      </c>
      <c r="C239" s="2" t="s">
        <v>43</v>
      </c>
      <c r="D239" t="str">
        <f t="shared" si="3"/>
        <v>CommerceETAS</v>
      </c>
      <c r="G239" s="1" t="s">
        <v>26</v>
      </c>
      <c r="H239" s="2"/>
      <c r="I239" s="2">
        <v>0</v>
      </c>
      <c r="J239" s="2">
        <v>0</v>
      </c>
      <c r="K239" s="2">
        <v>0</v>
      </c>
      <c r="N239">
        <f>IFERROR(VLOOKUP($D239,ARPUs!$C:$E,3,FALSE)*I239,0)</f>
        <v>0</v>
      </c>
      <c r="O239">
        <f>IFERROR(VLOOKUP($D239,ARPUs!$C:$E,3,FALSE)*J239,0)</f>
        <v>0</v>
      </c>
      <c r="P239">
        <f>IFERROR(VLOOKUP($D239,ARPUs!$C:$E,3,FALSE)*K239,0)</f>
        <v>0</v>
      </c>
    </row>
    <row r="240" spans="1:16" x14ac:dyDescent="0.2">
      <c r="A240" s="2" t="s">
        <v>33</v>
      </c>
      <c r="B240" s="2" t="s">
        <v>40</v>
      </c>
      <c r="C240" s="2" t="s">
        <v>43</v>
      </c>
      <c r="D240" t="str">
        <f t="shared" si="3"/>
        <v>CommerceTAS</v>
      </c>
      <c r="G240" s="1" t="s">
        <v>27</v>
      </c>
      <c r="H240" s="2"/>
      <c r="I240" s="2">
        <v>1</v>
      </c>
      <c r="J240" s="2">
        <v>2</v>
      </c>
      <c r="K240" s="2">
        <v>0</v>
      </c>
      <c r="N240">
        <f>IFERROR(VLOOKUP($D240,ARPUs!$C:$E,3,FALSE)*I240,0)</f>
        <v>1.2</v>
      </c>
      <c r="O240">
        <f>IFERROR(VLOOKUP($D240,ARPUs!$C:$E,3,FALSE)*J240,0)</f>
        <v>2.4</v>
      </c>
      <c r="P240">
        <f>IFERROR(VLOOKUP($D240,ARPUs!$C:$E,3,FALSE)*K240,0)</f>
        <v>0</v>
      </c>
    </row>
    <row r="241" spans="1:16" x14ac:dyDescent="0.2">
      <c r="A241" s="2" t="s">
        <v>33</v>
      </c>
      <c r="B241" s="2" t="s">
        <v>40</v>
      </c>
      <c r="C241" s="2" t="s">
        <v>43</v>
      </c>
      <c r="D241" t="str">
        <f t="shared" si="3"/>
        <v>CommerceKSD SMP</v>
      </c>
      <c r="G241" s="1" t="s">
        <v>28</v>
      </c>
      <c r="H241" s="2"/>
      <c r="I241" s="2">
        <v>0</v>
      </c>
      <c r="J241" s="2">
        <v>0</v>
      </c>
      <c r="K241" s="2">
        <v>0</v>
      </c>
      <c r="N241">
        <f>IFERROR(VLOOKUP($D241,ARPUs!$C:$E,3,FALSE)*I241,0)</f>
        <v>0</v>
      </c>
      <c r="O241">
        <f>IFERROR(VLOOKUP($D241,ARPUs!$C:$E,3,FALSE)*J241,0)</f>
        <v>0</v>
      </c>
      <c r="P241">
        <f>IFERROR(VLOOKUP($D241,ARPUs!$C:$E,3,FALSE)*K241,0)</f>
        <v>0</v>
      </c>
    </row>
    <row r="242" spans="1:16" x14ac:dyDescent="0.2">
      <c r="A242" s="2" t="s">
        <v>33</v>
      </c>
      <c r="B242" s="2" t="s">
        <v>40</v>
      </c>
      <c r="C242" s="2" t="s">
        <v>43</v>
      </c>
      <c r="D242" t="str">
        <f t="shared" si="3"/>
        <v>CommerceDDoS</v>
      </c>
      <c r="G242" s="1" t="s">
        <v>29</v>
      </c>
      <c r="H242" s="2"/>
      <c r="I242" s="2">
        <v>0</v>
      </c>
      <c r="J242" s="2">
        <v>0</v>
      </c>
      <c r="K242" s="2">
        <v>0</v>
      </c>
      <c r="N242">
        <f>IFERROR(VLOOKUP($D242,ARPUs!$C:$E,3,FALSE)*I242,0)</f>
        <v>0</v>
      </c>
      <c r="O242">
        <f>IFERROR(VLOOKUP($D242,ARPUs!$C:$E,3,FALSE)*J242,0)</f>
        <v>0</v>
      </c>
      <c r="P242">
        <f>IFERROR(VLOOKUP($D242,ARPUs!$C:$E,3,FALSE)*K242,0)</f>
        <v>0</v>
      </c>
    </row>
    <row r="243" spans="1:16" x14ac:dyDescent="0.2">
      <c r="A243" s="2" t="s">
        <v>33</v>
      </c>
      <c r="B243" s="2" t="s">
        <v>40</v>
      </c>
      <c r="C243" s="2" t="s">
        <v>43</v>
      </c>
      <c r="D243" t="str">
        <f t="shared" si="3"/>
        <v>CommerceManaged Kona</v>
      </c>
      <c r="G243" s="1" t="s">
        <v>30</v>
      </c>
      <c r="H243" s="2"/>
      <c r="I243" s="2">
        <v>2</v>
      </c>
      <c r="J243" s="2">
        <v>2</v>
      </c>
      <c r="K243" s="2">
        <v>2</v>
      </c>
      <c r="N243">
        <f>IFERROR(VLOOKUP($D243,ARPUs!$C:$E,3,FALSE)*I243,0)</f>
        <v>2.5</v>
      </c>
      <c r="O243">
        <f>IFERROR(VLOOKUP($D243,ARPUs!$C:$E,3,FALSE)*J243,0)</f>
        <v>2.5</v>
      </c>
      <c r="P243">
        <f>IFERROR(VLOOKUP($D243,ARPUs!$C:$E,3,FALSE)*K243,0)</f>
        <v>2.5</v>
      </c>
    </row>
    <row r="244" spans="1:16" x14ac:dyDescent="0.2">
      <c r="A244" s="2" t="s">
        <v>33</v>
      </c>
      <c r="B244" s="2" t="s">
        <v>40</v>
      </c>
      <c r="C244" s="2" t="s">
        <v>43</v>
      </c>
      <c r="D244" t="str">
        <f t="shared" si="3"/>
        <v>CommerceDSA SMP</v>
      </c>
      <c r="G244" s="1" t="s">
        <v>31</v>
      </c>
      <c r="H244" s="2"/>
      <c r="I244" s="2">
        <v>0</v>
      </c>
      <c r="J244" s="2">
        <v>0</v>
      </c>
      <c r="K244" s="2">
        <v>0</v>
      </c>
      <c r="N244">
        <f>IFERROR(VLOOKUP($D244,ARPUs!$C:$E,3,FALSE)*I244,0)</f>
        <v>0</v>
      </c>
      <c r="O244">
        <f>IFERROR(VLOOKUP($D244,ARPUs!$C:$E,3,FALSE)*J244,0)</f>
        <v>0</v>
      </c>
      <c r="P244">
        <f>IFERROR(VLOOKUP($D244,ARPUs!$C:$E,3,FALSE)*K244,0)</f>
        <v>0</v>
      </c>
    </row>
    <row r="245" spans="1:16" x14ac:dyDescent="0.2">
      <c r="A245" s="2" t="s">
        <v>33</v>
      </c>
      <c r="B245" s="2" t="s">
        <v>40</v>
      </c>
      <c r="C245" s="2" t="s">
        <v>43</v>
      </c>
      <c r="D245" t="str">
        <f t="shared" si="3"/>
        <v>CommerceRUS</v>
      </c>
      <c r="G245" s="1" t="s">
        <v>32</v>
      </c>
      <c r="H245" s="2"/>
      <c r="I245" s="2">
        <v>1</v>
      </c>
      <c r="J245" s="2">
        <v>1</v>
      </c>
      <c r="K245" s="2">
        <v>1</v>
      </c>
      <c r="N245">
        <f>IFERROR(VLOOKUP($D245,ARPUs!$C:$E,3,FALSE)*I245,0)</f>
        <v>1.125</v>
      </c>
      <c r="O245">
        <f>IFERROR(VLOOKUP($D245,ARPUs!$C:$E,3,FALSE)*J245,0)</f>
        <v>1.125</v>
      </c>
      <c r="P245">
        <f>IFERROR(VLOOKUP($D245,ARPUs!$C:$E,3,FALSE)*K245,0)</f>
        <v>1.125</v>
      </c>
    </row>
    <row r="246" spans="1:16" x14ac:dyDescent="0.2">
      <c r="A246" s="2" t="s">
        <v>33</v>
      </c>
      <c r="B246" s="2" t="s">
        <v>44</v>
      </c>
      <c r="C246" s="2" t="s">
        <v>45</v>
      </c>
      <c r="D246" t="str">
        <f t="shared" si="3"/>
        <v>Carrier AmericasMedia</v>
      </c>
      <c r="G246" s="1" t="s">
        <v>6</v>
      </c>
      <c r="N246">
        <f>IFERROR(VLOOKUP($D246,ARPUs!$C:$E,3,FALSE)*I246,0)</f>
        <v>0</v>
      </c>
      <c r="O246">
        <f>IFERROR(VLOOKUP($D246,ARPUs!$C:$E,3,FALSE)*J246,0)</f>
        <v>0</v>
      </c>
      <c r="P246">
        <f>IFERROR(VLOOKUP($D246,ARPUs!$C:$E,3,FALSE)*K246,0)</f>
        <v>0</v>
      </c>
    </row>
    <row r="247" spans="1:16" x14ac:dyDescent="0.2">
      <c r="A247" s="2" t="s">
        <v>33</v>
      </c>
      <c r="B247" s="2" t="s">
        <v>44</v>
      </c>
      <c r="C247" s="2" t="s">
        <v>45</v>
      </c>
      <c r="D247" t="str">
        <f t="shared" si="3"/>
        <v>Carrier AmericasWAA SMP</v>
      </c>
      <c r="G247" s="1" t="s">
        <v>7</v>
      </c>
      <c r="N247">
        <f>IFERROR(VLOOKUP($D247,ARPUs!$C:$E,3,FALSE)*I247,0)</f>
        <v>0</v>
      </c>
      <c r="O247">
        <f>IFERROR(VLOOKUP($D247,ARPUs!$C:$E,3,FALSE)*J247,0)</f>
        <v>0</v>
      </c>
      <c r="P247">
        <f>IFERROR(VLOOKUP($D247,ARPUs!$C:$E,3,FALSE)*K247,0)</f>
        <v>0</v>
      </c>
    </row>
    <row r="248" spans="1:16" x14ac:dyDescent="0.2">
      <c r="A248" s="2" t="s">
        <v>33</v>
      </c>
      <c r="B248" s="2" t="s">
        <v>44</v>
      </c>
      <c r="C248" s="2" t="s">
        <v>45</v>
      </c>
      <c r="D248" t="str">
        <f t="shared" si="3"/>
        <v>Carrier AmericasSMP</v>
      </c>
      <c r="G248" s="1" t="s">
        <v>8</v>
      </c>
      <c r="N248">
        <f>IFERROR(VLOOKUP($D248,ARPUs!$C:$E,3,FALSE)*I248,0)</f>
        <v>0</v>
      </c>
      <c r="O248">
        <f>IFERROR(VLOOKUP($D248,ARPUs!$C:$E,3,FALSE)*J248,0)</f>
        <v>0</v>
      </c>
      <c r="P248">
        <f>IFERROR(VLOOKUP($D248,ARPUs!$C:$E,3,FALSE)*K248,0)</f>
        <v>0</v>
      </c>
    </row>
    <row r="249" spans="1:16" x14ac:dyDescent="0.2">
      <c r="A249" s="2" t="s">
        <v>33</v>
      </c>
      <c r="B249" s="2" t="s">
        <v>44</v>
      </c>
      <c r="C249" s="2" t="s">
        <v>45</v>
      </c>
      <c r="D249" t="str">
        <f t="shared" si="3"/>
        <v>Carrier AmericasPriority</v>
      </c>
      <c r="G249" s="1" t="s">
        <v>9</v>
      </c>
      <c r="N249">
        <f>IFERROR(VLOOKUP($D249,ARPUs!$C:$E,3,FALSE)*I249,0)</f>
        <v>0</v>
      </c>
      <c r="O249">
        <f>IFERROR(VLOOKUP($D249,ARPUs!$C:$E,3,FALSE)*J249,0)</f>
        <v>0</v>
      </c>
      <c r="P249">
        <f>IFERROR(VLOOKUP($D249,ARPUs!$C:$E,3,FALSE)*K249,0)</f>
        <v>0</v>
      </c>
    </row>
    <row r="250" spans="1:16" x14ac:dyDescent="0.2">
      <c r="A250" s="2" t="s">
        <v>33</v>
      </c>
      <c r="B250" s="2" t="s">
        <v>44</v>
      </c>
      <c r="C250" s="2" t="s">
        <v>45</v>
      </c>
      <c r="D250" t="str">
        <f t="shared" si="3"/>
        <v>Carrier AmericasPriority + SMP</v>
      </c>
      <c r="G250" s="1" t="s">
        <v>10</v>
      </c>
      <c r="N250">
        <f>IFERROR(VLOOKUP($D250,ARPUs!$C:$E,3,FALSE)*I250,0)</f>
        <v>0</v>
      </c>
      <c r="O250">
        <f>IFERROR(VLOOKUP($D250,ARPUs!$C:$E,3,FALSE)*J250,0)</f>
        <v>0</v>
      </c>
      <c r="P250">
        <f>IFERROR(VLOOKUP($D250,ARPUs!$C:$E,3,FALSE)*K250,0)</f>
        <v>0</v>
      </c>
    </row>
    <row r="251" spans="1:16" x14ac:dyDescent="0.2">
      <c r="A251" s="2" t="s">
        <v>33</v>
      </c>
      <c r="B251" s="2" t="s">
        <v>44</v>
      </c>
      <c r="C251" s="2" t="s">
        <v>45</v>
      </c>
      <c r="D251" t="str">
        <f t="shared" si="3"/>
        <v>Carrier AmericasNES</v>
      </c>
      <c r="G251" s="1" t="s">
        <v>11</v>
      </c>
      <c r="N251">
        <f>IFERROR(VLOOKUP($D251,ARPUs!$C:$E,3,FALSE)*I251,0)</f>
        <v>0</v>
      </c>
      <c r="O251">
        <f>IFERROR(VLOOKUP($D251,ARPUs!$C:$E,3,FALSE)*J251,0)</f>
        <v>0</v>
      </c>
      <c r="P251">
        <f>IFERROR(VLOOKUP($D251,ARPUs!$C:$E,3,FALSE)*K251,0)</f>
        <v>0</v>
      </c>
    </row>
    <row r="252" spans="1:16" x14ac:dyDescent="0.2">
      <c r="A252" s="2" t="s">
        <v>33</v>
      </c>
      <c r="B252" s="2" t="s">
        <v>44</v>
      </c>
      <c r="C252" s="2" t="s">
        <v>45</v>
      </c>
      <c r="D252" t="str">
        <f t="shared" si="3"/>
        <v>Carrier AmericasESMP</v>
      </c>
      <c r="G252" s="1" t="s">
        <v>12</v>
      </c>
      <c r="N252">
        <f>IFERROR(VLOOKUP($D252,ARPUs!$C:$E,3,FALSE)*I252,0)</f>
        <v>0</v>
      </c>
      <c r="O252">
        <f>IFERROR(VLOOKUP($D252,ARPUs!$C:$E,3,FALSE)*J252,0)</f>
        <v>0</v>
      </c>
      <c r="P252">
        <f>IFERROR(VLOOKUP($D252,ARPUs!$C:$E,3,FALSE)*K252,0)</f>
        <v>0</v>
      </c>
    </row>
    <row r="253" spans="1:16" x14ac:dyDescent="0.2">
      <c r="A253" s="2" t="s">
        <v>33</v>
      </c>
      <c r="B253" s="2" t="s">
        <v>44</v>
      </c>
      <c r="C253" s="2" t="s">
        <v>45</v>
      </c>
      <c r="D253" t="str">
        <f t="shared" si="3"/>
        <v>Carrier AmericasPremium</v>
      </c>
      <c r="G253" s="1" t="s">
        <v>13</v>
      </c>
      <c r="J253">
        <v>-0.5</v>
      </c>
      <c r="N253">
        <f>IFERROR(VLOOKUP($D253,ARPUs!$C:$E,3,FALSE)*I253,0)</f>
        <v>0</v>
      </c>
      <c r="O253">
        <f>IFERROR(VLOOKUP($D253,ARPUs!$C:$E,3,FALSE)*J253,0)</f>
        <v>-0.44444444444444442</v>
      </c>
      <c r="P253">
        <f>IFERROR(VLOOKUP($D253,ARPUs!$C:$E,3,FALSE)*K253,0)</f>
        <v>0</v>
      </c>
    </row>
    <row r="254" spans="1:16" x14ac:dyDescent="0.2">
      <c r="A254" s="2" t="s">
        <v>33</v>
      </c>
      <c r="B254" s="2" t="s">
        <v>44</v>
      </c>
      <c r="C254" s="2" t="s">
        <v>45</v>
      </c>
      <c r="D254" t="str">
        <f t="shared" si="3"/>
        <v>Carrier AmericasSite Defender</v>
      </c>
      <c r="G254" s="1" t="s">
        <v>14</v>
      </c>
      <c r="N254">
        <f>IFERROR(VLOOKUP($D254,ARPUs!$C:$E,3,FALSE)*I254,0)</f>
        <v>0</v>
      </c>
      <c r="O254">
        <f>IFERROR(VLOOKUP($D254,ARPUs!$C:$E,3,FALSE)*J254,0)</f>
        <v>0</v>
      </c>
      <c r="P254">
        <f>IFERROR(VLOOKUP($D254,ARPUs!$C:$E,3,FALSE)*K254,0)</f>
        <v>0</v>
      </c>
    </row>
    <row r="255" spans="1:16" x14ac:dyDescent="0.2">
      <c r="A255" s="2" t="s">
        <v>33</v>
      </c>
      <c r="B255" s="2" t="s">
        <v>44</v>
      </c>
      <c r="C255" s="2" t="s">
        <v>45</v>
      </c>
      <c r="D255" t="str">
        <f t="shared" si="3"/>
        <v>Carrier AmericasP&amp;P SMP</v>
      </c>
      <c r="G255" s="1" t="s">
        <v>15</v>
      </c>
      <c r="N255">
        <f>IFERROR(VLOOKUP($D255,ARPUs!$C:$E,3,FALSE)*I255,0)</f>
        <v>0</v>
      </c>
      <c r="O255">
        <f>IFERROR(VLOOKUP($D255,ARPUs!$C:$E,3,FALSE)*J255,0)</f>
        <v>0</v>
      </c>
      <c r="P255">
        <f>IFERROR(VLOOKUP($D255,ARPUs!$C:$E,3,FALSE)*K255,0)</f>
        <v>0</v>
      </c>
    </row>
    <row r="256" spans="1:16" x14ac:dyDescent="0.2">
      <c r="A256" s="2" t="s">
        <v>33</v>
      </c>
      <c r="B256" s="2" t="s">
        <v>44</v>
      </c>
      <c r="C256" s="2" t="s">
        <v>45</v>
      </c>
      <c r="D256" t="str">
        <f t="shared" si="3"/>
        <v>Carrier AmericasSecurity PS</v>
      </c>
      <c r="G256" s="1" t="s">
        <v>16</v>
      </c>
      <c r="N256">
        <f>IFERROR(VLOOKUP($D256,ARPUs!$C:$E,3,FALSE)*I256,0)</f>
        <v>0</v>
      </c>
      <c r="O256">
        <f>IFERROR(VLOOKUP($D256,ARPUs!$C:$E,3,FALSE)*J256,0)</f>
        <v>0</v>
      </c>
      <c r="P256">
        <f>IFERROR(VLOOKUP($D256,ARPUs!$C:$E,3,FALSE)*K256,0)</f>
        <v>0</v>
      </c>
    </row>
    <row r="257" spans="1:16" x14ac:dyDescent="0.2">
      <c r="A257" s="2" t="s">
        <v>33</v>
      </c>
      <c r="B257" s="2" t="s">
        <v>44</v>
      </c>
      <c r="C257" s="2" t="s">
        <v>45</v>
      </c>
      <c r="D257" t="str">
        <f t="shared" si="3"/>
        <v>Carrier AmericasWAF SMP</v>
      </c>
      <c r="G257" s="1" t="s">
        <v>17</v>
      </c>
      <c r="N257">
        <f>IFERROR(VLOOKUP($D257,ARPUs!$C:$E,3,FALSE)*I257,0)</f>
        <v>0</v>
      </c>
      <c r="O257">
        <f>IFERROR(VLOOKUP($D257,ARPUs!$C:$E,3,FALSE)*J257,0)</f>
        <v>0</v>
      </c>
      <c r="P257">
        <f>IFERROR(VLOOKUP($D257,ARPUs!$C:$E,3,FALSE)*K257,0)</f>
        <v>0</v>
      </c>
    </row>
    <row r="258" spans="1:16" x14ac:dyDescent="0.2">
      <c r="A258" s="2" t="s">
        <v>33</v>
      </c>
      <c r="B258" s="2" t="s">
        <v>44</v>
      </c>
      <c r="C258" s="2" t="s">
        <v>45</v>
      </c>
      <c r="D258" t="str">
        <f t="shared" si="3"/>
        <v>Carrier AmericasMobile</v>
      </c>
      <c r="G258" s="1" t="s">
        <v>18</v>
      </c>
      <c r="N258">
        <f>IFERROR(VLOOKUP($D258,ARPUs!$C:$E,3,FALSE)*I258,0)</f>
        <v>0</v>
      </c>
      <c r="O258">
        <f>IFERROR(VLOOKUP($D258,ARPUs!$C:$E,3,FALSE)*J258,0)</f>
        <v>0</v>
      </c>
      <c r="P258">
        <f>IFERROR(VLOOKUP($D258,ARPUs!$C:$E,3,FALSE)*K258,0)</f>
        <v>0</v>
      </c>
    </row>
    <row r="259" spans="1:16" x14ac:dyDescent="0.2">
      <c r="A259" s="2" t="s">
        <v>33</v>
      </c>
      <c r="B259" s="2" t="s">
        <v>44</v>
      </c>
      <c r="C259" s="2" t="s">
        <v>45</v>
      </c>
      <c r="D259" t="str">
        <f t="shared" si="3"/>
        <v>Carrier AmericasPriority + TAS</v>
      </c>
      <c r="G259" s="1" t="s">
        <v>19</v>
      </c>
      <c r="N259">
        <f>IFERROR(VLOOKUP($D259,ARPUs!$C:$E,3,FALSE)*I259,0)</f>
        <v>0</v>
      </c>
      <c r="O259">
        <f>IFERROR(VLOOKUP($D259,ARPUs!$C:$E,3,FALSE)*J259,0)</f>
        <v>0</v>
      </c>
      <c r="P259">
        <f>IFERROR(VLOOKUP($D259,ARPUs!$C:$E,3,FALSE)*K259,0)</f>
        <v>0</v>
      </c>
    </row>
    <row r="260" spans="1:16" x14ac:dyDescent="0.2">
      <c r="A260" s="2" t="s">
        <v>33</v>
      </c>
      <c r="B260" s="2" t="s">
        <v>44</v>
      </c>
      <c r="C260" s="2" t="s">
        <v>45</v>
      </c>
      <c r="D260" t="str">
        <f t="shared" ref="D260:D272" si="4">CONCATENATE(C260,G260)</f>
        <v>Carrier AmericasPS-E</v>
      </c>
      <c r="G260" s="1" t="s">
        <v>20</v>
      </c>
      <c r="N260">
        <f>IFERROR(VLOOKUP($D260,ARPUs!$C:$E,3,FALSE)*I260,0)</f>
        <v>0</v>
      </c>
      <c r="O260">
        <f>IFERROR(VLOOKUP($D260,ARPUs!$C:$E,3,FALSE)*J260,0)</f>
        <v>0</v>
      </c>
      <c r="P260">
        <f>IFERROR(VLOOKUP($D260,ARPUs!$C:$E,3,FALSE)*K260,0)</f>
        <v>0</v>
      </c>
    </row>
    <row r="261" spans="1:16" x14ac:dyDescent="0.2">
      <c r="A261" s="2" t="s">
        <v>33</v>
      </c>
      <c r="B261" s="2" t="s">
        <v>44</v>
      </c>
      <c r="C261" s="2" t="s">
        <v>45</v>
      </c>
      <c r="D261" t="str">
        <f t="shared" si="4"/>
        <v>Carrier AmericasESLA</v>
      </c>
      <c r="G261" s="1" t="s">
        <v>21</v>
      </c>
      <c r="N261">
        <f>IFERROR(VLOOKUP($D261,ARPUs!$C:$E,3,FALSE)*I261,0)</f>
        <v>0</v>
      </c>
      <c r="O261">
        <f>IFERROR(VLOOKUP($D261,ARPUs!$C:$E,3,FALSE)*J261,0)</f>
        <v>0</v>
      </c>
      <c r="P261">
        <f>IFERROR(VLOOKUP($D261,ARPUs!$C:$E,3,FALSE)*K261,0)</f>
        <v>0</v>
      </c>
    </row>
    <row r="262" spans="1:16" x14ac:dyDescent="0.2">
      <c r="A262" s="2" t="s">
        <v>33</v>
      </c>
      <c r="B262" s="2" t="s">
        <v>44</v>
      </c>
      <c r="C262" s="2" t="s">
        <v>45</v>
      </c>
      <c r="D262" t="str">
        <f t="shared" si="4"/>
        <v>Carrier AmericasDownload SMP</v>
      </c>
      <c r="G262" s="1" t="s">
        <v>22</v>
      </c>
      <c r="N262">
        <f>IFERROR(VLOOKUP($D262,ARPUs!$C:$E,3,FALSE)*I262,0)</f>
        <v>0</v>
      </c>
      <c r="O262">
        <f>IFERROR(VLOOKUP($D262,ARPUs!$C:$E,3,FALSE)*J262,0)</f>
        <v>0</v>
      </c>
      <c r="P262">
        <f>IFERROR(VLOOKUP($D262,ARPUs!$C:$E,3,FALSE)*K262,0)</f>
        <v>0</v>
      </c>
    </row>
    <row r="263" spans="1:16" x14ac:dyDescent="0.2">
      <c r="A263" s="2" t="s">
        <v>33</v>
      </c>
      <c r="B263" s="2" t="s">
        <v>44</v>
      </c>
      <c r="C263" s="2" t="s">
        <v>45</v>
      </c>
      <c r="D263" t="str">
        <f t="shared" si="4"/>
        <v>Carrier AmericasPackaged Solutions</v>
      </c>
      <c r="G263" s="1" t="s">
        <v>23</v>
      </c>
      <c r="N263">
        <f>IFERROR(VLOOKUP($D263,ARPUs!$C:$E,3,FALSE)*I263,0)</f>
        <v>0</v>
      </c>
      <c r="O263">
        <f>IFERROR(VLOOKUP($D263,ARPUs!$C:$E,3,FALSE)*J263,0)</f>
        <v>0</v>
      </c>
      <c r="P263">
        <f>IFERROR(VLOOKUP($D263,ARPUs!$C:$E,3,FALSE)*K263,0)</f>
        <v>0</v>
      </c>
    </row>
    <row r="264" spans="1:16" x14ac:dyDescent="0.2">
      <c r="A264" s="2" t="s">
        <v>33</v>
      </c>
      <c r="B264" s="2" t="s">
        <v>44</v>
      </c>
      <c r="C264" s="2" t="s">
        <v>45</v>
      </c>
      <c r="D264" t="str">
        <f t="shared" si="4"/>
        <v>Carrier AmericasNES + SMP</v>
      </c>
      <c r="G264" s="1" t="s">
        <v>24</v>
      </c>
      <c r="K264">
        <v>1</v>
      </c>
      <c r="N264">
        <f>IFERROR(VLOOKUP($D264,ARPUs!$C:$E,3,FALSE)*I264,0)</f>
        <v>0</v>
      </c>
      <c r="O264">
        <f>IFERROR(VLOOKUP($D264,ARPUs!$C:$E,3,FALSE)*J264,0)</f>
        <v>0</v>
      </c>
      <c r="P264">
        <f>IFERROR(VLOOKUP($D264,ARPUs!$C:$E,3,FALSE)*K264,0)</f>
        <v>1.0714285714285714</v>
      </c>
    </row>
    <row r="265" spans="1:16" x14ac:dyDescent="0.2">
      <c r="A265" s="2" t="s">
        <v>33</v>
      </c>
      <c r="B265" s="2" t="s">
        <v>44</v>
      </c>
      <c r="C265" s="2" t="s">
        <v>45</v>
      </c>
      <c r="D265" t="str">
        <f t="shared" si="4"/>
        <v>Carrier AmericasLegacy - Premium</v>
      </c>
      <c r="G265" s="1" t="s">
        <v>25</v>
      </c>
      <c r="N265">
        <f>IFERROR(VLOOKUP($D265,ARPUs!$C:$E,3,FALSE)*I265,0)</f>
        <v>0</v>
      </c>
      <c r="O265">
        <f>IFERROR(VLOOKUP($D265,ARPUs!$C:$E,3,FALSE)*J265,0)</f>
        <v>0</v>
      </c>
      <c r="P265">
        <f>IFERROR(VLOOKUP($D265,ARPUs!$C:$E,3,FALSE)*K265,0)</f>
        <v>0</v>
      </c>
    </row>
    <row r="266" spans="1:16" x14ac:dyDescent="0.2">
      <c r="A266" s="2" t="s">
        <v>33</v>
      </c>
      <c r="B266" s="2" t="s">
        <v>44</v>
      </c>
      <c r="C266" s="2" t="s">
        <v>45</v>
      </c>
      <c r="D266" t="str">
        <f t="shared" si="4"/>
        <v>Carrier AmericasETAS</v>
      </c>
      <c r="G266" s="1" t="s">
        <v>26</v>
      </c>
      <c r="N266">
        <f>IFERROR(VLOOKUP($D266,ARPUs!$C:$E,3,FALSE)*I266,0)</f>
        <v>0</v>
      </c>
      <c r="O266">
        <f>IFERROR(VLOOKUP($D266,ARPUs!$C:$E,3,FALSE)*J266,0)</f>
        <v>0</v>
      </c>
      <c r="P266">
        <f>IFERROR(VLOOKUP($D266,ARPUs!$C:$E,3,FALSE)*K266,0)</f>
        <v>0</v>
      </c>
    </row>
    <row r="267" spans="1:16" x14ac:dyDescent="0.2">
      <c r="A267" s="2" t="s">
        <v>33</v>
      </c>
      <c r="B267" s="2" t="s">
        <v>44</v>
      </c>
      <c r="C267" s="2" t="s">
        <v>45</v>
      </c>
      <c r="D267" t="str">
        <f t="shared" si="4"/>
        <v>Carrier AmericasTAS</v>
      </c>
      <c r="G267" s="1" t="s">
        <v>27</v>
      </c>
      <c r="N267">
        <f>IFERROR(VLOOKUP($D267,ARPUs!$C:$E,3,FALSE)*I267,0)</f>
        <v>0</v>
      </c>
      <c r="O267">
        <f>IFERROR(VLOOKUP($D267,ARPUs!$C:$E,3,FALSE)*J267,0)</f>
        <v>0</v>
      </c>
      <c r="P267">
        <f>IFERROR(VLOOKUP($D267,ARPUs!$C:$E,3,FALSE)*K267,0)</f>
        <v>0</v>
      </c>
    </row>
    <row r="268" spans="1:16" x14ac:dyDescent="0.2">
      <c r="A268" s="2" t="s">
        <v>33</v>
      </c>
      <c r="B268" s="2" t="s">
        <v>44</v>
      </c>
      <c r="C268" s="2" t="s">
        <v>45</v>
      </c>
      <c r="D268" t="str">
        <f t="shared" si="4"/>
        <v>Carrier AmericasKSD SMP</v>
      </c>
      <c r="G268" s="1" t="s">
        <v>28</v>
      </c>
      <c r="N268">
        <f>IFERROR(VLOOKUP($D268,ARPUs!$C:$E,3,FALSE)*I268,0)</f>
        <v>0</v>
      </c>
      <c r="O268">
        <f>IFERROR(VLOOKUP($D268,ARPUs!$C:$E,3,FALSE)*J268,0)</f>
        <v>0</v>
      </c>
      <c r="P268">
        <f>IFERROR(VLOOKUP($D268,ARPUs!$C:$E,3,FALSE)*K268,0)</f>
        <v>0</v>
      </c>
    </row>
    <row r="269" spans="1:16" x14ac:dyDescent="0.2">
      <c r="A269" s="2" t="s">
        <v>33</v>
      </c>
      <c r="B269" s="2" t="s">
        <v>44</v>
      </c>
      <c r="C269" s="2" t="s">
        <v>45</v>
      </c>
      <c r="D269" t="str">
        <f t="shared" si="4"/>
        <v>Carrier AmericasDDoS</v>
      </c>
      <c r="G269" s="1" t="s">
        <v>29</v>
      </c>
      <c r="N269">
        <f>IFERROR(VLOOKUP($D269,ARPUs!$C:$E,3,FALSE)*I269,0)</f>
        <v>0</v>
      </c>
      <c r="O269">
        <f>IFERROR(VLOOKUP($D269,ARPUs!$C:$E,3,FALSE)*J269,0)</f>
        <v>0</v>
      </c>
      <c r="P269">
        <f>IFERROR(VLOOKUP($D269,ARPUs!$C:$E,3,FALSE)*K269,0)</f>
        <v>0</v>
      </c>
    </row>
    <row r="270" spans="1:16" x14ac:dyDescent="0.2">
      <c r="A270" s="2" t="s">
        <v>33</v>
      </c>
      <c r="B270" s="2" t="s">
        <v>44</v>
      </c>
      <c r="C270" s="2" t="s">
        <v>45</v>
      </c>
      <c r="D270" t="str">
        <f t="shared" si="4"/>
        <v>Carrier AmericasManaged Kona</v>
      </c>
      <c r="G270" s="1" t="s">
        <v>30</v>
      </c>
      <c r="N270">
        <f>IFERROR(VLOOKUP($D270,ARPUs!$C:$E,3,FALSE)*I270,0)</f>
        <v>0</v>
      </c>
      <c r="O270">
        <f>IFERROR(VLOOKUP($D270,ARPUs!$C:$E,3,FALSE)*J270,0)</f>
        <v>0</v>
      </c>
      <c r="P270">
        <f>IFERROR(VLOOKUP($D270,ARPUs!$C:$E,3,FALSE)*K270,0)</f>
        <v>0</v>
      </c>
    </row>
    <row r="271" spans="1:16" x14ac:dyDescent="0.2">
      <c r="A271" s="2" t="s">
        <v>33</v>
      </c>
      <c r="B271" s="2" t="s">
        <v>44</v>
      </c>
      <c r="C271" s="2" t="s">
        <v>45</v>
      </c>
      <c r="D271" t="str">
        <f t="shared" si="4"/>
        <v>Carrier AmericasDSA SMP</v>
      </c>
      <c r="G271" s="1" t="s">
        <v>31</v>
      </c>
      <c r="N271">
        <f>IFERROR(VLOOKUP($D271,ARPUs!$C:$E,3,FALSE)*I271,0)</f>
        <v>0</v>
      </c>
      <c r="O271">
        <f>IFERROR(VLOOKUP($D271,ARPUs!$C:$E,3,FALSE)*J271,0)</f>
        <v>0</v>
      </c>
      <c r="P271">
        <f>IFERROR(VLOOKUP($D271,ARPUs!$C:$E,3,FALSE)*K271,0)</f>
        <v>0</v>
      </c>
    </row>
    <row r="272" spans="1:16" x14ac:dyDescent="0.2">
      <c r="A272" s="2" t="s">
        <v>33</v>
      </c>
      <c r="B272" s="2" t="s">
        <v>44</v>
      </c>
      <c r="C272" s="2" t="s">
        <v>45</v>
      </c>
      <c r="D272" t="str">
        <f t="shared" si="4"/>
        <v>Carrier AmericasRUS</v>
      </c>
      <c r="G272" s="1" t="s">
        <v>32</v>
      </c>
      <c r="J272">
        <v>-1</v>
      </c>
      <c r="N272">
        <f>IFERROR(VLOOKUP($D272,ARPUs!$C:$E,3,FALSE)*I272,0)</f>
        <v>0</v>
      </c>
      <c r="O272">
        <f>IFERROR(VLOOKUP($D272,ARPUs!$C:$E,3,FALSE)*J272,0)</f>
        <v>-1.125</v>
      </c>
      <c r="P272">
        <f>IFERROR(VLOOKUP($D272,ARPUs!$C:$E,3,FALSE)*K272,0)</f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72"/>
  <sheetViews>
    <sheetView zoomScale="90" zoomScaleNormal="90" workbookViewId="0">
      <selection activeCell="G127" sqref="G127:H127"/>
    </sheetView>
  </sheetViews>
  <sheetFormatPr defaultRowHeight="12.75" x14ac:dyDescent="0.2"/>
  <cols>
    <col min="2" max="2" width="13.7109375" bestFit="1" customWidth="1"/>
    <col min="3" max="3" width="22.28515625" bestFit="1" customWidth="1"/>
    <col min="4" max="4" width="22.28515625" customWidth="1"/>
    <col min="5" max="5" width="10.28515625" bestFit="1" customWidth="1"/>
    <col min="7" max="7" width="17.85546875" bestFit="1" customWidth="1"/>
  </cols>
  <sheetData>
    <row r="1" spans="1:16" x14ac:dyDescent="0.2">
      <c r="H1" s="1">
        <v>2014</v>
      </c>
      <c r="I1" s="1">
        <v>2014</v>
      </c>
      <c r="J1" s="1">
        <v>2014</v>
      </c>
      <c r="K1" s="1">
        <v>2014</v>
      </c>
    </row>
    <row r="2" spans="1:16" x14ac:dyDescent="0.2">
      <c r="A2" s="1" t="s">
        <v>0</v>
      </c>
      <c r="B2" s="1" t="s">
        <v>1</v>
      </c>
      <c r="C2" s="1" t="s">
        <v>2</v>
      </c>
      <c r="D2" s="1"/>
      <c r="E2" s="1" t="s">
        <v>3</v>
      </c>
      <c r="F2" s="1" t="s">
        <v>4</v>
      </c>
      <c r="G2" s="1" t="s">
        <v>5</v>
      </c>
      <c r="H2" s="1">
        <v>1</v>
      </c>
      <c r="I2" s="1">
        <v>2</v>
      </c>
      <c r="J2" s="1">
        <v>3</v>
      </c>
      <c r="K2" s="1">
        <v>4</v>
      </c>
    </row>
    <row r="3" spans="1:16" x14ac:dyDescent="0.2">
      <c r="A3" t="s">
        <v>33</v>
      </c>
      <c r="B3" t="s">
        <v>34</v>
      </c>
      <c r="C3" t="s">
        <v>35</v>
      </c>
      <c r="D3" t="str">
        <f>CONCATENATE(C3,G3)</f>
        <v>Enterprise WestMedia</v>
      </c>
      <c r="G3" s="1" t="s">
        <v>6</v>
      </c>
      <c r="I3">
        <v>0</v>
      </c>
      <c r="J3">
        <v>0</v>
      </c>
      <c r="K3">
        <v>0</v>
      </c>
    </row>
    <row r="4" spans="1:16" x14ac:dyDescent="0.2">
      <c r="A4" t="s">
        <v>33</v>
      </c>
      <c r="B4" t="s">
        <v>34</v>
      </c>
      <c r="C4" t="s">
        <v>35</v>
      </c>
      <c r="D4" t="str">
        <f t="shared" ref="D4:D67" si="0">CONCATENATE(C4,G4)</f>
        <v>Enterprise WestWAA SMP</v>
      </c>
      <c r="G4" s="1" t="s">
        <v>7</v>
      </c>
      <c r="I4">
        <v>0</v>
      </c>
      <c r="J4">
        <v>0</v>
      </c>
      <c r="K4">
        <v>0</v>
      </c>
      <c r="M4" s="6"/>
      <c r="N4" s="6"/>
      <c r="O4" s="6"/>
      <c r="P4" s="6"/>
    </row>
    <row r="5" spans="1:16" x14ac:dyDescent="0.2">
      <c r="A5" t="s">
        <v>33</v>
      </c>
      <c r="B5" t="s">
        <v>34</v>
      </c>
      <c r="C5" t="s">
        <v>35</v>
      </c>
      <c r="D5" t="str">
        <f t="shared" si="0"/>
        <v>Enterprise WestSMP</v>
      </c>
      <c r="G5" s="1" t="s">
        <v>8</v>
      </c>
      <c r="I5">
        <v>6</v>
      </c>
      <c r="J5">
        <v>4</v>
      </c>
      <c r="K5">
        <v>6</v>
      </c>
      <c r="M5" s="6"/>
      <c r="N5" s="6"/>
      <c r="O5" s="6"/>
      <c r="P5" s="6"/>
    </row>
    <row r="6" spans="1:16" x14ac:dyDescent="0.2">
      <c r="A6" t="s">
        <v>33</v>
      </c>
      <c r="B6" t="s">
        <v>34</v>
      </c>
      <c r="C6" t="s">
        <v>35</v>
      </c>
      <c r="D6" t="str">
        <f t="shared" si="0"/>
        <v>Enterprise WestPriority</v>
      </c>
      <c r="G6" s="1" t="s">
        <v>9</v>
      </c>
      <c r="I6">
        <v>-2</v>
      </c>
      <c r="J6">
        <v>-1</v>
      </c>
      <c r="K6">
        <v>-2</v>
      </c>
      <c r="M6" s="6"/>
      <c r="N6" s="6"/>
      <c r="O6" s="6"/>
      <c r="P6" s="6"/>
    </row>
    <row r="7" spans="1:16" x14ac:dyDescent="0.2">
      <c r="A7" t="s">
        <v>33</v>
      </c>
      <c r="B7" t="s">
        <v>34</v>
      </c>
      <c r="C7" t="s">
        <v>35</v>
      </c>
      <c r="D7" t="str">
        <f t="shared" si="0"/>
        <v>Enterprise WestPriority + SMP</v>
      </c>
      <c r="G7" s="1" t="s">
        <v>10</v>
      </c>
      <c r="I7">
        <v>0</v>
      </c>
      <c r="J7">
        <v>0</v>
      </c>
      <c r="K7">
        <v>0</v>
      </c>
      <c r="M7" s="6"/>
      <c r="N7" s="6"/>
      <c r="O7" s="6"/>
      <c r="P7" s="6"/>
    </row>
    <row r="8" spans="1:16" x14ac:dyDescent="0.2">
      <c r="A8" t="s">
        <v>33</v>
      </c>
      <c r="B8" t="s">
        <v>34</v>
      </c>
      <c r="C8" t="s">
        <v>35</v>
      </c>
      <c r="D8" t="str">
        <f t="shared" si="0"/>
        <v>Enterprise WestNES</v>
      </c>
      <c r="G8" s="1" t="s">
        <v>11</v>
      </c>
      <c r="I8">
        <v>3</v>
      </c>
      <c r="J8">
        <v>2</v>
      </c>
      <c r="K8">
        <v>3</v>
      </c>
      <c r="M8" s="6"/>
      <c r="N8" s="6"/>
      <c r="O8" s="6"/>
      <c r="P8" s="6"/>
    </row>
    <row r="9" spans="1:16" x14ac:dyDescent="0.2">
      <c r="A9" t="s">
        <v>33</v>
      </c>
      <c r="B9" t="s">
        <v>34</v>
      </c>
      <c r="C9" t="s">
        <v>35</v>
      </c>
      <c r="D9" t="str">
        <f t="shared" si="0"/>
        <v>Enterprise WestESMP</v>
      </c>
      <c r="G9" s="1" t="s">
        <v>12</v>
      </c>
      <c r="I9">
        <v>4</v>
      </c>
      <c r="J9">
        <v>5</v>
      </c>
      <c r="K9">
        <v>4</v>
      </c>
      <c r="M9" s="6"/>
      <c r="N9" s="6"/>
      <c r="O9" s="6"/>
      <c r="P9" s="6"/>
    </row>
    <row r="10" spans="1:16" x14ac:dyDescent="0.2">
      <c r="A10" t="s">
        <v>33</v>
      </c>
      <c r="B10" t="s">
        <v>34</v>
      </c>
      <c r="C10" t="s">
        <v>35</v>
      </c>
      <c r="D10" t="str">
        <f t="shared" si="0"/>
        <v>Enterprise WestPremium</v>
      </c>
      <c r="G10" s="1" t="s">
        <v>13</v>
      </c>
      <c r="I10">
        <v>1</v>
      </c>
      <c r="J10">
        <v>2</v>
      </c>
      <c r="K10">
        <v>1</v>
      </c>
      <c r="M10" s="6"/>
      <c r="N10" s="6"/>
      <c r="O10" s="6"/>
      <c r="P10" s="6"/>
    </row>
    <row r="11" spans="1:16" x14ac:dyDescent="0.2">
      <c r="A11" t="s">
        <v>33</v>
      </c>
      <c r="B11" t="s">
        <v>34</v>
      </c>
      <c r="C11" t="s">
        <v>35</v>
      </c>
      <c r="D11" t="str">
        <f t="shared" si="0"/>
        <v>Enterprise WestSite Defender</v>
      </c>
      <c r="G11" s="1" t="s">
        <v>14</v>
      </c>
      <c r="I11">
        <v>0</v>
      </c>
      <c r="J11">
        <v>0</v>
      </c>
      <c r="K11">
        <v>0</v>
      </c>
      <c r="M11" s="6"/>
      <c r="N11" s="6"/>
      <c r="O11" s="6"/>
      <c r="P11" s="6"/>
    </row>
    <row r="12" spans="1:16" x14ac:dyDescent="0.2">
      <c r="A12" t="s">
        <v>33</v>
      </c>
      <c r="B12" t="s">
        <v>34</v>
      </c>
      <c r="C12" t="s">
        <v>35</v>
      </c>
      <c r="D12" t="str">
        <f t="shared" si="0"/>
        <v>Enterprise WestP&amp;P SMP</v>
      </c>
      <c r="G12" s="1" t="s">
        <v>15</v>
      </c>
      <c r="I12">
        <v>2</v>
      </c>
      <c r="J12">
        <v>2</v>
      </c>
      <c r="K12">
        <v>3</v>
      </c>
      <c r="M12" s="6"/>
      <c r="N12" s="6"/>
      <c r="O12" s="6"/>
      <c r="P12" s="6"/>
    </row>
    <row r="13" spans="1:16" x14ac:dyDescent="0.2">
      <c r="A13" t="s">
        <v>33</v>
      </c>
      <c r="B13" t="s">
        <v>34</v>
      </c>
      <c r="C13" t="s">
        <v>35</v>
      </c>
      <c r="D13" t="str">
        <f t="shared" si="0"/>
        <v>Enterprise WestSecurity PS</v>
      </c>
      <c r="G13" s="1" t="s">
        <v>16</v>
      </c>
      <c r="I13">
        <v>2</v>
      </c>
      <c r="J13">
        <v>2</v>
      </c>
      <c r="K13">
        <v>2</v>
      </c>
      <c r="M13" s="6"/>
      <c r="N13" s="6"/>
      <c r="O13" s="6"/>
      <c r="P13" s="6"/>
    </row>
    <row r="14" spans="1:16" x14ac:dyDescent="0.2">
      <c r="A14" t="s">
        <v>33</v>
      </c>
      <c r="B14" t="s">
        <v>34</v>
      </c>
      <c r="C14" t="s">
        <v>35</v>
      </c>
      <c r="D14" t="str">
        <f t="shared" si="0"/>
        <v>Enterprise WestWAF SMP</v>
      </c>
      <c r="G14" s="1" t="s">
        <v>17</v>
      </c>
      <c r="I14">
        <v>0</v>
      </c>
      <c r="J14">
        <v>0</v>
      </c>
      <c r="K14">
        <v>0</v>
      </c>
      <c r="M14" s="6"/>
      <c r="N14" s="6"/>
      <c r="O14" s="6"/>
      <c r="P14" s="6"/>
    </row>
    <row r="15" spans="1:16" x14ac:dyDescent="0.2">
      <c r="A15" t="s">
        <v>33</v>
      </c>
      <c r="B15" t="s">
        <v>34</v>
      </c>
      <c r="C15" t="s">
        <v>35</v>
      </c>
      <c r="D15" t="str">
        <f t="shared" si="0"/>
        <v>Enterprise WestMobile</v>
      </c>
      <c r="G15" s="1" t="s">
        <v>18</v>
      </c>
      <c r="I15">
        <v>0</v>
      </c>
      <c r="J15">
        <v>0</v>
      </c>
      <c r="K15">
        <v>0</v>
      </c>
      <c r="M15" s="6"/>
      <c r="N15" s="6"/>
      <c r="O15" s="6"/>
      <c r="P15" s="6"/>
    </row>
    <row r="16" spans="1:16" x14ac:dyDescent="0.2">
      <c r="A16" t="s">
        <v>33</v>
      </c>
      <c r="B16" t="s">
        <v>34</v>
      </c>
      <c r="C16" t="s">
        <v>35</v>
      </c>
      <c r="D16" t="str">
        <f t="shared" si="0"/>
        <v>Enterprise WestPriority + TAS</v>
      </c>
      <c r="G16" s="1" t="s">
        <v>19</v>
      </c>
      <c r="I16">
        <v>0</v>
      </c>
      <c r="J16">
        <v>0</v>
      </c>
      <c r="K16">
        <v>0</v>
      </c>
      <c r="M16" s="6"/>
      <c r="N16" s="6"/>
      <c r="O16" s="6"/>
      <c r="P16" s="6"/>
    </row>
    <row r="17" spans="1:16" x14ac:dyDescent="0.2">
      <c r="A17" t="s">
        <v>33</v>
      </c>
      <c r="B17" t="s">
        <v>34</v>
      </c>
      <c r="C17" t="s">
        <v>35</v>
      </c>
      <c r="D17" t="str">
        <f t="shared" si="0"/>
        <v>Enterprise WestPS-E</v>
      </c>
      <c r="G17" s="1" t="s">
        <v>20</v>
      </c>
      <c r="I17" s="4">
        <v>2.4285714285714284</v>
      </c>
      <c r="J17" s="4">
        <v>2.4285714285714284</v>
      </c>
      <c r="K17" s="4">
        <v>2.4285714285714288</v>
      </c>
      <c r="M17" s="6"/>
      <c r="N17" s="6"/>
      <c r="O17" s="6"/>
      <c r="P17" s="6"/>
    </row>
    <row r="18" spans="1:16" x14ac:dyDescent="0.2">
      <c r="A18" t="s">
        <v>33</v>
      </c>
      <c r="B18" t="s">
        <v>34</v>
      </c>
      <c r="C18" t="s">
        <v>35</v>
      </c>
      <c r="D18" t="str">
        <f t="shared" si="0"/>
        <v>Enterprise WestESLA</v>
      </c>
      <c r="G18" s="1" t="s">
        <v>21</v>
      </c>
      <c r="I18">
        <v>8.5</v>
      </c>
      <c r="J18">
        <v>8.5</v>
      </c>
      <c r="K18">
        <v>8.5</v>
      </c>
      <c r="M18" s="6"/>
      <c r="N18" s="6"/>
      <c r="O18" s="6"/>
      <c r="P18" s="6"/>
    </row>
    <row r="19" spans="1:16" x14ac:dyDescent="0.2">
      <c r="A19" t="s">
        <v>33</v>
      </c>
      <c r="B19" t="s">
        <v>34</v>
      </c>
      <c r="C19" t="s">
        <v>35</v>
      </c>
      <c r="D19" t="str">
        <f t="shared" si="0"/>
        <v>Enterprise WestDownload SMP</v>
      </c>
      <c r="G19" s="1" t="s">
        <v>22</v>
      </c>
      <c r="I19">
        <v>0</v>
      </c>
      <c r="J19">
        <v>0</v>
      </c>
      <c r="K19">
        <v>0</v>
      </c>
      <c r="M19" s="6"/>
      <c r="N19" s="6"/>
      <c r="O19" s="6"/>
      <c r="P19" s="6"/>
    </row>
    <row r="20" spans="1:16" x14ac:dyDescent="0.2">
      <c r="A20" t="s">
        <v>33</v>
      </c>
      <c r="B20" t="s">
        <v>34</v>
      </c>
      <c r="C20" t="s">
        <v>35</v>
      </c>
      <c r="D20" t="str">
        <f t="shared" si="0"/>
        <v>Enterprise WestPackaged Solutions</v>
      </c>
      <c r="G20" s="1" t="s">
        <v>23</v>
      </c>
      <c r="I20">
        <v>0</v>
      </c>
      <c r="J20">
        <v>0</v>
      </c>
      <c r="K20">
        <v>0</v>
      </c>
      <c r="M20" s="6"/>
      <c r="N20" s="6"/>
      <c r="O20" s="6"/>
      <c r="P20" s="6"/>
    </row>
    <row r="21" spans="1:16" x14ac:dyDescent="0.2">
      <c r="A21" t="s">
        <v>33</v>
      </c>
      <c r="B21" t="s">
        <v>34</v>
      </c>
      <c r="C21" t="s">
        <v>35</v>
      </c>
      <c r="D21" t="str">
        <f t="shared" si="0"/>
        <v>Enterprise WestNES + SMP</v>
      </c>
      <c r="G21" s="1" t="s">
        <v>24</v>
      </c>
      <c r="I21">
        <v>0</v>
      </c>
      <c r="J21">
        <v>0</v>
      </c>
      <c r="K21">
        <v>0</v>
      </c>
      <c r="M21" s="6"/>
      <c r="N21" s="6"/>
      <c r="O21" s="6"/>
      <c r="P21" s="6"/>
    </row>
    <row r="22" spans="1:16" x14ac:dyDescent="0.2">
      <c r="A22" t="s">
        <v>33</v>
      </c>
      <c r="B22" t="s">
        <v>34</v>
      </c>
      <c r="C22" t="s">
        <v>35</v>
      </c>
      <c r="D22" t="str">
        <f t="shared" si="0"/>
        <v>Enterprise WestLegacy - Premium</v>
      </c>
      <c r="G22" s="1" t="s">
        <v>25</v>
      </c>
      <c r="I22">
        <v>0</v>
      </c>
      <c r="J22">
        <v>0</v>
      </c>
      <c r="K22">
        <v>0</v>
      </c>
      <c r="M22" s="6"/>
      <c r="N22" s="6"/>
      <c r="O22" s="6"/>
      <c r="P22" s="6"/>
    </row>
    <row r="23" spans="1:16" x14ac:dyDescent="0.2">
      <c r="A23" t="s">
        <v>33</v>
      </c>
      <c r="B23" t="s">
        <v>34</v>
      </c>
      <c r="C23" t="s">
        <v>35</v>
      </c>
      <c r="D23" t="str">
        <f t="shared" si="0"/>
        <v>Enterprise WestETAS</v>
      </c>
      <c r="G23" s="1" t="s">
        <v>26</v>
      </c>
      <c r="I23">
        <v>0</v>
      </c>
      <c r="J23">
        <v>0</v>
      </c>
      <c r="K23">
        <v>0</v>
      </c>
      <c r="M23" s="6"/>
      <c r="N23" s="6"/>
      <c r="O23" s="6"/>
      <c r="P23" s="6"/>
    </row>
    <row r="24" spans="1:16" x14ac:dyDescent="0.2">
      <c r="A24" t="s">
        <v>33</v>
      </c>
      <c r="B24" t="s">
        <v>34</v>
      </c>
      <c r="C24" t="s">
        <v>35</v>
      </c>
      <c r="D24" t="str">
        <f t="shared" si="0"/>
        <v>Enterprise WestTAS</v>
      </c>
      <c r="G24" s="1" t="s">
        <v>27</v>
      </c>
      <c r="I24">
        <v>2</v>
      </c>
      <c r="J24">
        <v>2</v>
      </c>
      <c r="K24">
        <v>2</v>
      </c>
      <c r="M24" s="6"/>
      <c r="N24" s="6"/>
      <c r="O24" s="6"/>
      <c r="P24" s="6"/>
    </row>
    <row r="25" spans="1:16" x14ac:dyDescent="0.2">
      <c r="A25" t="s">
        <v>33</v>
      </c>
      <c r="B25" t="s">
        <v>34</v>
      </c>
      <c r="C25" t="s">
        <v>35</v>
      </c>
      <c r="D25" t="str">
        <f t="shared" si="0"/>
        <v>Enterprise WestKSD SMP</v>
      </c>
      <c r="G25" s="1" t="s">
        <v>28</v>
      </c>
      <c r="I25">
        <v>0</v>
      </c>
      <c r="J25">
        <v>0</v>
      </c>
      <c r="K25">
        <v>0</v>
      </c>
      <c r="M25" s="6"/>
      <c r="N25" s="6"/>
      <c r="O25" s="6"/>
      <c r="P25" s="6"/>
    </row>
    <row r="26" spans="1:16" x14ac:dyDescent="0.2">
      <c r="A26" t="s">
        <v>33</v>
      </c>
      <c r="B26" t="s">
        <v>34</v>
      </c>
      <c r="C26" t="s">
        <v>35</v>
      </c>
      <c r="D26" t="str">
        <f t="shared" si="0"/>
        <v>Enterprise WestDDoS</v>
      </c>
      <c r="G26" s="1" t="s">
        <v>29</v>
      </c>
      <c r="I26">
        <v>0</v>
      </c>
      <c r="J26">
        <v>0</v>
      </c>
      <c r="K26">
        <v>0</v>
      </c>
      <c r="M26" s="6"/>
      <c r="N26" s="6"/>
      <c r="O26" s="6"/>
      <c r="P26" s="6"/>
    </row>
    <row r="27" spans="1:16" x14ac:dyDescent="0.2">
      <c r="A27" t="s">
        <v>33</v>
      </c>
      <c r="B27" t="s">
        <v>34</v>
      </c>
      <c r="C27" t="s">
        <v>35</v>
      </c>
      <c r="D27" t="str">
        <f t="shared" si="0"/>
        <v>Enterprise WestManaged Kona</v>
      </c>
      <c r="G27" s="1" t="s">
        <v>30</v>
      </c>
      <c r="I27">
        <v>0</v>
      </c>
      <c r="J27">
        <v>1</v>
      </c>
      <c r="K27">
        <v>0</v>
      </c>
      <c r="M27" s="6"/>
      <c r="N27" s="6"/>
      <c r="O27" s="6"/>
      <c r="P27" s="6"/>
    </row>
    <row r="28" spans="1:16" x14ac:dyDescent="0.2">
      <c r="A28" t="s">
        <v>33</v>
      </c>
      <c r="B28" t="s">
        <v>34</v>
      </c>
      <c r="C28" t="s">
        <v>35</v>
      </c>
      <c r="D28" t="str">
        <f t="shared" si="0"/>
        <v>Enterprise WestDSA SMP</v>
      </c>
      <c r="G28" s="1" t="s">
        <v>31</v>
      </c>
      <c r="I28">
        <v>0</v>
      </c>
      <c r="J28">
        <v>0</v>
      </c>
      <c r="K28">
        <v>0</v>
      </c>
      <c r="M28" s="6"/>
      <c r="N28" s="6"/>
      <c r="O28" s="6"/>
      <c r="P28" s="6"/>
    </row>
    <row r="29" spans="1:16" x14ac:dyDescent="0.2">
      <c r="A29" t="s">
        <v>33</v>
      </c>
      <c r="B29" t="s">
        <v>34</v>
      </c>
      <c r="C29" t="s">
        <v>35</v>
      </c>
      <c r="D29" t="str">
        <f t="shared" si="0"/>
        <v>Enterprise WestRUS</v>
      </c>
      <c r="G29" s="1" t="s">
        <v>32</v>
      </c>
      <c r="H29" s="4"/>
      <c r="I29" s="4">
        <v>3</v>
      </c>
      <c r="J29" s="4">
        <v>5.8888888888888893</v>
      </c>
      <c r="K29" s="4">
        <v>4.8888888888888893</v>
      </c>
      <c r="M29" s="6"/>
      <c r="N29" s="6"/>
      <c r="O29" s="6"/>
      <c r="P29" s="6"/>
    </row>
    <row r="30" spans="1:16" x14ac:dyDescent="0.2">
      <c r="A30" t="s">
        <v>33</v>
      </c>
      <c r="B30" t="s">
        <v>34</v>
      </c>
      <c r="C30" t="s">
        <v>36</v>
      </c>
      <c r="D30" t="str">
        <f t="shared" si="0"/>
        <v>Enterprise EastMedia</v>
      </c>
      <c r="G30" s="1" t="s">
        <v>6</v>
      </c>
      <c r="I30">
        <v>0</v>
      </c>
      <c r="J30">
        <v>0</v>
      </c>
      <c r="K30">
        <v>0</v>
      </c>
    </row>
    <row r="31" spans="1:16" x14ac:dyDescent="0.2">
      <c r="A31" t="s">
        <v>33</v>
      </c>
      <c r="B31" t="s">
        <v>34</v>
      </c>
      <c r="C31" t="s">
        <v>36</v>
      </c>
      <c r="D31" t="str">
        <f t="shared" si="0"/>
        <v>Enterprise EastWAA SMP</v>
      </c>
      <c r="G31" s="1" t="s">
        <v>7</v>
      </c>
      <c r="I31">
        <v>0</v>
      </c>
      <c r="J31">
        <v>0</v>
      </c>
      <c r="K31">
        <v>0</v>
      </c>
    </row>
    <row r="32" spans="1:16" x14ac:dyDescent="0.2">
      <c r="A32" t="s">
        <v>33</v>
      </c>
      <c r="B32" t="s">
        <v>34</v>
      </c>
      <c r="C32" t="s">
        <v>36</v>
      </c>
      <c r="D32" t="str">
        <f t="shared" si="0"/>
        <v>Enterprise EastSMP</v>
      </c>
      <c r="G32" s="1" t="s">
        <v>8</v>
      </c>
      <c r="I32">
        <v>6</v>
      </c>
      <c r="J32">
        <v>7</v>
      </c>
      <c r="K32">
        <v>7</v>
      </c>
    </row>
    <row r="33" spans="1:15" x14ac:dyDescent="0.2">
      <c r="A33" t="s">
        <v>33</v>
      </c>
      <c r="B33" t="s">
        <v>34</v>
      </c>
      <c r="C33" t="s">
        <v>36</v>
      </c>
      <c r="D33" t="str">
        <f t="shared" si="0"/>
        <v>Enterprise EastPriority</v>
      </c>
      <c r="G33" s="1" t="s">
        <v>9</v>
      </c>
      <c r="I33">
        <v>-2</v>
      </c>
      <c r="J33">
        <v>-2</v>
      </c>
      <c r="K33">
        <v>-1</v>
      </c>
    </row>
    <row r="34" spans="1:15" x14ac:dyDescent="0.2">
      <c r="A34" t="s">
        <v>33</v>
      </c>
      <c r="B34" t="s">
        <v>34</v>
      </c>
      <c r="C34" t="s">
        <v>36</v>
      </c>
      <c r="D34" t="str">
        <f t="shared" si="0"/>
        <v>Enterprise EastPriority + SMP</v>
      </c>
      <c r="G34" s="1" t="s">
        <v>10</v>
      </c>
      <c r="I34">
        <v>0</v>
      </c>
      <c r="J34">
        <v>0</v>
      </c>
      <c r="K34">
        <v>0</v>
      </c>
    </row>
    <row r="35" spans="1:15" x14ac:dyDescent="0.2">
      <c r="A35" t="s">
        <v>33</v>
      </c>
      <c r="B35" t="s">
        <v>34</v>
      </c>
      <c r="C35" t="s">
        <v>36</v>
      </c>
      <c r="D35" t="str">
        <f t="shared" si="0"/>
        <v>Enterprise EastNES</v>
      </c>
      <c r="G35" s="1" t="s">
        <v>11</v>
      </c>
      <c r="I35">
        <v>0</v>
      </c>
      <c r="J35">
        <v>1</v>
      </c>
      <c r="K35">
        <v>0</v>
      </c>
    </row>
    <row r="36" spans="1:15" x14ac:dyDescent="0.2">
      <c r="A36" t="s">
        <v>33</v>
      </c>
      <c r="B36" t="s">
        <v>34</v>
      </c>
      <c r="C36" t="s">
        <v>36</v>
      </c>
      <c r="D36" t="str">
        <f t="shared" si="0"/>
        <v>Enterprise EastESMP</v>
      </c>
      <c r="G36" s="1" t="s">
        <v>12</v>
      </c>
      <c r="I36">
        <v>0</v>
      </c>
      <c r="J36">
        <v>0</v>
      </c>
      <c r="K36">
        <v>0.8</v>
      </c>
    </row>
    <row r="37" spans="1:15" x14ac:dyDescent="0.2">
      <c r="A37" t="s">
        <v>33</v>
      </c>
      <c r="B37" t="s">
        <v>34</v>
      </c>
      <c r="C37" t="s">
        <v>36</v>
      </c>
      <c r="D37" t="str">
        <f t="shared" si="0"/>
        <v>Enterprise EastPremium</v>
      </c>
      <c r="G37" s="1" t="s">
        <v>13</v>
      </c>
      <c r="I37">
        <v>0</v>
      </c>
      <c r="J37">
        <v>2</v>
      </c>
      <c r="K37">
        <v>1</v>
      </c>
      <c r="O37" s="2"/>
    </row>
    <row r="38" spans="1:15" x14ac:dyDescent="0.2">
      <c r="A38" t="s">
        <v>33</v>
      </c>
      <c r="B38" t="s">
        <v>34</v>
      </c>
      <c r="C38" t="s">
        <v>36</v>
      </c>
      <c r="D38" t="str">
        <f t="shared" si="0"/>
        <v>Enterprise EastSite Defender</v>
      </c>
      <c r="G38" s="1" t="s">
        <v>14</v>
      </c>
      <c r="I38">
        <v>0</v>
      </c>
      <c r="J38">
        <v>0</v>
      </c>
      <c r="K38">
        <v>0</v>
      </c>
    </row>
    <row r="39" spans="1:15" x14ac:dyDescent="0.2">
      <c r="A39" t="s">
        <v>33</v>
      </c>
      <c r="B39" t="s">
        <v>34</v>
      </c>
      <c r="C39" t="s">
        <v>36</v>
      </c>
      <c r="D39" t="str">
        <f t="shared" si="0"/>
        <v>Enterprise EastP&amp;P SMP</v>
      </c>
      <c r="G39" s="1" t="s">
        <v>15</v>
      </c>
      <c r="H39" s="4"/>
      <c r="I39" s="4">
        <v>0</v>
      </c>
      <c r="J39" s="4">
        <v>0</v>
      </c>
      <c r="K39" s="4">
        <v>0.82352941176470584</v>
      </c>
    </row>
    <row r="40" spans="1:15" x14ac:dyDescent="0.2">
      <c r="A40" t="s">
        <v>33</v>
      </c>
      <c r="B40" t="s">
        <v>34</v>
      </c>
      <c r="C40" t="s">
        <v>36</v>
      </c>
      <c r="D40" t="str">
        <f t="shared" si="0"/>
        <v>Enterprise EastSecurity PS</v>
      </c>
      <c r="G40" s="1" t="s">
        <v>16</v>
      </c>
      <c r="I40">
        <v>1</v>
      </c>
      <c r="J40">
        <v>0</v>
      </c>
      <c r="K40">
        <v>1</v>
      </c>
    </row>
    <row r="41" spans="1:15" x14ac:dyDescent="0.2">
      <c r="A41" t="s">
        <v>33</v>
      </c>
      <c r="B41" t="s">
        <v>34</v>
      </c>
      <c r="C41" t="s">
        <v>36</v>
      </c>
      <c r="D41" t="str">
        <f t="shared" si="0"/>
        <v>Enterprise EastWAF SMP</v>
      </c>
      <c r="G41" s="1" t="s">
        <v>17</v>
      </c>
      <c r="I41">
        <v>0</v>
      </c>
      <c r="J41">
        <v>0</v>
      </c>
      <c r="K41">
        <v>0</v>
      </c>
    </row>
    <row r="42" spans="1:15" x14ac:dyDescent="0.2">
      <c r="A42" t="s">
        <v>33</v>
      </c>
      <c r="B42" t="s">
        <v>34</v>
      </c>
      <c r="C42" t="s">
        <v>36</v>
      </c>
      <c r="D42" t="str">
        <f t="shared" si="0"/>
        <v>Enterprise EastMobile</v>
      </c>
      <c r="G42" s="1" t="s">
        <v>18</v>
      </c>
      <c r="I42">
        <v>0</v>
      </c>
      <c r="J42">
        <v>0</v>
      </c>
      <c r="K42">
        <v>0</v>
      </c>
    </row>
    <row r="43" spans="1:15" x14ac:dyDescent="0.2">
      <c r="A43" t="s">
        <v>33</v>
      </c>
      <c r="B43" t="s">
        <v>34</v>
      </c>
      <c r="C43" t="s">
        <v>36</v>
      </c>
      <c r="D43" t="str">
        <f t="shared" si="0"/>
        <v>Enterprise EastPriority + TAS</v>
      </c>
      <c r="G43" s="1" t="s">
        <v>19</v>
      </c>
      <c r="I43">
        <v>1</v>
      </c>
      <c r="J43">
        <v>0</v>
      </c>
      <c r="K43">
        <v>0</v>
      </c>
    </row>
    <row r="44" spans="1:15" x14ac:dyDescent="0.2">
      <c r="A44" t="s">
        <v>33</v>
      </c>
      <c r="B44" t="s">
        <v>34</v>
      </c>
      <c r="C44" t="s">
        <v>36</v>
      </c>
      <c r="D44" t="str">
        <f t="shared" si="0"/>
        <v>Enterprise EastPS-E</v>
      </c>
      <c r="G44" s="1" t="s">
        <v>20</v>
      </c>
      <c r="I44">
        <v>4</v>
      </c>
      <c r="J44" s="4">
        <v>5.4285714285714288</v>
      </c>
      <c r="K44">
        <v>5</v>
      </c>
    </row>
    <row r="45" spans="1:15" x14ac:dyDescent="0.2">
      <c r="A45" t="s">
        <v>33</v>
      </c>
      <c r="B45" t="s">
        <v>34</v>
      </c>
      <c r="C45" t="s">
        <v>36</v>
      </c>
      <c r="D45" t="str">
        <f t="shared" si="0"/>
        <v>Enterprise EastESLA</v>
      </c>
      <c r="G45" s="1" t="s">
        <v>21</v>
      </c>
      <c r="I45">
        <v>3.4</v>
      </c>
      <c r="J45">
        <v>3.4</v>
      </c>
      <c r="K45">
        <v>3.4</v>
      </c>
    </row>
    <row r="46" spans="1:15" x14ac:dyDescent="0.2">
      <c r="A46" t="s">
        <v>33</v>
      </c>
      <c r="B46" t="s">
        <v>34</v>
      </c>
      <c r="C46" t="s">
        <v>36</v>
      </c>
      <c r="D46" t="str">
        <f t="shared" si="0"/>
        <v>Enterprise EastDownload SMP</v>
      </c>
      <c r="G46" s="1" t="s">
        <v>22</v>
      </c>
      <c r="I46">
        <v>0</v>
      </c>
      <c r="J46">
        <v>0</v>
      </c>
      <c r="K46">
        <v>0</v>
      </c>
    </row>
    <row r="47" spans="1:15" x14ac:dyDescent="0.2">
      <c r="A47" t="s">
        <v>33</v>
      </c>
      <c r="B47" t="s">
        <v>34</v>
      </c>
      <c r="C47" t="s">
        <v>36</v>
      </c>
      <c r="D47" t="str">
        <f t="shared" si="0"/>
        <v>Enterprise EastPackaged Solutions</v>
      </c>
      <c r="G47" s="1" t="s">
        <v>23</v>
      </c>
      <c r="I47">
        <v>0</v>
      </c>
      <c r="J47">
        <v>0</v>
      </c>
      <c r="K47">
        <v>0</v>
      </c>
    </row>
    <row r="48" spans="1:15" x14ac:dyDescent="0.2">
      <c r="A48" t="s">
        <v>33</v>
      </c>
      <c r="B48" t="s">
        <v>34</v>
      </c>
      <c r="C48" t="s">
        <v>36</v>
      </c>
      <c r="D48" t="str">
        <f t="shared" si="0"/>
        <v>Enterprise EastNES + SMP</v>
      </c>
      <c r="G48" s="1" t="s">
        <v>24</v>
      </c>
      <c r="I48">
        <v>1</v>
      </c>
      <c r="J48">
        <v>1</v>
      </c>
      <c r="K48">
        <v>1</v>
      </c>
    </row>
    <row r="49" spans="1:11" x14ac:dyDescent="0.2">
      <c r="A49" t="s">
        <v>33</v>
      </c>
      <c r="B49" t="s">
        <v>34</v>
      </c>
      <c r="C49" t="s">
        <v>36</v>
      </c>
      <c r="D49" t="str">
        <f t="shared" si="0"/>
        <v>Enterprise EastLegacy - Premium</v>
      </c>
      <c r="G49" s="1" t="s">
        <v>25</v>
      </c>
      <c r="I49">
        <v>0</v>
      </c>
      <c r="J49">
        <v>0</v>
      </c>
      <c r="K49">
        <v>0</v>
      </c>
    </row>
    <row r="50" spans="1:11" x14ac:dyDescent="0.2">
      <c r="A50" t="s">
        <v>33</v>
      </c>
      <c r="B50" t="s">
        <v>34</v>
      </c>
      <c r="C50" t="s">
        <v>36</v>
      </c>
      <c r="D50" t="str">
        <f t="shared" si="0"/>
        <v>Enterprise EastETAS</v>
      </c>
      <c r="G50" s="1" t="s">
        <v>26</v>
      </c>
      <c r="I50">
        <v>1</v>
      </c>
      <c r="J50">
        <v>0</v>
      </c>
      <c r="K50">
        <v>0</v>
      </c>
    </row>
    <row r="51" spans="1:11" x14ac:dyDescent="0.2">
      <c r="A51" t="s">
        <v>33</v>
      </c>
      <c r="B51" t="s">
        <v>34</v>
      </c>
      <c r="C51" t="s">
        <v>36</v>
      </c>
      <c r="D51" t="str">
        <f t="shared" si="0"/>
        <v>Enterprise EastTAS</v>
      </c>
      <c r="G51" s="1" t="s">
        <v>27</v>
      </c>
      <c r="I51" s="4">
        <v>1</v>
      </c>
      <c r="J51" s="4">
        <v>0.83333333333333337</v>
      </c>
      <c r="K51" s="4">
        <v>1.8333333333333333</v>
      </c>
    </row>
    <row r="52" spans="1:11" x14ac:dyDescent="0.2">
      <c r="A52" t="s">
        <v>33</v>
      </c>
      <c r="B52" t="s">
        <v>34</v>
      </c>
      <c r="C52" t="s">
        <v>36</v>
      </c>
      <c r="D52" t="str">
        <f t="shared" si="0"/>
        <v>Enterprise EastKSD SMP</v>
      </c>
      <c r="G52" s="1" t="s">
        <v>28</v>
      </c>
      <c r="I52">
        <v>0</v>
      </c>
      <c r="J52">
        <v>0</v>
      </c>
      <c r="K52">
        <v>0</v>
      </c>
    </row>
    <row r="53" spans="1:11" x14ac:dyDescent="0.2">
      <c r="A53" t="s">
        <v>33</v>
      </c>
      <c r="B53" t="s">
        <v>34</v>
      </c>
      <c r="C53" t="s">
        <v>36</v>
      </c>
      <c r="D53" t="str">
        <f t="shared" si="0"/>
        <v>Enterprise EastDDoS</v>
      </c>
      <c r="G53" s="1" t="s">
        <v>29</v>
      </c>
      <c r="I53">
        <v>0</v>
      </c>
      <c r="J53">
        <v>0</v>
      </c>
      <c r="K53">
        <v>0</v>
      </c>
    </row>
    <row r="54" spans="1:11" x14ac:dyDescent="0.2">
      <c r="A54" t="s">
        <v>33</v>
      </c>
      <c r="B54" t="s">
        <v>34</v>
      </c>
      <c r="C54" t="s">
        <v>36</v>
      </c>
      <c r="D54" t="str">
        <f t="shared" si="0"/>
        <v>Enterprise EastManaged Kona</v>
      </c>
      <c r="G54" s="1" t="s">
        <v>30</v>
      </c>
      <c r="I54">
        <v>0</v>
      </c>
      <c r="J54">
        <v>0</v>
      </c>
      <c r="K54">
        <v>0</v>
      </c>
    </row>
    <row r="55" spans="1:11" x14ac:dyDescent="0.2">
      <c r="A55" t="s">
        <v>33</v>
      </c>
      <c r="B55" t="s">
        <v>34</v>
      </c>
      <c r="C55" t="s">
        <v>36</v>
      </c>
      <c r="D55" t="str">
        <f t="shared" si="0"/>
        <v>Enterprise EastDSA SMP</v>
      </c>
      <c r="G55" s="1" t="s">
        <v>31</v>
      </c>
      <c r="I55">
        <v>0</v>
      </c>
      <c r="J55">
        <v>0</v>
      </c>
      <c r="K55">
        <v>0</v>
      </c>
    </row>
    <row r="56" spans="1:11" x14ac:dyDescent="0.2">
      <c r="A56" t="s">
        <v>33</v>
      </c>
      <c r="B56" t="s">
        <v>34</v>
      </c>
      <c r="C56" t="s">
        <v>36</v>
      </c>
      <c r="D56" t="str">
        <f t="shared" si="0"/>
        <v>Enterprise EastRUS</v>
      </c>
      <c r="G56" s="1" t="s">
        <v>32</v>
      </c>
      <c r="H56" s="4"/>
      <c r="I56" s="4">
        <v>2.8888888888888888</v>
      </c>
      <c r="J56" s="4">
        <v>2.8888888888888888</v>
      </c>
      <c r="K56" s="4">
        <v>3.8888888888888888</v>
      </c>
    </row>
    <row r="57" spans="1:11" x14ac:dyDescent="0.2">
      <c r="A57" t="s">
        <v>33</v>
      </c>
      <c r="B57" t="s">
        <v>34</v>
      </c>
      <c r="C57" t="s">
        <v>37</v>
      </c>
      <c r="D57" t="str">
        <f t="shared" si="0"/>
        <v>Emerging North AmericaMedia</v>
      </c>
      <c r="G57" s="1" t="s">
        <v>6</v>
      </c>
      <c r="I57">
        <v>0</v>
      </c>
      <c r="J57">
        <v>0</v>
      </c>
      <c r="K57">
        <v>0</v>
      </c>
    </row>
    <row r="58" spans="1:11" x14ac:dyDescent="0.2">
      <c r="A58" t="s">
        <v>33</v>
      </c>
      <c r="B58" t="s">
        <v>34</v>
      </c>
      <c r="C58" t="s">
        <v>37</v>
      </c>
      <c r="D58" t="str">
        <f t="shared" si="0"/>
        <v>Emerging North AmericaWAA SMP</v>
      </c>
      <c r="G58" s="1" t="s">
        <v>7</v>
      </c>
      <c r="I58">
        <v>0</v>
      </c>
      <c r="J58">
        <v>0</v>
      </c>
      <c r="K58">
        <v>0</v>
      </c>
    </row>
    <row r="59" spans="1:11" x14ac:dyDescent="0.2">
      <c r="A59" t="s">
        <v>33</v>
      </c>
      <c r="B59" t="s">
        <v>34</v>
      </c>
      <c r="C59" t="s">
        <v>37</v>
      </c>
      <c r="D59" t="str">
        <f t="shared" si="0"/>
        <v>Emerging North AmericaSMP</v>
      </c>
      <c r="G59" s="1" t="s">
        <v>8</v>
      </c>
      <c r="I59">
        <v>5</v>
      </c>
      <c r="J59">
        <v>3</v>
      </c>
      <c r="K59">
        <v>3</v>
      </c>
    </row>
    <row r="60" spans="1:11" x14ac:dyDescent="0.2">
      <c r="A60" t="s">
        <v>33</v>
      </c>
      <c r="B60" t="s">
        <v>34</v>
      </c>
      <c r="C60" t="s">
        <v>37</v>
      </c>
      <c r="D60" t="str">
        <f t="shared" si="0"/>
        <v>Emerging North AmericaPriority</v>
      </c>
      <c r="G60" s="1" t="s">
        <v>9</v>
      </c>
      <c r="I60">
        <v>0</v>
      </c>
      <c r="J60">
        <v>0</v>
      </c>
      <c r="K60">
        <v>0</v>
      </c>
    </row>
    <row r="61" spans="1:11" x14ac:dyDescent="0.2">
      <c r="A61" t="s">
        <v>33</v>
      </c>
      <c r="B61" t="s">
        <v>34</v>
      </c>
      <c r="C61" t="s">
        <v>37</v>
      </c>
      <c r="D61" t="str">
        <f t="shared" si="0"/>
        <v>Emerging North AmericaPriority + SMP</v>
      </c>
      <c r="G61" s="1" t="s">
        <v>10</v>
      </c>
      <c r="I61">
        <v>0</v>
      </c>
      <c r="J61">
        <v>0</v>
      </c>
      <c r="K61">
        <v>0</v>
      </c>
    </row>
    <row r="62" spans="1:11" x14ac:dyDescent="0.2">
      <c r="A62" t="s">
        <v>33</v>
      </c>
      <c r="B62" t="s">
        <v>34</v>
      </c>
      <c r="C62" t="s">
        <v>37</v>
      </c>
      <c r="D62" t="str">
        <f t="shared" si="0"/>
        <v>Emerging North AmericaNES</v>
      </c>
      <c r="G62" s="1" t="s">
        <v>11</v>
      </c>
      <c r="I62">
        <v>1</v>
      </c>
      <c r="J62">
        <v>1</v>
      </c>
      <c r="K62">
        <v>1</v>
      </c>
    </row>
    <row r="63" spans="1:11" x14ac:dyDescent="0.2">
      <c r="A63" t="s">
        <v>33</v>
      </c>
      <c r="B63" t="s">
        <v>34</v>
      </c>
      <c r="C63" t="s">
        <v>37</v>
      </c>
      <c r="D63" t="str">
        <f t="shared" si="0"/>
        <v>Emerging North AmericaESMP</v>
      </c>
      <c r="G63" s="1" t="s">
        <v>12</v>
      </c>
      <c r="I63">
        <v>0</v>
      </c>
      <c r="J63">
        <v>0</v>
      </c>
      <c r="K63">
        <v>0</v>
      </c>
    </row>
    <row r="64" spans="1:11" x14ac:dyDescent="0.2">
      <c r="A64" t="s">
        <v>33</v>
      </c>
      <c r="B64" t="s">
        <v>34</v>
      </c>
      <c r="C64" t="s">
        <v>37</v>
      </c>
      <c r="D64" t="str">
        <f t="shared" si="0"/>
        <v>Emerging North AmericaPremium</v>
      </c>
      <c r="G64" s="1" t="s">
        <v>13</v>
      </c>
      <c r="I64">
        <v>0</v>
      </c>
      <c r="J64">
        <v>0</v>
      </c>
      <c r="K64">
        <v>0</v>
      </c>
    </row>
    <row r="65" spans="1:11" x14ac:dyDescent="0.2">
      <c r="A65" t="s">
        <v>33</v>
      </c>
      <c r="B65" t="s">
        <v>34</v>
      </c>
      <c r="C65" t="s">
        <v>37</v>
      </c>
      <c r="D65" t="str">
        <f t="shared" si="0"/>
        <v>Emerging North AmericaSite Defender</v>
      </c>
      <c r="G65" s="1" t="s">
        <v>14</v>
      </c>
      <c r="I65">
        <v>0</v>
      </c>
      <c r="J65">
        <v>0</v>
      </c>
      <c r="K65">
        <v>0</v>
      </c>
    </row>
    <row r="66" spans="1:11" x14ac:dyDescent="0.2">
      <c r="A66" t="s">
        <v>33</v>
      </c>
      <c r="B66" t="s">
        <v>34</v>
      </c>
      <c r="C66" t="s">
        <v>37</v>
      </c>
      <c r="D66" t="str">
        <f t="shared" si="0"/>
        <v>Emerging North AmericaP&amp;P SMP</v>
      </c>
      <c r="G66" s="1" t="s">
        <v>15</v>
      </c>
      <c r="I66">
        <v>0</v>
      </c>
      <c r="J66">
        <v>0</v>
      </c>
      <c r="K66">
        <v>0</v>
      </c>
    </row>
    <row r="67" spans="1:11" x14ac:dyDescent="0.2">
      <c r="A67" t="s">
        <v>33</v>
      </c>
      <c r="B67" t="s">
        <v>34</v>
      </c>
      <c r="C67" t="s">
        <v>37</v>
      </c>
      <c r="D67" t="str">
        <f t="shared" si="0"/>
        <v>Emerging North AmericaSecurity PS</v>
      </c>
      <c r="G67" s="1" t="s">
        <v>16</v>
      </c>
      <c r="I67">
        <v>0</v>
      </c>
      <c r="J67">
        <v>0</v>
      </c>
      <c r="K67">
        <v>0</v>
      </c>
    </row>
    <row r="68" spans="1:11" x14ac:dyDescent="0.2">
      <c r="A68" t="s">
        <v>33</v>
      </c>
      <c r="B68" t="s">
        <v>34</v>
      </c>
      <c r="C68" t="s">
        <v>37</v>
      </c>
      <c r="D68" t="str">
        <f t="shared" ref="D68:D131" si="1">CONCATENATE(C68,G68)</f>
        <v>Emerging North AmericaWAF SMP</v>
      </c>
      <c r="G68" s="1" t="s">
        <v>17</v>
      </c>
      <c r="I68">
        <v>0</v>
      </c>
      <c r="J68">
        <v>0</v>
      </c>
      <c r="K68">
        <v>0</v>
      </c>
    </row>
    <row r="69" spans="1:11" x14ac:dyDescent="0.2">
      <c r="A69" t="s">
        <v>33</v>
      </c>
      <c r="B69" t="s">
        <v>34</v>
      </c>
      <c r="C69" t="s">
        <v>37</v>
      </c>
      <c r="D69" t="str">
        <f t="shared" si="1"/>
        <v>Emerging North AmericaMobile</v>
      </c>
      <c r="G69" s="1" t="s">
        <v>18</v>
      </c>
      <c r="I69">
        <v>0</v>
      </c>
      <c r="J69">
        <v>0</v>
      </c>
      <c r="K69">
        <v>0</v>
      </c>
    </row>
    <row r="70" spans="1:11" x14ac:dyDescent="0.2">
      <c r="A70" t="s">
        <v>33</v>
      </c>
      <c r="B70" t="s">
        <v>34</v>
      </c>
      <c r="C70" t="s">
        <v>37</v>
      </c>
      <c r="D70" t="str">
        <f t="shared" si="1"/>
        <v>Emerging North AmericaPriority + TAS</v>
      </c>
      <c r="G70" s="1" t="s">
        <v>19</v>
      </c>
      <c r="I70">
        <v>0</v>
      </c>
      <c r="J70">
        <v>0</v>
      </c>
      <c r="K70">
        <v>0</v>
      </c>
    </row>
    <row r="71" spans="1:11" x14ac:dyDescent="0.2">
      <c r="A71" t="s">
        <v>33</v>
      </c>
      <c r="B71" t="s">
        <v>34</v>
      </c>
      <c r="C71" t="s">
        <v>37</v>
      </c>
      <c r="D71" t="str">
        <f t="shared" si="1"/>
        <v>Emerging North AmericaPS-E</v>
      </c>
      <c r="G71" s="1" t="s">
        <v>20</v>
      </c>
      <c r="I71">
        <v>0</v>
      </c>
      <c r="J71">
        <v>0</v>
      </c>
      <c r="K71">
        <v>0</v>
      </c>
    </row>
    <row r="72" spans="1:11" x14ac:dyDescent="0.2">
      <c r="A72" t="s">
        <v>33</v>
      </c>
      <c r="B72" t="s">
        <v>34</v>
      </c>
      <c r="C72" t="s">
        <v>37</v>
      </c>
      <c r="D72" t="str">
        <f t="shared" si="1"/>
        <v>Emerging North AmericaESLA</v>
      </c>
      <c r="G72" s="1" t="s">
        <v>21</v>
      </c>
      <c r="I72">
        <v>5</v>
      </c>
      <c r="J72">
        <v>3</v>
      </c>
      <c r="K72">
        <v>5</v>
      </c>
    </row>
    <row r="73" spans="1:11" x14ac:dyDescent="0.2">
      <c r="A73" t="s">
        <v>33</v>
      </c>
      <c r="B73" t="s">
        <v>34</v>
      </c>
      <c r="C73" t="s">
        <v>37</v>
      </c>
      <c r="D73" t="str">
        <f t="shared" si="1"/>
        <v>Emerging North AmericaDownload SMP</v>
      </c>
      <c r="G73" s="1" t="s">
        <v>22</v>
      </c>
      <c r="I73">
        <v>0</v>
      </c>
      <c r="J73">
        <v>0</v>
      </c>
      <c r="K73">
        <v>0</v>
      </c>
    </row>
    <row r="74" spans="1:11" x14ac:dyDescent="0.2">
      <c r="A74" t="s">
        <v>33</v>
      </c>
      <c r="B74" t="s">
        <v>34</v>
      </c>
      <c r="C74" t="s">
        <v>37</v>
      </c>
      <c r="D74" t="str">
        <f t="shared" si="1"/>
        <v>Emerging North AmericaPackaged Solutions</v>
      </c>
      <c r="G74" s="1" t="s">
        <v>23</v>
      </c>
      <c r="I74">
        <v>0</v>
      </c>
      <c r="J74">
        <v>0</v>
      </c>
      <c r="K74">
        <v>0</v>
      </c>
    </row>
    <row r="75" spans="1:11" x14ac:dyDescent="0.2">
      <c r="A75" t="s">
        <v>33</v>
      </c>
      <c r="B75" t="s">
        <v>34</v>
      </c>
      <c r="C75" t="s">
        <v>37</v>
      </c>
      <c r="D75" t="str">
        <f t="shared" si="1"/>
        <v>Emerging North AmericaNES + SMP</v>
      </c>
      <c r="G75" s="1" t="s">
        <v>24</v>
      </c>
      <c r="I75">
        <v>0</v>
      </c>
      <c r="J75">
        <v>0</v>
      </c>
      <c r="K75">
        <v>0</v>
      </c>
    </row>
    <row r="76" spans="1:11" x14ac:dyDescent="0.2">
      <c r="A76" t="s">
        <v>33</v>
      </c>
      <c r="B76" t="s">
        <v>34</v>
      </c>
      <c r="C76" t="s">
        <v>37</v>
      </c>
      <c r="D76" t="str">
        <f t="shared" si="1"/>
        <v>Emerging North AmericaLegacy - Premium</v>
      </c>
      <c r="G76" s="1" t="s">
        <v>25</v>
      </c>
      <c r="I76">
        <v>0</v>
      </c>
      <c r="J76">
        <v>0</v>
      </c>
      <c r="K76">
        <v>0</v>
      </c>
    </row>
    <row r="77" spans="1:11" x14ac:dyDescent="0.2">
      <c r="A77" t="s">
        <v>33</v>
      </c>
      <c r="B77" t="s">
        <v>34</v>
      </c>
      <c r="C77" t="s">
        <v>37</v>
      </c>
      <c r="D77" t="str">
        <f t="shared" si="1"/>
        <v>Emerging North AmericaETAS</v>
      </c>
      <c r="G77" s="1" t="s">
        <v>26</v>
      </c>
      <c r="I77">
        <v>0</v>
      </c>
      <c r="J77">
        <v>0</v>
      </c>
      <c r="K77">
        <v>0</v>
      </c>
    </row>
    <row r="78" spans="1:11" x14ac:dyDescent="0.2">
      <c r="A78" t="s">
        <v>33</v>
      </c>
      <c r="B78" t="s">
        <v>34</v>
      </c>
      <c r="C78" t="s">
        <v>37</v>
      </c>
      <c r="D78" t="str">
        <f t="shared" si="1"/>
        <v>Emerging North AmericaTAS</v>
      </c>
      <c r="G78" s="1" t="s">
        <v>27</v>
      </c>
      <c r="I78">
        <v>0</v>
      </c>
      <c r="J78">
        <v>0</v>
      </c>
      <c r="K78">
        <v>0</v>
      </c>
    </row>
    <row r="79" spans="1:11" x14ac:dyDescent="0.2">
      <c r="A79" t="s">
        <v>33</v>
      </c>
      <c r="B79" t="s">
        <v>34</v>
      </c>
      <c r="C79" t="s">
        <v>37</v>
      </c>
      <c r="D79" t="str">
        <f t="shared" si="1"/>
        <v>Emerging North AmericaKSD SMP</v>
      </c>
      <c r="G79" s="1" t="s">
        <v>28</v>
      </c>
      <c r="I79">
        <v>0</v>
      </c>
      <c r="J79">
        <v>0</v>
      </c>
      <c r="K79">
        <v>0</v>
      </c>
    </row>
    <row r="80" spans="1:11" x14ac:dyDescent="0.2">
      <c r="A80" t="s">
        <v>33</v>
      </c>
      <c r="B80" t="s">
        <v>34</v>
      </c>
      <c r="C80" t="s">
        <v>37</v>
      </c>
      <c r="D80" t="str">
        <f t="shared" si="1"/>
        <v>Emerging North AmericaDDoS</v>
      </c>
      <c r="G80" s="1" t="s">
        <v>29</v>
      </c>
      <c r="I80">
        <v>0</v>
      </c>
      <c r="J80">
        <v>0</v>
      </c>
      <c r="K80">
        <v>0</v>
      </c>
    </row>
    <row r="81" spans="1:11" x14ac:dyDescent="0.2">
      <c r="A81" t="s">
        <v>33</v>
      </c>
      <c r="B81" t="s">
        <v>34</v>
      </c>
      <c r="C81" t="s">
        <v>37</v>
      </c>
      <c r="D81" t="str">
        <f t="shared" si="1"/>
        <v>Emerging North AmericaManaged Kona</v>
      </c>
      <c r="G81" s="1" t="s">
        <v>30</v>
      </c>
      <c r="I81">
        <v>0</v>
      </c>
      <c r="J81">
        <v>0</v>
      </c>
      <c r="K81">
        <v>0</v>
      </c>
    </row>
    <row r="82" spans="1:11" x14ac:dyDescent="0.2">
      <c r="A82" t="s">
        <v>33</v>
      </c>
      <c r="B82" t="s">
        <v>34</v>
      </c>
      <c r="C82" t="s">
        <v>37</v>
      </c>
      <c r="D82" t="str">
        <f t="shared" si="1"/>
        <v>Emerging North AmericaDSA SMP</v>
      </c>
      <c r="G82" s="1" t="s">
        <v>31</v>
      </c>
      <c r="I82">
        <v>0</v>
      </c>
      <c r="J82">
        <v>0</v>
      </c>
      <c r="K82">
        <v>0</v>
      </c>
    </row>
    <row r="83" spans="1:11" x14ac:dyDescent="0.2">
      <c r="A83" t="s">
        <v>33</v>
      </c>
      <c r="B83" t="s">
        <v>34</v>
      </c>
      <c r="C83" t="s">
        <v>37</v>
      </c>
      <c r="D83" t="str">
        <f t="shared" si="1"/>
        <v>Emerging North AmericaRUS</v>
      </c>
      <c r="G83" s="1" t="s">
        <v>32</v>
      </c>
      <c r="I83">
        <v>0</v>
      </c>
      <c r="J83">
        <v>1</v>
      </c>
      <c r="K83">
        <v>0</v>
      </c>
    </row>
    <row r="84" spans="1:11" x14ac:dyDescent="0.2">
      <c r="A84" t="s">
        <v>33</v>
      </c>
      <c r="B84" t="s">
        <v>34</v>
      </c>
      <c r="C84" t="s">
        <v>38</v>
      </c>
      <c r="D84" t="str">
        <f t="shared" si="1"/>
        <v>Public SectorMedia</v>
      </c>
      <c r="G84" s="1" t="s">
        <v>6</v>
      </c>
      <c r="I84">
        <v>2</v>
      </c>
      <c r="J84">
        <v>1</v>
      </c>
      <c r="K84">
        <v>0</v>
      </c>
    </row>
    <row r="85" spans="1:11" x14ac:dyDescent="0.2">
      <c r="A85" t="s">
        <v>33</v>
      </c>
      <c r="B85" t="s">
        <v>34</v>
      </c>
      <c r="C85" t="s">
        <v>38</v>
      </c>
      <c r="D85" t="str">
        <f t="shared" si="1"/>
        <v>Public SectorWAA SMP</v>
      </c>
      <c r="G85" s="1" t="s">
        <v>7</v>
      </c>
      <c r="I85">
        <v>0</v>
      </c>
      <c r="J85">
        <v>0</v>
      </c>
      <c r="K85">
        <v>0</v>
      </c>
    </row>
    <row r="86" spans="1:11" x14ac:dyDescent="0.2">
      <c r="A86" t="s">
        <v>33</v>
      </c>
      <c r="B86" t="s">
        <v>34</v>
      </c>
      <c r="C86" t="s">
        <v>38</v>
      </c>
      <c r="D86" t="str">
        <f t="shared" si="1"/>
        <v>Public SectorSMP</v>
      </c>
      <c r="G86" s="1" t="s">
        <v>8</v>
      </c>
      <c r="I86">
        <v>-1</v>
      </c>
      <c r="J86">
        <v>0</v>
      </c>
      <c r="K86">
        <v>0</v>
      </c>
    </row>
    <row r="87" spans="1:11" x14ac:dyDescent="0.2">
      <c r="A87" t="s">
        <v>33</v>
      </c>
      <c r="B87" t="s">
        <v>34</v>
      </c>
      <c r="C87" t="s">
        <v>38</v>
      </c>
      <c r="D87" t="str">
        <f t="shared" si="1"/>
        <v>Public SectorPriority</v>
      </c>
      <c r="G87" s="1" t="s">
        <v>9</v>
      </c>
      <c r="I87">
        <v>0</v>
      </c>
      <c r="J87">
        <v>0</v>
      </c>
      <c r="K87">
        <v>0</v>
      </c>
    </row>
    <row r="88" spans="1:11" x14ac:dyDescent="0.2">
      <c r="A88" t="s">
        <v>33</v>
      </c>
      <c r="B88" t="s">
        <v>34</v>
      </c>
      <c r="C88" t="s">
        <v>38</v>
      </c>
      <c r="D88" t="str">
        <f t="shared" si="1"/>
        <v>Public SectorPriority + SMP</v>
      </c>
      <c r="G88" s="1" t="s">
        <v>10</v>
      </c>
      <c r="I88">
        <v>0</v>
      </c>
      <c r="J88">
        <v>0</v>
      </c>
      <c r="K88">
        <v>0</v>
      </c>
    </row>
    <row r="89" spans="1:11" x14ac:dyDescent="0.2">
      <c r="A89" t="s">
        <v>33</v>
      </c>
      <c r="B89" t="s">
        <v>34</v>
      </c>
      <c r="C89" t="s">
        <v>38</v>
      </c>
      <c r="D89" t="str">
        <f t="shared" si="1"/>
        <v>Public SectorNES</v>
      </c>
      <c r="G89" s="1" t="s">
        <v>11</v>
      </c>
      <c r="I89">
        <v>2</v>
      </c>
      <c r="J89">
        <v>0</v>
      </c>
      <c r="K89">
        <v>0</v>
      </c>
    </row>
    <row r="90" spans="1:11" x14ac:dyDescent="0.2">
      <c r="A90" t="s">
        <v>33</v>
      </c>
      <c r="B90" t="s">
        <v>34</v>
      </c>
      <c r="C90" t="s">
        <v>38</v>
      </c>
      <c r="D90" t="str">
        <f t="shared" si="1"/>
        <v>Public SectorESMP</v>
      </c>
      <c r="G90" s="1" t="s">
        <v>12</v>
      </c>
      <c r="I90">
        <v>0</v>
      </c>
      <c r="J90">
        <v>0</v>
      </c>
      <c r="K90">
        <v>0</v>
      </c>
    </row>
    <row r="91" spans="1:11" x14ac:dyDescent="0.2">
      <c r="A91" t="s">
        <v>33</v>
      </c>
      <c r="B91" t="s">
        <v>34</v>
      </c>
      <c r="C91" t="s">
        <v>38</v>
      </c>
      <c r="D91" t="str">
        <f t="shared" si="1"/>
        <v>Public SectorPremium</v>
      </c>
      <c r="G91" s="1" t="s">
        <v>13</v>
      </c>
      <c r="I91">
        <v>0</v>
      </c>
      <c r="J91">
        <v>1</v>
      </c>
      <c r="K91">
        <v>1</v>
      </c>
    </row>
    <row r="92" spans="1:11" x14ac:dyDescent="0.2">
      <c r="A92" t="s">
        <v>33</v>
      </c>
      <c r="B92" t="s">
        <v>34</v>
      </c>
      <c r="C92" t="s">
        <v>38</v>
      </c>
      <c r="D92" t="str">
        <f t="shared" si="1"/>
        <v>Public SectorSite Defender</v>
      </c>
      <c r="G92" s="1" t="s">
        <v>14</v>
      </c>
      <c r="I92">
        <v>0</v>
      </c>
      <c r="J92">
        <v>0</v>
      </c>
      <c r="K92">
        <v>0</v>
      </c>
    </row>
    <row r="93" spans="1:11" x14ac:dyDescent="0.2">
      <c r="A93" t="s">
        <v>33</v>
      </c>
      <c r="B93" t="s">
        <v>34</v>
      </c>
      <c r="C93" t="s">
        <v>38</v>
      </c>
      <c r="D93" t="str">
        <f t="shared" si="1"/>
        <v>Public SectorP&amp;P SMP</v>
      </c>
      <c r="G93" s="1" t="s">
        <v>15</v>
      </c>
      <c r="I93">
        <v>0</v>
      </c>
      <c r="J93">
        <v>0</v>
      </c>
      <c r="K93">
        <v>0</v>
      </c>
    </row>
    <row r="94" spans="1:11" x14ac:dyDescent="0.2">
      <c r="A94" t="s">
        <v>33</v>
      </c>
      <c r="B94" t="s">
        <v>34</v>
      </c>
      <c r="C94" t="s">
        <v>38</v>
      </c>
      <c r="D94" t="str">
        <f t="shared" si="1"/>
        <v>Public SectorSecurity PS</v>
      </c>
      <c r="G94" s="1" t="s">
        <v>16</v>
      </c>
      <c r="I94">
        <v>0</v>
      </c>
      <c r="J94">
        <v>0</v>
      </c>
      <c r="K94">
        <v>1</v>
      </c>
    </row>
    <row r="95" spans="1:11" x14ac:dyDescent="0.2">
      <c r="A95" t="s">
        <v>33</v>
      </c>
      <c r="B95" t="s">
        <v>34</v>
      </c>
      <c r="C95" t="s">
        <v>38</v>
      </c>
      <c r="D95" t="str">
        <f t="shared" si="1"/>
        <v>Public SectorWAF SMP</v>
      </c>
      <c r="G95" s="1" t="s">
        <v>17</v>
      </c>
      <c r="I95">
        <v>0</v>
      </c>
      <c r="J95">
        <v>0</v>
      </c>
      <c r="K95">
        <v>0</v>
      </c>
    </row>
    <row r="96" spans="1:11" x14ac:dyDescent="0.2">
      <c r="A96" t="s">
        <v>33</v>
      </c>
      <c r="B96" t="s">
        <v>34</v>
      </c>
      <c r="C96" t="s">
        <v>38</v>
      </c>
      <c r="D96" t="str">
        <f t="shared" si="1"/>
        <v>Public SectorMobile</v>
      </c>
      <c r="G96" s="1" t="s">
        <v>18</v>
      </c>
      <c r="I96">
        <v>0</v>
      </c>
      <c r="J96">
        <v>0</v>
      </c>
      <c r="K96">
        <v>0</v>
      </c>
    </row>
    <row r="97" spans="1:11" x14ac:dyDescent="0.2">
      <c r="A97" t="s">
        <v>33</v>
      </c>
      <c r="B97" t="s">
        <v>34</v>
      </c>
      <c r="C97" t="s">
        <v>38</v>
      </c>
      <c r="D97" t="str">
        <f t="shared" si="1"/>
        <v>Public SectorPriority + TAS</v>
      </c>
      <c r="G97" s="1" t="s">
        <v>19</v>
      </c>
      <c r="I97">
        <v>0</v>
      </c>
      <c r="J97">
        <v>0</v>
      </c>
      <c r="K97">
        <v>0</v>
      </c>
    </row>
    <row r="98" spans="1:11" x14ac:dyDescent="0.2">
      <c r="A98" t="s">
        <v>33</v>
      </c>
      <c r="B98" t="s">
        <v>34</v>
      </c>
      <c r="C98" t="s">
        <v>38</v>
      </c>
      <c r="D98" t="str">
        <f t="shared" si="1"/>
        <v>Public SectorPS-E</v>
      </c>
      <c r="G98" s="1" t="s">
        <v>20</v>
      </c>
      <c r="I98">
        <v>13</v>
      </c>
      <c r="J98">
        <v>5</v>
      </c>
      <c r="K98">
        <v>3</v>
      </c>
    </row>
    <row r="99" spans="1:11" x14ac:dyDescent="0.2">
      <c r="A99" t="s">
        <v>33</v>
      </c>
      <c r="B99" t="s">
        <v>34</v>
      </c>
      <c r="C99" t="s">
        <v>38</v>
      </c>
      <c r="D99" t="str">
        <f t="shared" si="1"/>
        <v>Public SectorESLA</v>
      </c>
      <c r="G99" s="1" t="s">
        <v>21</v>
      </c>
      <c r="I99">
        <v>2</v>
      </c>
      <c r="J99">
        <v>4</v>
      </c>
      <c r="K99">
        <v>2</v>
      </c>
    </row>
    <row r="100" spans="1:11" x14ac:dyDescent="0.2">
      <c r="A100" t="s">
        <v>33</v>
      </c>
      <c r="B100" t="s">
        <v>34</v>
      </c>
      <c r="C100" t="s">
        <v>38</v>
      </c>
      <c r="D100" t="str">
        <f t="shared" si="1"/>
        <v>Public SectorDownload SMP</v>
      </c>
      <c r="G100" s="1" t="s">
        <v>22</v>
      </c>
      <c r="I100">
        <v>0</v>
      </c>
      <c r="J100">
        <v>0</v>
      </c>
      <c r="K100">
        <v>0</v>
      </c>
    </row>
    <row r="101" spans="1:11" x14ac:dyDescent="0.2">
      <c r="A101" t="s">
        <v>33</v>
      </c>
      <c r="B101" t="s">
        <v>34</v>
      </c>
      <c r="C101" t="s">
        <v>38</v>
      </c>
      <c r="D101" t="str">
        <f t="shared" si="1"/>
        <v>Public SectorPackaged Solutions</v>
      </c>
      <c r="G101" s="1" t="s">
        <v>23</v>
      </c>
      <c r="I101">
        <v>0</v>
      </c>
      <c r="J101">
        <v>0</v>
      </c>
      <c r="K101">
        <v>0</v>
      </c>
    </row>
    <row r="102" spans="1:11" x14ac:dyDescent="0.2">
      <c r="A102" t="s">
        <v>33</v>
      </c>
      <c r="B102" t="s">
        <v>34</v>
      </c>
      <c r="C102" t="s">
        <v>38</v>
      </c>
      <c r="D102" t="str">
        <f t="shared" si="1"/>
        <v>Public SectorNES + SMP</v>
      </c>
      <c r="G102" s="1" t="s">
        <v>24</v>
      </c>
      <c r="I102">
        <v>0</v>
      </c>
      <c r="J102">
        <v>0</v>
      </c>
      <c r="K102">
        <v>0</v>
      </c>
    </row>
    <row r="103" spans="1:11" x14ac:dyDescent="0.2">
      <c r="A103" t="s">
        <v>33</v>
      </c>
      <c r="B103" t="s">
        <v>34</v>
      </c>
      <c r="C103" t="s">
        <v>38</v>
      </c>
      <c r="D103" t="str">
        <f t="shared" si="1"/>
        <v>Public SectorLegacy - Premium</v>
      </c>
      <c r="G103" s="1" t="s">
        <v>25</v>
      </c>
      <c r="I103">
        <v>0</v>
      </c>
      <c r="J103">
        <v>0</v>
      </c>
      <c r="K103">
        <v>0</v>
      </c>
    </row>
    <row r="104" spans="1:11" x14ac:dyDescent="0.2">
      <c r="A104" t="s">
        <v>33</v>
      </c>
      <c r="B104" t="s">
        <v>34</v>
      </c>
      <c r="C104" t="s">
        <v>38</v>
      </c>
      <c r="D104" t="str">
        <f t="shared" si="1"/>
        <v>Public SectorETAS</v>
      </c>
      <c r="G104" s="1" t="s">
        <v>26</v>
      </c>
      <c r="I104">
        <v>0</v>
      </c>
      <c r="J104">
        <v>0</v>
      </c>
      <c r="K104">
        <v>0</v>
      </c>
    </row>
    <row r="105" spans="1:11" x14ac:dyDescent="0.2">
      <c r="A105" t="s">
        <v>33</v>
      </c>
      <c r="B105" t="s">
        <v>34</v>
      </c>
      <c r="C105" t="s">
        <v>38</v>
      </c>
      <c r="D105" t="str">
        <f t="shared" si="1"/>
        <v>Public SectorTAS</v>
      </c>
      <c r="G105" s="1" t="s">
        <v>27</v>
      </c>
      <c r="I105">
        <v>2</v>
      </c>
      <c r="J105">
        <v>1</v>
      </c>
      <c r="K105">
        <v>0</v>
      </c>
    </row>
    <row r="106" spans="1:11" x14ac:dyDescent="0.2">
      <c r="A106" t="s">
        <v>33</v>
      </c>
      <c r="B106" t="s">
        <v>34</v>
      </c>
      <c r="C106" t="s">
        <v>38</v>
      </c>
      <c r="D106" t="str">
        <f t="shared" si="1"/>
        <v>Public SectorKSD SMP</v>
      </c>
      <c r="G106" s="1" t="s">
        <v>28</v>
      </c>
      <c r="I106">
        <v>0</v>
      </c>
      <c r="J106">
        <v>0</v>
      </c>
      <c r="K106">
        <v>0</v>
      </c>
    </row>
    <row r="107" spans="1:11" x14ac:dyDescent="0.2">
      <c r="A107" t="s">
        <v>33</v>
      </c>
      <c r="B107" t="s">
        <v>34</v>
      </c>
      <c r="C107" t="s">
        <v>38</v>
      </c>
      <c r="D107" t="str">
        <f t="shared" si="1"/>
        <v>Public SectorDDoS</v>
      </c>
      <c r="G107" s="1" t="s">
        <v>29</v>
      </c>
      <c r="I107">
        <v>0</v>
      </c>
      <c r="J107">
        <v>0</v>
      </c>
      <c r="K107">
        <v>0</v>
      </c>
    </row>
    <row r="108" spans="1:11" x14ac:dyDescent="0.2">
      <c r="A108" t="s">
        <v>33</v>
      </c>
      <c r="B108" t="s">
        <v>34</v>
      </c>
      <c r="C108" t="s">
        <v>38</v>
      </c>
      <c r="D108" t="str">
        <f t="shared" si="1"/>
        <v>Public SectorManaged Kona</v>
      </c>
      <c r="G108" s="1" t="s">
        <v>30</v>
      </c>
      <c r="I108">
        <v>1</v>
      </c>
      <c r="J108">
        <v>2</v>
      </c>
      <c r="K108">
        <v>0</v>
      </c>
    </row>
    <row r="109" spans="1:11" x14ac:dyDescent="0.2">
      <c r="A109" t="s">
        <v>33</v>
      </c>
      <c r="B109" t="s">
        <v>34</v>
      </c>
      <c r="C109" t="s">
        <v>38</v>
      </c>
      <c r="D109" t="str">
        <f t="shared" si="1"/>
        <v>Public SectorDSA SMP</v>
      </c>
      <c r="G109" s="1" t="s">
        <v>31</v>
      </c>
      <c r="I109">
        <v>0</v>
      </c>
      <c r="J109">
        <v>0</v>
      </c>
      <c r="K109">
        <v>0</v>
      </c>
    </row>
    <row r="110" spans="1:11" x14ac:dyDescent="0.2">
      <c r="A110" t="s">
        <v>33</v>
      </c>
      <c r="B110" t="s">
        <v>34</v>
      </c>
      <c r="C110" t="s">
        <v>38</v>
      </c>
      <c r="D110" t="str">
        <f t="shared" si="1"/>
        <v>Public SectorRUS</v>
      </c>
      <c r="G110" s="1" t="s">
        <v>32</v>
      </c>
      <c r="I110">
        <v>0</v>
      </c>
      <c r="J110">
        <v>0</v>
      </c>
      <c r="K110">
        <v>0</v>
      </c>
    </row>
    <row r="111" spans="1:11" x14ac:dyDescent="0.2">
      <c r="A111" t="s">
        <v>33</v>
      </c>
      <c r="B111" t="s">
        <v>39</v>
      </c>
      <c r="D111" t="str">
        <f t="shared" si="1"/>
        <v>Media</v>
      </c>
      <c r="G111" s="1" t="s">
        <v>6</v>
      </c>
      <c r="I111">
        <v>0</v>
      </c>
      <c r="J111">
        <v>1</v>
      </c>
      <c r="K111">
        <v>1</v>
      </c>
    </row>
    <row r="112" spans="1:11" x14ac:dyDescent="0.2">
      <c r="A112" t="s">
        <v>33</v>
      </c>
      <c r="B112" t="s">
        <v>39</v>
      </c>
      <c r="D112" t="str">
        <f t="shared" si="1"/>
        <v>WAA SMP</v>
      </c>
      <c r="G112" s="1" t="s">
        <v>7</v>
      </c>
      <c r="I112">
        <v>0</v>
      </c>
      <c r="J112">
        <v>0</v>
      </c>
      <c r="K112">
        <v>0</v>
      </c>
    </row>
    <row r="113" spans="1:11" x14ac:dyDescent="0.2">
      <c r="A113" t="s">
        <v>33</v>
      </c>
      <c r="B113" t="s">
        <v>39</v>
      </c>
      <c r="D113" t="str">
        <f t="shared" si="1"/>
        <v>SMP</v>
      </c>
      <c r="G113" s="1" t="s">
        <v>8</v>
      </c>
      <c r="I113">
        <v>2</v>
      </c>
      <c r="J113">
        <v>3</v>
      </c>
      <c r="K113">
        <v>3</v>
      </c>
    </row>
    <row r="114" spans="1:11" x14ac:dyDescent="0.2">
      <c r="A114" t="s">
        <v>33</v>
      </c>
      <c r="B114" t="s">
        <v>39</v>
      </c>
      <c r="D114" t="str">
        <f t="shared" si="1"/>
        <v>Priority</v>
      </c>
      <c r="G114" s="1" t="s">
        <v>9</v>
      </c>
      <c r="I114">
        <v>-1</v>
      </c>
      <c r="J114">
        <v>-1</v>
      </c>
      <c r="K114">
        <v>-1</v>
      </c>
    </row>
    <row r="115" spans="1:11" x14ac:dyDescent="0.2">
      <c r="A115" t="s">
        <v>33</v>
      </c>
      <c r="B115" t="s">
        <v>39</v>
      </c>
      <c r="D115" t="str">
        <f t="shared" si="1"/>
        <v>Priority + SMP</v>
      </c>
      <c r="G115" s="1" t="s">
        <v>10</v>
      </c>
      <c r="I115">
        <v>0</v>
      </c>
      <c r="J115">
        <v>0</v>
      </c>
      <c r="K115">
        <v>0</v>
      </c>
    </row>
    <row r="116" spans="1:11" x14ac:dyDescent="0.2">
      <c r="A116" t="s">
        <v>33</v>
      </c>
      <c r="B116" t="s">
        <v>39</v>
      </c>
      <c r="D116" t="str">
        <f t="shared" si="1"/>
        <v>NES</v>
      </c>
      <c r="G116" s="1" t="s">
        <v>11</v>
      </c>
      <c r="I116">
        <v>3</v>
      </c>
      <c r="J116">
        <v>3</v>
      </c>
      <c r="K116">
        <v>3</v>
      </c>
    </row>
    <row r="117" spans="1:11" x14ac:dyDescent="0.2">
      <c r="A117" t="s">
        <v>33</v>
      </c>
      <c r="B117" t="s">
        <v>39</v>
      </c>
      <c r="D117" t="str">
        <f t="shared" si="1"/>
        <v>ESMP</v>
      </c>
      <c r="G117" s="1" t="s">
        <v>12</v>
      </c>
      <c r="I117">
        <v>0</v>
      </c>
      <c r="J117">
        <v>1</v>
      </c>
      <c r="K117">
        <v>1</v>
      </c>
    </row>
    <row r="118" spans="1:11" x14ac:dyDescent="0.2">
      <c r="A118" t="s">
        <v>33</v>
      </c>
      <c r="B118" t="s">
        <v>39</v>
      </c>
      <c r="D118" t="str">
        <f t="shared" si="1"/>
        <v>Premium</v>
      </c>
      <c r="G118" s="1" t="s">
        <v>13</v>
      </c>
      <c r="I118">
        <v>0</v>
      </c>
      <c r="J118">
        <v>0</v>
      </c>
      <c r="K118">
        <v>0</v>
      </c>
    </row>
    <row r="119" spans="1:11" x14ac:dyDescent="0.2">
      <c r="A119" t="s">
        <v>33</v>
      </c>
      <c r="B119" t="s">
        <v>39</v>
      </c>
      <c r="D119" t="str">
        <f t="shared" si="1"/>
        <v>Site Defender</v>
      </c>
      <c r="G119" s="1" t="s">
        <v>14</v>
      </c>
      <c r="I119">
        <v>0</v>
      </c>
      <c r="J119">
        <v>0</v>
      </c>
      <c r="K119">
        <v>0</v>
      </c>
    </row>
    <row r="120" spans="1:11" x14ac:dyDescent="0.2">
      <c r="A120" t="s">
        <v>33</v>
      </c>
      <c r="B120" t="s">
        <v>39</v>
      </c>
      <c r="D120" t="str">
        <f t="shared" si="1"/>
        <v>P&amp;P SMP</v>
      </c>
      <c r="G120" s="1" t="s">
        <v>15</v>
      </c>
      <c r="I120">
        <v>0</v>
      </c>
      <c r="J120">
        <v>0</v>
      </c>
      <c r="K120">
        <v>0</v>
      </c>
    </row>
    <row r="121" spans="1:11" x14ac:dyDescent="0.2">
      <c r="A121" t="s">
        <v>33</v>
      </c>
      <c r="B121" t="s">
        <v>39</v>
      </c>
      <c r="D121" t="str">
        <f t="shared" si="1"/>
        <v>Security PS</v>
      </c>
      <c r="G121" s="1" t="s">
        <v>16</v>
      </c>
      <c r="I121">
        <v>1</v>
      </c>
      <c r="J121">
        <v>1</v>
      </c>
      <c r="K121">
        <v>1</v>
      </c>
    </row>
    <row r="122" spans="1:11" x14ac:dyDescent="0.2">
      <c r="A122" t="s">
        <v>33</v>
      </c>
      <c r="B122" t="s">
        <v>39</v>
      </c>
      <c r="D122" t="str">
        <f t="shared" si="1"/>
        <v>WAF SMP</v>
      </c>
      <c r="G122" s="1" t="s">
        <v>17</v>
      </c>
      <c r="I122">
        <v>0</v>
      </c>
      <c r="J122">
        <v>0</v>
      </c>
      <c r="K122">
        <v>0</v>
      </c>
    </row>
    <row r="123" spans="1:11" x14ac:dyDescent="0.2">
      <c r="A123" t="s">
        <v>33</v>
      </c>
      <c r="B123" t="s">
        <v>39</v>
      </c>
      <c r="D123" t="str">
        <f t="shared" si="1"/>
        <v>Mobile</v>
      </c>
      <c r="G123" s="1" t="s">
        <v>18</v>
      </c>
      <c r="I123">
        <v>0</v>
      </c>
      <c r="J123">
        <v>0</v>
      </c>
      <c r="K123">
        <v>0</v>
      </c>
    </row>
    <row r="124" spans="1:11" x14ac:dyDescent="0.2">
      <c r="A124" t="s">
        <v>33</v>
      </c>
      <c r="B124" t="s">
        <v>39</v>
      </c>
      <c r="D124" t="str">
        <f t="shared" si="1"/>
        <v>Priority + TAS</v>
      </c>
      <c r="G124" s="1" t="s">
        <v>19</v>
      </c>
      <c r="I124">
        <v>0</v>
      </c>
      <c r="J124">
        <v>0</v>
      </c>
      <c r="K124">
        <v>0</v>
      </c>
    </row>
    <row r="125" spans="1:11" x14ac:dyDescent="0.2">
      <c r="A125" t="s">
        <v>33</v>
      </c>
      <c r="B125" t="s">
        <v>39</v>
      </c>
      <c r="D125" t="str">
        <f t="shared" si="1"/>
        <v>PS-E</v>
      </c>
      <c r="G125" s="1" t="s">
        <v>20</v>
      </c>
      <c r="I125">
        <v>2</v>
      </c>
      <c r="J125">
        <v>1</v>
      </c>
      <c r="K125">
        <v>1</v>
      </c>
    </row>
    <row r="126" spans="1:11" x14ac:dyDescent="0.2">
      <c r="A126" t="s">
        <v>33</v>
      </c>
      <c r="B126" t="s">
        <v>39</v>
      </c>
      <c r="D126" t="str">
        <f t="shared" si="1"/>
        <v>ESLA</v>
      </c>
      <c r="G126" s="1" t="s">
        <v>21</v>
      </c>
      <c r="I126">
        <v>0</v>
      </c>
      <c r="J126">
        <v>0</v>
      </c>
      <c r="K126">
        <v>0</v>
      </c>
    </row>
    <row r="127" spans="1:11" x14ac:dyDescent="0.2">
      <c r="A127" t="s">
        <v>33</v>
      </c>
      <c r="B127" t="s">
        <v>39</v>
      </c>
      <c r="D127" t="str">
        <f t="shared" si="1"/>
        <v>Download SMP</v>
      </c>
      <c r="G127" s="1" t="s">
        <v>22</v>
      </c>
      <c r="I127">
        <v>0</v>
      </c>
      <c r="J127">
        <v>0</v>
      </c>
      <c r="K127">
        <v>0</v>
      </c>
    </row>
    <row r="128" spans="1:11" x14ac:dyDescent="0.2">
      <c r="A128" t="s">
        <v>33</v>
      </c>
      <c r="B128" t="s">
        <v>39</v>
      </c>
      <c r="D128" t="str">
        <f t="shared" si="1"/>
        <v>Packaged Solutions</v>
      </c>
      <c r="G128" s="1" t="s">
        <v>23</v>
      </c>
      <c r="I128">
        <v>0</v>
      </c>
      <c r="J128">
        <v>0</v>
      </c>
      <c r="K128">
        <v>0</v>
      </c>
    </row>
    <row r="129" spans="1:11" x14ac:dyDescent="0.2">
      <c r="A129" t="s">
        <v>33</v>
      </c>
      <c r="B129" t="s">
        <v>39</v>
      </c>
      <c r="D129" t="str">
        <f t="shared" si="1"/>
        <v>NES + SMP</v>
      </c>
      <c r="G129" s="1" t="s">
        <v>24</v>
      </c>
      <c r="I129">
        <v>0</v>
      </c>
      <c r="J129">
        <v>0</v>
      </c>
      <c r="K129">
        <v>0</v>
      </c>
    </row>
    <row r="130" spans="1:11" x14ac:dyDescent="0.2">
      <c r="A130" t="s">
        <v>33</v>
      </c>
      <c r="B130" t="s">
        <v>39</v>
      </c>
      <c r="D130" t="str">
        <f t="shared" si="1"/>
        <v>Legacy - Premium</v>
      </c>
      <c r="G130" s="1" t="s">
        <v>25</v>
      </c>
      <c r="I130">
        <v>0</v>
      </c>
      <c r="J130">
        <v>0</v>
      </c>
      <c r="K130">
        <v>0</v>
      </c>
    </row>
    <row r="131" spans="1:11" x14ac:dyDescent="0.2">
      <c r="A131" t="s">
        <v>33</v>
      </c>
      <c r="B131" t="s">
        <v>39</v>
      </c>
      <c r="D131" t="str">
        <f t="shared" si="1"/>
        <v>ETAS</v>
      </c>
      <c r="G131" s="1" t="s">
        <v>26</v>
      </c>
      <c r="I131">
        <v>0</v>
      </c>
      <c r="J131">
        <v>0</v>
      </c>
      <c r="K131">
        <v>0</v>
      </c>
    </row>
    <row r="132" spans="1:11" x14ac:dyDescent="0.2">
      <c r="A132" t="s">
        <v>33</v>
      </c>
      <c r="B132" t="s">
        <v>39</v>
      </c>
      <c r="D132" t="str">
        <f t="shared" ref="D132:D195" si="2">CONCATENATE(C132,G132)</f>
        <v>TAS</v>
      </c>
      <c r="G132" s="1" t="s">
        <v>27</v>
      </c>
      <c r="I132">
        <v>0</v>
      </c>
      <c r="J132">
        <v>0</v>
      </c>
      <c r="K132">
        <v>0</v>
      </c>
    </row>
    <row r="133" spans="1:11" x14ac:dyDescent="0.2">
      <c r="A133" t="s">
        <v>33</v>
      </c>
      <c r="B133" t="s">
        <v>39</v>
      </c>
      <c r="D133" t="str">
        <f t="shared" si="2"/>
        <v>KSD SMP</v>
      </c>
      <c r="G133" s="1" t="s">
        <v>28</v>
      </c>
      <c r="I133">
        <v>0</v>
      </c>
      <c r="J133">
        <v>0</v>
      </c>
      <c r="K133">
        <v>0</v>
      </c>
    </row>
    <row r="134" spans="1:11" x14ac:dyDescent="0.2">
      <c r="A134" t="s">
        <v>33</v>
      </c>
      <c r="B134" t="s">
        <v>39</v>
      </c>
      <c r="D134" t="str">
        <f t="shared" si="2"/>
        <v>DDoS</v>
      </c>
      <c r="G134" s="1" t="s">
        <v>29</v>
      </c>
      <c r="I134">
        <v>0</v>
      </c>
      <c r="J134">
        <v>0</v>
      </c>
      <c r="K134">
        <v>0</v>
      </c>
    </row>
    <row r="135" spans="1:11" x14ac:dyDescent="0.2">
      <c r="A135" t="s">
        <v>33</v>
      </c>
      <c r="B135" t="s">
        <v>39</v>
      </c>
      <c r="D135" t="str">
        <f t="shared" si="2"/>
        <v>Managed Kona</v>
      </c>
      <c r="G135" s="1" t="s">
        <v>30</v>
      </c>
      <c r="I135">
        <v>0</v>
      </c>
      <c r="J135">
        <v>0</v>
      </c>
      <c r="K135">
        <v>0</v>
      </c>
    </row>
    <row r="136" spans="1:11" x14ac:dyDescent="0.2">
      <c r="A136" t="s">
        <v>33</v>
      </c>
      <c r="B136" t="s">
        <v>39</v>
      </c>
      <c r="D136" t="str">
        <f t="shared" si="2"/>
        <v>DSA SMP</v>
      </c>
      <c r="G136" s="1" t="s">
        <v>31</v>
      </c>
      <c r="I136">
        <v>0</v>
      </c>
      <c r="J136">
        <v>0</v>
      </c>
      <c r="K136">
        <v>0</v>
      </c>
    </row>
    <row r="137" spans="1:11" x14ac:dyDescent="0.2">
      <c r="A137" t="s">
        <v>33</v>
      </c>
      <c r="B137" t="s">
        <v>39</v>
      </c>
      <c r="D137" t="str">
        <f t="shared" si="2"/>
        <v>RUS</v>
      </c>
      <c r="G137" s="1" t="s">
        <v>32</v>
      </c>
      <c r="I137">
        <v>1</v>
      </c>
      <c r="J137">
        <v>2</v>
      </c>
      <c r="K137">
        <v>2</v>
      </c>
    </row>
    <row r="138" spans="1:11" x14ac:dyDescent="0.2">
      <c r="A138" t="s">
        <v>33</v>
      </c>
      <c r="B138" t="s">
        <v>40</v>
      </c>
      <c r="C138" t="s">
        <v>6</v>
      </c>
      <c r="D138" t="str">
        <f t="shared" si="2"/>
        <v>MediaMedia</v>
      </c>
      <c r="G138" s="1" t="s">
        <v>6</v>
      </c>
      <c r="H138" s="3"/>
    </row>
    <row r="139" spans="1:11" x14ac:dyDescent="0.2">
      <c r="A139" t="s">
        <v>33</v>
      </c>
      <c r="B139" t="s">
        <v>40</v>
      </c>
      <c r="C139" t="s">
        <v>6</v>
      </c>
      <c r="D139" t="str">
        <f t="shared" si="2"/>
        <v>MediaWAA SMP</v>
      </c>
      <c r="G139" s="1" t="s">
        <v>7</v>
      </c>
    </row>
    <row r="140" spans="1:11" x14ac:dyDescent="0.2">
      <c r="A140" t="s">
        <v>33</v>
      </c>
      <c r="B140" t="s">
        <v>40</v>
      </c>
      <c r="C140" t="s">
        <v>6</v>
      </c>
      <c r="D140" t="str">
        <f t="shared" si="2"/>
        <v>MediaSMP</v>
      </c>
      <c r="G140" s="1" t="s">
        <v>8</v>
      </c>
    </row>
    <row r="141" spans="1:11" x14ac:dyDescent="0.2">
      <c r="A141" t="s">
        <v>33</v>
      </c>
      <c r="B141" t="s">
        <v>40</v>
      </c>
      <c r="C141" t="s">
        <v>6</v>
      </c>
      <c r="D141" t="str">
        <f t="shared" si="2"/>
        <v>MediaPriority</v>
      </c>
      <c r="G141" s="1" t="s">
        <v>9</v>
      </c>
    </row>
    <row r="142" spans="1:11" x14ac:dyDescent="0.2">
      <c r="A142" t="s">
        <v>33</v>
      </c>
      <c r="B142" t="s">
        <v>40</v>
      </c>
      <c r="C142" t="s">
        <v>6</v>
      </c>
      <c r="D142" t="str">
        <f t="shared" si="2"/>
        <v>MediaPriority + SMP</v>
      </c>
      <c r="G142" s="1" t="s">
        <v>10</v>
      </c>
    </row>
    <row r="143" spans="1:11" x14ac:dyDescent="0.2">
      <c r="A143" t="s">
        <v>33</v>
      </c>
      <c r="B143" t="s">
        <v>40</v>
      </c>
      <c r="C143" t="s">
        <v>6</v>
      </c>
      <c r="D143" t="str">
        <f t="shared" si="2"/>
        <v>MediaNES</v>
      </c>
      <c r="G143" s="1" t="s">
        <v>11</v>
      </c>
      <c r="I143">
        <v>1</v>
      </c>
    </row>
    <row r="144" spans="1:11" x14ac:dyDescent="0.2">
      <c r="A144" t="s">
        <v>33</v>
      </c>
      <c r="B144" t="s">
        <v>40</v>
      </c>
      <c r="C144" t="s">
        <v>6</v>
      </c>
      <c r="D144" t="str">
        <f t="shared" si="2"/>
        <v>MediaESMP</v>
      </c>
      <c r="G144" s="1" t="s">
        <v>12</v>
      </c>
    </row>
    <row r="145" spans="1:7" x14ac:dyDescent="0.2">
      <c r="A145" t="s">
        <v>33</v>
      </c>
      <c r="B145" t="s">
        <v>40</v>
      </c>
      <c r="C145" t="s">
        <v>6</v>
      </c>
      <c r="D145" t="str">
        <f t="shared" si="2"/>
        <v>MediaPremium</v>
      </c>
      <c r="G145" s="1" t="s">
        <v>13</v>
      </c>
    </row>
    <row r="146" spans="1:7" x14ac:dyDescent="0.2">
      <c r="A146" t="s">
        <v>33</v>
      </c>
      <c r="B146" t="s">
        <v>40</v>
      </c>
      <c r="C146" t="s">
        <v>6</v>
      </c>
      <c r="D146" t="str">
        <f t="shared" si="2"/>
        <v>MediaSite Defender</v>
      </c>
      <c r="G146" s="1" t="s">
        <v>14</v>
      </c>
    </row>
    <row r="147" spans="1:7" x14ac:dyDescent="0.2">
      <c r="A147" t="s">
        <v>33</v>
      </c>
      <c r="B147" t="s">
        <v>40</v>
      </c>
      <c r="C147" t="s">
        <v>6</v>
      </c>
      <c r="D147" t="str">
        <f t="shared" si="2"/>
        <v>MediaP&amp;P SMP</v>
      </c>
      <c r="G147" s="1" t="s">
        <v>15</v>
      </c>
    </row>
    <row r="148" spans="1:7" x14ac:dyDescent="0.2">
      <c r="A148" t="s">
        <v>33</v>
      </c>
      <c r="B148" t="s">
        <v>40</v>
      </c>
      <c r="C148" t="s">
        <v>6</v>
      </c>
      <c r="D148" t="str">
        <f t="shared" si="2"/>
        <v>MediaSecurity PS</v>
      </c>
      <c r="G148" s="1" t="s">
        <v>16</v>
      </c>
    </row>
    <row r="149" spans="1:7" x14ac:dyDescent="0.2">
      <c r="A149" t="s">
        <v>33</v>
      </c>
      <c r="B149" t="s">
        <v>40</v>
      </c>
      <c r="C149" t="s">
        <v>6</v>
      </c>
      <c r="D149" t="str">
        <f t="shared" si="2"/>
        <v>MediaWAF SMP</v>
      </c>
      <c r="G149" s="1" t="s">
        <v>17</v>
      </c>
    </row>
    <row r="150" spans="1:7" x14ac:dyDescent="0.2">
      <c r="A150" t="s">
        <v>33</v>
      </c>
      <c r="B150" t="s">
        <v>40</v>
      </c>
      <c r="C150" t="s">
        <v>6</v>
      </c>
      <c r="D150" t="str">
        <f t="shared" si="2"/>
        <v>MediaMobile</v>
      </c>
      <c r="G150" s="1" t="s">
        <v>18</v>
      </c>
    </row>
    <row r="151" spans="1:7" x14ac:dyDescent="0.2">
      <c r="A151" t="s">
        <v>33</v>
      </c>
      <c r="B151" t="s">
        <v>40</v>
      </c>
      <c r="C151" t="s">
        <v>6</v>
      </c>
      <c r="D151" t="str">
        <f t="shared" si="2"/>
        <v>MediaPriority + TAS</v>
      </c>
      <c r="G151" s="1" t="s">
        <v>19</v>
      </c>
    </row>
    <row r="152" spans="1:7" x14ac:dyDescent="0.2">
      <c r="A152" t="s">
        <v>33</v>
      </c>
      <c r="B152" t="s">
        <v>40</v>
      </c>
      <c r="C152" t="s">
        <v>6</v>
      </c>
      <c r="D152" t="str">
        <f t="shared" si="2"/>
        <v>MediaPS-E</v>
      </c>
      <c r="G152" s="1" t="s">
        <v>20</v>
      </c>
    </row>
    <row r="153" spans="1:7" x14ac:dyDescent="0.2">
      <c r="A153" t="s">
        <v>33</v>
      </c>
      <c r="B153" t="s">
        <v>40</v>
      </c>
      <c r="C153" t="s">
        <v>6</v>
      </c>
      <c r="D153" t="str">
        <f t="shared" si="2"/>
        <v>MediaESLA</v>
      </c>
      <c r="G153" s="1" t="s">
        <v>21</v>
      </c>
    </row>
    <row r="154" spans="1:7" x14ac:dyDescent="0.2">
      <c r="A154" t="s">
        <v>33</v>
      </c>
      <c r="B154" t="s">
        <v>40</v>
      </c>
      <c r="C154" t="s">
        <v>6</v>
      </c>
      <c r="D154" t="str">
        <f t="shared" si="2"/>
        <v>MediaDownload SMP</v>
      </c>
      <c r="G154" s="1" t="s">
        <v>22</v>
      </c>
    </row>
    <row r="155" spans="1:7" x14ac:dyDescent="0.2">
      <c r="A155" t="s">
        <v>33</v>
      </c>
      <c r="B155" t="s">
        <v>40</v>
      </c>
      <c r="C155" t="s">
        <v>6</v>
      </c>
      <c r="D155" t="str">
        <f t="shared" si="2"/>
        <v>MediaPackaged Solutions</v>
      </c>
      <c r="G155" s="1" t="s">
        <v>23</v>
      </c>
    </row>
    <row r="156" spans="1:7" x14ac:dyDescent="0.2">
      <c r="A156" t="s">
        <v>33</v>
      </c>
      <c r="B156" t="s">
        <v>40</v>
      </c>
      <c r="C156" t="s">
        <v>6</v>
      </c>
      <c r="D156" t="str">
        <f t="shared" si="2"/>
        <v>MediaNES + SMP</v>
      </c>
      <c r="G156" s="1" t="s">
        <v>24</v>
      </c>
    </row>
    <row r="157" spans="1:7" x14ac:dyDescent="0.2">
      <c r="A157" t="s">
        <v>33</v>
      </c>
      <c r="B157" t="s">
        <v>40</v>
      </c>
      <c r="C157" t="s">
        <v>6</v>
      </c>
      <c r="D157" t="str">
        <f t="shared" si="2"/>
        <v>MediaLegacy - Premium</v>
      </c>
      <c r="G157" s="1" t="s">
        <v>25</v>
      </c>
    </row>
    <row r="158" spans="1:7" x14ac:dyDescent="0.2">
      <c r="A158" t="s">
        <v>33</v>
      </c>
      <c r="B158" t="s">
        <v>40</v>
      </c>
      <c r="C158" t="s">
        <v>6</v>
      </c>
      <c r="D158" t="str">
        <f t="shared" si="2"/>
        <v>MediaETAS</v>
      </c>
      <c r="G158" s="1" t="s">
        <v>26</v>
      </c>
    </row>
    <row r="159" spans="1:7" x14ac:dyDescent="0.2">
      <c r="A159" t="s">
        <v>33</v>
      </c>
      <c r="B159" t="s">
        <v>40</v>
      </c>
      <c r="C159" t="s">
        <v>6</v>
      </c>
      <c r="D159" t="str">
        <f t="shared" si="2"/>
        <v>MediaTAS</v>
      </c>
      <c r="G159" s="1" t="s">
        <v>27</v>
      </c>
    </row>
    <row r="160" spans="1:7" x14ac:dyDescent="0.2">
      <c r="A160" t="s">
        <v>33</v>
      </c>
      <c r="B160" t="s">
        <v>40</v>
      </c>
      <c r="C160" t="s">
        <v>6</v>
      </c>
      <c r="D160" t="str">
        <f t="shared" si="2"/>
        <v>MediaKSD SMP</v>
      </c>
      <c r="G160" s="1" t="s">
        <v>28</v>
      </c>
    </row>
    <row r="161" spans="1:15" x14ac:dyDescent="0.2">
      <c r="A161" t="s">
        <v>33</v>
      </c>
      <c r="B161" t="s">
        <v>40</v>
      </c>
      <c r="C161" t="s">
        <v>6</v>
      </c>
      <c r="D161" t="str">
        <f t="shared" si="2"/>
        <v>MediaDDoS</v>
      </c>
      <c r="G161" s="1" t="s">
        <v>29</v>
      </c>
    </row>
    <row r="162" spans="1:15" x14ac:dyDescent="0.2">
      <c r="A162" t="s">
        <v>33</v>
      </c>
      <c r="B162" t="s">
        <v>40</v>
      </c>
      <c r="C162" t="s">
        <v>6</v>
      </c>
      <c r="D162" t="str">
        <f t="shared" si="2"/>
        <v>MediaManaged Kona</v>
      </c>
      <c r="G162" s="1" t="s">
        <v>30</v>
      </c>
    </row>
    <row r="163" spans="1:15" x14ac:dyDescent="0.2">
      <c r="A163" t="s">
        <v>33</v>
      </c>
      <c r="B163" t="s">
        <v>40</v>
      </c>
      <c r="C163" t="s">
        <v>6</v>
      </c>
      <c r="D163" t="str">
        <f t="shared" si="2"/>
        <v>MediaDSA SMP</v>
      </c>
      <c r="G163" s="1" t="s">
        <v>31</v>
      </c>
    </row>
    <row r="164" spans="1:15" x14ac:dyDescent="0.2">
      <c r="A164" t="s">
        <v>33</v>
      </c>
      <c r="B164" t="s">
        <v>40</v>
      </c>
      <c r="C164" t="s">
        <v>6</v>
      </c>
      <c r="D164" t="str">
        <f t="shared" si="2"/>
        <v>MediaRUS</v>
      </c>
      <c r="G164" s="1" t="s">
        <v>32</v>
      </c>
      <c r="H164" s="4"/>
      <c r="I164">
        <v>2</v>
      </c>
    </row>
    <row r="165" spans="1:15" x14ac:dyDescent="0.2">
      <c r="A165" s="2" t="s">
        <v>33</v>
      </c>
      <c r="B165" s="2" t="s">
        <v>40</v>
      </c>
      <c r="C165" s="2" t="s">
        <v>41</v>
      </c>
      <c r="D165" t="str">
        <f t="shared" si="2"/>
        <v>Financial ServicesMedia</v>
      </c>
      <c r="G165" s="1" t="s">
        <v>6</v>
      </c>
      <c r="H165" s="2"/>
      <c r="I165" s="2">
        <v>0</v>
      </c>
      <c r="J165" s="2">
        <v>0</v>
      </c>
      <c r="K165" s="2">
        <v>0</v>
      </c>
    </row>
    <row r="166" spans="1:15" x14ac:dyDescent="0.2">
      <c r="A166" s="2" t="s">
        <v>33</v>
      </c>
      <c r="B166" s="2" t="s">
        <v>40</v>
      </c>
      <c r="C166" s="2" t="s">
        <v>41</v>
      </c>
      <c r="D166" t="str">
        <f t="shared" si="2"/>
        <v>Financial ServicesWAA SMP</v>
      </c>
      <c r="G166" s="1" t="s">
        <v>7</v>
      </c>
      <c r="H166" s="2"/>
      <c r="I166" s="2">
        <v>0</v>
      </c>
      <c r="J166" s="2">
        <v>0</v>
      </c>
      <c r="K166" s="2">
        <v>0</v>
      </c>
    </row>
    <row r="167" spans="1:15" x14ac:dyDescent="0.2">
      <c r="A167" s="2" t="s">
        <v>33</v>
      </c>
      <c r="B167" s="2" t="s">
        <v>40</v>
      </c>
      <c r="C167" s="2" t="s">
        <v>41</v>
      </c>
      <c r="D167" t="str">
        <f t="shared" si="2"/>
        <v>Financial ServicesSMP</v>
      </c>
      <c r="G167" s="1" t="s">
        <v>8</v>
      </c>
      <c r="H167" s="2"/>
      <c r="I167" s="2">
        <v>-1</v>
      </c>
      <c r="J167" s="2">
        <v>0</v>
      </c>
      <c r="K167" s="2">
        <v>0</v>
      </c>
    </row>
    <row r="168" spans="1:15" x14ac:dyDescent="0.2">
      <c r="A168" s="2" t="s">
        <v>33</v>
      </c>
      <c r="B168" s="2" t="s">
        <v>40</v>
      </c>
      <c r="C168" s="2" t="s">
        <v>41</v>
      </c>
      <c r="D168" t="str">
        <f t="shared" si="2"/>
        <v>Financial ServicesPriority</v>
      </c>
      <c r="G168" s="1" t="s">
        <v>9</v>
      </c>
      <c r="H168" s="2"/>
      <c r="I168" s="2">
        <v>-1</v>
      </c>
      <c r="J168" s="2">
        <v>-1</v>
      </c>
      <c r="K168" s="2">
        <v>-1</v>
      </c>
    </row>
    <row r="169" spans="1:15" x14ac:dyDescent="0.2">
      <c r="A169" s="2" t="s">
        <v>33</v>
      </c>
      <c r="B169" s="2" t="s">
        <v>40</v>
      </c>
      <c r="C169" s="2" t="s">
        <v>41</v>
      </c>
      <c r="D169" t="str">
        <f t="shared" si="2"/>
        <v>Financial ServicesPriority + SMP</v>
      </c>
      <c r="G169" s="1" t="s">
        <v>10</v>
      </c>
      <c r="H169" s="2"/>
      <c r="I169" s="2">
        <v>0</v>
      </c>
      <c r="J169" s="2">
        <v>0</v>
      </c>
      <c r="K169" s="2">
        <v>0</v>
      </c>
    </row>
    <row r="170" spans="1:15" x14ac:dyDescent="0.2">
      <c r="A170" s="2" t="s">
        <v>33</v>
      </c>
      <c r="B170" s="2" t="s">
        <v>40</v>
      </c>
      <c r="C170" s="2" t="s">
        <v>41</v>
      </c>
      <c r="D170" t="str">
        <f t="shared" si="2"/>
        <v>Financial ServicesNES</v>
      </c>
      <c r="G170" s="1" t="s">
        <v>11</v>
      </c>
      <c r="H170" s="2"/>
      <c r="I170" s="2">
        <v>2</v>
      </c>
      <c r="J170" s="2">
        <v>3</v>
      </c>
      <c r="K170" s="2">
        <v>3</v>
      </c>
    </row>
    <row r="171" spans="1:15" x14ac:dyDescent="0.2">
      <c r="A171" s="2" t="s">
        <v>33</v>
      </c>
      <c r="B171" s="2" t="s">
        <v>40</v>
      </c>
      <c r="C171" s="2" t="s">
        <v>41</v>
      </c>
      <c r="D171" t="str">
        <f t="shared" si="2"/>
        <v>Financial ServicesESMP</v>
      </c>
      <c r="G171" s="1" t="s">
        <v>12</v>
      </c>
      <c r="H171" s="2"/>
      <c r="I171" s="2">
        <v>2</v>
      </c>
      <c r="J171" s="2">
        <v>2</v>
      </c>
      <c r="K171" s="2">
        <v>2</v>
      </c>
    </row>
    <row r="172" spans="1:15" x14ac:dyDescent="0.2">
      <c r="A172" s="2" t="s">
        <v>33</v>
      </c>
      <c r="B172" s="2" t="s">
        <v>40</v>
      </c>
      <c r="C172" s="2" t="s">
        <v>41</v>
      </c>
      <c r="D172" t="str">
        <f t="shared" si="2"/>
        <v>Financial ServicesPremium</v>
      </c>
      <c r="G172" s="1" t="s">
        <v>13</v>
      </c>
      <c r="H172" s="2"/>
      <c r="I172" s="2">
        <v>1</v>
      </c>
      <c r="J172" s="2">
        <v>2</v>
      </c>
      <c r="K172" s="2">
        <v>2</v>
      </c>
      <c r="O172" s="2"/>
    </row>
    <row r="173" spans="1:15" x14ac:dyDescent="0.2">
      <c r="A173" s="2" t="s">
        <v>33</v>
      </c>
      <c r="B173" s="2" t="s">
        <v>40</v>
      </c>
      <c r="C173" s="2" t="s">
        <v>41</v>
      </c>
      <c r="D173" t="str">
        <f t="shared" si="2"/>
        <v>Financial ServicesSite Defender</v>
      </c>
      <c r="G173" s="1" t="s">
        <v>14</v>
      </c>
      <c r="H173" s="2"/>
      <c r="I173" s="2">
        <v>0</v>
      </c>
      <c r="J173" s="2">
        <v>0</v>
      </c>
      <c r="K173" s="2">
        <v>0</v>
      </c>
    </row>
    <row r="174" spans="1:15" x14ac:dyDescent="0.2">
      <c r="A174" s="2" t="s">
        <v>33</v>
      </c>
      <c r="B174" s="2" t="s">
        <v>40</v>
      </c>
      <c r="C174" s="2" t="s">
        <v>41</v>
      </c>
      <c r="D174" t="str">
        <f t="shared" si="2"/>
        <v>Financial ServicesP&amp;P SMP</v>
      </c>
      <c r="G174" s="1" t="s">
        <v>15</v>
      </c>
      <c r="H174" s="2"/>
      <c r="I174" s="2">
        <v>1</v>
      </c>
      <c r="J174" s="2">
        <v>1</v>
      </c>
      <c r="K174" s="2">
        <v>2</v>
      </c>
    </row>
    <row r="175" spans="1:15" x14ac:dyDescent="0.2">
      <c r="A175" s="2" t="s">
        <v>33</v>
      </c>
      <c r="B175" s="2" t="s">
        <v>40</v>
      </c>
      <c r="C175" s="2" t="s">
        <v>41</v>
      </c>
      <c r="D175" t="str">
        <f t="shared" si="2"/>
        <v>Financial ServicesSecurity PS</v>
      </c>
      <c r="G175" s="1" t="s">
        <v>16</v>
      </c>
      <c r="H175" s="2"/>
      <c r="I175" s="2">
        <v>0</v>
      </c>
      <c r="J175" s="2">
        <v>0</v>
      </c>
      <c r="K175" s="2">
        <v>0</v>
      </c>
    </row>
    <row r="176" spans="1:15" x14ac:dyDescent="0.2">
      <c r="A176" s="2" t="s">
        <v>33</v>
      </c>
      <c r="B176" s="2" t="s">
        <v>40</v>
      </c>
      <c r="C176" s="2" t="s">
        <v>41</v>
      </c>
      <c r="D176" t="str">
        <f t="shared" si="2"/>
        <v>Financial ServicesWAF SMP</v>
      </c>
      <c r="G176" s="1" t="s">
        <v>17</v>
      </c>
      <c r="H176" s="2"/>
      <c r="I176" s="2">
        <v>0</v>
      </c>
      <c r="J176" s="2">
        <v>0</v>
      </c>
      <c r="K176" s="2">
        <v>0</v>
      </c>
    </row>
    <row r="177" spans="1:11" x14ac:dyDescent="0.2">
      <c r="A177" s="2" t="s">
        <v>33</v>
      </c>
      <c r="B177" s="2" t="s">
        <v>40</v>
      </c>
      <c r="C177" s="2" t="s">
        <v>41</v>
      </c>
      <c r="D177" t="str">
        <f t="shared" si="2"/>
        <v>Financial ServicesMobile</v>
      </c>
      <c r="G177" s="1" t="s">
        <v>18</v>
      </c>
      <c r="H177" s="2"/>
      <c r="I177" s="2">
        <v>0</v>
      </c>
      <c r="J177" s="2">
        <v>0</v>
      </c>
      <c r="K177" s="2">
        <v>0</v>
      </c>
    </row>
    <row r="178" spans="1:11" x14ac:dyDescent="0.2">
      <c r="A178" s="2" t="s">
        <v>33</v>
      </c>
      <c r="B178" s="2" t="s">
        <v>40</v>
      </c>
      <c r="C178" s="2" t="s">
        <v>41</v>
      </c>
      <c r="D178" t="str">
        <f t="shared" si="2"/>
        <v>Financial ServicesPriority + TAS</v>
      </c>
      <c r="G178" s="1" t="s">
        <v>19</v>
      </c>
      <c r="H178" s="2"/>
      <c r="I178" s="2">
        <v>0</v>
      </c>
      <c r="J178" s="2">
        <v>0</v>
      </c>
      <c r="K178" s="2">
        <v>0</v>
      </c>
    </row>
    <row r="179" spans="1:11" x14ac:dyDescent="0.2">
      <c r="A179" s="2" t="s">
        <v>33</v>
      </c>
      <c r="B179" s="2" t="s">
        <v>40</v>
      </c>
      <c r="C179" s="2" t="s">
        <v>41</v>
      </c>
      <c r="D179" t="str">
        <f t="shared" si="2"/>
        <v>Financial ServicesPS-E</v>
      </c>
      <c r="G179" s="1" t="s">
        <v>20</v>
      </c>
      <c r="H179" s="2"/>
      <c r="I179" s="2">
        <v>2</v>
      </c>
      <c r="J179" s="2">
        <v>2</v>
      </c>
      <c r="K179" s="2">
        <v>3</v>
      </c>
    </row>
    <row r="180" spans="1:11" x14ac:dyDescent="0.2">
      <c r="A180" s="2" t="s">
        <v>33</v>
      </c>
      <c r="B180" s="2" t="s">
        <v>40</v>
      </c>
      <c r="C180" s="2" t="s">
        <v>41</v>
      </c>
      <c r="D180" t="str">
        <f t="shared" si="2"/>
        <v>Financial ServicesESLA</v>
      </c>
      <c r="G180" s="1" t="s">
        <v>21</v>
      </c>
      <c r="H180" s="2"/>
      <c r="I180" s="2">
        <v>1</v>
      </c>
      <c r="J180" s="2">
        <v>1</v>
      </c>
      <c r="K180" s="2">
        <v>2</v>
      </c>
    </row>
    <row r="181" spans="1:11" x14ac:dyDescent="0.2">
      <c r="A181" s="2" t="s">
        <v>33</v>
      </c>
      <c r="B181" s="2" t="s">
        <v>40</v>
      </c>
      <c r="C181" s="2" t="s">
        <v>41</v>
      </c>
      <c r="D181" t="str">
        <f t="shared" si="2"/>
        <v>Financial ServicesDownload SMP</v>
      </c>
      <c r="G181" s="1" t="s">
        <v>22</v>
      </c>
      <c r="H181" s="2"/>
      <c r="I181" s="2">
        <v>0</v>
      </c>
      <c r="J181" s="2">
        <v>0</v>
      </c>
      <c r="K181" s="2">
        <v>0</v>
      </c>
    </row>
    <row r="182" spans="1:11" x14ac:dyDescent="0.2">
      <c r="A182" s="2" t="s">
        <v>33</v>
      </c>
      <c r="B182" s="2" t="s">
        <v>40</v>
      </c>
      <c r="C182" s="2" t="s">
        <v>41</v>
      </c>
      <c r="D182" t="str">
        <f t="shared" si="2"/>
        <v>Financial ServicesPackaged Solutions</v>
      </c>
      <c r="G182" s="1" t="s">
        <v>23</v>
      </c>
      <c r="H182" s="2"/>
      <c r="I182" s="2">
        <v>0</v>
      </c>
      <c r="J182" s="2">
        <v>0</v>
      </c>
      <c r="K182" s="2">
        <v>0</v>
      </c>
    </row>
    <row r="183" spans="1:11" x14ac:dyDescent="0.2">
      <c r="A183" s="2" t="s">
        <v>33</v>
      </c>
      <c r="B183" s="2" t="s">
        <v>40</v>
      </c>
      <c r="C183" s="2" t="s">
        <v>41</v>
      </c>
      <c r="D183" t="str">
        <f t="shared" si="2"/>
        <v>Financial ServicesNES + SMP</v>
      </c>
      <c r="G183" s="1" t="s">
        <v>24</v>
      </c>
      <c r="H183" s="2"/>
      <c r="I183" s="2">
        <v>0</v>
      </c>
      <c r="J183" s="2">
        <v>0</v>
      </c>
      <c r="K183" s="2">
        <v>0</v>
      </c>
    </row>
    <row r="184" spans="1:11" x14ac:dyDescent="0.2">
      <c r="A184" s="2" t="s">
        <v>33</v>
      </c>
      <c r="B184" s="2" t="s">
        <v>40</v>
      </c>
      <c r="C184" s="2" t="s">
        <v>41</v>
      </c>
      <c r="D184" t="str">
        <f t="shared" si="2"/>
        <v>Financial ServicesLegacy - Premium</v>
      </c>
      <c r="G184" s="1" t="s">
        <v>25</v>
      </c>
      <c r="H184" s="2"/>
      <c r="I184" s="2">
        <v>0</v>
      </c>
      <c r="J184" s="2">
        <v>0</v>
      </c>
      <c r="K184" s="2">
        <v>0</v>
      </c>
    </row>
    <row r="185" spans="1:11" x14ac:dyDescent="0.2">
      <c r="A185" s="2" t="s">
        <v>33</v>
      </c>
      <c r="B185" s="2" t="s">
        <v>40</v>
      </c>
      <c r="C185" s="2" t="s">
        <v>41</v>
      </c>
      <c r="D185" t="str">
        <f t="shared" si="2"/>
        <v>Financial ServicesETAS</v>
      </c>
      <c r="G185" s="1" t="s">
        <v>26</v>
      </c>
      <c r="H185" s="2"/>
      <c r="I185" s="2">
        <v>0</v>
      </c>
      <c r="J185" s="2">
        <v>0</v>
      </c>
      <c r="K185" s="2">
        <v>0</v>
      </c>
    </row>
    <row r="186" spans="1:11" x14ac:dyDescent="0.2">
      <c r="A186" s="2" t="s">
        <v>33</v>
      </c>
      <c r="B186" s="2" t="s">
        <v>40</v>
      </c>
      <c r="C186" s="2" t="s">
        <v>41</v>
      </c>
      <c r="D186" t="str">
        <f t="shared" si="2"/>
        <v>Financial ServicesTAS</v>
      </c>
      <c r="G186" s="1" t="s">
        <v>27</v>
      </c>
      <c r="H186" s="2"/>
      <c r="I186" s="2">
        <v>3</v>
      </c>
      <c r="J186" s="2">
        <v>3</v>
      </c>
      <c r="K186" s="2">
        <v>3</v>
      </c>
    </row>
    <row r="187" spans="1:11" x14ac:dyDescent="0.2">
      <c r="A187" s="2" t="s">
        <v>33</v>
      </c>
      <c r="B187" s="2" t="s">
        <v>40</v>
      </c>
      <c r="C187" s="2" t="s">
        <v>41</v>
      </c>
      <c r="D187" t="str">
        <f t="shared" si="2"/>
        <v>Financial ServicesKSD SMP</v>
      </c>
      <c r="G187" s="1" t="s">
        <v>28</v>
      </c>
      <c r="H187" s="2"/>
      <c r="I187" s="2">
        <v>0</v>
      </c>
      <c r="J187" s="2">
        <v>0</v>
      </c>
      <c r="K187" s="2">
        <v>0</v>
      </c>
    </row>
    <row r="188" spans="1:11" x14ac:dyDescent="0.2">
      <c r="A188" s="2" t="s">
        <v>33</v>
      </c>
      <c r="B188" s="2" t="s">
        <v>40</v>
      </c>
      <c r="C188" s="2" t="s">
        <v>41</v>
      </c>
      <c r="D188" t="str">
        <f t="shared" si="2"/>
        <v>Financial ServicesDDoS</v>
      </c>
      <c r="G188" s="1" t="s">
        <v>29</v>
      </c>
      <c r="H188" s="2"/>
      <c r="I188" s="2">
        <v>0</v>
      </c>
      <c r="J188" s="2">
        <v>0</v>
      </c>
      <c r="K188" s="2">
        <v>0</v>
      </c>
    </row>
    <row r="189" spans="1:11" x14ac:dyDescent="0.2">
      <c r="A189" s="2" t="s">
        <v>33</v>
      </c>
      <c r="B189" s="2" t="s">
        <v>40</v>
      </c>
      <c r="C189" s="2" t="s">
        <v>41</v>
      </c>
      <c r="D189" t="str">
        <f t="shared" si="2"/>
        <v>Financial ServicesManaged Kona</v>
      </c>
      <c r="G189" s="1" t="s">
        <v>30</v>
      </c>
      <c r="H189" s="2"/>
      <c r="I189" s="2">
        <v>1</v>
      </c>
      <c r="J189" s="2">
        <v>1</v>
      </c>
      <c r="K189" s="2">
        <v>2</v>
      </c>
    </row>
    <row r="190" spans="1:11" x14ac:dyDescent="0.2">
      <c r="A190" s="2" t="s">
        <v>33</v>
      </c>
      <c r="B190" s="2" t="s">
        <v>40</v>
      </c>
      <c r="C190" s="2" t="s">
        <v>41</v>
      </c>
      <c r="D190" t="str">
        <f t="shared" si="2"/>
        <v>Financial ServicesDSA SMP</v>
      </c>
      <c r="G190" s="1" t="s">
        <v>31</v>
      </c>
      <c r="H190" s="2"/>
      <c r="I190" s="2">
        <v>0</v>
      </c>
      <c r="J190" s="2">
        <v>0</v>
      </c>
      <c r="K190" s="2">
        <v>0</v>
      </c>
    </row>
    <row r="191" spans="1:11" x14ac:dyDescent="0.2">
      <c r="A191" s="2" t="s">
        <v>33</v>
      </c>
      <c r="B191" s="2" t="s">
        <v>40</v>
      </c>
      <c r="C191" s="2" t="s">
        <v>41</v>
      </c>
      <c r="D191" t="str">
        <f t="shared" si="2"/>
        <v>Financial ServicesRUS</v>
      </c>
      <c r="G191" s="1" t="s">
        <v>32</v>
      </c>
      <c r="H191" s="2"/>
      <c r="I191" s="2">
        <v>3</v>
      </c>
      <c r="J191" s="2">
        <v>3</v>
      </c>
      <c r="K191" s="2">
        <v>3</v>
      </c>
    </row>
    <row r="192" spans="1:11" x14ac:dyDescent="0.2">
      <c r="A192" s="2" t="s">
        <v>33</v>
      </c>
      <c r="B192" s="2" t="s">
        <v>40</v>
      </c>
      <c r="C192" s="2" t="s">
        <v>42</v>
      </c>
      <c r="D192" t="str">
        <f t="shared" si="2"/>
        <v>High TechMedia</v>
      </c>
      <c r="G192" s="1" t="s">
        <v>6</v>
      </c>
      <c r="H192" s="2"/>
      <c r="I192" s="2">
        <v>0</v>
      </c>
      <c r="J192" s="2">
        <v>0</v>
      </c>
      <c r="K192" s="2">
        <v>0</v>
      </c>
    </row>
    <row r="193" spans="1:11" x14ac:dyDescent="0.2">
      <c r="A193" s="2" t="s">
        <v>33</v>
      </c>
      <c r="B193" s="2" t="s">
        <v>40</v>
      </c>
      <c r="C193" s="2" t="s">
        <v>42</v>
      </c>
      <c r="D193" t="str">
        <f t="shared" si="2"/>
        <v>High TechWAA SMP</v>
      </c>
      <c r="G193" s="1" t="s">
        <v>7</v>
      </c>
      <c r="H193" s="2"/>
      <c r="I193" s="2">
        <v>0</v>
      </c>
      <c r="J193" s="2">
        <v>0</v>
      </c>
      <c r="K193" s="2">
        <v>0</v>
      </c>
    </row>
    <row r="194" spans="1:11" x14ac:dyDescent="0.2">
      <c r="A194" s="2" t="s">
        <v>33</v>
      </c>
      <c r="B194" s="2" t="s">
        <v>40</v>
      </c>
      <c r="C194" s="2" t="s">
        <v>42</v>
      </c>
      <c r="D194" t="str">
        <f t="shared" si="2"/>
        <v>High TechSMP</v>
      </c>
      <c r="G194" s="1" t="s">
        <v>8</v>
      </c>
      <c r="H194" s="2"/>
      <c r="I194" s="2">
        <v>-1</v>
      </c>
      <c r="J194" s="2">
        <v>-1</v>
      </c>
      <c r="K194" s="2">
        <v>-1</v>
      </c>
    </row>
    <row r="195" spans="1:11" x14ac:dyDescent="0.2">
      <c r="A195" s="2" t="s">
        <v>33</v>
      </c>
      <c r="B195" s="2" t="s">
        <v>40</v>
      </c>
      <c r="C195" s="2" t="s">
        <v>42</v>
      </c>
      <c r="D195" t="str">
        <f t="shared" si="2"/>
        <v>High TechPriority</v>
      </c>
      <c r="G195" s="1" t="s">
        <v>9</v>
      </c>
      <c r="H195" s="2"/>
      <c r="I195" s="2">
        <v>-1</v>
      </c>
      <c r="J195" s="2">
        <v>-1</v>
      </c>
      <c r="K195" s="2">
        <v>-1</v>
      </c>
    </row>
    <row r="196" spans="1:11" x14ac:dyDescent="0.2">
      <c r="A196" s="2" t="s">
        <v>33</v>
      </c>
      <c r="B196" s="2" t="s">
        <v>40</v>
      </c>
      <c r="C196" s="2" t="s">
        <v>42</v>
      </c>
      <c r="D196" t="str">
        <f t="shared" ref="D196:D259" si="3">CONCATENATE(C196,G196)</f>
        <v>High TechPriority + SMP</v>
      </c>
      <c r="G196" s="1" t="s">
        <v>10</v>
      </c>
      <c r="H196" s="2"/>
      <c r="I196" s="2">
        <v>0</v>
      </c>
      <c r="J196" s="2">
        <v>0</v>
      </c>
      <c r="K196" s="2">
        <v>0</v>
      </c>
    </row>
    <row r="197" spans="1:11" x14ac:dyDescent="0.2">
      <c r="A197" s="2" t="s">
        <v>33</v>
      </c>
      <c r="B197" s="2" t="s">
        <v>40</v>
      </c>
      <c r="C197" s="2" t="s">
        <v>42</v>
      </c>
      <c r="D197" t="str">
        <f t="shared" si="3"/>
        <v>High TechNES</v>
      </c>
      <c r="G197" s="1" t="s">
        <v>11</v>
      </c>
      <c r="H197" s="2"/>
      <c r="I197" s="2">
        <v>1</v>
      </c>
      <c r="J197" s="2">
        <v>1</v>
      </c>
      <c r="K197" s="2">
        <v>1</v>
      </c>
    </row>
    <row r="198" spans="1:11" x14ac:dyDescent="0.2">
      <c r="A198" s="2" t="s">
        <v>33</v>
      </c>
      <c r="B198" s="2" t="s">
        <v>40</v>
      </c>
      <c r="C198" s="2" t="s">
        <v>42</v>
      </c>
      <c r="D198" t="str">
        <f t="shared" si="3"/>
        <v>High TechESMP</v>
      </c>
      <c r="G198" s="1" t="s">
        <v>12</v>
      </c>
      <c r="H198" s="2"/>
      <c r="I198" s="2">
        <v>1</v>
      </c>
      <c r="J198" s="2">
        <v>2</v>
      </c>
      <c r="K198" s="2">
        <v>2</v>
      </c>
    </row>
    <row r="199" spans="1:11" x14ac:dyDescent="0.2">
      <c r="A199" s="2" t="s">
        <v>33</v>
      </c>
      <c r="B199" s="2" t="s">
        <v>40</v>
      </c>
      <c r="C199" s="2" t="s">
        <v>42</v>
      </c>
      <c r="D199" t="str">
        <f t="shared" si="3"/>
        <v>High TechPremium</v>
      </c>
      <c r="G199" s="1" t="s">
        <v>13</v>
      </c>
      <c r="H199" s="2"/>
      <c r="I199" s="2">
        <v>1</v>
      </c>
      <c r="J199" s="2">
        <v>0</v>
      </c>
      <c r="K199" s="2">
        <v>1</v>
      </c>
    </row>
    <row r="200" spans="1:11" x14ac:dyDescent="0.2">
      <c r="A200" s="2" t="s">
        <v>33</v>
      </c>
      <c r="B200" s="2" t="s">
        <v>40</v>
      </c>
      <c r="C200" s="2" t="s">
        <v>42</v>
      </c>
      <c r="D200" t="str">
        <f t="shared" si="3"/>
        <v>High TechSite Defender</v>
      </c>
      <c r="G200" s="1" t="s">
        <v>14</v>
      </c>
      <c r="H200" s="2"/>
      <c r="I200" s="2">
        <v>0</v>
      </c>
      <c r="J200" s="2">
        <v>0</v>
      </c>
      <c r="K200" s="2">
        <v>0</v>
      </c>
    </row>
    <row r="201" spans="1:11" x14ac:dyDescent="0.2">
      <c r="A201" s="2" t="s">
        <v>33</v>
      </c>
      <c r="B201" s="2" t="s">
        <v>40</v>
      </c>
      <c r="C201" s="2" t="s">
        <v>42</v>
      </c>
      <c r="D201" t="str">
        <f t="shared" si="3"/>
        <v>High TechP&amp;P SMP</v>
      </c>
      <c r="G201" s="1" t="s">
        <v>15</v>
      </c>
      <c r="H201" s="2"/>
      <c r="I201" s="2">
        <v>0</v>
      </c>
      <c r="J201" s="2">
        <v>1</v>
      </c>
      <c r="K201" s="2">
        <v>1</v>
      </c>
    </row>
    <row r="202" spans="1:11" x14ac:dyDescent="0.2">
      <c r="A202" s="2" t="s">
        <v>33</v>
      </c>
      <c r="B202" s="2" t="s">
        <v>40</v>
      </c>
      <c r="C202" s="2" t="s">
        <v>42</v>
      </c>
      <c r="D202" t="str">
        <f t="shared" si="3"/>
        <v>High TechSecurity PS</v>
      </c>
      <c r="G202" s="1" t="s">
        <v>16</v>
      </c>
      <c r="H202" s="2"/>
      <c r="I202" s="2">
        <v>0</v>
      </c>
      <c r="J202" s="2">
        <v>0</v>
      </c>
      <c r="K202" s="2">
        <v>0</v>
      </c>
    </row>
    <row r="203" spans="1:11" x14ac:dyDescent="0.2">
      <c r="A203" s="2" t="s">
        <v>33</v>
      </c>
      <c r="B203" s="2" t="s">
        <v>40</v>
      </c>
      <c r="C203" s="2" t="s">
        <v>42</v>
      </c>
      <c r="D203" t="str">
        <f t="shared" si="3"/>
        <v>High TechWAF SMP</v>
      </c>
      <c r="G203" s="1" t="s">
        <v>17</v>
      </c>
      <c r="H203" s="2"/>
      <c r="I203" s="2">
        <v>0</v>
      </c>
      <c r="J203" s="2">
        <v>0</v>
      </c>
      <c r="K203" s="2">
        <v>0</v>
      </c>
    </row>
    <row r="204" spans="1:11" x14ac:dyDescent="0.2">
      <c r="A204" s="2" t="s">
        <v>33</v>
      </c>
      <c r="B204" s="2" t="s">
        <v>40</v>
      </c>
      <c r="C204" s="2" t="s">
        <v>42</v>
      </c>
      <c r="D204" t="str">
        <f t="shared" si="3"/>
        <v>High TechMobile</v>
      </c>
      <c r="G204" s="1" t="s">
        <v>18</v>
      </c>
      <c r="H204" s="2"/>
      <c r="I204" s="2">
        <v>0</v>
      </c>
      <c r="J204" s="2">
        <v>0</v>
      </c>
      <c r="K204" s="2">
        <v>0</v>
      </c>
    </row>
    <row r="205" spans="1:11" x14ac:dyDescent="0.2">
      <c r="A205" s="2" t="s">
        <v>33</v>
      </c>
      <c r="B205" s="2" t="s">
        <v>40</v>
      </c>
      <c r="C205" s="2" t="s">
        <v>42</v>
      </c>
      <c r="D205" t="str">
        <f t="shared" si="3"/>
        <v>High TechPriority + TAS</v>
      </c>
      <c r="G205" s="1" t="s">
        <v>19</v>
      </c>
      <c r="H205" s="2"/>
      <c r="I205" s="2">
        <v>0</v>
      </c>
      <c r="J205" s="2">
        <v>0</v>
      </c>
      <c r="K205" s="2">
        <v>0</v>
      </c>
    </row>
    <row r="206" spans="1:11" x14ac:dyDescent="0.2">
      <c r="A206" s="2" t="s">
        <v>33</v>
      </c>
      <c r="B206" s="2" t="s">
        <v>40</v>
      </c>
      <c r="C206" s="2" t="s">
        <v>42</v>
      </c>
      <c r="D206" t="str">
        <f t="shared" si="3"/>
        <v>High TechPS-E</v>
      </c>
      <c r="G206" s="1" t="s">
        <v>20</v>
      </c>
      <c r="H206" s="2"/>
      <c r="I206" s="2">
        <v>0</v>
      </c>
      <c r="J206" s="2">
        <v>1</v>
      </c>
      <c r="K206" s="2">
        <v>0</v>
      </c>
    </row>
    <row r="207" spans="1:11" x14ac:dyDescent="0.2">
      <c r="A207" s="2" t="s">
        <v>33</v>
      </c>
      <c r="B207" s="2" t="s">
        <v>40</v>
      </c>
      <c r="C207" s="2" t="s">
        <v>42</v>
      </c>
      <c r="D207" t="str">
        <f t="shared" si="3"/>
        <v>High TechESLA</v>
      </c>
      <c r="G207" s="1" t="s">
        <v>21</v>
      </c>
      <c r="H207" s="2"/>
      <c r="I207" s="2">
        <v>0</v>
      </c>
      <c r="J207" s="2">
        <v>0</v>
      </c>
      <c r="K207" s="2">
        <v>0</v>
      </c>
    </row>
    <row r="208" spans="1:11" x14ac:dyDescent="0.2">
      <c r="A208" s="2" t="s">
        <v>33</v>
      </c>
      <c r="B208" s="2" t="s">
        <v>40</v>
      </c>
      <c r="C208" s="2" t="s">
        <v>42</v>
      </c>
      <c r="D208" t="str">
        <f t="shared" si="3"/>
        <v>High TechDownload SMP</v>
      </c>
      <c r="G208" s="1" t="s">
        <v>22</v>
      </c>
      <c r="H208" s="2"/>
      <c r="I208" s="2">
        <v>0</v>
      </c>
      <c r="J208" s="2">
        <v>0</v>
      </c>
      <c r="K208" s="2">
        <v>0</v>
      </c>
    </row>
    <row r="209" spans="1:11" x14ac:dyDescent="0.2">
      <c r="A209" s="2" t="s">
        <v>33</v>
      </c>
      <c r="B209" s="2" t="s">
        <v>40</v>
      </c>
      <c r="C209" s="2" t="s">
        <v>42</v>
      </c>
      <c r="D209" t="str">
        <f t="shared" si="3"/>
        <v>High TechPackaged Solutions</v>
      </c>
      <c r="G209" s="1" t="s">
        <v>23</v>
      </c>
      <c r="H209" s="2"/>
      <c r="I209" s="2">
        <v>0</v>
      </c>
      <c r="J209" s="2">
        <v>0</v>
      </c>
      <c r="K209" s="2">
        <v>0</v>
      </c>
    </row>
    <row r="210" spans="1:11" x14ac:dyDescent="0.2">
      <c r="A210" s="2" t="s">
        <v>33</v>
      </c>
      <c r="B210" s="2" t="s">
        <v>40</v>
      </c>
      <c r="C210" s="2" t="s">
        <v>42</v>
      </c>
      <c r="D210" t="str">
        <f t="shared" si="3"/>
        <v>High TechNES + SMP</v>
      </c>
      <c r="G210" s="1" t="s">
        <v>24</v>
      </c>
      <c r="H210" s="2"/>
      <c r="I210" s="2">
        <v>0</v>
      </c>
      <c r="J210" s="2">
        <v>0</v>
      </c>
      <c r="K210" s="2">
        <v>0</v>
      </c>
    </row>
    <row r="211" spans="1:11" x14ac:dyDescent="0.2">
      <c r="A211" s="2" t="s">
        <v>33</v>
      </c>
      <c r="B211" s="2" t="s">
        <v>40</v>
      </c>
      <c r="C211" s="2" t="s">
        <v>42</v>
      </c>
      <c r="D211" t="str">
        <f t="shared" si="3"/>
        <v>High TechLegacy - Premium</v>
      </c>
      <c r="G211" s="1" t="s">
        <v>25</v>
      </c>
      <c r="H211" s="2"/>
      <c r="I211" s="2">
        <v>0</v>
      </c>
      <c r="J211" s="2">
        <v>0</v>
      </c>
      <c r="K211" s="2">
        <v>0</v>
      </c>
    </row>
    <row r="212" spans="1:11" x14ac:dyDescent="0.2">
      <c r="A212" s="2" t="s">
        <v>33</v>
      </c>
      <c r="B212" s="2" t="s">
        <v>40</v>
      </c>
      <c r="C212" s="2" t="s">
        <v>42</v>
      </c>
      <c r="D212" t="str">
        <f t="shared" si="3"/>
        <v>High TechETAS</v>
      </c>
      <c r="G212" s="1" t="s">
        <v>26</v>
      </c>
      <c r="H212" s="2"/>
      <c r="I212" s="2">
        <v>0</v>
      </c>
      <c r="J212" s="2">
        <v>0</v>
      </c>
      <c r="K212" s="2">
        <v>0</v>
      </c>
    </row>
    <row r="213" spans="1:11" x14ac:dyDescent="0.2">
      <c r="A213" s="2" t="s">
        <v>33</v>
      </c>
      <c r="B213" s="2" t="s">
        <v>40</v>
      </c>
      <c r="C213" s="2" t="s">
        <v>42</v>
      </c>
      <c r="D213" t="str">
        <f t="shared" si="3"/>
        <v>High TechTAS</v>
      </c>
      <c r="G213" s="1" t="s">
        <v>27</v>
      </c>
      <c r="H213" s="2"/>
      <c r="I213" s="2">
        <v>1</v>
      </c>
      <c r="J213" s="2">
        <v>2</v>
      </c>
      <c r="K213" s="2">
        <v>1</v>
      </c>
    </row>
    <row r="214" spans="1:11" x14ac:dyDescent="0.2">
      <c r="A214" s="2" t="s">
        <v>33</v>
      </c>
      <c r="B214" s="2" t="s">
        <v>40</v>
      </c>
      <c r="C214" s="2" t="s">
        <v>42</v>
      </c>
      <c r="D214" t="str">
        <f t="shared" si="3"/>
        <v>High TechKSD SMP</v>
      </c>
      <c r="G214" s="1" t="s">
        <v>28</v>
      </c>
      <c r="H214" s="2"/>
      <c r="I214" s="2">
        <v>0</v>
      </c>
      <c r="J214" s="2">
        <v>0</v>
      </c>
      <c r="K214" s="2">
        <v>0</v>
      </c>
    </row>
    <row r="215" spans="1:11" x14ac:dyDescent="0.2">
      <c r="A215" s="2" t="s">
        <v>33</v>
      </c>
      <c r="B215" s="2" t="s">
        <v>40</v>
      </c>
      <c r="C215" s="2" t="s">
        <v>42</v>
      </c>
      <c r="D215" t="str">
        <f t="shared" si="3"/>
        <v>High TechDDoS</v>
      </c>
      <c r="G215" s="1" t="s">
        <v>29</v>
      </c>
      <c r="H215" s="2"/>
      <c r="I215" s="2">
        <v>0</v>
      </c>
      <c r="J215" s="2">
        <v>0</v>
      </c>
      <c r="K215" s="2">
        <v>0</v>
      </c>
    </row>
    <row r="216" spans="1:11" x14ac:dyDescent="0.2">
      <c r="A216" s="2" t="s">
        <v>33</v>
      </c>
      <c r="B216" s="2" t="s">
        <v>40</v>
      </c>
      <c r="C216" s="2" t="s">
        <v>42</v>
      </c>
      <c r="D216" t="str">
        <f t="shared" si="3"/>
        <v>High TechManaged Kona</v>
      </c>
      <c r="G216" s="1" t="s">
        <v>30</v>
      </c>
      <c r="H216" s="2"/>
      <c r="I216" s="2">
        <v>1</v>
      </c>
      <c r="J216" s="2">
        <v>0</v>
      </c>
      <c r="K216" s="2">
        <v>0</v>
      </c>
    </row>
    <row r="217" spans="1:11" x14ac:dyDescent="0.2">
      <c r="A217" s="2" t="s">
        <v>33</v>
      </c>
      <c r="B217" s="2" t="s">
        <v>40</v>
      </c>
      <c r="C217" s="2" t="s">
        <v>42</v>
      </c>
      <c r="D217" t="str">
        <f t="shared" si="3"/>
        <v>High TechDSA SMP</v>
      </c>
      <c r="G217" s="1" t="s">
        <v>31</v>
      </c>
      <c r="H217" s="2"/>
      <c r="I217" s="2">
        <v>0</v>
      </c>
      <c r="J217" s="2">
        <v>0</v>
      </c>
      <c r="K217" s="2">
        <v>0</v>
      </c>
    </row>
    <row r="218" spans="1:11" x14ac:dyDescent="0.2">
      <c r="A218" s="2" t="s">
        <v>33</v>
      </c>
      <c r="B218" s="2" t="s">
        <v>40</v>
      </c>
      <c r="C218" s="2" t="s">
        <v>42</v>
      </c>
      <c r="D218" t="str">
        <f t="shared" si="3"/>
        <v>High TechRUS</v>
      </c>
      <c r="G218" s="1" t="s">
        <v>32</v>
      </c>
      <c r="H218" s="2"/>
      <c r="I218" s="2">
        <v>2</v>
      </c>
      <c r="J218" s="2">
        <v>2</v>
      </c>
      <c r="K218" s="2">
        <v>2</v>
      </c>
    </row>
    <row r="219" spans="1:11" x14ac:dyDescent="0.2">
      <c r="A219" s="2" t="s">
        <v>33</v>
      </c>
      <c r="B219" s="2" t="s">
        <v>40</v>
      </c>
      <c r="C219" s="2" t="s">
        <v>43</v>
      </c>
      <c r="D219" t="str">
        <f t="shared" si="3"/>
        <v>CommerceMedia</v>
      </c>
      <c r="G219" s="1" t="s">
        <v>6</v>
      </c>
      <c r="H219" s="2"/>
      <c r="I219" s="2">
        <v>0</v>
      </c>
      <c r="J219" s="2">
        <v>1</v>
      </c>
      <c r="K219" s="2">
        <v>0</v>
      </c>
    </row>
    <row r="220" spans="1:11" x14ac:dyDescent="0.2">
      <c r="A220" s="2" t="s">
        <v>33</v>
      </c>
      <c r="B220" s="2" t="s">
        <v>40</v>
      </c>
      <c r="C220" s="2" t="s">
        <v>43</v>
      </c>
      <c r="D220" t="str">
        <f t="shared" si="3"/>
        <v>CommerceWAA SMP</v>
      </c>
      <c r="G220" s="1" t="s">
        <v>7</v>
      </c>
      <c r="H220" s="2"/>
      <c r="I220" s="2">
        <v>0</v>
      </c>
      <c r="J220" s="2">
        <v>0</v>
      </c>
      <c r="K220" s="2">
        <v>0</v>
      </c>
    </row>
    <row r="221" spans="1:11" x14ac:dyDescent="0.2">
      <c r="A221" s="2" t="s">
        <v>33</v>
      </c>
      <c r="B221" s="2" t="s">
        <v>40</v>
      </c>
      <c r="C221" s="2" t="s">
        <v>43</v>
      </c>
      <c r="D221" t="str">
        <f t="shared" si="3"/>
        <v>CommerceSMP</v>
      </c>
      <c r="G221" s="1" t="s">
        <v>8</v>
      </c>
      <c r="H221" s="2"/>
      <c r="I221" s="2">
        <v>0</v>
      </c>
      <c r="J221" s="2">
        <v>-3</v>
      </c>
      <c r="K221" s="2">
        <v>0</v>
      </c>
    </row>
    <row r="222" spans="1:11" x14ac:dyDescent="0.2">
      <c r="A222" s="2" t="s">
        <v>33</v>
      </c>
      <c r="B222" s="2" t="s">
        <v>40</v>
      </c>
      <c r="C222" s="2" t="s">
        <v>43</v>
      </c>
      <c r="D222" t="str">
        <f t="shared" si="3"/>
        <v>CommercePriority</v>
      </c>
      <c r="G222" s="1" t="s">
        <v>9</v>
      </c>
      <c r="H222" s="2"/>
      <c r="I222" s="2">
        <v>-2</v>
      </c>
      <c r="J222" s="2">
        <v>-3</v>
      </c>
      <c r="K222" s="2">
        <v>-2</v>
      </c>
    </row>
    <row r="223" spans="1:11" x14ac:dyDescent="0.2">
      <c r="A223" s="2" t="s">
        <v>33</v>
      </c>
      <c r="B223" s="2" t="s">
        <v>40</v>
      </c>
      <c r="C223" s="2" t="s">
        <v>43</v>
      </c>
      <c r="D223" t="str">
        <f t="shared" si="3"/>
        <v>CommercePriority + SMP</v>
      </c>
      <c r="G223" s="1" t="s">
        <v>10</v>
      </c>
      <c r="H223" s="2"/>
      <c r="I223" s="2">
        <v>0</v>
      </c>
      <c r="J223" s="2">
        <v>0</v>
      </c>
      <c r="K223" s="2">
        <v>0</v>
      </c>
    </row>
    <row r="224" spans="1:11" x14ac:dyDescent="0.2">
      <c r="A224" s="2" t="s">
        <v>33</v>
      </c>
      <c r="B224" s="2" t="s">
        <v>40</v>
      </c>
      <c r="C224" s="2" t="s">
        <v>43</v>
      </c>
      <c r="D224" t="str">
        <f t="shared" si="3"/>
        <v>CommerceNES</v>
      </c>
      <c r="G224" s="1" t="s">
        <v>11</v>
      </c>
      <c r="H224" s="2"/>
      <c r="I224" s="2">
        <v>1</v>
      </c>
      <c r="J224" s="2">
        <v>1</v>
      </c>
      <c r="K224" s="2">
        <v>0</v>
      </c>
    </row>
    <row r="225" spans="1:11" x14ac:dyDescent="0.2">
      <c r="A225" s="2" t="s">
        <v>33</v>
      </c>
      <c r="B225" s="2" t="s">
        <v>40</v>
      </c>
      <c r="C225" s="2" t="s">
        <v>43</v>
      </c>
      <c r="D225" t="str">
        <f t="shared" si="3"/>
        <v>CommerceESMP</v>
      </c>
      <c r="G225" s="1" t="s">
        <v>12</v>
      </c>
      <c r="H225" s="2"/>
      <c r="I225" s="2">
        <v>0</v>
      </c>
      <c r="J225" s="2">
        <v>-2</v>
      </c>
      <c r="K225" s="2">
        <v>-1</v>
      </c>
    </row>
    <row r="226" spans="1:11" x14ac:dyDescent="0.2">
      <c r="A226" s="2" t="s">
        <v>33</v>
      </c>
      <c r="B226" s="2" t="s">
        <v>40</v>
      </c>
      <c r="C226" s="2" t="s">
        <v>43</v>
      </c>
      <c r="D226" t="str">
        <f t="shared" si="3"/>
        <v>CommercePremium</v>
      </c>
      <c r="G226" s="1" t="s">
        <v>13</v>
      </c>
      <c r="H226" s="2"/>
      <c r="I226" s="2">
        <v>1</v>
      </c>
      <c r="J226" s="7">
        <v>2</v>
      </c>
      <c r="K226" s="2">
        <v>1</v>
      </c>
    </row>
    <row r="227" spans="1:11" x14ac:dyDescent="0.2">
      <c r="A227" s="2" t="s">
        <v>33</v>
      </c>
      <c r="B227" s="2" t="s">
        <v>40</v>
      </c>
      <c r="C227" s="2" t="s">
        <v>43</v>
      </c>
      <c r="D227" t="str">
        <f t="shared" si="3"/>
        <v>CommerceSite Defender</v>
      </c>
      <c r="G227" s="1" t="s">
        <v>14</v>
      </c>
      <c r="H227" s="2"/>
      <c r="I227" s="2">
        <v>0</v>
      </c>
      <c r="J227" s="2">
        <v>0</v>
      </c>
      <c r="K227" s="2">
        <v>0</v>
      </c>
    </row>
    <row r="228" spans="1:11" x14ac:dyDescent="0.2">
      <c r="A228" s="2" t="s">
        <v>33</v>
      </c>
      <c r="B228" s="2" t="s">
        <v>40</v>
      </c>
      <c r="C228" s="2" t="s">
        <v>43</v>
      </c>
      <c r="D228" t="str">
        <f t="shared" si="3"/>
        <v>CommerceP&amp;P SMP</v>
      </c>
      <c r="G228" s="1" t="s">
        <v>15</v>
      </c>
      <c r="H228" s="2"/>
      <c r="I228" s="2">
        <v>0</v>
      </c>
      <c r="J228" s="2">
        <v>0</v>
      </c>
      <c r="K228" s="2">
        <v>0</v>
      </c>
    </row>
    <row r="229" spans="1:11" x14ac:dyDescent="0.2">
      <c r="A229" s="2" t="s">
        <v>33</v>
      </c>
      <c r="B229" s="2" t="s">
        <v>40</v>
      </c>
      <c r="C229" s="2" t="s">
        <v>43</v>
      </c>
      <c r="D229" t="str">
        <f t="shared" si="3"/>
        <v>CommerceSecurity PS</v>
      </c>
      <c r="G229" s="1" t="s">
        <v>16</v>
      </c>
      <c r="H229" s="2"/>
      <c r="I229" s="2">
        <v>0</v>
      </c>
      <c r="J229" s="2">
        <v>0</v>
      </c>
      <c r="K229" s="2">
        <v>0</v>
      </c>
    </row>
    <row r="230" spans="1:11" x14ac:dyDescent="0.2">
      <c r="A230" s="2" t="s">
        <v>33</v>
      </c>
      <c r="B230" s="2" t="s">
        <v>40</v>
      </c>
      <c r="C230" s="2" t="s">
        <v>43</v>
      </c>
      <c r="D230" t="str">
        <f t="shared" si="3"/>
        <v>CommerceWAF SMP</v>
      </c>
      <c r="G230" s="1" t="s">
        <v>17</v>
      </c>
      <c r="H230" s="2"/>
      <c r="I230" s="2">
        <v>0</v>
      </c>
      <c r="J230" s="2">
        <v>0</v>
      </c>
      <c r="K230" s="2">
        <v>0</v>
      </c>
    </row>
    <row r="231" spans="1:11" x14ac:dyDescent="0.2">
      <c r="A231" s="2" t="s">
        <v>33</v>
      </c>
      <c r="B231" s="2" t="s">
        <v>40</v>
      </c>
      <c r="C231" s="2" t="s">
        <v>43</v>
      </c>
      <c r="D231" t="str">
        <f t="shared" si="3"/>
        <v>CommerceMobile</v>
      </c>
      <c r="G231" s="1" t="s">
        <v>18</v>
      </c>
      <c r="H231" s="2"/>
      <c r="I231" s="2">
        <v>0</v>
      </c>
      <c r="J231" s="2">
        <v>0</v>
      </c>
      <c r="K231" s="2">
        <v>0</v>
      </c>
    </row>
    <row r="232" spans="1:11" x14ac:dyDescent="0.2">
      <c r="A232" s="2" t="s">
        <v>33</v>
      </c>
      <c r="B232" s="2" t="s">
        <v>40</v>
      </c>
      <c r="C232" s="2" t="s">
        <v>43</v>
      </c>
      <c r="D232" t="str">
        <f t="shared" si="3"/>
        <v>CommercePriority + TAS</v>
      </c>
      <c r="G232" s="1" t="s">
        <v>19</v>
      </c>
      <c r="H232" s="2"/>
      <c r="I232" s="2">
        <v>0</v>
      </c>
      <c r="J232" s="2">
        <v>0</v>
      </c>
      <c r="K232" s="2">
        <v>0</v>
      </c>
    </row>
    <row r="233" spans="1:11" x14ac:dyDescent="0.2">
      <c r="A233" s="2" t="s">
        <v>33</v>
      </c>
      <c r="B233" s="2" t="s">
        <v>40</v>
      </c>
      <c r="C233" s="2" t="s">
        <v>43</v>
      </c>
      <c r="D233" t="str">
        <f t="shared" si="3"/>
        <v>CommercePS-E</v>
      </c>
      <c r="G233" s="1" t="s">
        <v>20</v>
      </c>
      <c r="H233" s="2"/>
      <c r="I233" s="7">
        <v>7</v>
      </c>
      <c r="J233" s="2">
        <v>4</v>
      </c>
      <c r="K233" s="2">
        <v>1</v>
      </c>
    </row>
    <row r="234" spans="1:11" x14ac:dyDescent="0.2">
      <c r="A234" s="2" t="s">
        <v>33</v>
      </c>
      <c r="B234" s="2" t="s">
        <v>40</v>
      </c>
      <c r="C234" s="2" t="s">
        <v>43</v>
      </c>
      <c r="D234" t="str">
        <f t="shared" si="3"/>
        <v>CommerceESLA</v>
      </c>
      <c r="G234" s="1" t="s">
        <v>21</v>
      </c>
      <c r="H234" s="2"/>
      <c r="I234" s="2">
        <v>0</v>
      </c>
      <c r="J234" s="2">
        <v>3</v>
      </c>
      <c r="K234" s="2">
        <v>0</v>
      </c>
    </row>
    <row r="235" spans="1:11" x14ac:dyDescent="0.2">
      <c r="A235" s="2" t="s">
        <v>33</v>
      </c>
      <c r="B235" s="2" t="s">
        <v>40</v>
      </c>
      <c r="C235" s="2" t="s">
        <v>43</v>
      </c>
      <c r="D235" t="str">
        <f t="shared" si="3"/>
        <v>CommerceDownload SMP</v>
      </c>
      <c r="G235" s="1" t="s">
        <v>22</v>
      </c>
      <c r="H235" s="2"/>
      <c r="I235" s="2">
        <v>0</v>
      </c>
      <c r="J235" s="2">
        <v>0</v>
      </c>
      <c r="K235" s="2">
        <v>0</v>
      </c>
    </row>
    <row r="236" spans="1:11" x14ac:dyDescent="0.2">
      <c r="A236" s="2" t="s">
        <v>33</v>
      </c>
      <c r="B236" s="2" t="s">
        <v>40</v>
      </c>
      <c r="C236" s="2" t="s">
        <v>43</v>
      </c>
      <c r="D236" t="str">
        <f t="shared" si="3"/>
        <v>CommercePackaged Solutions</v>
      </c>
      <c r="G236" s="1" t="s">
        <v>23</v>
      </c>
      <c r="H236" s="2"/>
      <c r="I236" s="2">
        <v>0</v>
      </c>
      <c r="J236" s="2">
        <v>0</v>
      </c>
      <c r="K236" s="2">
        <v>0</v>
      </c>
    </row>
    <row r="237" spans="1:11" x14ac:dyDescent="0.2">
      <c r="A237" s="2" t="s">
        <v>33</v>
      </c>
      <c r="B237" s="2" t="s">
        <v>40</v>
      </c>
      <c r="C237" s="2" t="s">
        <v>43</v>
      </c>
      <c r="D237" t="str">
        <f t="shared" si="3"/>
        <v>CommerceNES + SMP</v>
      </c>
      <c r="G237" s="1" t="s">
        <v>24</v>
      </c>
      <c r="H237" s="2"/>
      <c r="I237" s="2">
        <v>0</v>
      </c>
      <c r="J237" s="2">
        <v>0</v>
      </c>
      <c r="K237" s="2">
        <v>0</v>
      </c>
    </row>
    <row r="238" spans="1:11" x14ac:dyDescent="0.2">
      <c r="A238" s="2" t="s">
        <v>33</v>
      </c>
      <c r="B238" s="2" t="s">
        <v>40</v>
      </c>
      <c r="C238" s="2" t="s">
        <v>43</v>
      </c>
      <c r="D238" t="str">
        <f t="shared" si="3"/>
        <v>CommerceLegacy - Premium</v>
      </c>
      <c r="G238" s="1" t="s">
        <v>25</v>
      </c>
      <c r="H238" s="2"/>
      <c r="I238" s="2">
        <v>0</v>
      </c>
      <c r="J238" s="2">
        <v>0</v>
      </c>
      <c r="K238" s="2">
        <v>0</v>
      </c>
    </row>
    <row r="239" spans="1:11" x14ac:dyDescent="0.2">
      <c r="A239" s="2" t="s">
        <v>33</v>
      </c>
      <c r="B239" s="2" t="s">
        <v>40</v>
      </c>
      <c r="C239" s="2" t="s">
        <v>43</v>
      </c>
      <c r="D239" t="str">
        <f t="shared" si="3"/>
        <v>CommerceETAS</v>
      </c>
      <c r="G239" s="1" t="s">
        <v>26</v>
      </c>
      <c r="H239" s="2"/>
      <c r="I239" s="2">
        <v>0</v>
      </c>
      <c r="J239" s="2">
        <v>0</v>
      </c>
      <c r="K239" s="2">
        <v>0</v>
      </c>
    </row>
    <row r="240" spans="1:11" x14ac:dyDescent="0.2">
      <c r="A240" s="2" t="s">
        <v>33</v>
      </c>
      <c r="B240" s="2" t="s">
        <v>40</v>
      </c>
      <c r="C240" s="2" t="s">
        <v>43</v>
      </c>
      <c r="D240" t="str">
        <f t="shared" si="3"/>
        <v>CommerceTAS</v>
      </c>
      <c r="G240" s="1" t="s">
        <v>27</v>
      </c>
      <c r="H240" s="2"/>
      <c r="I240" s="2">
        <v>1</v>
      </c>
      <c r="J240" s="2">
        <v>2</v>
      </c>
      <c r="K240" s="2">
        <v>0</v>
      </c>
    </row>
    <row r="241" spans="1:15" x14ac:dyDescent="0.2">
      <c r="A241" s="2" t="s">
        <v>33</v>
      </c>
      <c r="B241" s="2" t="s">
        <v>40</v>
      </c>
      <c r="C241" s="2" t="s">
        <v>43</v>
      </c>
      <c r="D241" t="str">
        <f t="shared" si="3"/>
        <v>CommerceKSD SMP</v>
      </c>
      <c r="G241" s="1" t="s">
        <v>28</v>
      </c>
      <c r="H241" s="2"/>
      <c r="I241" s="2">
        <v>0</v>
      </c>
      <c r="J241" s="2">
        <v>0</v>
      </c>
      <c r="K241" s="2">
        <v>0</v>
      </c>
    </row>
    <row r="242" spans="1:15" x14ac:dyDescent="0.2">
      <c r="A242" s="2" t="s">
        <v>33</v>
      </c>
      <c r="B242" s="2" t="s">
        <v>40</v>
      </c>
      <c r="C242" s="2" t="s">
        <v>43</v>
      </c>
      <c r="D242" t="str">
        <f t="shared" si="3"/>
        <v>CommerceDDoS</v>
      </c>
      <c r="G242" s="1" t="s">
        <v>29</v>
      </c>
      <c r="H242" s="2"/>
      <c r="I242" s="2">
        <v>0</v>
      </c>
      <c r="J242" s="2">
        <v>0</v>
      </c>
      <c r="K242" s="2">
        <v>0</v>
      </c>
    </row>
    <row r="243" spans="1:15" x14ac:dyDescent="0.2">
      <c r="A243" s="2" t="s">
        <v>33</v>
      </c>
      <c r="B243" s="2" t="s">
        <v>40</v>
      </c>
      <c r="C243" s="2" t="s">
        <v>43</v>
      </c>
      <c r="D243" t="str">
        <f t="shared" si="3"/>
        <v>CommerceManaged Kona</v>
      </c>
      <c r="G243" s="1" t="s">
        <v>30</v>
      </c>
      <c r="H243" s="2"/>
      <c r="I243" s="2">
        <v>2</v>
      </c>
      <c r="J243" s="2">
        <v>2</v>
      </c>
      <c r="K243" s="2">
        <v>2</v>
      </c>
    </row>
    <row r="244" spans="1:15" x14ac:dyDescent="0.2">
      <c r="A244" s="2" t="s">
        <v>33</v>
      </c>
      <c r="B244" s="2" t="s">
        <v>40</v>
      </c>
      <c r="C244" s="2" t="s">
        <v>43</v>
      </c>
      <c r="D244" t="str">
        <f t="shared" si="3"/>
        <v>CommerceDSA SMP</v>
      </c>
      <c r="G244" s="1" t="s">
        <v>31</v>
      </c>
      <c r="H244" s="2"/>
      <c r="I244" s="2">
        <v>0</v>
      </c>
      <c r="J244" s="2">
        <v>0</v>
      </c>
      <c r="K244" s="2">
        <v>0</v>
      </c>
    </row>
    <row r="245" spans="1:15" x14ac:dyDescent="0.2">
      <c r="A245" s="2" t="s">
        <v>33</v>
      </c>
      <c r="B245" s="2" t="s">
        <v>40</v>
      </c>
      <c r="C245" s="2" t="s">
        <v>43</v>
      </c>
      <c r="D245" t="str">
        <f t="shared" si="3"/>
        <v>CommerceRUS</v>
      </c>
      <c r="G245" s="1" t="s">
        <v>32</v>
      </c>
      <c r="H245" s="2"/>
      <c r="I245" s="2">
        <v>1</v>
      </c>
      <c r="J245" s="2">
        <v>1</v>
      </c>
      <c r="K245" s="2">
        <v>1</v>
      </c>
    </row>
    <row r="246" spans="1:15" x14ac:dyDescent="0.2">
      <c r="A246" s="2" t="s">
        <v>33</v>
      </c>
      <c r="B246" s="2" t="s">
        <v>44</v>
      </c>
      <c r="C246" s="2" t="s">
        <v>45</v>
      </c>
      <c r="D246" t="str">
        <f t="shared" si="3"/>
        <v>Carrier AmericasMedia</v>
      </c>
      <c r="G246" s="1" t="s">
        <v>6</v>
      </c>
      <c r="O246" s="2"/>
    </row>
    <row r="247" spans="1:15" x14ac:dyDescent="0.2">
      <c r="A247" s="2" t="s">
        <v>33</v>
      </c>
      <c r="B247" s="2" t="s">
        <v>44</v>
      </c>
      <c r="C247" s="2" t="s">
        <v>45</v>
      </c>
      <c r="D247" t="str">
        <f t="shared" si="3"/>
        <v>Carrier AmericasWAA SMP</v>
      </c>
      <c r="G247" s="1" t="s">
        <v>7</v>
      </c>
    </row>
    <row r="248" spans="1:15" x14ac:dyDescent="0.2">
      <c r="A248" s="2" t="s">
        <v>33</v>
      </c>
      <c r="B248" s="2" t="s">
        <v>44</v>
      </c>
      <c r="C248" s="2" t="s">
        <v>45</v>
      </c>
      <c r="D248" t="str">
        <f t="shared" si="3"/>
        <v>Carrier AmericasSMP</v>
      </c>
      <c r="G248" s="1" t="s">
        <v>8</v>
      </c>
    </row>
    <row r="249" spans="1:15" x14ac:dyDescent="0.2">
      <c r="A249" s="2" t="s">
        <v>33</v>
      </c>
      <c r="B249" s="2" t="s">
        <v>44</v>
      </c>
      <c r="C249" s="2" t="s">
        <v>45</v>
      </c>
      <c r="D249" t="str">
        <f t="shared" si="3"/>
        <v>Carrier AmericasPriority</v>
      </c>
      <c r="G249" s="1" t="s">
        <v>9</v>
      </c>
    </row>
    <row r="250" spans="1:15" x14ac:dyDescent="0.2">
      <c r="A250" s="2" t="s">
        <v>33</v>
      </c>
      <c r="B250" s="2" t="s">
        <v>44</v>
      </c>
      <c r="C250" s="2" t="s">
        <v>45</v>
      </c>
      <c r="D250" t="str">
        <f t="shared" si="3"/>
        <v>Carrier AmericasPriority + SMP</v>
      </c>
      <c r="G250" s="1" t="s">
        <v>10</v>
      </c>
    </row>
    <row r="251" spans="1:15" x14ac:dyDescent="0.2">
      <c r="A251" s="2" t="s">
        <v>33</v>
      </c>
      <c r="B251" s="2" t="s">
        <v>44</v>
      </c>
      <c r="C251" s="2" t="s">
        <v>45</v>
      </c>
      <c r="D251" t="str">
        <f t="shared" si="3"/>
        <v>Carrier AmericasNES</v>
      </c>
      <c r="G251" s="1" t="s">
        <v>11</v>
      </c>
    </row>
    <row r="252" spans="1:15" x14ac:dyDescent="0.2">
      <c r="A252" s="2" t="s">
        <v>33</v>
      </c>
      <c r="B252" s="2" t="s">
        <v>44</v>
      </c>
      <c r="C252" s="2" t="s">
        <v>45</v>
      </c>
      <c r="D252" t="str">
        <f t="shared" si="3"/>
        <v>Carrier AmericasESMP</v>
      </c>
      <c r="G252" s="1" t="s">
        <v>12</v>
      </c>
    </row>
    <row r="253" spans="1:15" x14ac:dyDescent="0.2">
      <c r="A253" s="2" t="s">
        <v>33</v>
      </c>
      <c r="B253" s="2" t="s">
        <v>44</v>
      </c>
      <c r="C253" s="2" t="s">
        <v>45</v>
      </c>
      <c r="D253" t="str">
        <f t="shared" si="3"/>
        <v>Carrier AmericasPremium</v>
      </c>
      <c r="G253" s="1" t="s">
        <v>13</v>
      </c>
      <c r="J253">
        <v>-0.5</v>
      </c>
    </row>
    <row r="254" spans="1:15" x14ac:dyDescent="0.2">
      <c r="A254" s="2" t="s">
        <v>33</v>
      </c>
      <c r="B254" s="2" t="s">
        <v>44</v>
      </c>
      <c r="C254" s="2" t="s">
        <v>45</v>
      </c>
      <c r="D254" t="str">
        <f t="shared" si="3"/>
        <v>Carrier AmericasSite Defender</v>
      </c>
      <c r="G254" s="1" t="s">
        <v>14</v>
      </c>
    </row>
    <row r="255" spans="1:15" x14ac:dyDescent="0.2">
      <c r="A255" s="2" t="s">
        <v>33</v>
      </c>
      <c r="B255" s="2" t="s">
        <v>44</v>
      </c>
      <c r="C255" s="2" t="s">
        <v>45</v>
      </c>
      <c r="D255" t="str">
        <f t="shared" si="3"/>
        <v>Carrier AmericasP&amp;P SMP</v>
      </c>
      <c r="G255" s="1" t="s">
        <v>15</v>
      </c>
    </row>
    <row r="256" spans="1:15" x14ac:dyDescent="0.2">
      <c r="A256" s="2" t="s">
        <v>33</v>
      </c>
      <c r="B256" s="2" t="s">
        <v>44</v>
      </c>
      <c r="C256" s="2" t="s">
        <v>45</v>
      </c>
      <c r="D256" t="str">
        <f t="shared" si="3"/>
        <v>Carrier AmericasSecurity PS</v>
      </c>
      <c r="G256" s="1" t="s">
        <v>16</v>
      </c>
    </row>
    <row r="257" spans="1:11" x14ac:dyDescent="0.2">
      <c r="A257" s="2" t="s">
        <v>33</v>
      </c>
      <c r="B257" s="2" t="s">
        <v>44</v>
      </c>
      <c r="C257" s="2" t="s">
        <v>45</v>
      </c>
      <c r="D257" t="str">
        <f t="shared" si="3"/>
        <v>Carrier AmericasWAF SMP</v>
      </c>
      <c r="G257" s="1" t="s">
        <v>17</v>
      </c>
    </row>
    <row r="258" spans="1:11" x14ac:dyDescent="0.2">
      <c r="A258" s="2" t="s">
        <v>33</v>
      </c>
      <c r="B258" s="2" t="s">
        <v>44</v>
      </c>
      <c r="C258" s="2" t="s">
        <v>45</v>
      </c>
      <c r="D258" t="str">
        <f t="shared" si="3"/>
        <v>Carrier AmericasMobile</v>
      </c>
      <c r="G258" s="1" t="s">
        <v>18</v>
      </c>
    </row>
    <row r="259" spans="1:11" x14ac:dyDescent="0.2">
      <c r="A259" s="2" t="s">
        <v>33</v>
      </c>
      <c r="B259" s="2" t="s">
        <v>44</v>
      </c>
      <c r="C259" s="2" t="s">
        <v>45</v>
      </c>
      <c r="D259" t="str">
        <f t="shared" si="3"/>
        <v>Carrier AmericasPriority + TAS</v>
      </c>
      <c r="G259" s="1" t="s">
        <v>19</v>
      </c>
    </row>
    <row r="260" spans="1:11" x14ac:dyDescent="0.2">
      <c r="A260" s="2" t="s">
        <v>33</v>
      </c>
      <c r="B260" s="2" t="s">
        <v>44</v>
      </c>
      <c r="C260" s="2" t="s">
        <v>45</v>
      </c>
      <c r="D260" t="str">
        <f t="shared" ref="D260:D272" si="4">CONCATENATE(C260,G260)</f>
        <v>Carrier AmericasPS-E</v>
      </c>
      <c r="G260" s="1" t="s">
        <v>20</v>
      </c>
    </row>
    <row r="261" spans="1:11" x14ac:dyDescent="0.2">
      <c r="A261" s="2" t="s">
        <v>33</v>
      </c>
      <c r="B261" s="2" t="s">
        <v>44</v>
      </c>
      <c r="C261" s="2" t="s">
        <v>45</v>
      </c>
      <c r="D261" t="str">
        <f t="shared" si="4"/>
        <v>Carrier AmericasESLA</v>
      </c>
      <c r="G261" s="1" t="s">
        <v>21</v>
      </c>
    </row>
    <row r="262" spans="1:11" x14ac:dyDescent="0.2">
      <c r="A262" s="2" t="s">
        <v>33</v>
      </c>
      <c r="B262" s="2" t="s">
        <v>44</v>
      </c>
      <c r="C262" s="2" t="s">
        <v>45</v>
      </c>
      <c r="D262" t="str">
        <f t="shared" si="4"/>
        <v>Carrier AmericasDownload SMP</v>
      </c>
      <c r="G262" s="1" t="s">
        <v>22</v>
      </c>
    </row>
    <row r="263" spans="1:11" x14ac:dyDescent="0.2">
      <c r="A263" s="2" t="s">
        <v>33</v>
      </c>
      <c r="B263" s="2" t="s">
        <v>44</v>
      </c>
      <c r="C263" s="2" t="s">
        <v>45</v>
      </c>
      <c r="D263" t="str">
        <f t="shared" si="4"/>
        <v>Carrier AmericasPackaged Solutions</v>
      </c>
      <c r="G263" s="1" t="s">
        <v>23</v>
      </c>
    </row>
    <row r="264" spans="1:11" x14ac:dyDescent="0.2">
      <c r="A264" s="2" t="s">
        <v>33</v>
      </c>
      <c r="B264" s="2" t="s">
        <v>44</v>
      </c>
      <c r="C264" s="2" t="s">
        <v>45</v>
      </c>
      <c r="D264" t="str">
        <f t="shared" si="4"/>
        <v>Carrier AmericasNES + SMP</v>
      </c>
      <c r="G264" s="1" t="s">
        <v>24</v>
      </c>
      <c r="K264">
        <v>1</v>
      </c>
    </row>
    <row r="265" spans="1:11" x14ac:dyDescent="0.2">
      <c r="A265" s="2" t="s">
        <v>33</v>
      </c>
      <c r="B265" s="2" t="s">
        <v>44</v>
      </c>
      <c r="C265" s="2" t="s">
        <v>45</v>
      </c>
      <c r="D265" t="str">
        <f t="shared" si="4"/>
        <v>Carrier AmericasLegacy - Premium</v>
      </c>
      <c r="G265" s="1" t="s">
        <v>25</v>
      </c>
    </row>
    <row r="266" spans="1:11" x14ac:dyDescent="0.2">
      <c r="A266" s="2" t="s">
        <v>33</v>
      </c>
      <c r="B266" s="2" t="s">
        <v>44</v>
      </c>
      <c r="C266" s="2" t="s">
        <v>45</v>
      </c>
      <c r="D266" t="str">
        <f t="shared" si="4"/>
        <v>Carrier AmericasETAS</v>
      </c>
      <c r="G266" s="1" t="s">
        <v>26</v>
      </c>
    </row>
    <row r="267" spans="1:11" x14ac:dyDescent="0.2">
      <c r="A267" s="2" t="s">
        <v>33</v>
      </c>
      <c r="B267" s="2" t="s">
        <v>44</v>
      </c>
      <c r="C267" s="2" t="s">
        <v>45</v>
      </c>
      <c r="D267" t="str">
        <f t="shared" si="4"/>
        <v>Carrier AmericasTAS</v>
      </c>
      <c r="G267" s="1" t="s">
        <v>27</v>
      </c>
    </row>
    <row r="268" spans="1:11" x14ac:dyDescent="0.2">
      <c r="A268" s="2" t="s">
        <v>33</v>
      </c>
      <c r="B268" s="2" t="s">
        <v>44</v>
      </c>
      <c r="C268" s="2" t="s">
        <v>45</v>
      </c>
      <c r="D268" t="str">
        <f t="shared" si="4"/>
        <v>Carrier AmericasKSD SMP</v>
      </c>
      <c r="G268" s="1" t="s">
        <v>28</v>
      </c>
    </row>
    <row r="269" spans="1:11" x14ac:dyDescent="0.2">
      <c r="A269" s="2" t="s">
        <v>33</v>
      </c>
      <c r="B269" s="2" t="s">
        <v>44</v>
      </c>
      <c r="C269" s="2" t="s">
        <v>45</v>
      </c>
      <c r="D269" t="str">
        <f t="shared" si="4"/>
        <v>Carrier AmericasDDoS</v>
      </c>
      <c r="G269" s="1" t="s">
        <v>29</v>
      </c>
    </row>
    <row r="270" spans="1:11" x14ac:dyDescent="0.2">
      <c r="A270" s="2" t="s">
        <v>33</v>
      </c>
      <c r="B270" s="2" t="s">
        <v>44</v>
      </c>
      <c r="C270" s="2" t="s">
        <v>45</v>
      </c>
      <c r="D270" t="str">
        <f t="shared" si="4"/>
        <v>Carrier AmericasManaged Kona</v>
      </c>
      <c r="G270" s="1" t="s">
        <v>30</v>
      </c>
    </row>
    <row r="271" spans="1:11" x14ac:dyDescent="0.2">
      <c r="A271" s="2" t="s">
        <v>33</v>
      </c>
      <c r="B271" s="2" t="s">
        <v>44</v>
      </c>
      <c r="C271" s="2" t="s">
        <v>45</v>
      </c>
      <c r="D271" t="str">
        <f t="shared" si="4"/>
        <v>Carrier AmericasDSA SMP</v>
      </c>
      <c r="G271" s="1" t="s">
        <v>31</v>
      </c>
    </row>
    <row r="272" spans="1:11" x14ac:dyDescent="0.2">
      <c r="A272" s="2" t="s">
        <v>33</v>
      </c>
      <c r="B272" s="2" t="s">
        <v>44</v>
      </c>
      <c r="C272" s="2" t="s">
        <v>45</v>
      </c>
      <c r="D272" t="str">
        <f t="shared" si="4"/>
        <v>Carrier AmericasRUS</v>
      </c>
      <c r="G272" s="1" t="s">
        <v>32</v>
      </c>
      <c r="J272">
        <v>-1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Normal="100" workbookViewId="0">
      <selection activeCell="F1" sqref="F1:F1048576"/>
    </sheetView>
  </sheetViews>
  <sheetFormatPr defaultRowHeight="12.75" x14ac:dyDescent="0.2"/>
  <cols>
    <col min="2" max="2" width="13.7109375" bestFit="1" customWidth="1"/>
    <col min="3" max="3" width="22.28515625" bestFit="1" customWidth="1"/>
    <col min="4" max="4" width="10.28515625" bestFit="1" customWidth="1"/>
    <col min="6" max="9" width="11.28515625" bestFit="1" customWidth="1"/>
  </cols>
  <sheetData>
    <row r="1" spans="1:13" x14ac:dyDescent="0.2">
      <c r="F1" s="1">
        <v>2014</v>
      </c>
      <c r="G1" s="1">
        <v>2014</v>
      </c>
      <c r="H1" s="1">
        <v>2014</v>
      </c>
      <c r="I1" s="1">
        <v>2014</v>
      </c>
    </row>
    <row r="2" spans="1:13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>
        <v>1</v>
      </c>
      <c r="G2" s="1">
        <v>2</v>
      </c>
      <c r="H2" s="1">
        <v>3</v>
      </c>
      <c r="I2" s="1">
        <v>4</v>
      </c>
    </row>
    <row r="3" spans="1:13" x14ac:dyDescent="0.2">
      <c r="A3" t="s">
        <v>33</v>
      </c>
      <c r="B3" t="s">
        <v>34</v>
      </c>
      <c r="C3" t="s">
        <v>35</v>
      </c>
      <c r="F3" s="8"/>
      <c r="G3" s="8">
        <v>156250</v>
      </c>
      <c r="H3" s="8">
        <v>142500</v>
      </c>
      <c r="I3" s="8">
        <v>188750</v>
      </c>
    </row>
    <row r="4" spans="1:13" x14ac:dyDescent="0.2">
      <c r="A4" t="s">
        <v>33</v>
      </c>
      <c r="B4" t="s">
        <v>34</v>
      </c>
      <c r="C4" t="s">
        <v>36</v>
      </c>
      <c r="F4" s="8"/>
      <c r="G4" s="8">
        <v>190000</v>
      </c>
      <c r="H4" s="8">
        <v>137500</v>
      </c>
      <c r="I4" s="8">
        <v>130000</v>
      </c>
    </row>
    <row r="5" spans="1:13" x14ac:dyDescent="0.2">
      <c r="A5" t="s">
        <v>33</v>
      </c>
      <c r="B5" t="s">
        <v>34</v>
      </c>
      <c r="C5" t="s">
        <v>37</v>
      </c>
      <c r="F5" s="8"/>
      <c r="G5" s="8"/>
      <c r="H5" s="8"/>
      <c r="I5" s="8"/>
    </row>
    <row r="6" spans="1:13" x14ac:dyDescent="0.2">
      <c r="A6" t="s">
        <v>33</v>
      </c>
      <c r="B6" t="s">
        <v>34</v>
      </c>
      <c r="C6" t="s">
        <v>38</v>
      </c>
      <c r="F6" s="8"/>
      <c r="G6" s="8">
        <v>470000</v>
      </c>
      <c r="H6" s="8">
        <v>470000</v>
      </c>
      <c r="I6" s="8">
        <v>470000</v>
      </c>
    </row>
    <row r="7" spans="1:13" x14ac:dyDescent="0.2">
      <c r="A7" t="s">
        <v>33</v>
      </c>
      <c r="B7" t="s">
        <v>39</v>
      </c>
      <c r="F7" s="8"/>
      <c r="G7" s="8">
        <v>35000</v>
      </c>
      <c r="H7" s="8">
        <v>35000</v>
      </c>
      <c r="I7" s="8">
        <v>75000</v>
      </c>
    </row>
    <row r="8" spans="1:13" x14ac:dyDescent="0.2">
      <c r="A8" t="s">
        <v>33</v>
      </c>
      <c r="B8" t="s">
        <v>40</v>
      </c>
      <c r="C8" t="s">
        <v>6</v>
      </c>
      <c r="F8" s="8"/>
      <c r="G8" s="8">
        <v>615000</v>
      </c>
      <c r="H8" s="8">
        <v>525000</v>
      </c>
      <c r="I8" s="8">
        <v>550000</v>
      </c>
    </row>
    <row r="9" spans="1:13" x14ac:dyDescent="0.2">
      <c r="A9" s="2" t="s">
        <v>33</v>
      </c>
      <c r="B9" s="2" t="s">
        <v>40</v>
      </c>
      <c r="C9" s="2" t="s">
        <v>41</v>
      </c>
      <c r="F9" s="9"/>
      <c r="G9" s="9"/>
      <c r="H9" s="9"/>
      <c r="I9" s="9"/>
    </row>
    <row r="10" spans="1:13" x14ac:dyDescent="0.2">
      <c r="A10" s="2" t="s">
        <v>33</v>
      </c>
      <c r="B10" s="2" t="s">
        <v>40</v>
      </c>
      <c r="C10" s="2" t="s">
        <v>42</v>
      </c>
      <c r="F10" s="9"/>
      <c r="G10" s="9"/>
      <c r="H10" s="9"/>
      <c r="I10" s="9"/>
    </row>
    <row r="11" spans="1:13" x14ac:dyDescent="0.2">
      <c r="A11" s="2" t="s">
        <v>33</v>
      </c>
      <c r="B11" s="2" t="s">
        <v>40</v>
      </c>
      <c r="C11" s="2" t="s">
        <v>43</v>
      </c>
      <c r="F11" s="9"/>
      <c r="G11" s="9">
        <v>150000</v>
      </c>
      <c r="H11" s="9">
        <v>200000</v>
      </c>
      <c r="I11" s="9">
        <v>350000</v>
      </c>
    </row>
    <row r="12" spans="1:13" x14ac:dyDescent="0.2">
      <c r="A12" s="2" t="s">
        <v>33</v>
      </c>
      <c r="B12" s="2" t="s">
        <v>44</v>
      </c>
      <c r="C12" s="2" t="s">
        <v>45</v>
      </c>
      <c r="F12" s="8"/>
      <c r="G12" s="8">
        <v>10000</v>
      </c>
      <c r="H12" s="8">
        <v>10000</v>
      </c>
      <c r="I12" s="8">
        <v>10000</v>
      </c>
      <c r="M12" s="2"/>
    </row>
    <row r="13" spans="1:13" x14ac:dyDescent="0.2">
      <c r="A13" s="2" t="s">
        <v>33</v>
      </c>
      <c r="B13" s="2" t="s">
        <v>44</v>
      </c>
      <c r="C13" s="2" t="s">
        <v>44</v>
      </c>
      <c r="F13" s="8"/>
      <c r="G13" s="8">
        <v>499155</v>
      </c>
      <c r="H13" s="8">
        <v>279155</v>
      </c>
      <c r="I13" s="8">
        <v>439155</v>
      </c>
    </row>
    <row r="16" spans="1:13" x14ac:dyDescent="0.2">
      <c r="F16" s="8"/>
      <c r="G16" s="8"/>
      <c r="H16" s="8"/>
      <c r="I16" s="8"/>
    </row>
    <row r="17" spans="6:9" x14ac:dyDescent="0.2">
      <c r="F17" s="10"/>
      <c r="G17" s="10"/>
      <c r="H17" s="10"/>
      <c r="I17" s="10"/>
    </row>
    <row r="22" spans="6:9" x14ac:dyDescent="0.2">
      <c r="F22" s="10"/>
      <c r="G22" s="10"/>
      <c r="H22" s="10"/>
      <c r="I22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8"/>
  <sheetViews>
    <sheetView tabSelected="1" workbookViewId="0">
      <selection activeCell="K4" sqref="K4"/>
    </sheetView>
  </sheetViews>
  <sheetFormatPr defaultRowHeight="12.75" x14ac:dyDescent="0.2"/>
  <cols>
    <col min="1" max="1" width="26.140625" bestFit="1" customWidth="1"/>
    <col min="2" max="2" width="9" customWidth="1"/>
    <col min="3" max="3" width="9" style="17" customWidth="1"/>
    <col min="4" max="5" width="12" style="17" bestFit="1" customWidth="1"/>
    <col min="7" max="7" width="9.28515625" style="18" bestFit="1" customWidth="1"/>
    <col min="8" max="10" width="11.7109375" style="18" bestFit="1" customWidth="1"/>
  </cols>
  <sheetData>
    <row r="3" spans="1:10" x14ac:dyDescent="0.2">
      <c r="A3" s="13" t="s">
        <v>54</v>
      </c>
      <c r="B3" t="s">
        <v>60</v>
      </c>
      <c r="C3" s="17" t="s">
        <v>57</v>
      </c>
      <c r="D3" s="17" t="s">
        <v>58</v>
      </c>
      <c r="E3" s="17" t="s">
        <v>59</v>
      </c>
    </row>
    <row r="4" spans="1:10" x14ac:dyDescent="0.2">
      <c r="A4" s="14" t="s">
        <v>39</v>
      </c>
      <c r="B4" s="16"/>
      <c r="C4" s="17">
        <v>31000</v>
      </c>
      <c r="D4" s="17">
        <v>45500</v>
      </c>
      <c r="E4" s="17">
        <v>45500</v>
      </c>
      <c r="G4" s="18">
        <f>VLOOKUP($A4,[1]Sheet2!$A$1:$F$65536,3,FALSE)</f>
        <v>0</v>
      </c>
      <c r="H4" s="18">
        <f>VLOOKUP($A4,[1]Sheet2!$A$1:$F$65536,4,FALSE)</f>
        <v>27250</v>
      </c>
      <c r="I4" s="18">
        <f>VLOOKUP($A4,[1]Sheet2!$A$1:$F$65536,5,FALSE)</f>
        <v>40500</v>
      </c>
      <c r="J4" s="18">
        <f>VLOOKUP($A4,[1]Sheet2!$A$1:$F$65536,6,FALSE)</f>
        <v>40500</v>
      </c>
    </row>
    <row r="5" spans="1:10" x14ac:dyDescent="0.2">
      <c r="A5" s="15" t="s">
        <v>55</v>
      </c>
      <c r="B5" s="16"/>
      <c r="C5" s="17">
        <v>31000</v>
      </c>
      <c r="D5" s="17">
        <v>45500</v>
      </c>
      <c r="E5" s="17">
        <v>45500</v>
      </c>
    </row>
    <row r="6" spans="1:10" x14ac:dyDescent="0.2">
      <c r="A6" s="14" t="s">
        <v>34</v>
      </c>
      <c r="B6" s="16"/>
      <c r="C6" s="17">
        <v>329200</v>
      </c>
      <c r="D6" s="17">
        <v>409866.66666666669</v>
      </c>
      <c r="E6" s="17">
        <v>329931.37254901964</v>
      </c>
    </row>
    <row r="7" spans="1:10" x14ac:dyDescent="0.2">
      <c r="A7" s="15" t="s">
        <v>37</v>
      </c>
      <c r="B7" s="16"/>
      <c r="C7" s="17">
        <v>25000</v>
      </c>
      <c r="D7" s="17">
        <v>21500</v>
      </c>
      <c r="E7" s="17">
        <v>19000</v>
      </c>
      <c r="G7" s="18">
        <f>VLOOKUP($A7,[1]Sheet2!$B$1:$F$65536,2,FALSE)</f>
        <v>0</v>
      </c>
      <c r="H7" s="18">
        <f>VLOOKUP($A7,[1]Sheet2!$B$1:$F$65536,3,FALSE)</f>
        <v>25000</v>
      </c>
      <c r="I7" s="18">
        <f>VLOOKUP($A7,[1]Sheet2!$B$1:$F$65536,4,FALSE)</f>
        <v>21500</v>
      </c>
      <c r="J7" s="18">
        <f>VLOOKUP($A7,[1]Sheet2!$B$1:$F$65536,5,FALSE)</f>
        <v>19000</v>
      </c>
    </row>
    <row r="8" spans="1:10" x14ac:dyDescent="0.2">
      <c r="A8" s="15" t="s">
        <v>36</v>
      </c>
      <c r="B8" s="16"/>
      <c r="C8" s="17">
        <v>74700</v>
      </c>
      <c r="D8" s="17">
        <v>111366.66666666667</v>
      </c>
      <c r="E8" s="17">
        <v>108431.37254901961</v>
      </c>
      <c r="G8" s="18">
        <f>VLOOKUP($A8,[1]Sheet2!$B$1:$F$65536,2,FALSE)</f>
        <v>0</v>
      </c>
      <c r="H8" s="18">
        <f>VLOOKUP($A8,[1]Sheet2!$B$1:$F$65536,3,FALSE)</f>
        <v>74020</v>
      </c>
      <c r="I8" s="18">
        <f>VLOOKUP($A8,[1]Sheet2!$B$1:$F$65536,4,FALSE)</f>
        <v>110686.66666666667</v>
      </c>
      <c r="J8" s="18">
        <f>VLOOKUP($A8,[1]Sheet2!$B$1:$F$65536,5,FALSE)</f>
        <v>107751.37254901961</v>
      </c>
    </row>
    <row r="9" spans="1:10" x14ac:dyDescent="0.2">
      <c r="A9" s="15" t="s">
        <v>35</v>
      </c>
      <c r="B9" s="16"/>
      <c r="C9" s="17">
        <v>144500</v>
      </c>
      <c r="D9" s="17">
        <v>196500</v>
      </c>
      <c r="E9" s="17">
        <v>161500</v>
      </c>
      <c r="G9" s="18">
        <f>VLOOKUP($A9,[1]Sheet2!$B$1:$F$65536,2,FALSE)</f>
        <v>0</v>
      </c>
      <c r="H9" s="18">
        <f>VLOOKUP($A9,[1]Sheet2!$B$1:$F$65536,3,FALSE)</f>
        <v>144500</v>
      </c>
      <c r="I9" s="18">
        <f>VLOOKUP($A9,[1]Sheet2!$B$1:$F$65536,4,FALSE)</f>
        <v>196500</v>
      </c>
      <c r="J9" s="18">
        <f>VLOOKUP($A9,[1]Sheet2!$B$1:$F$65536,5,FALSE)</f>
        <v>161500</v>
      </c>
    </row>
    <row r="10" spans="1:10" x14ac:dyDescent="0.2">
      <c r="A10" s="15" t="s">
        <v>38</v>
      </c>
      <c r="B10" s="16"/>
      <c r="C10" s="17">
        <v>85000</v>
      </c>
      <c r="D10" s="17">
        <v>80500</v>
      </c>
      <c r="E10" s="17">
        <v>41000</v>
      </c>
      <c r="G10" s="18">
        <f>VLOOKUP($A10,[1]Sheet2!$B$1:$F$65536,2,FALSE)</f>
        <v>0</v>
      </c>
      <c r="H10" s="18">
        <f>VLOOKUP($A10,[1]Sheet2!$B$1:$F$65536,3,FALSE)</f>
        <v>85000</v>
      </c>
      <c r="I10" s="18">
        <f>VLOOKUP($A10,[1]Sheet2!$B$1:$F$65536,4,FALSE)</f>
        <v>80500</v>
      </c>
      <c r="J10" s="18">
        <f>VLOOKUP($A10,[1]Sheet2!$B$1:$F$65536,5,FALSE)</f>
        <v>41000</v>
      </c>
    </row>
    <row r="11" spans="1:10" x14ac:dyDescent="0.2">
      <c r="A11" s="14" t="s">
        <v>44</v>
      </c>
      <c r="B11" s="16"/>
      <c r="C11" s="17">
        <v>0</v>
      </c>
      <c r="D11" s="17">
        <v>-14500</v>
      </c>
      <c r="E11" s="17">
        <v>7500</v>
      </c>
    </row>
    <row r="12" spans="1:10" x14ac:dyDescent="0.2">
      <c r="A12" s="15" t="s">
        <v>45</v>
      </c>
      <c r="B12" s="16"/>
      <c r="C12" s="17">
        <v>0</v>
      </c>
      <c r="D12" s="17">
        <v>-14500</v>
      </c>
      <c r="E12" s="17">
        <v>7500</v>
      </c>
      <c r="G12" s="18">
        <f>VLOOKUP($A12,[1]Sheet2!$B$1:$F$65536,2,FALSE)</f>
        <v>0</v>
      </c>
      <c r="H12" s="18">
        <f>VLOOKUP($A12,[1]Sheet2!$B$1:$F$65536,3,FALSE)</f>
        <v>0</v>
      </c>
      <c r="I12" s="18">
        <f>VLOOKUP($A12,[1]Sheet2!$B$1:$F$65536,4,FALSE)</f>
        <v>-14500</v>
      </c>
      <c r="J12" s="18">
        <f>VLOOKUP($A12,[1]Sheet2!$B$1:$F$65536,5,FALSE)</f>
        <v>7500</v>
      </c>
    </row>
    <row r="13" spans="1:10" x14ac:dyDescent="0.2">
      <c r="A13" s="14" t="s">
        <v>40</v>
      </c>
      <c r="B13" s="16"/>
      <c r="C13" s="17">
        <v>254500</v>
      </c>
      <c r="D13" s="17">
        <v>258000</v>
      </c>
      <c r="E13" s="17">
        <v>262000</v>
      </c>
    </row>
    <row r="14" spans="1:10" x14ac:dyDescent="0.2">
      <c r="A14" s="15" t="s">
        <v>43</v>
      </c>
      <c r="B14" s="16"/>
      <c r="C14" s="17">
        <v>80000</v>
      </c>
      <c r="D14" s="17">
        <v>77500</v>
      </c>
      <c r="E14" s="17">
        <v>40500</v>
      </c>
      <c r="G14" s="18">
        <f>VLOOKUP($A14,[1]Sheet2!$B$1:$F$65536,2,FALSE)</f>
        <v>0</v>
      </c>
      <c r="H14" s="18">
        <f>VLOOKUP($A14,[1]Sheet2!$B$1:$F$65536,3,FALSE)</f>
        <v>80000</v>
      </c>
      <c r="I14" s="18">
        <f>VLOOKUP($A14,[1]Sheet2!$B$1:$F$65536,4,FALSE)</f>
        <v>77500</v>
      </c>
      <c r="J14" s="18">
        <f>VLOOKUP($A14,[1]Sheet2!$B$1:$F$65536,5,FALSE)</f>
        <v>40500</v>
      </c>
    </row>
    <row r="15" spans="1:10" x14ac:dyDescent="0.2">
      <c r="A15" s="15" t="s">
        <v>41</v>
      </c>
      <c r="B15" s="16"/>
      <c r="C15" s="17">
        <v>102500</v>
      </c>
      <c r="D15" s="17">
        <v>135500</v>
      </c>
      <c r="E15" s="17">
        <v>161000</v>
      </c>
      <c r="G15" s="18">
        <f>VLOOKUP($A15,[1]Sheet2!$B$1:$F$65536,2,FALSE)</f>
        <v>0</v>
      </c>
      <c r="H15" s="18">
        <f>VLOOKUP($A15,[1]Sheet2!$B$1:$F$65536,3,FALSE)</f>
        <v>102500</v>
      </c>
      <c r="I15" s="18">
        <f>VLOOKUP($A15,[1]Sheet2!$B$1:$F$65536,4,FALSE)</f>
        <v>135500</v>
      </c>
      <c r="J15" s="18">
        <f>VLOOKUP($A15,[1]Sheet2!$B$1:$F$65536,5,FALSE)</f>
        <v>161000</v>
      </c>
    </row>
    <row r="16" spans="1:10" x14ac:dyDescent="0.2">
      <c r="A16" s="15" t="s">
        <v>42</v>
      </c>
      <c r="B16" s="16"/>
      <c r="C16" s="17">
        <v>57000</v>
      </c>
      <c r="D16" s="17">
        <v>45000</v>
      </c>
      <c r="E16" s="17">
        <v>60500</v>
      </c>
      <c r="G16" s="18">
        <f>VLOOKUP($A16,[1]Sheet2!$B$1:$F$65536,2,FALSE)</f>
        <v>0</v>
      </c>
      <c r="H16" s="18">
        <f>VLOOKUP($A16,[1]Sheet2!$B$1:$F$65536,3,FALSE)</f>
        <v>57000</v>
      </c>
      <c r="I16" s="18">
        <f>VLOOKUP($A16,[1]Sheet2!$B$1:$F$65536,4,FALSE)</f>
        <v>45000</v>
      </c>
      <c r="J16" s="18">
        <f>VLOOKUP($A16,[1]Sheet2!$B$1:$F$65536,5,FALSE)</f>
        <v>60500</v>
      </c>
    </row>
    <row r="17" spans="1:10" x14ac:dyDescent="0.2">
      <c r="A17" s="15" t="s">
        <v>6</v>
      </c>
      <c r="B17" s="16"/>
      <c r="C17" s="17">
        <v>15000</v>
      </c>
      <c r="D17" s="17">
        <v>0</v>
      </c>
      <c r="E17" s="17">
        <v>0</v>
      </c>
      <c r="G17" s="18">
        <f>VLOOKUP($A17,[1]Sheet2!$B$1:$F$65536,2,FALSE)</f>
        <v>0</v>
      </c>
      <c r="H17" s="18">
        <f>VLOOKUP($A17,[1]Sheet2!$B$1:$F$65536,3,FALSE)</f>
        <v>15000</v>
      </c>
      <c r="I17" s="18">
        <f>VLOOKUP($A17,[1]Sheet2!$B$1:$F$65536,4,FALSE)</f>
        <v>0</v>
      </c>
      <c r="J17" s="18">
        <f>VLOOKUP($A17,[1]Sheet2!$B$1:$F$65536,5,FALSE)</f>
        <v>0</v>
      </c>
    </row>
    <row r="18" spans="1:10" x14ac:dyDescent="0.2">
      <c r="A18" s="14" t="s">
        <v>56</v>
      </c>
      <c r="B18" s="16"/>
      <c r="C18" s="17">
        <v>614700</v>
      </c>
      <c r="D18" s="17">
        <v>698866.66666666674</v>
      </c>
      <c r="E18" s="17">
        <v>644931.37254901964</v>
      </c>
      <c r="G18" s="18">
        <f>VLOOKUP($A18,[1]Sheet2!$A$1:$F$65536,3,FALSE)</f>
        <v>0</v>
      </c>
      <c r="H18" s="18">
        <f>VLOOKUP($A18,[1]Sheet2!$A$1:$F$65536,4,FALSE)</f>
        <v>610270</v>
      </c>
      <c r="I18" s="18">
        <f>VLOOKUP($A18,[1]Sheet2!$A$1:$F$65536,5,FALSE)</f>
        <v>693186.66666666674</v>
      </c>
      <c r="J18" s="18">
        <f>VLOOKUP($A18,[1]Sheet2!$A$1:$F$65536,6,FALSE)</f>
        <v>639251.37254901964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3"/>
  <sheetViews>
    <sheetView topLeftCell="A2" zoomScale="90" zoomScaleNormal="90" workbookViewId="0">
      <selection activeCell="A2" sqref="A2:J272"/>
    </sheetView>
  </sheetViews>
  <sheetFormatPr defaultRowHeight="12.75" x14ac:dyDescent="0.2"/>
  <cols>
    <col min="2" max="2" width="13.7109375" bestFit="1" customWidth="1"/>
    <col min="3" max="3" width="22.28515625" bestFit="1" customWidth="1"/>
    <col min="4" max="4" width="10.28515625" bestFit="1" customWidth="1"/>
    <col min="6" max="6" width="17.85546875" bestFit="1" customWidth="1"/>
  </cols>
  <sheetData>
    <row r="1" spans="1:10" x14ac:dyDescent="0.2">
      <c r="G1" s="1">
        <v>2014</v>
      </c>
      <c r="H1" s="1">
        <v>2014</v>
      </c>
      <c r="I1" s="1">
        <v>2014</v>
      </c>
      <c r="J1" s="1">
        <v>2014</v>
      </c>
    </row>
    <row r="2" spans="1:10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>
        <v>1</v>
      </c>
      <c r="H2" s="1">
        <v>2</v>
      </c>
      <c r="I2" s="1">
        <v>3</v>
      </c>
      <c r="J2" s="1">
        <v>4</v>
      </c>
    </row>
    <row r="3" spans="1:10" x14ac:dyDescent="0.2">
      <c r="A3" t="s">
        <v>33</v>
      </c>
      <c r="B3" t="s">
        <v>34</v>
      </c>
      <c r="C3" t="s">
        <v>35</v>
      </c>
      <c r="F3" s="1" t="s">
        <v>6</v>
      </c>
      <c r="H3" s="6">
        <v>0</v>
      </c>
      <c r="I3" s="6">
        <v>0</v>
      </c>
      <c r="J3" s="6">
        <v>0</v>
      </c>
    </row>
    <row r="4" spans="1:10" x14ac:dyDescent="0.2">
      <c r="A4" t="s">
        <v>33</v>
      </c>
      <c r="B4" t="s">
        <v>34</v>
      </c>
      <c r="C4" t="s">
        <v>35</v>
      </c>
      <c r="F4" s="1" t="s">
        <v>7</v>
      </c>
      <c r="H4" s="6">
        <v>0</v>
      </c>
      <c r="I4" s="6">
        <v>0</v>
      </c>
      <c r="J4" s="6">
        <v>0</v>
      </c>
    </row>
    <row r="5" spans="1:10" x14ac:dyDescent="0.2">
      <c r="A5" t="s">
        <v>33</v>
      </c>
      <c r="B5" t="s">
        <v>34</v>
      </c>
      <c r="C5" t="s">
        <v>35</v>
      </c>
      <c r="F5" s="1" t="s">
        <v>8</v>
      </c>
      <c r="H5" s="6">
        <v>18000</v>
      </c>
      <c r="I5" s="6">
        <v>12000</v>
      </c>
      <c r="J5" s="6">
        <v>18000</v>
      </c>
    </row>
    <row r="6" spans="1:10" x14ac:dyDescent="0.2">
      <c r="A6" t="s">
        <v>33</v>
      </c>
      <c r="B6" t="s">
        <v>34</v>
      </c>
      <c r="C6" t="s">
        <v>35</v>
      </c>
      <c r="F6" s="1" t="s">
        <v>9</v>
      </c>
      <c r="H6" s="6">
        <v>-10000</v>
      </c>
      <c r="I6" s="6">
        <v>-5000</v>
      </c>
      <c r="J6" s="6">
        <v>-10000</v>
      </c>
    </row>
    <row r="7" spans="1:10" x14ac:dyDescent="0.2">
      <c r="A7" t="s">
        <v>33</v>
      </c>
      <c r="B7" t="s">
        <v>34</v>
      </c>
      <c r="C7" t="s">
        <v>35</v>
      </c>
      <c r="F7" s="1" t="s">
        <v>10</v>
      </c>
      <c r="H7" s="6">
        <v>0</v>
      </c>
      <c r="I7" s="6">
        <v>0</v>
      </c>
      <c r="J7" s="6">
        <v>0</v>
      </c>
    </row>
    <row r="8" spans="1:10" x14ac:dyDescent="0.2">
      <c r="A8" t="s">
        <v>33</v>
      </c>
      <c r="B8" t="s">
        <v>34</v>
      </c>
      <c r="C8" t="s">
        <v>35</v>
      </c>
      <c r="F8" s="1" t="s">
        <v>11</v>
      </c>
      <c r="H8" s="6">
        <v>15000</v>
      </c>
      <c r="I8" s="6">
        <v>10000</v>
      </c>
      <c r="J8" s="6">
        <v>15000</v>
      </c>
    </row>
    <row r="9" spans="1:10" x14ac:dyDescent="0.2">
      <c r="A9" t="s">
        <v>33</v>
      </c>
      <c r="B9" t="s">
        <v>34</v>
      </c>
      <c r="C9" t="s">
        <v>35</v>
      </c>
      <c r="F9" s="1" t="s">
        <v>12</v>
      </c>
      <c r="H9" s="6">
        <v>30000</v>
      </c>
      <c r="I9" s="6">
        <v>37500</v>
      </c>
      <c r="J9" s="6">
        <v>30000</v>
      </c>
    </row>
    <row r="10" spans="1:10" x14ac:dyDescent="0.2">
      <c r="A10" t="s">
        <v>33</v>
      </c>
      <c r="B10" t="s">
        <v>34</v>
      </c>
      <c r="C10" t="s">
        <v>35</v>
      </c>
      <c r="F10" s="1" t="s">
        <v>13</v>
      </c>
      <c r="H10" s="6">
        <v>25000</v>
      </c>
      <c r="I10" s="6">
        <v>50000</v>
      </c>
      <c r="J10" s="6">
        <v>25000</v>
      </c>
    </row>
    <row r="11" spans="1:10" x14ac:dyDescent="0.2">
      <c r="A11" t="s">
        <v>33</v>
      </c>
      <c r="B11" t="s">
        <v>34</v>
      </c>
      <c r="C11" t="s">
        <v>35</v>
      </c>
      <c r="F11" s="1" t="s">
        <v>14</v>
      </c>
      <c r="H11" s="6">
        <v>0</v>
      </c>
      <c r="I11" s="6">
        <v>0</v>
      </c>
      <c r="J11" s="6">
        <v>0</v>
      </c>
    </row>
    <row r="12" spans="1:10" x14ac:dyDescent="0.2">
      <c r="A12" t="s">
        <v>33</v>
      </c>
      <c r="B12" t="s">
        <v>34</v>
      </c>
      <c r="C12" t="s">
        <v>35</v>
      </c>
      <c r="F12" s="1" t="s">
        <v>15</v>
      </c>
      <c r="H12" s="6">
        <v>17000</v>
      </c>
      <c r="I12" s="6">
        <v>17000</v>
      </c>
      <c r="J12" s="6">
        <v>25500</v>
      </c>
    </row>
    <row r="13" spans="1:10" x14ac:dyDescent="0.2">
      <c r="A13" t="s">
        <v>33</v>
      </c>
      <c r="B13" t="s">
        <v>34</v>
      </c>
      <c r="C13" t="s">
        <v>35</v>
      </c>
      <c r="F13" s="1" t="s">
        <v>16</v>
      </c>
      <c r="H13" s="6">
        <v>7000</v>
      </c>
      <c r="I13" s="6">
        <v>7000</v>
      </c>
      <c r="J13" s="6">
        <v>7000</v>
      </c>
    </row>
    <row r="14" spans="1:10" x14ac:dyDescent="0.2">
      <c r="A14" t="s">
        <v>33</v>
      </c>
      <c r="B14" t="s">
        <v>34</v>
      </c>
      <c r="C14" t="s">
        <v>35</v>
      </c>
      <c r="F14" s="1" t="s">
        <v>17</v>
      </c>
      <c r="H14" s="6">
        <v>0</v>
      </c>
      <c r="I14" s="6">
        <v>0</v>
      </c>
      <c r="J14" s="6">
        <v>0</v>
      </c>
    </row>
    <row r="15" spans="1:10" x14ac:dyDescent="0.2">
      <c r="A15" t="s">
        <v>33</v>
      </c>
      <c r="B15" t="s">
        <v>34</v>
      </c>
      <c r="C15" t="s">
        <v>35</v>
      </c>
      <c r="F15" s="1" t="s">
        <v>18</v>
      </c>
      <c r="H15" s="6">
        <v>0</v>
      </c>
      <c r="I15" s="6">
        <v>0</v>
      </c>
      <c r="J15" s="6">
        <v>0</v>
      </c>
    </row>
    <row r="16" spans="1:10" x14ac:dyDescent="0.2">
      <c r="A16" t="s">
        <v>33</v>
      </c>
      <c r="B16" t="s">
        <v>34</v>
      </c>
      <c r="C16" t="s">
        <v>35</v>
      </c>
      <c r="F16" s="1" t="s">
        <v>19</v>
      </c>
      <c r="H16" s="6">
        <v>0</v>
      </c>
      <c r="I16" s="6">
        <v>0</v>
      </c>
      <c r="J16" s="6">
        <v>0</v>
      </c>
    </row>
    <row r="17" spans="1:10" x14ac:dyDescent="0.2">
      <c r="A17" t="s">
        <v>33</v>
      </c>
      <c r="B17" t="s">
        <v>34</v>
      </c>
      <c r="C17" t="s">
        <v>35</v>
      </c>
      <c r="F17" s="1" t="s">
        <v>20</v>
      </c>
      <c r="H17" s="6">
        <v>8500</v>
      </c>
      <c r="I17" s="6">
        <v>8500</v>
      </c>
      <c r="J17" s="6">
        <v>8500</v>
      </c>
    </row>
    <row r="18" spans="1:10" x14ac:dyDescent="0.2">
      <c r="A18" t="s">
        <v>33</v>
      </c>
      <c r="B18" t="s">
        <v>34</v>
      </c>
      <c r="C18" t="s">
        <v>35</v>
      </c>
      <c r="F18" s="1" t="s">
        <v>21</v>
      </c>
      <c r="H18" s="6">
        <v>8500</v>
      </c>
      <c r="I18" s="6">
        <v>8500</v>
      </c>
      <c r="J18" s="6">
        <v>8500</v>
      </c>
    </row>
    <row r="19" spans="1:10" x14ac:dyDescent="0.2">
      <c r="A19" t="s">
        <v>33</v>
      </c>
      <c r="B19" t="s">
        <v>34</v>
      </c>
      <c r="C19" t="s">
        <v>35</v>
      </c>
      <c r="F19" s="1" t="s">
        <v>22</v>
      </c>
      <c r="H19" s="6">
        <v>0</v>
      </c>
      <c r="I19" s="6">
        <v>0</v>
      </c>
      <c r="J19" s="6">
        <v>0</v>
      </c>
    </row>
    <row r="20" spans="1:10" x14ac:dyDescent="0.2">
      <c r="A20" t="s">
        <v>33</v>
      </c>
      <c r="B20" t="s">
        <v>34</v>
      </c>
      <c r="C20" t="s">
        <v>35</v>
      </c>
      <c r="F20" s="1" t="s">
        <v>23</v>
      </c>
      <c r="H20" s="6">
        <v>0</v>
      </c>
      <c r="I20" s="6">
        <v>0</v>
      </c>
      <c r="J20" s="6">
        <v>0</v>
      </c>
    </row>
    <row r="21" spans="1:10" x14ac:dyDescent="0.2">
      <c r="A21" t="s">
        <v>33</v>
      </c>
      <c r="B21" t="s">
        <v>34</v>
      </c>
      <c r="C21" t="s">
        <v>35</v>
      </c>
      <c r="F21" s="1" t="s">
        <v>24</v>
      </c>
      <c r="H21" s="6">
        <v>0</v>
      </c>
      <c r="I21" s="6">
        <v>0</v>
      </c>
      <c r="J21" s="6">
        <v>0</v>
      </c>
    </row>
    <row r="22" spans="1:10" x14ac:dyDescent="0.2">
      <c r="A22" t="s">
        <v>33</v>
      </c>
      <c r="B22" t="s">
        <v>34</v>
      </c>
      <c r="C22" t="s">
        <v>35</v>
      </c>
      <c r="F22" s="1" t="s">
        <v>25</v>
      </c>
      <c r="H22" s="6">
        <v>0</v>
      </c>
      <c r="I22" s="6">
        <v>0</v>
      </c>
      <c r="J22" s="6">
        <v>0</v>
      </c>
    </row>
    <row r="23" spans="1:10" x14ac:dyDescent="0.2">
      <c r="A23" t="s">
        <v>33</v>
      </c>
      <c r="B23" t="s">
        <v>34</v>
      </c>
      <c r="C23" t="s">
        <v>35</v>
      </c>
      <c r="F23" s="1" t="s">
        <v>26</v>
      </c>
      <c r="H23" s="6">
        <v>0</v>
      </c>
      <c r="I23" s="6">
        <v>0</v>
      </c>
      <c r="J23" s="6">
        <v>0</v>
      </c>
    </row>
    <row r="24" spans="1:10" x14ac:dyDescent="0.2">
      <c r="A24" t="s">
        <v>33</v>
      </c>
      <c r="B24" t="s">
        <v>34</v>
      </c>
      <c r="C24" t="s">
        <v>35</v>
      </c>
      <c r="F24" s="1" t="s">
        <v>27</v>
      </c>
      <c r="H24" s="6">
        <v>12000</v>
      </c>
      <c r="I24" s="6">
        <v>12000</v>
      </c>
      <c r="J24" s="6">
        <v>12000</v>
      </c>
    </row>
    <row r="25" spans="1:10" x14ac:dyDescent="0.2">
      <c r="A25" t="s">
        <v>33</v>
      </c>
      <c r="B25" t="s">
        <v>34</v>
      </c>
      <c r="C25" t="s">
        <v>35</v>
      </c>
      <c r="F25" s="1" t="s">
        <v>28</v>
      </c>
      <c r="H25" s="6">
        <v>0</v>
      </c>
      <c r="I25" s="6">
        <v>0</v>
      </c>
      <c r="J25" s="6">
        <v>0</v>
      </c>
    </row>
    <row r="26" spans="1:10" x14ac:dyDescent="0.2">
      <c r="A26" t="s">
        <v>33</v>
      </c>
      <c r="B26" t="s">
        <v>34</v>
      </c>
      <c r="C26" t="s">
        <v>35</v>
      </c>
      <c r="F26" s="1" t="s">
        <v>29</v>
      </c>
      <c r="H26" s="6">
        <v>0</v>
      </c>
      <c r="I26" s="6">
        <v>0</v>
      </c>
      <c r="J26" s="6">
        <v>0</v>
      </c>
    </row>
    <row r="27" spans="1:10" x14ac:dyDescent="0.2">
      <c r="A27" t="s">
        <v>33</v>
      </c>
      <c r="B27" t="s">
        <v>34</v>
      </c>
      <c r="C27" t="s">
        <v>35</v>
      </c>
      <c r="F27" s="1" t="s">
        <v>30</v>
      </c>
      <c r="H27" s="6">
        <v>0</v>
      </c>
      <c r="I27" s="6">
        <v>12500</v>
      </c>
      <c r="J27" s="6">
        <v>0</v>
      </c>
    </row>
    <row r="28" spans="1:10" x14ac:dyDescent="0.2">
      <c r="A28" t="s">
        <v>33</v>
      </c>
      <c r="B28" t="s">
        <v>34</v>
      </c>
      <c r="C28" t="s">
        <v>35</v>
      </c>
      <c r="F28" s="1" t="s">
        <v>31</v>
      </c>
      <c r="H28" s="6">
        <v>0</v>
      </c>
      <c r="I28" s="6">
        <v>0</v>
      </c>
      <c r="J28" s="6">
        <v>0</v>
      </c>
    </row>
    <row r="29" spans="1:10" x14ac:dyDescent="0.2">
      <c r="A29" t="s">
        <v>33</v>
      </c>
      <c r="B29" t="s">
        <v>34</v>
      </c>
      <c r="C29" t="s">
        <v>35</v>
      </c>
      <c r="F29" s="1" t="s">
        <v>32</v>
      </c>
      <c r="G29" s="4"/>
      <c r="H29" s="6">
        <v>13500</v>
      </c>
      <c r="I29" s="6">
        <v>26500</v>
      </c>
      <c r="J29" s="6">
        <v>22000</v>
      </c>
    </row>
    <row r="30" spans="1:10" x14ac:dyDescent="0.2">
      <c r="A30" t="s">
        <v>33</v>
      </c>
      <c r="B30" t="s">
        <v>34</v>
      </c>
      <c r="C30" t="s">
        <v>36</v>
      </c>
      <c r="F30" s="1" t="s">
        <v>6</v>
      </c>
      <c r="H30" s="6">
        <v>0</v>
      </c>
      <c r="I30" s="6">
        <v>0</v>
      </c>
      <c r="J30" s="6">
        <v>0</v>
      </c>
    </row>
    <row r="31" spans="1:10" x14ac:dyDescent="0.2">
      <c r="A31" t="s">
        <v>33</v>
      </c>
      <c r="B31" t="s">
        <v>34</v>
      </c>
      <c r="C31" t="s">
        <v>36</v>
      </c>
      <c r="F31" s="1" t="s">
        <v>7</v>
      </c>
      <c r="H31" s="6">
        <v>0</v>
      </c>
      <c r="I31" s="6">
        <v>0</v>
      </c>
      <c r="J31" s="6">
        <v>0</v>
      </c>
    </row>
    <row r="32" spans="1:10" x14ac:dyDescent="0.2">
      <c r="A32" t="s">
        <v>33</v>
      </c>
      <c r="B32" t="s">
        <v>34</v>
      </c>
      <c r="C32" t="s">
        <v>36</v>
      </c>
      <c r="F32" s="1" t="s">
        <v>8</v>
      </c>
      <c r="H32" s="6">
        <v>18000</v>
      </c>
      <c r="I32" s="6">
        <v>21000</v>
      </c>
      <c r="J32" s="6">
        <v>21000</v>
      </c>
    </row>
    <row r="33" spans="1:10" x14ac:dyDescent="0.2">
      <c r="A33" t="s">
        <v>33</v>
      </c>
      <c r="B33" t="s">
        <v>34</v>
      </c>
      <c r="C33" t="s">
        <v>36</v>
      </c>
      <c r="F33" s="1" t="s">
        <v>9</v>
      </c>
      <c r="H33" s="6">
        <v>-10000</v>
      </c>
      <c r="I33" s="6">
        <v>-10000</v>
      </c>
      <c r="J33" s="6">
        <v>-5000</v>
      </c>
    </row>
    <row r="34" spans="1:10" x14ac:dyDescent="0.2">
      <c r="A34" t="s">
        <v>33</v>
      </c>
      <c r="B34" t="s">
        <v>34</v>
      </c>
      <c r="C34" t="s">
        <v>36</v>
      </c>
      <c r="F34" s="1" t="s">
        <v>10</v>
      </c>
      <c r="H34" s="6">
        <v>0</v>
      </c>
      <c r="I34" s="6">
        <v>0</v>
      </c>
      <c r="J34" s="6">
        <v>0</v>
      </c>
    </row>
    <row r="35" spans="1:10" x14ac:dyDescent="0.2">
      <c r="A35" t="s">
        <v>33</v>
      </c>
      <c r="B35" t="s">
        <v>34</v>
      </c>
      <c r="C35" t="s">
        <v>36</v>
      </c>
      <c r="F35" s="1" t="s">
        <v>11</v>
      </c>
      <c r="H35" s="6">
        <v>0</v>
      </c>
      <c r="I35" s="6">
        <v>5000</v>
      </c>
      <c r="J35" s="6">
        <v>0</v>
      </c>
    </row>
    <row r="36" spans="1:10" x14ac:dyDescent="0.2">
      <c r="A36" t="s">
        <v>33</v>
      </c>
      <c r="B36" t="s">
        <v>34</v>
      </c>
      <c r="C36" t="s">
        <v>36</v>
      </c>
      <c r="F36" s="1" t="s">
        <v>12</v>
      </c>
      <c r="H36" s="6">
        <v>0</v>
      </c>
      <c r="I36" s="6">
        <v>0</v>
      </c>
      <c r="J36" s="6">
        <v>4800</v>
      </c>
    </row>
    <row r="37" spans="1:10" x14ac:dyDescent="0.2">
      <c r="A37" t="s">
        <v>33</v>
      </c>
      <c r="B37" t="s">
        <v>34</v>
      </c>
      <c r="C37" t="s">
        <v>36</v>
      </c>
      <c r="F37" s="1" t="s">
        <v>13</v>
      </c>
      <c r="H37" s="6">
        <v>0</v>
      </c>
      <c r="I37" s="6">
        <v>50000</v>
      </c>
      <c r="J37" s="6">
        <v>25000</v>
      </c>
    </row>
    <row r="38" spans="1:10" x14ac:dyDescent="0.2">
      <c r="A38" t="s">
        <v>33</v>
      </c>
      <c r="B38" t="s">
        <v>34</v>
      </c>
      <c r="C38" t="s">
        <v>36</v>
      </c>
      <c r="F38" s="1" t="s">
        <v>14</v>
      </c>
      <c r="H38" s="6">
        <v>0</v>
      </c>
      <c r="I38" s="6">
        <v>0</v>
      </c>
      <c r="J38" s="6">
        <v>0</v>
      </c>
    </row>
    <row r="39" spans="1:10" x14ac:dyDescent="0.2">
      <c r="A39" t="s">
        <v>33</v>
      </c>
      <c r="B39" t="s">
        <v>34</v>
      </c>
      <c r="C39" t="s">
        <v>36</v>
      </c>
      <c r="F39" s="1" t="s">
        <v>15</v>
      </c>
      <c r="G39" s="4"/>
      <c r="H39" s="6">
        <v>0</v>
      </c>
      <c r="I39" s="6">
        <v>0</v>
      </c>
      <c r="J39" s="6">
        <v>5764.7058823529405</v>
      </c>
    </row>
    <row r="40" spans="1:10" x14ac:dyDescent="0.2">
      <c r="A40" t="s">
        <v>33</v>
      </c>
      <c r="B40" t="s">
        <v>34</v>
      </c>
      <c r="C40" t="s">
        <v>36</v>
      </c>
      <c r="F40" s="1" t="s">
        <v>16</v>
      </c>
      <c r="H40" s="6">
        <v>3500</v>
      </c>
      <c r="I40" s="6">
        <v>0</v>
      </c>
      <c r="J40" s="6">
        <v>3500</v>
      </c>
    </row>
    <row r="41" spans="1:10" x14ac:dyDescent="0.2">
      <c r="A41" t="s">
        <v>33</v>
      </c>
      <c r="B41" t="s">
        <v>34</v>
      </c>
      <c r="C41" t="s">
        <v>36</v>
      </c>
      <c r="F41" s="1" t="s">
        <v>17</v>
      </c>
      <c r="H41" s="6">
        <v>0</v>
      </c>
      <c r="I41" s="6">
        <v>0</v>
      </c>
      <c r="J41" s="6">
        <v>0</v>
      </c>
    </row>
    <row r="42" spans="1:10" x14ac:dyDescent="0.2">
      <c r="A42" t="s">
        <v>33</v>
      </c>
      <c r="B42" t="s">
        <v>34</v>
      </c>
      <c r="C42" t="s">
        <v>36</v>
      </c>
      <c r="F42" s="1" t="s">
        <v>18</v>
      </c>
      <c r="H42" s="6">
        <v>0</v>
      </c>
      <c r="I42" s="6">
        <v>0</v>
      </c>
      <c r="J42" s="6">
        <v>0</v>
      </c>
    </row>
    <row r="43" spans="1:10" x14ac:dyDescent="0.2">
      <c r="A43" t="s">
        <v>33</v>
      </c>
      <c r="B43" t="s">
        <v>34</v>
      </c>
      <c r="C43" t="s">
        <v>36</v>
      </c>
      <c r="F43" s="1" t="s">
        <v>19</v>
      </c>
      <c r="H43" s="6">
        <v>11000</v>
      </c>
      <c r="I43" s="6">
        <v>0</v>
      </c>
      <c r="J43" s="6">
        <v>0</v>
      </c>
    </row>
    <row r="44" spans="1:10" x14ac:dyDescent="0.2">
      <c r="A44" t="s">
        <v>33</v>
      </c>
      <c r="B44" t="s">
        <v>34</v>
      </c>
      <c r="C44" t="s">
        <v>36</v>
      </c>
      <c r="F44" s="1" t="s">
        <v>20</v>
      </c>
      <c r="H44" s="6">
        <v>14000</v>
      </c>
      <c r="I44" s="6">
        <v>19000</v>
      </c>
      <c r="J44" s="6">
        <v>17500</v>
      </c>
    </row>
    <row r="45" spans="1:10" x14ac:dyDescent="0.2">
      <c r="A45" t="s">
        <v>33</v>
      </c>
      <c r="B45" t="s">
        <v>34</v>
      </c>
      <c r="C45" t="s">
        <v>36</v>
      </c>
      <c r="F45" s="1" t="s">
        <v>21</v>
      </c>
      <c r="H45" s="6">
        <v>1700</v>
      </c>
      <c r="I45" s="6">
        <v>1700</v>
      </c>
      <c r="J45" s="6">
        <v>1700</v>
      </c>
    </row>
    <row r="46" spans="1:10" x14ac:dyDescent="0.2">
      <c r="A46" t="s">
        <v>33</v>
      </c>
      <c r="B46" t="s">
        <v>34</v>
      </c>
      <c r="C46" t="s">
        <v>36</v>
      </c>
      <c r="F46" s="1" t="s">
        <v>22</v>
      </c>
      <c r="H46" s="6">
        <v>0</v>
      </c>
      <c r="I46" s="6">
        <v>0</v>
      </c>
      <c r="J46" s="6">
        <v>0</v>
      </c>
    </row>
    <row r="47" spans="1:10" x14ac:dyDescent="0.2">
      <c r="A47" t="s">
        <v>33</v>
      </c>
      <c r="B47" t="s">
        <v>34</v>
      </c>
      <c r="C47" t="s">
        <v>36</v>
      </c>
      <c r="F47" s="1" t="s">
        <v>23</v>
      </c>
      <c r="H47" s="6">
        <v>0</v>
      </c>
      <c r="I47" s="6">
        <v>0</v>
      </c>
      <c r="J47" s="6">
        <v>0</v>
      </c>
    </row>
    <row r="48" spans="1:10" x14ac:dyDescent="0.2">
      <c r="A48" t="s">
        <v>33</v>
      </c>
      <c r="B48" t="s">
        <v>34</v>
      </c>
      <c r="C48" t="s">
        <v>36</v>
      </c>
      <c r="F48" s="1" t="s">
        <v>24</v>
      </c>
      <c r="H48" s="6">
        <v>7500</v>
      </c>
      <c r="I48" s="6">
        <v>7500</v>
      </c>
      <c r="J48" s="6">
        <v>7500</v>
      </c>
    </row>
    <row r="49" spans="1:10" x14ac:dyDescent="0.2">
      <c r="A49" t="s">
        <v>33</v>
      </c>
      <c r="B49" t="s">
        <v>34</v>
      </c>
      <c r="C49" t="s">
        <v>36</v>
      </c>
      <c r="F49" s="1" t="s">
        <v>25</v>
      </c>
      <c r="H49" s="6">
        <v>0</v>
      </c>
      <c r="I49" s="6">
        <v>0</v>
      </c>
      <c r="J49" s="6">
        <v>0</v>
      </c>
    </row>
    <row r="50" spans="1:10" x14ac:dyDescent="0.2">
      <c r="A50" t="s">
        <v>33</v>
      </c>
      <c r="B50" t="s">
        <v>34</v>
      </c>
      <c r="C50" t="s">
        <v>36</v>
      </c>
      <c r="F50" s="1" t="s">
        <v>26</v>
      </c>
      <c r="H50" s="6">
        <v>11000</v>
      </c>
      <c r="I50" s="6">
        <v>0</v>
      </c>
      <c r="J50" s="6">
        <v>0</v>
      </c>
    </row>
    <row r="51" spans="1:10" x14ac:dyDescent="0.2">
      <c r="A51" t="s">
        <v>33</v>
      </c>
      <c r="B51" t="s">
        <v>34</v>
      </c>
      <c r="C51" t="s">
        <v>36</v>
      </c>
      <c r="F51" s="1" t="s">
        <v>27</v>
      </c>
      <c r="H51" s="6">
        <v>5000</v>
      </c>
      <c r="I51" s="6">
        <v>4166.666666666667</v>
      </c>
      <c r="J51" s="6">
        <v>9166.6666666666661</v>
      </c>
    </row>
    <row r="52" spans="1:10" x14ac:dyDescent="0.2">
      <c r="A52" t="s">
        <v>33</v>
      </c>
      <c r="B52" t="s">
        <v>34</v>
      </c>
      <c r="C52" t="s">
        <v>36</v>
      </c>
      <c r="F52" s="1" t="s">
        <v>28</v>
      </c>
      <c r="H52" s="6">
        <v>0</v>
      </c>
      <c r="I52" s="6">
        <v>0</v>
      </c>
      <c r="J52" s="6">
        <v>0</v>
      </c>
    </row>
    <row r="53" spans="1:10" x14ac:dyDescent="0.2">
      <c r="A53" t="s">
        <v>33</v>
      </c>
      <c r="B53" t="s">
        <v>34</v>
      </c>
      <c r="C53" t="s">
        <v>36</v>
      </c>
      <c r="F53" s="1" t="s">
        <v>29</v>
      </c>
      <c r="H53" s="6">
        <v>0</v>
      </c>
      <c r="I53" s="6">
        <v>0</v>
      </c>
      <c r="J53" s="6">
        <v>0</v>
      </c>
    </row>
    <row r="54" spans="1:10" x14ac:dyDescent="0.2">
      <c r="A54" t="s">
        <v>33</v>
      </c>
      <c r="B54" t="s">
        <v>34</v>
      </c>
      <c r="C54" t="s">
        <v>36</v>
      </c>
      <c r="F54" s="1" t="s">
        <v>30</v>
      </c>
      <c r="H54" s="6">
        <v>0</v>
      </c>
      <c r="I54" s="6">
        <v>0</v>
      </c>
      <c r="J54" s="6">
        <v>0</v>
      </c>
    </row>
    <row r="55" spans="1:10" x14ac:dyDescent="0.2">
      <c r="A55" t="s">
        <v>33</v>
      </c>
      <c r="B55" t="s">
        <v>34</v>
      </c>
      <c r="C55" t="s">
        <v>36</v>
      </c>
      <c r="F55" s="1" t="s">
        <v>31</v>
      </c>
      <c r="H55" s="6">
        <v>0</v>
      </c>
      <c r="I55" s="6">
        <v>0</v>
      </c>
      <c r="J55" s="6">
        <v>0</v>
      </c>
    </row>
    <row r="56" spans="1:10" x14ac:dyDescent="0.2">
      <c r="A56" t="s">
        <v>33</v>
      </c>
      <c r="B56" t="s">
        <v>34</v>
      </c>
      <c r="C56" t="s">
        <v>36</v>
      </c>
      <c r="F56" s="1" t="s">
        <v>32</v>
      </c>
      <c r="G56" s="4"/>
      <c r="H56" s="6">
        <v>13000</v>
      </c>
      <c r="I56" s="6">
        <v>13000</v>
      </c>
      <c r="J56" s="6">
        <v>17500</v>
      </c>
    </row>
    <row r="57" spans="1:10" x14ac:dyDescent="0.2">
      <c r="A57" t="s">
        <v>33</v>
      </c>
      <c r="B57" t="s">
        <v>34</v>
      </c>
      <c r="C57" t="s">
        <v>37</v>
      </c>
      <c r="F57" s="1" t="s">
        <v>6</v>
      </c>
      <c r="H57" s="6">
        <v>0</v>
      </c>
      <c r="I57" s="6">
        <v>0</v>
      </c>
      <c r="J57" s="6">
        <v>0</v>
      </c>
    </row>
    <row r="58" spans="1:10" x14ac:dyDescent="0.2">
      <c r="A58" t="s">
        <v>33</v>
      </c>
      <c r="B58" t="s">
        <v>34</v>
      </c>
      <c r="C58" t="s">
        <v>37</v>
      </c>
      <c r="F58" s="1" t="s">
        <v>7</v>
      </c>
      <c r="H58" s="6">
        <v>0</v>
      </c>
      <c r="I58" s="6">
        <v>0</v>
      </c>
      <c r="J58" s="6">
        <v>0</v>
      </c>
    </row>
    <row r="59" spans="1:10" x14ac:dyDescent="0.2">
      <c r="A59" t="s">
        <v>33</v>
      </c>
      <c r="B59" t="s">
        <v>34</v>
      </c>
      <c r="C59" t="s">
        <v>37</v>
      </c>
      <c r="F59" s="1" t="s">
        <v>8</v>
      </c>
      <c r="H59" s="6">
        <v>15000</v>
      </c>
      <c r="I59" s="6">
        <v>9000</v>
      </c>
      <c r="J59" s="6">
        <v>9000</v>
      </c>
    </row>
    <row r="60" spans="1:10" x14ac:dyDescent="0.2">
      <c r="A60" t="s">
        <v>33</v>
      </c>
      <c r="B60" t="s">
        <v>34</v>
      </c>
      <c r="C60" t="s">
        <v>37</v>
      </c>
      <c r="F60" s="1" t="s">
        <v>9</v>
      </c>
      <c r="H60" s="6">
        <v>0</v>
      </c>
      <c r="I60" s="6">
        <v>0</v>
      </c>
      <c r="J60" s="6">
        <v>0</v>
      </c>
    </row>
    <row r="61" spans="1:10" x14ac:dyDescent="0.2">
      <c r="A61" t="s">
        <v>33</v>
      </c>
      <c r="B61" t="s">
        <v>34</v>
      </c>
      <c r="C61" t="s">
        <v>37</v>
      </c>
      <c r="F61" s="1" t="s">
        <v>10</v>
      </c>
      <c r="H61" s="6">
        <v>0</v>
      </c>
      <c r="I61" s="6">
        <v>0</v>
      </c>
      <c r="J61" s="6">
        <v>0</v>
      </c>
    </row>
    <row r="62" spans="1:10" x14ac:dyDescent="0.2">
      <c r="A62" t="s">
        <v>33</v>
      </c>
      <c r="B62" t="s">
        <v>34</v>
      </c>
      <c r="C62" t="s">
        <v>37</v>
      </c>
      <c r="F62" s="1" t="s">
        <v>11</v>
      </c>
      <c r="H62" s="6">
        <v>5000</v>
      </c>
      <c r="I62" s="6">
        <v>5000</v>
      </c>
      <c r="J62" s="6">
        <v>5000</v>
      </c>
    </row>
    <row r="63" spans="1:10" x14ac:dyDescent="0.2">
      <c r="A63" t="s">
        <v>33</v>
      </c>
      <c r="B63" t="s">
        <v>34</v>
      </c>
      <c r="C63" t="s">
        <v>37</v>
      </c>
      <c r="F63" s="1" t="s">
        <v>12</v>
      </c>
      <c r="H63" s="6">
        <v>0</v>
      </c>
      <c r="I63" s="6">
        <v>0</v>
      </c>
      <c r="J63" s="6">
        <v>0</v>
      </c>
    </row>
    <row r="64" spans="1:10" x14ac:dyDescent="0.2">
      <c r="A64" t="s">
        <v>33</v>
      </c>
      <c r="B64" t="s">
        <v>34</v>
      </c>
      <c r="C64" t="s">
        <v>37</v>
      </c>
      <c r="F64" s="1" t="s">
        <v>13</v>
      </c>
      <c r="H64" s="6">
        <v>0</v>
      </c>
      <c r="I64" s="6">
        <v>0</v>
      </c>
      <c r="J64" s="6">
        <v>0</v>
      </c>
    </row>
    <row r="65" spans="1:10" x14ac:dyDescent="0.2">
      <c r="A65" t="s">
        <v>33</v>
      </c>
      <c r="B65" t="s">
        <v>34</v>
      </c>
      <c r="C65" t="s">
        <v>37</v>
      </c>
      <c r="F65" s="1" t="s">
        <v>14</v>
      </c>
      <c r="H65" s="6">
        <v>0</v>
      </c>
      <c r="I65" s="6">
        <v>0</v>
      </c>
      <c r="J65" s="6">
        <v>0</v>
      </c>
    </row>
    <row r="66" spans="1:10" x14ac:dyDescent="0.2">
      <c r="A66" t="s">
        <v>33</v>
      </c>
      <c r="B66" t="s">
        <v>34</v>
      </c>
      <c r="C66" t="s">
        <v>37</v>
      </c>
      <c r="F66" s="1" t="s">
        <v>15</v>
      </c>
      <c r="H66" s="6">
        <v>0</v>
      </c>
      <c r="I66" s="6">
        <v>0</v>
      </c>
      <c r="J66" s="6">
        <v>0</v>
      </c>
    </row>
    <row r="67" spans="1:10" x14ac:dyDescent="0.2">
      <c r="A67" t="s">
        <v>33</v>
      </c>
      <c r="B67" t="s">
        <v>34</v>
      </c>
      <c r="C67" t="s">
        <v>37</v>
      </c>
      <c r="F67" s="1" t="s">
        <v>16</v>
      </c>
      <c r="H67" s="6">
        <v>0</v>
      </c>
      <c r="I67" s="6">
        <v>0</v>
      </c>
      <c r="J67" s="6">
        <v>0</v>
      </c>
    </row>
    <row r="68" spans="1:10" x14ac:dyDescent="0.2">
      <c r="A68" t="s">
        <v>33</v>
      </c>
      <c r="B68" t="s">
        <v>34</v>
      </c>
      <c r="C68" t="s">
        <v>37</v>
      </c>
      <c r="F68" s="1" t="s">
        <v>17</v>
      </c>
      <c r="H68" s="6">
        <v>0</v>
      </c>
      <c r="I68" s="6">
        <v>0</v>
      </c>
      <c r="J68" s="6">
        <v>0</v>
      </c>
    </row>
    <row r="69" spans="1:10" x14ac:dyDescent="0.2">
      <c r="A69" t="s">
        <v>33</v>
      </c>
      <c r="B69" t="s">
        <v>34</v>
      </c>
      <c r="C69" t="s">
        <v>37</v>
      </c>
      <c r="F69" s="1" t="s">
        <v>18</v>
      </c>
      <c r="H69" s="6">
        <v>0</v>
      </c>
      <c r="I69" s="6">
        <v>0</v>
      </c>
      <c r="J69" s="6">
        <v>0</v>
      </c>
    </row>
    <row r="70" spans="1:10" x14ac:dyDescent="0.2">
      <c r="A70" t="s">
        <v>33</v>
      </c>
      <c r="B70" t="s">
        <v>34</v>
      </c>
      <c r="C70" t="s">
        <v>37</v>
      </c>
      <c r="F70" s="1" t="s">
        <v>19</v>
      </c>
      <c r="H70" s="6">
        <v>0</v>
      </c>
      <c r="I70" s="6">
        <v>0</v>
      </c>
      <c r="J70" s="6">
        <v>0</v>
      </c>
    </row>
    <row r="71" spans="1:10" x14ac:dyDescent="0.2">
      <c r="A71" t="s">
        <v>33</v>
      </c>
      <c r="B71" t="s">
        <v>34</v>
      </c>
      <c r="C71" t="s">
        <v>37</v>
      </c>
      <c r="F71" s="1" t="s">
        <v>20</v>
      </c>
      <c r="H71" s="6">
        <v>0</v>
      </c>
      <c r="I71" s="6">
        <v>0</v>
      </c>
      <c r="J71" s="6">
        <v>0</v>
      </c>
    </row>
    <row r="72" spans="1:10" x14ac:dyDescent="0.2">
      <c r="A72" t="s">
        <v>33</v>
      </c>
      <c r="B72" t="s">
        <v>34</v>
      </c>
      <c r="C72" t="s">
        <v>37</v>
      </c>
      <c r="F72" s="1" t="s">
        <v>21</v>
      </c>
      <c r="H72" s="6">
        <v>5000</v>
      </c>
      <c r="I72" s="6">
        <v>3000</v>
      </c>
      <c r="J72" s="6">
        <v>5000</v>
      </c>
    </row>
    <row r="73" spans="1:10" x14ac:dyDescent="0.2">
      <c r="A73" t="s">
        <v>33</v>
      </c>
      <c r="B73" t="s">
        <v>34</v>
      </c>
      <c r="C73" t="s">
        <v>37</v>
      </c>
      <c r="F73" s="1" t="s">
        <v>22</v>
      </c>
      <c r="H73" s="6">
        <v>0</v>
      </c>
      <c r="I73" s="6">
        <v>0</v>
      </c>
      <c r="J73" s="6">
        <v>0</v>
      </c>
    </row>
    <row r="74" spans="1:10" x14ac:dyDescent="0.2">
      <c r="A74" t="s">
        <v>33</v>
      </c>
      <c r="B74" t="s">
        <v>34</v>
      </c>
      <c r="C74" t="s">
        <v>37</v>
      </c>
      <c r="F74" s="1" t="s">
        <v>23</v>
      </c>
      <c r="H74" s="6">
        <v>0</v>
      </c>
      <c r="I74" s="6">
        <v>0</v>
      </c>
      <c r="J74" s="6">
        <v>0</v>
      </c>
    </row>
    <row r="75" spans="1:10" x14ac:dyDescent="0.2">
      <c r="A75" t="s">
        <v>33</v>
      </c>
      <c r="B75" t="s">
        <v>34</v>
      </c>
      <c r="C75" t="s">
        <v>37</v>
      </c>
      <c r="F75" s="1" t="s">
        <v>24</v>
      </c>
      <c r="H75" s="6">
        <v>0</v>
      </c>
      <c r="I75" s="6">
        <v>0</v>
      </c>
      <c r="J75" s="6">
        <v>0</v>
      </c>
    </row>
    <row r="76" spans="1:10" x14ac:dyDescent="0.2">
      <c r="A76" t="s">
        <v>33</v>
      </c>
      <c r="B76" t="s">
        <v>34</v>
      </c>
      <c r="C76" t="s">
        <v>37</v>
      </c>
      <c r="F76" s="1" t="s">
        <v>25</v>
      </c>
      <c r="H76" s="6">
        <v>0</v>
      </c>
      <c r="I76" s="6">
        <v>0</v>
      </c>
      <c r="J76" s="6">
        <v>0</v>
      </c>
    </row>
    <row r="77" spans="1:10" x14ac:dyDescent="0.2">
      <c r="A77" t="s">
        <v>33</v>
      </c>
      <c r="B77" t="s">
        <v>34</v>
      </c>
      <c r="C77" t="s">
        <v>37</v>
      </c>
      <c r="F77" s="1" t="s">
        <v>26</v>
      </c>
      <c r="H77" s="6">
        <v>0</v>
      </c>
      <c r="I77" s="6">
        <v>0</v>
      </c>
      <c r="J77" s="6">
        <v>0</v>
      </c>
    </row>
    <row r="78" spans="1:10" x14ac:dyDescent="0.2">
      <c r="A78" t="s">
        <v>33</v>
      </c>
      <c r="B78" t="s">
        <v>34</v>
      </c>
      <c r="C78" t="s">
        <v>37</v>
      </c>
      <c r="F78" s="1" t="s">
        <v>27</v>
      </c>
      <c r="H78" s="6">
        <v>0</v>
      </c>
      <c r="I78" s="6">
        <v>0</v>
      </c>
      <c r="J78" s="6">
        <v>0</v>
      </c>
    </row>
    <row r="79" spans="1:10" x14ac:dyDescent="0.2">
      <c r="A79" t="s">
        <v>33</v>
      </c>
      <c r="B79" t="s">
        <v>34</v>
      </c>
      <c r="C79" t="s">
        <v>37</v>
      </c>
      <c r="F79" s="1" t="s">
        <v>28</v>
      </c>
      <c r="H79" s="6">
        <v>0</v>
      </c>
      <c r="I79" s="6">
        <v>0</v>
      </c>
      <c r="J79" s="6">
        <v>0</v>
      </c>
    </row>
    <row r="80" spans="1:10" x14ac:dyDescent="0.2">
      <c r="A80" t="s">
        <v>33</v>
      </c>
      <c r="B80" t="s">
        <v>34</v>
      </c>
      <c r="C80" t="s">
        <v>37</v>
      </c>
      <c r="F80" s="1" t="s">
        <v>29</v>
      </c>
      <c r="H80" s="6">
        <v>0</v>
      </c>
      <c r="I80" s="6">
        <v>0</v>
      </c>
      <c r="J80" s="6">
        <v>0</v>
      </c>
    </row>
    <row r="81" spans="1:10" x14ac:dyDescent="0.2">
      <c r="A81" t="s">
        <v>33</v>
      </c>
      <c r="B81" t="s">
        <v>34</v>
      </c>
      <c r="C81" t="s">
        <v>37</v>
      </c>
      <c r="F81" s="1" t="s">
        <v>30</v>
      </c>
      <c r="H81" s="6">
        <v>0</v>
      </c>
      <c r="I81" s="6">
        <v>0</v>
      </c>
      <c r="J81" s="6">
        <v>0</v>
      </c>
    </row>
    <row r="82" spans="1:10" x14ac:dyDescent="0.2">
      <c r="A82" t="s">
        <v>33</v>
      </c>
      <c r="B82" t="s">
        <v>34</v>
      </c>
      <c r="C82" t="s">
        <v>37</v>
      </c>
      <c r="F82" s="1" t="s">
        <v>31</v>
      </c>
      <c r="H82" s="6">
        <v>0</v>
      </c>
      <c r="I82" s="6">
        <v>0</v>
      </c>
      <c r="J82" s="6">
        <v>0</v>
      </c>
    </row>
    <row r="83" spans="1:10" x14ac:dyDescent="0.2">
      <c r="A83" t="s">
        <v>33</v>
      </c>
      <c r="B83" t="s">
        <v>34</v>
      </c>
      <c r="C83" t="s">
        <v>37</v>
      </c>
      <c r="F83" s="1" t="s">
        <v>32</v>
      </c>
      <c r="H83" s="6">
        <v>0</v>
      </c>
      <c r="I83" s="6">
        <v>4500</v>
      </c>
      <c r="J83" s="6">
        <v>0</v>
      </c>
    </row>
    <row r="84" spans="1:10" x14ac:dyDescent="0.2">
      <c r="A84" t="s">
        <v>33</v>
      </c>
      <c r="B84" t="s">
        <v>34</v>
      </c>
      <c r="C84" t="s">
        <v>38</v>
      </c>
      <c r="F84" s="1" t="s">
        <v>6</v>
      </c>
      <c r="H84" s="6">
        <v>6000</v>
      </c>
      <c r="I84" s="6">
        <v>3000</v>
      </c>
      <c r="J84" s="6">
        <v>0</v>
      </c>
    </row>
    <row r="85" spans="1:10" x14ac:dyDescent="0.2">
      <c r="A85" t="s">
        <v>33</v>
      </c>
      <c r="B85" t="s">
        <v>34</v>
      </c>
      <c r="C85" t="s">
        <v>38</v>
      </c>
      <c r="F85" s="1" t="s">
        <v>7</v>
      </c>
      <c r="H85" s="6">
        <v>0</v>
      </c>
      <c r="I85" s="6">
        <v>0</v>
      </c>
      <c r="J85" s="6">
        <v>0</v>
      </c>
    </row>
    <row r="86" spans="1:10" x14ac:dyDescent="0.2">
      <c r="A86" t="s">
        <v>33</v>
      </c>
      <c r="B86" t="s">
        <v>34</v>
      </c>
      <c r="C86" t="s">
        <v>38</v>
      </c>
      <c r="F86" s="1" t="s">
        <v>8</v>
      </c>
      <c r="H86" s="6">
        <v>-3000</v>
      </c>
      <c r="I86" s="6">
        <v>0</v>
      </c>
      <c r="J86" s="6">
        <v>0</v>
      </c>
    </row>
    <row r="87" spans="1:10" x14ac:dyDescent="0.2">
      <c r="A87" t="s">
        <v>33</v>
      </c>
      <c r="B87" t="s">
        <v>34</v>
      </c>
      <c r="C87" t="s">
        <v>38</v>
      </c>
      <c r="F87" s="1" t="s">
        <v>9</v>
      </c>
      <c r="H87" s="6">
        <v>0</v>
      </c>
      <c r="I87" s="6">
        <v>0</v>
      </c>
      <c r="J87" s="6">
        <v>0</v>
      </c>
    </row>
    <row r="88" spans="1:10" x14ac:dyDescent="0.2">
      <c r="A88" t="s">
        <v>33</v>
      </c>
      <c r="B88" t="s">
        <v>34</v>
      </c>
      <c r="C88" t="s">
        <v>38</v>
      </c>
      <c r="F88" s="1" t="s">
        <v>10</v>
      </c>
      <c r="H88" s="6">
        <v>0</v>
      </c>
      <c r="I88" s="6">
        <v>0</v>
      </c>
      <c r="J88" s="6">
        <v>0</v>
      </c>
    </row>
    <row r="89" spans="1:10" x14ac:dyDescent="0.2">
      <c r="A89" t="s">
        <v>33</v>
      </c>
      <c r="B89" t="s">
        <v>34</v>
      </c>
      <c r="C89" t="s">
        <v>38</v>
      </c>
      <c r="F89" s="1" t="s">
        <v>11</v>
      </c>
      <c r="H89" s="6">
        <v>10000</v>
      </c>
      <c r="I89" s="6">
        <v>0</v>
      </c>
      <c r="J89" s="6">
        <v>0</v>
      </c>
    </row>
    <row r="90" spans="1:10" x14ac:dyDescent="0.2">
      <c r="A90" t="s">
        <v>33</v>
      </c>
      <c r="B90" t="s">
        <v>34</v>
      </c>
      <c r="C90" t="s">
        <v>38</v>
      </c>
      <c r="F90" s="1" t="s">
        <v>12</v>
      </c>
      <c r="H90" s="6">
        <v>0</v>
      </c>
      <c r="I90" s="6">
        <v>0</v>
      </c>
      <c r="J90" s="6">
        <v>0</v>
      </c>
    </row>
    <row r="91" spans="1:10" x14ac:dyDescent="0.2">
      <c r="A91" t="s">
        <v>33</v>
      </c>
      <c r="B91" t="s">
        <v>34</v>
      </c>
      <c r="C91" t="s">
        <v>38</v>
      </c>
      <c r="F91" s="1" t="s">
        <v>13</v>
      </c>
      <c r="H91" s="6">
        <v>0</v>
      </c>
      <c r="I91" s="6">
        <v>25000</v>
      </c>
      <c r="J91" s="6">
        <v>25000</v>
      </c>
    </row>
    <row r="92" spans="1:10" x14ac:dyDescent="0.2">
      <c r="A92" t="s">
        <v>33</v>
      </c>
      <c r="B92" t="s">
        <v>34</v>
      </c>
      <c r="C92" t="s">
        <v>38</v>
      </c>
      <c r="F92" s="1" t="s">
        <v>14</v>
      </c>
      <c r="H92" s="6">
        <v>0</v>
      </c>
      <c r="I92" s="6">
        <v>0</v>
      </c>
      <c r="J92" s="6">
        <v>0</v>
      </c>
    </row>
    <row r="93" spans="1:10" x14ac:dyDescent="0.2">
      <c r="A93" t="s">
        <v>33</v>
      </c>
      <c r="B93" t="s">
        <v>34</v>
      </c>
      <c r="C93" t="s">
        <v>38</v>
      </c>
      <c r="F93" s="1" t="s">
        <v>15</v>
      </c>
      <c r="H93" s="6">
        <v>0</v>
      </c>
      <c r="I93" s="6">
        <v>0</v>
      </c>
      <c r="J93" s="6">
        <v>0</v>
      </c>
    </row>
    <row r="94" spans="1:10" x14ac:dyDescent="0.2">
      <c r="A94" t="s">
        <v>33</v>
      </c>
      <c r="B94" t="s">
        <v>34</v>
      </c>
      <c r="C94" t="s">
        <v>38</v>
      </c>
      <c r="F94" s="1" t="s">
        <v>16</v>
      </c>
      <c r="H94" s="6">
        <v>0</v>
      </c>
      <c r="I94" s="6">
        <v>0</v>
      </c>
      <c r="J94" s="6">
        <v>3500</v>
      </c>
    </row>
    <row r="95" spans="1:10" x14ac:dyDescent="0.2">
      <c r="A95" t="s">
        <v>33</v>
      </c>
      <c r="B95" t="s">
        <v>34</v>
      </c>
      <c r="C95" t="s">
        <v>38</v>
      </c>
      <c r="F95" s="1" t="s">
        <v>17</v>
      </c>
      <c r="H95" s="6">
        <v>0</v>
      </c>
      <c r="I95" s="6">
        <v>0</v>
      </c>
      <c r="J95" s="6">
        <v>0</v>
      </c>
    </row>
    <row r="96" spans="1:10" x14ac:dyDescent="0.2">
      <c r="A96" t="s">
        <v>33</v>
      </c>
      <c r="B96" t="s">
        <v>34</v>
      </c>
      <c r="C96" t="s">
        <v>38</v>
      </c>
      <c r="F96" s="1" t="s">
        <v>18</v>
      </c>
      <c r="H96" s="6">
        <v>0</v>
      </c>
      <c r="I96" s="6">
        <v>0</v>
      </c>
      <c r="J96" s="6">
        <v>0</v>
      </c>
    </row>
    <row r="97" spans="1:10" x14ac:dyDescent="0.2">
      <c r="A97" t="s">
        <v>33</v>
      </c>
      <c r="B97" t="s">
        <v>34</v>
      </c>
      <c r="C97" t="s">
        <v>38</v>
      </c>
      <c r="F97" s="1" t="s">
        <v>19</v>
      </c>
      <c r="H97" s="6">
        <v>0</v>
      </c>
      <c r="I97" s="6">
        <v>0</v>
      </c>
      <c r="J97" s="6">
        <v>0</v>
      </c>
    </row>
    <row r="98" spans="1:10" x14ac:dyDescent="0.2">
      <c r="A98" t="s">
        <v>33</v>
      </c>
      <c r="B98" t="s">
        <v>34</v>
      </c>
      <c r="C98" t="s">
        <v>38</v>
      </c>
      <c r="F98" s="1" t="s">
        <v>20</v>
      </c>
      <c r="H98" s="6">
        <v>45500</v>
      </c>
      <c r="I98" s="6">
        <v>17500</v>
      </c>
      <c r="J98" s="6">
        <v>10500</v>
      </c>
    </row>
    <row r="99" spans="1:10" x14ac:dyDescent="0.2">
      <c r="A99" t="s">
        <v>33</v>
      </c>
      <c r="B99" t="s">
        <v>34</v>
      </c>
      <c r="C99" t="s">
        <v>38</v>
      </c>
      <c r="F99" s="1" t="s">
        <v>21</v>
      </c>
      <c r="H99" s="6">
        <v>2000</v>
      </c>
      <c r="I99" s="6">
        <v>4000</v>
      </c>
      <c r="J99" s="6">
        <v>2000</v>
      </c>
    </row>
    <row r="100" spans="1:10" x14ac:dyDescent="0.2">
      <c r="A100" t="s">
        <v>33</v>
      </c>
      <c r="B100" t="s">
        <v>34</v>
      </c>
      <c r="C100" t="s">
        <v>38</v>
      </c>
      <c r="F100" s="1" t="s">
        <v>22</v>
      </c>
      <c r="H100" s="6">
        <v>0</v>
      </c>
      <c r="I100" s="6">
        <v>0</v>
      </c>
      <c r="J100" s="6">
        <v>0</v>
      </c>
    </row>
    <row r="101" spans="1:10" x14ac:dyDescent="0.2">
      <c r="A101" t="s">
        <v>33</v>
      </c>
      <c r="B101" t="s">
        <v>34</v>
      </c>
      <c r="C101" t="s">
        <v>38</v>
      </c>
      <c r="F101" s="1" t="s">
        <v>23</v>
      </c>
      <c r="H101" s="6">
        <v>0</v>
      </c>
      <c r="I101" s="6">
        <v>0</v>
      </c>
      <c r="J101" s="6">
        <v>0</v>
      </c>
    </row>
    <row r="102" spans="1:10" x14ac:dyDescent="0.2">
      <c r="A102" t="s">
        <v>33</v>
      </c>
      <c r="B102" t="s">
        <v>34</v>
      </c>
      <c r="C102" t="s">
        <v>38</v>
      </c>
      <c r="F102" s="1" t="s">
        <v>24</v>
      </c>
      <c r="H102" s="6">
        <v>0</v>
      </c>
      <c r="I102" s="6">
        <v>0</v>
      </c>
      <c r="J102" s="6">
        <v>0</v>
      </c>
    </row>
    <row r="103" spans="1:10" x14ac:dyDescent="0.2">
      <c r="A103" t="s">
        <v>33</v>
      </c>
      <c r="B103" t="s">
        <v>34</v>
      </c>
      <c r="C103" t="s">
        <v>38</v>
      </c>
      <c r="F103" s="1" t="s">
        <v>25</v>
      </c>
      <c r="H103" s="6">
        <v>0</v>
      </c>
      <c r="I103" s="6">
        <v>0</v>
      </c>
      <c r="J103" s="6">
        <v>0</v>
      </c>
    </row>
    <row r="104" spans="1:10" x14ac:dyDescent="0.2">
      <c r="A104" t="s">
        <v>33</v>
      </c>
      <c r="B104" t="s">
        <v>34</v>
      </c>
      <c r="C104" t="s">
        <v>38</v>
      </c>
      <c r="F104" s="1" t="s">
        <v>26</v>
      </c>
      <c r="H104" s="6">
        <v>0</v>
      </c>
      <c r="I104" s="6">
        <v>0</v>
      </c>
      <c r="J104" s="6">
        <v>0</v>
      </c>
    </row>
    <row r="105" spans="1:10" x14ac:dyDescent="0.2">
      <c r="A105" t="s">
        <v>33</v>
      </c>
      <c r="B105" t="s">
        <v>34</v>
      </c>
      <c r="C105" t="s">
        <v>38</v>
      </c>
      <c r="F105" s="1" t="s">
        <v>27</v>
      </c>
      <c r="H105" s="6">
        <v>12000</v>
      </c>
      <c r="I105" s="6">
        <v>6000</v>
      </c>
      <c r="J105" s="6">
        <v>0</v>
      </c>
    </row>
    <row r="106" spans="1:10" x14ac:dyDescent="0.2">
      <c r="A106" t="s">
        <v>33</v>
      </c>
      <c r="B106" t="s">
        <v>34</v>
      </c>
      <c r="C106" t="s">
        <v>38</v>
      </c>
      <c r="F106" s="1" t="s">
        <v>28</v>
      </c>
      <c r="H106" s="6">
        <v>0</v>
      </c>
      <c r="I106" s="6">
        <v>0</v>
      </c>
      <c r="J106" s="6">
        <v>0</v>
      </c>
    </row>
    <row r="107" spans="1:10" x14ac:dyDescent="0.2">
      <c r="A107" t="s">
        <v>33</v>
      </c>
      <c r="B107" t="s">
        <v>34</v>
      </c>
      <c r="C107" t="s">
        <v>38</v>
      </c>
      <c r="F107" s="1" t="s">
        <v>29</v>
      </c>
      <c r="H107" s="6">
        <v>0</v>
      </c>
      <c r="I107" s="6">
        <v>0</v>
      </c>
      <c r="J107" s="6">
        <v>0</v>
      </c>
    </row>
    <row r="108" spans="1:10" x14ac:dyDescent="0.2">
      <c r="A108" t="s">
        <v>33</v>
      </c>
      <c r="B108" t="s">
        <v>34</v>
      </c>
      <c r="C108" t="s">
        <v>38</v>
      </c>
      <c r="F108" s="1" t="s">
        <v>30</v>
      </c>
      <c r="H108" s="6">
        <v>12500</v>
      </c>
      <c r="I108" s="6">
        <v>25000</v>
      </c>
      <c r="J108" s="6">
        <v>0</v>
      </c>
    </row>
    <row r="109" spans="1:10" x14ac:dyDescent="0.2">
      <c r="A109" t="s">
        <v>33</v>
      </c>
      <c r="B109" t="s">
        <v>34</v>
      </c>
      <c r="C109" t="s">
        <v>38</v>
      </c>
      <c r="F109" s="1" t="s">
        <v>31</v>
      </c>
      <c r="H109" s="6">
        <v>0</v>
      </c>
      <c r="I109" s="6">
        <v>0</v>
      </c>
      <c r="J109" s="6">
        <v>0</v>
      </c>
    </row>
    <row r="110" spans="1:10" x14ac:dyDescent="0.2">
      <c r="A110" t="s">
        <v>33</v>
      </c>
      <c r="B110" t="s">
        <v>34</v>
      </c>
      <c r="C110" t="s">
        <v>38</v>
      </c>
      <c r="F110" s="1" t="s">
        <v>32</v>
      </c>
      <c r="H110" s="6">
        <v>0</v>
      </c>
      <c r="I110" s="6">
        <v>0</v>
      </c>
      <c r="J110" s="6">
        <v>0</v>
      </c>
    </row>
    <row r="111" spans="1:10" x14ac:dyDescent="0.2">
      <c r="A111" t="s">
        <v>33</v>
      </c>
      <c r="B111" t="s">
        <v>39</v>
      </c>
      <c r="F111" s="1" t="s">
        <v>6</v>
      </c>
      <c r="H111" s="6">
        <v>0</v>
      </c>
      <c r="I111" s="6">
        <v>3000</v>
      </c>
      <c r="J111" s="6">
        <v>3000</v>
      </c>
    </row>
    <row r="112" spans="1:10" x14ac:dyDescent="0.2">
      <c r="A112" t="s">
        <v>33</v>
      </c>
      <c r="B112" t="s">
        <v>39</v>
      </c>
      <c r="F112" s="1" t="s">
        <v>7</v>
      </c>
      <c r="H112" s="6">
        <v>0</v>
      </c>
      <c r="I112" s="6">
        <v>0</v>
      </c>
      <c r="J112" s="6">
        <v>0</v>
      </c>
    </row>
    <row r="113" spans="1:10" x14ac:dyDescent="0.2">
      <c r="A113" t="s">
        <v>33</v>
      </c>
      <c r="B113" t="s">
        <v>39</v>
      </c>
      <c r="F113" s="1" t="s">
        <v>8</v>
      </c>
      <c r="H113" s="6">
        <v>6000</v>
      </c>
      <c r="I113" s="6">
        <v>9000</v>
      </c>
      <c r="J113" s="6">
        <v>9000</v>
      </c>
    </row>
    <row r="114" spans="1:10" x14ac:dyDescent="0.2">
      <c r="A114" t="s">
        <v>33</v>
      </c>
      <c r="B114" t="s">
        <v>39</v>
      </c>
      <c r="F114" s="1" t="s">
        <v>9</v>
      </c>
      <c r="H114" s="6">
        <v>-5000</v>
      </c>
      <c r="I114" s="6">
        <v>-5000</v>
      </c>
      <c r="J114" s="6">
        <v>-5000</v>
      </c>
    </row>
    <row r="115" spans="1:10" x14ac:dyDescent="0.2">
      <c r="A115" t="s">
        <v>33</v>
      </c>
      <c r="B115" t="s">
        <v>39</v>
      </c>
      <c r="F115" s="1" t="s">
        <v>10</v>
      </c>
      <c r="H115" s="6">
        <v>0</v>
      </c>
      <c r="I115" s="6">
        <v>0</v>
      </c>
      <c r="J115" s="6">
        <v>0</v>
      </c>
    </row>
    <row r="116" spans="1:10" x14ac:dyDescent="0.2">
      <c r="A116" t="s">
        <v>33</v>
      </c>
      <c r="B116" t="s">
        <v>39</v>
      </c>
      <c r="F116" s="1" t="s">
        <v>11</v>
      </c>
      <c r="H116" s="6">
        <v>15000</v>
      </c>
      <c r="I116" s="6">
        <v>15000</v>
      </c>
      <c r="J116" s="6">
        <v>15000</v>
      </c>
    </row>
    <row r="117" spans="1:10" x14ac:dyDescent="0.2">
      <c r="A117" t="s">
        <v>33</v>
      </c>
      <c r="B117" t="s">
        <v>39</v>
      </c>
      <c r="F117" s="1" t="s">
        <v>12</v>
      </c>
      <c r="H117" s="6">
        <v>0</v>
      </c>
      <c r="I117" s="6">
        <v>7500</v>
      </c>
      <c r="J117" s="6">
        <v>7500</v>
      </c>
    </row>
    <row r="118" spans="1:10" x14ac:dyDescent="0.2">
      <c r="A118" t="s">
        <v>33</v>
      </c>
      <c r="B118" t="s">
        <v>39</v>
      </c>
      <c r="F118" s="1" t="s">
        <v>13</v>
      </c>
      <c r="H118" s="6">
        <v>0</v>
      </c>
      <c r="I118" s="6">
        <v>0</v>
      </c>
      <c r="J118" s="6">
        <v>0</v>
      </c>
    </row>
    <row r="119" spans="1:10" x14ac:dyDescent="0.2">
      <c r="A119" t="s">
        <v>33</v>
      </c>
      <c r="B119" t="s">
        <v>39</v>
      </c>
      <c r="F119" s="1" t="s">
        <v>14</v>
      </c>
      <c r="H119" s="6">
        <v>0</v>
      </c>
      <c r="I119" s="6">
        <v>0</v>
      </c>
      <c r="J119" s="6">
        <v>0</v>
      </c>
    </row>
    <row r="120" spans="1:10" x14ac:dyDescent="0.2">
      <c r="A120" t="s">
        <v>33</v>
      </c>
      <c r="B120" t="s">
        <v>39</v>
      </c>
      <c r="F120" s="1" t="s">
        <v>15</v>
      </c>
      <c r="H120" s="6">
        <v>0</v>
      </c>
      <c r="I120" s="6">
        <v>0</v>
      </c>
      <c r="J120" s="6">
        <v>0</v>
      </c>
    </row>
    <row r="121" spans="1:10" x14ac:dyDescent="0.2">
      <c r="A121" t="s">
        <v>33</v>
      </c>
      <c r="B121" t="s">
        <v>39</v>
      </c>
      <c r="F121" s="1" t="s">
        <v>16</v>
      </c>
      <c r="H121" s="6">
        <v>3500</v>
      </c>
      <c r="I121" s="6">
        <v>3500</v>
      </c>
      <c r="J121" s="6">
        <v>3500</v>
      </c>
    </row>
    <row r="122" spans="1:10" x14ac:dyDescent="0.2">
      <c r="A122" t="s">
        <v>33</v>
      </c>
      <c r="B122" t="s">
        <v>39</v>
      </c>
      <c r="F122" s="1" t="s">
        <v>17</v>
      </c>
      <c r="H122" s="6">
        <v>0</v>
      </c>
      <c r="I122" s="6">
        <v>0</v>
      </c>
      <c r="J122" s="6">
        <v>0</v>
      </c>
    </row>
    <row r="123" spans="1:10" x14ac:dyDescent="0.2">
      <c r="A123" t="s">
        <v>33</v>
      </c>
      <c r="B123" t="s">
        <v>39</v>
      </c>
      <c r="F123" s="1" t="s">
        <v>18</v>
      </c>
      <c r="H123" s="6">
        <v>0</v>
      </c>
      <c r="I123" s="6">
        <v>0</v>
      </c>
      <c r="J123" s="6">
        <v>0</v>
      </c>
    </row>
    <row r="124" spans="1:10" x14ac:dyDescent="0.2">
      <c r="A124" t="s">
        <v>33</v>
      </c>
      <c r="B124" t="s">
        <v>39</v>
      </c>
      <c r="F124" s="1" t="s">
        <v>19</v>
      </c>
      <c r="H124" s="6">
        <v>0</v>
      </c>
      <c r="I124" s="6">
        <v>0</v>
      </c>
      <c r="J124" s="6">
        <v>0</v>
      </c>
    </row>
    <row r="125" spans="1:10" x14ac:dyDescent="0.2">
      <c r="A125" t="s">
        <v>33</v>
      </c>
      <c r="B125" t="s">
        <v>39</v>
      </c>
      <c r="F125" s="1" t="s">
        <v>20</v>
      </c>
      <c r="H125" s="6">
        <v>7000</v>
      </c>
      <c r="I125" s="6">
        <v>3500</v>
      </c>
      <c r="J125" s="6">
        <v>3500</v>
      </c>
    </row>
    <row r="126" spans="1:10" x14ac:dyDescent="0.2">
      <c r="A126" t="s">
        <v>33</v>
      </c>
      <c r="B126" t="s">
        <v>39</v>
      </c>
      <c r="F126" s="1" t="s">
        <v>21</v>
      </c>
      <c r="H126" s="6">
        <v>0</v>
      </c>
      <c r="I126" s="6">
        <v>0</v>
      </c>
      <c r="J126" s="6">
        <v>0</v>
      </c>
    </row>
    <row r="127" spans="1:10" x14ac:dyDescent="0.2">
      <c r="A127" t="s">
        <v>33</v>
      </c>
      <c r="B127" t="s">
        <v>39</v>
      </c>
      <c r="F127" s="1" t="s">
        <v>22</v>
      </c>
      <c r="H127" s="6">
        <v>0</v>
      </c>
      <c r="I127" s="6">
        <v>0</v>
      </c>
      <c r="J127" s="6">
        <v>0</v>
      </c>
    </row>
    <row r="128" spans="1:10" x14ac:dyDescent="0.2">
      <c r="A128" t="s">
        <v>33</v>
      </c>
      <c r="B128" t="s">
        <v>39</v>
      </c>
      <c r="F128" s="1" t="s">
        <v>23</v>
      </c>
      <c r="H128" s="6">
        <v>0</v>
      </c>
      <c r="I128" s="6">
        <v>0</v>
      </c>
      <c r="J128" s="6">
        <v>0</v>
      </c>
    </row>
    <row r="129" spans="1:10" x14ac:dyDescent="0.2">
      <c r="A129" t="s">
        <v>33</v>
      </c>
      <c r="B129" t="s">
        <v>39</v>
      </c>
      <c r="F129" s="1" t="s">
        <v>24</v>
      </c>
      <c r="H129" s="6">
        <v>0</v>
      </c>
      <c r="I129" s="6">
        <v>0</v>
      </c>
      <c r="J129" s="6">
        <v>0</v>
      </c>
    </row>
    <row r="130" spans="1:10" x14ac:dyDescent="0.2">
      <c r="A130" t="s">
        <v>33</v>
      </c>
      <c r="B130" t="s">
        <v>39</v>
      </c>
      <c r="F130" s="1" t="s">
        <v>25</v>
      </c>
      <c r="H130" s="6">
        <v>0</v>
      </c>
      <c r="I130" s="6">
        <v>0</v>
      </c>
      <c r="J130" s="6">
        <v>0</v>
      </c>
    </row>
    <row r="131" spans="1:10" x14ac:dyDescent="0.2">
      <c r="A131" t="s">
        <v>33</v>
      </c>
      <c r="B131" t="s">
        <v>39</v>
      </c>
      <c r="F131" s="1" t="s">
        <v>26</v>
      </c>
      <c r="H131" s="6">
        <v>0</v>
      </c>
      <c r="I131" s="6">
        <v>0</v>
      </c>
      <c r="J131" s="6">
        <v>0</v>
      </c>
    </row>
    <row r="132" spans="1:10" x14ac:dyDescent="0.2">
      <c r="A132" t="s">
        <v>33</v>
      </c>
      <c r="B132" t="s">
        <v>39</v>
      </c>
      <c r="F132" s="1" t="s">
        <v>27</v>
      </c>
      <c r="H132" s="6">
        <v>0</v>
      </c>
      <c r="I132" s="6">
        <v>0</v>
      </c>
      <c r="J132" s="6">
        <v>0</v>
      </c>
    </row>
    <row r="133" spans="1:10" x14ac:dyDescent="0.2">
      <c r="A133" t="s">
        <v>33</v>
      </c>
      <c r="B133" t="s">
        <v>39</v>
      </c>
      <c r="F133" s="1" t="s">
        <v>28</v>
      </c>
      <c r="H133" s="6">
        <v>0</v>
      </c>
      <c r="I133" s="6">
        <v>0</v>
      </c>
      <c r="J133" s="6">
        <v>0</v>
      </c>
    </row>
    <row r="134" spans="1:10" x14ac:dyDescent="0.2">
      <c r="A134" t="s">
        <v>33</v>
      </c>
      <c r="B134" t="s">
        <v>39</v>
      </c>
      <c r="F134" s="1" t="s">
        <v>29</v>
      </c>
      <c r="H134" s="6">
        <v>0</v>
      </c>
      <c r="I134" s="6">
        <v>0</v>
      </c>
      <c r="J134" s="6">
        <v>0</v>
      </c>
    </row>
    <row r="135" spans="1:10" x14ac:dyDescent="0.2">
      <c r="A135" t="s">
        <v>33</v>
      </c>
      <c r="B135" t="s">
        <v>39</v>
      </c>
      <c r="F135" s="1" t="s">
        <v>30</v>
      </c>
      <c r="H135" s="6">
        <v>0</v>
      </c>
      <c r="I135" s="6">
        <v>0</v>
      </c>
      <c r="J135" s="6">
        <v>0</v>
      </c>
    </row>
    <row r="136" spans="1:10" x14ac:dyDescent="0.2">
      <c r="A136" t="s">
        <v>33</v>
      </c>
      <c r="B136" t="s">
        <v>39</v>
      </c>
      <c r="F136" s="1" t="s">
        <v>31</v>
      </c>
      <c r="H136" s="6">
        <v>0</v>
      </c>
      <c r="I136" s="6">
        <v>0</v>
      </c>
      <c r="J136" s="6">
        <v>0</v>
      </c>
    </row>
    <row r="137" spans="1:10" x14ac:dyDescent="0.2">
      <c r="A137" t="s">
        <v>33</v>
      </c>
      <c r="B137" t="s">
        <v>39</v>
      </c>
      <c r="F137" s="1" t="s">
        <v>32</v>
      </c>
      <c r="H137" s="6">
        <v>4500</v>
      </c>
      <c r="I137" s="6">
        <v>9000</v>
      </c>
      <c r="J137" s="6">
        <v>9000</v>
      </c>
    </row>
    <row r="138" spans="1:10" x14ac:dyDescent="0.2">
      <c r="A138" t="s">
        <v>33</v>
      </c>
      <c r="B138" t="s">
        <v>40</v>
      </c>
      <c r="C138" t="s">
        <v>6</v>
      </c>
      <c r="F138" s="1" t="s">
        <v>6</v>
      </c>
      <c r="G138" s="3"/>
      <c r="H138" s="6">
        <v>0</v>
      </c>
      <c r="I138" s="6">
        <v>0</v>
      </c>
      <c r="J138" s="6">
        <v>0</v>
      </c>
    </row>
    <row r="139" spans="1:10" x14ac:dyDescent="0.2">
      <c r="A139" t="s">
        <v>33</v>
      </c>
      <c r="B139" t="s">
        <v>40</v>
      </c>
      <c r="C139" t="s">
        <v>6</v>
      </c>
      <c r="F139" s="1" t="s">
        <v>7</v>
      </c>
      <c r="H139" s="6">
        <v>0</v>
      </c>
      <c r="I139" s="6">
        <v>0</v>
      </c>
      <c r="J139" s="6">
        <v>0</v>
      </c>
    </row>
    <row r="140" spans="1:10" x14ac:dyDescent="0.2">
      <c r="A140" t="s">
        <v>33</v>
      </c>
      <c r="B140" t="s">
        <v>40</v>
      </c>
      <c r="C140" t="s">
        <v>6</v>
      </c>
      <c r="F140" s="1" t="s">
        <v>8</v>
      </c>
      <c r="H140" s="6">
        <v>0</v>
      </c>
      <c r="I140" s="6">
        <v>0</v>
      </c>
      <c r="J140" s="6">
        <v>0</v>
      </c>
    </row>
    <row r="141" spans="1:10" x14ac:dyDescent="0.2">
      <c r="A141" t="s">
        <v>33</v>
      </c>
      <c r="B141" t="s">
        <v>40</v>
      </c>
      <c r="C141" t="s">
        <v>6</v>
      </c>
      <c r="F141" s="1" t="s">
        <v>9</v>
      </c>
      <c r="H141" s="6">
        <v>0</v>
      </c>
      <c r="I141" s="6">
        <v>0</v>
      </c>
      <c r="J141" s="6">
        <v>0</v>
      </c>
    </row>
    <row r="142" spans="1:10" x14ac:dyDescent="0.2">
      <c r="A142" t="s">
        <v>33</v>
      </c>
      <c r="B142" t="s">
        <v>40</v>
      </c>
      <c r="C142" t="s">
        <v>6</v>
      </c>
      <c r="F142" s="1" t="s">
        <v>10</v>
      </c>
      <c r="H142" s="6">
        <v>0</v>
      </c>
      <c r="I142" s="6">
        <v>0</v>
      </c>
      <c r="J142" s="6">
        <v>0</v>
      </c>
    </row>
    <row r="143" spans="1:10" x14ac:dyDescent="0.2">
      <c r="A143" t="s">
        <v>33</v>
      </c>
      <c r="B143" t="s">
        <v>40</v>
      </c>
      <c r="C143" t="s">
        <v>6</v>
      </c>
      <c r="F143" s="1" t="s">
        <v>11</v>
      </c>
      <c r="H143" s="6">
        <v>5000</v>
      </c>
      <c r="I143" s="6">
        <v>0</v>
      </c>
      <c r="J143" s="6">
        <v>0</v>
      </c>
    </row>
    <row r="144" spans="1:10" x14ac:dyDescent="0.2">
      <c r="A144" t="s">
        <v>33</v>
      </c>
      <c r="B144" t="s">
        <v>40</v>
      </c>
      <c r="C144" t="s">
        <v>6</v>
      </c>
      <c r="F144" s="1" t="s">
        <v>12</v>
      </c>
      <c r="H144" s="6">
        <v>0</v>
      </c>
      <c r="I144" s="6">
        <v>0</v>
      </c>
      <c r="J144" s="6">
        <v>0</v>
      </c>
    </row>
    <row r="145" spans="1:10" x14ac:dyDescent="0.2">
      <c r="A145" t="s">
        <v>33</v>
      </c>
      <c r="B145" t="s">
        <v>40</v>
      </c>
      <c r="C145" t="s">
        <v>6</v>
      </c>
      <c r="F145" s="1" t="s">
        <v>13</v>
      </c>
      <c r="H145" s="6">
        <v>0</v>
      </c>
      <c r="I145" s="6">
        <v>0</v>
      </c>
      <c r="J145" s="6">
        <v>0</v>
      </c>
    </row>
    <row r="146" spans="1:10" x14ac:dyDescent="0.2">
      <c r="A146" t="s">
        <v>33</v>
      </c>
      <c r="B146" t="s">
        <v>40</v>
      </c>
      <c r="C146" t="s">
        <v>6</v>
      </c>
      <c r="F146" s="1" t="s">
        <v>14</v>
      </c>
      <c r="H146" s="6">
        <v>0</v>
      </c>
      <c r="I146" s="6">
        <v>0</v>
      </c>
      <c r="J146" s="6">
        <v>0</v>
      </c>
    </row>
    <row r="147" spans="1:10" x14ac:dyDescent="0.2">
      <c r="A147" t="s">
        <v>33</v>
      </c>
      <c r="B147" t="s">
        <v>40</v>
      </c>
      <c r="C147" t="s">
        <v>6</v>
      </c>
      <c r="F147" s="1" t="s">
        <v>15</v>
      </c>
      <c r="H147" s="6">
        <v>0</v>
      </c>
      <c r="I147" s="6">
        <v>0</v>
      </c>
      <c r="J147" s="6">
        <v>0</v>
      </c>
    </row>
    <row r="148" spans="1:10" x14ac:dyDescent="0.2">
      <c r="A148" t="s">
        <v>33</v>
      </c>
      <c r="B148" t="s">
        <v>40</v>
      </c>
      <c r="C148" t="s">
        <v>6</v>
      </c>
      <c r="F148" s="1" t="s">
        <v>16</v>
      </c>
      <c r="H148" s="6">
        <v>0</v>
      </c>
      <c r="I148" s="6">
        <v>0</v>
      </c>
      <c r="J148" s="6">
        <v>0</v>
      </c>
    </row>
    <row r="149" spans="1:10" x14ac:dyDescent="0.2">
      <c r="A149" t="s">
        <v>33</v>
      </c>
      <c r="B149" t="s">
        <v>40</v>
      </c>
      <c r="C149" t="s">
        <v>6</v>
      </c>
      <c r="F149" s="1" t="s">
        <v>17</v>
      </c>
      <c r="H149" s="6">
        <v>0</v>
      </c>
      <c r="I149" s="6">
        <v>0</v>
      </c>
      <c r="J149" s="6">
        <v>0</v>
      </c>
    </row>
    <row r="150" spans="1:10" x14ac:dyDescent="0.2">
      <c r="A150" t="s">
        <v>33</v>
      </c>
      <c r="B150" t="s">
        <v>40</v>
      </c>
      <c r="C150" t="s">
        <v>6</v>
      </c>
      <c r="F150" s="1" t="s">
        <v>18</v>
      </c>
      <c r="H150" s="6">
        <v>0</v>
      </c>
      <c r="I150" s="6">
        <v>0</v>
      </c>
      <c r="J150" s="6">
        <v>0</v>
      </c>
    </row>
    <row r="151" spans="1:10" x14ac:dyDescent="0.2">
      <c r="A151" t="s">
        <v>33</v>
      </c>
      <c r="B151" t="s">
        <v>40</v>
      </c>
      <c r="C151" t="s">
        <v>6</v>
      </c>
      <c r="F151" s="1" t="s">
        <v>19</v>
      </c>
      <c r="H151" s="6">
        <v>0</v>
      </c>
      <c r="I151" s="6">
        <v>0</v>
      </c>
      <c r="J151" s="6">
        <v>0</v>
      </c>
    </row>
    <row r="152" spans="1:10" x14ac:dyDescent="0.2">
      <c r="A152" t="s">
        <v>33</v>
      </c>
      <c r="B152" t="s">
        <v>40</v>
      </c>
      <c r="C152" t="s">
        <v>6</v>
      </c>
      <c r="F152" s="1" t="s">
        <v>20</v>
      </c>
      <c r="H152" s="6">
        <v>0</v>
      </c>
      <c r="I152" s="6">
        <v>0</v>
      </c>
      <c r="J152" s="6">
        <v>0</v>
      </c>
    </row>
    <row r="153" spans="1:10" x14ac:dyDescent="0.2">
      <c r="A153" t="s">
        <v>33</v>
      </c>
      <c r="B153" t="s">
        <v>40</v>
      </c>
      <c r="C153" t="s">
        <v>6</v>
      </c>
      <c r="F153" s="1" t="s">
        <v>21</v>
      </c>
      <c r="H153" s="6">
        <v>0</v>
      </c>
      <c r="I153" s="6">
        <v>0</v>
      </c>
      <c r="J153" s="6">
        <v>0</v>
      </c>
    </row>
    <row r="154" spans="1:10" x14ac:dyDescent="0.2">
      <c r="A154" t="s">
        <v>33</v>
      </c>
      <c r="B154" t="s">
        <v>40</v>
      </c>
      <c r="C154" t="s">
        <v>6</v>
      </c>
      <c r="F154" s="1" t="s">
        <v>22</v>
      </c>
      <c r="H154" s="6">
        <v>0</v>
      </c>
      <c r="I154" s="6">
        <v>0</v>
      </c>
      <c r="J154" s="6">
        <v>0</v>
      </c>
    </row>
    <row r="155" spans="1:10" x14ac:dyDescent="0.2">
      <c r="A155" t="s">
        <v>33</v>
      </c>
      <c r="B155" t="s">
        <v>40</v>
      </c>
      <c r="C155" t="s">
        <v>6</v>
      </c>
      <c r="F155" s="1" t="s">
        <v>23</v>
      </c>
      <c r="H155" s="6">
        <v>0</v>
      </c>
      <c r="I155" s="6">
        <v>0</v>
      </c>
      <c r="J155" s="6">
        <v>0</v>
      </c>
    </row>
    <row r="156" spans="1:10" x14ac:dyDescent="0.2">
      <c r="A156" t="s">
        <v>33</v>
      </c>
      <c r="B156" t="s">
        <v>40</v>
      </c>
      <c r="C156" t="s">
        <v>6</v>
      </c>
      <c r="F156" s="1" t="s">
        <v>24</v>
      </c>
      <c r="H156" s="6">
        <v>0</v>
      </c>
      <c r="I156" s="6">
        <v>0</v>
      </c>
      <c r="J156" s="6">
        <v>0</v>
      </c>
    </row>
    <row r="157" spans="1:10" x14ac:dyDescent="0.2">
      <c r="A157" t="s">
        <v>33</v>
      </c>
      <c r="B157" t="s">
        <v>40</v>
      </c>
      <c r="C157" t="s">
        <v>6</v>
      </c>
      <c r="F157" s="1" t="s">
        <v>25</v>
      </c>
      <c r="H157" s="6">
        <v>0</v>
      </c>
      <c r="I157" s="6">
        <v>0</v>
      </c>
      <c r="J157" s="6">
        <v>0</v>
      </c>
    </row>
    <row r="158" spans="1:10" x14ac:dyDescent="0.2">
      <c r="A158" t="s">
        <v>33</v>
      </c>
      <c r="B158" t="s">
        <v>40</v>
      </c>
      <c r="C158" t="s">
        <v>6</v>
      </c>
      <c r="F158" s="1" t="s">
        <v>26</v>
      </c>
      <c r="H158" s="6">
        <v>0</v>
      </c>
      <c r="I158" s="6">
        <v>0</v>
      </c>
      <c r="J158" s="6">
        <v>0</v>
      </c>
    </row>
    <row r="159" spans="1:10" x14ac:dyDescent="0.2">
      <c r="A159" t="s">
        <v>33</v>
      </c>
      <c r="B159" t="s">
        <v>40</v>
      </c>
      <c r="C159" t="s">
        <v>6</v>
      </c>
      <c r="F159" s="1" t="s">
        <v>27</v>
      </c>
      <c r="H159" s="6">
        <v>0</v>
      </c>
      <c r="I159" s="6">
        <v>0</v>
      </c>
      <c r="J159" s="6">
        <v>0</v>
      </c>
    </row>
    <row r="160" spans="1:10" x14ac:dyDescent="0.2">
      <c r="A160" t="s">
        <v>33</v>
      </c>
      <c r="B160" t="s">
        <v>40</v>
      </c>
      <c r="C160" t="s">
        <v>6</v>
      </c>
      <c r="F160" s="1" t="s">
        <v>28</v>
      </c>
      <c r="H160" s="6">
        <v>0</v>
      </c>
      <c r="I160" s="6">
        <v>0</v>
      </c>
      <c r="J160" s="6">
        <v>0</v>
      </c>
    </row>
    <row r="161" spans="1:10" x14ac:dyDescent="0.2">
      <c r="A161" t="s">
        <v>33</v>
      </c>
      <c r="B161" t="s">
        <v>40</v>
      </c>
      <c r="C161" t="s">
        <v>6</v>
      </c>
      <c r="F161" s="1" t="s">
        <v>29</v>
      </c>
      <c r="H161" s="6">
        <v>0</v>
      </c>
      <c r="I161" s="6">
        <v>0</v>
      </c>
      <c r="J161" s="6">
        <v>0</v>
      </c>
    </row>
    <row r="162" spans="1:10" x14ac:dyDescent="0.2">
      <c r="A162" t="s">
        <v>33</v>
      </c>
      <c r="B162" t="s">
        <v>40</v>
      </c>
      <c r="C162" t="s">
        <v>6</v>
      </c>
      <c r="F162" s="1" t="s">
        <v>30</v>
      </c>
      <c r="H162" s="6">
        <v>0</v>
      </c>
      <c r="I162" s="6">
        <v>0</v>
      </c>
      <c r="J162" s="6">
        <v>0</v>
      </c>
    </row>
    <row r="163" spans="1:10" x14ac:dyDescent="0.2">
      <c r="A163" t="s">
        <v>33</v>
      </c>
      <c r="B163" t="s">
        <v>40</v>
      </c>
      <c r="C163" t="s">
        <v>6</v>
      </c>
      <c r="F163" s="1" t="s">
        <v>31</v>
      </c>
      <c r="H163" s="6">
        <v>0</v>
      </c>
      <c r="I163" s="6">
        <v>0</v>
      </c>
      <c r="J163" s="6">
        <v>0</v>
      </c>
    </row>
    <row r="164" spans="1:10" x14ac:dyDescent="0.2">
      <c r="A164" t="s">
        <v>33</v>
      </c>
      <c r="B164" t="s">
        <v>40</v>
      </c>
      <c r="C164" t="s">
        <v>6</v>
      </c>
      <c r="F164" s="1" t="s">
        <v>32</v>
      </c>
      <c r="G164" s="4"/>
      <c r="H164" s="6">
        <v>10000</v>
      </c>
      <c r="I164" s="6">
        <v>0</v>
      </c>
      <c r="J164" s="6">
        <v>0</v>
      </c>
    </row>
    <row r="165" spans="1:10" x14ac:dyDescent="0.2">
      <c r="A165" s="2" t="s">
        <v>33</v>
      </c>
      <c r="B165" s="2" t="s">
        <v>40</v>
      </c>
      <c r="C165" s="2" t="s">
        <v>41</v>
      </c>
      <c r="F165" s="1" t="s">
        <v>6</v>
      </c>
      <c r="G165" s="2"/>
      <c r="H165" s="6">
        <v>0</v>
      </c>
      <c r="I165" s="6">
        <v>0</v>
      </c>
      <c r="J165" s="6">
        <v>0</v>
      </c>
    </row>
    <row r="166" spans="1:10" x14ac:dyDescent="0.2">
      <c r="A166" s="2" t="s">
        <v>33</v>
      </c>
      <c r="B166" s="2" t="s">
        <v>40</v>
      </c>
      <c r="C166" s="2" t="s">
        <v>41</v>
      </c>
      <c r="F166" s="1" t="s">
        <v>7</v>
      </c>
      <c r="G166" s="2"/>
      <c r="H166" s="6">
        <v>0</v>
      </c>
      <c r="I166" s="6">
        <v>0</v>
      </c>
      <c r="J166" s="6">
        <v>0</v>
      </c>
    </row>
    <row r="167" spans="1:10" x14ac:dyDescent="0.2">
      <c r="A167" s="2" t="s">
        <v>33</v>
      </c>
      <c r="B167" s="2" t="s">
        <v>40</v>
      </c>
      <c r="C167" s="2" t="s">
        <v>41</v>
      </c>
      <c r="F167" s="1" t="s">
        <v>8</v>
      </c>
      <c r="G167" s="2"/>
      <c r="H167" s="6">
        <v>-3000</v>
      </c>
      <c r="I167" s="6">
        <v>0</v>
      </c>
      <c r="J167" s="6">
        <v>0</v>
      </c>
    </row>
    <row r="168" spans="1:10" x14ac:dyDescent="0.2">
      <c r="A168" s="2" t="s">
        <v>33</v>
      </c>
      <c r="B168" s="2" t="s">
        <v>40</v>
      </c>
      <c r="C168" s="2" t="s">
        <v>41</v>
      </c>
      <c r="F168" s="1" t="s">
        <v>9</v>
      </c>
      <c r="G168" s="2"/>
      <c r="H168" s="6">
        <v>-5000</v>
      </c>
      <c r="I168" s="6">
        <v>-5000</v>
      </c>
      <c r="J168" s="6">
        <v>-5000</v>
      </c>
    </row>
    <row r="169" spans="1:10" x14ac:dyDescent="0.2">
      <c r="A169" s="2" t="s">
        <v>33</v>
      </c>
      <c r="B169" s="2" t="s">
        <v>40</v>
      </c>
      <c r="C169" s="2" t="s">
        <v>41</v>
      </c>
      <c r="F169" s="1" t="s">
        <v>10</v>
      </c>
      <c r="G169" s="2"/>
      <c r="H169" s="6">
        <v>0</v>
      </c>
      <c r="I169" s="6">
        <v>0</v>
      </c>
      <c r="J169" s="6">
        <v>0</v>
      </c>
    </row>
    <row r="170" spans="1:10" x14ac:dyDescent="0.2">
      <c r="A170" s="2" t="s">
        <v>33</v>
      </c>
      <c r="B170" s="2" t="s">
        <v>40</v>
      </c>
      <c r="C170" s="2" t="s">
        <v>41</v>
      </c>
      <c r="F170" s="1" t="s">
        <v>11</v>
      </c>
      <c r="G170" s="2"/>
      <c r="H170" s="6">
        <v>10000</v>
      </c>
      <c r="I170" s="6">
        <v>15000</v>
      </c>
      <c r="J170" s="6">
        <v>15000</v>
      </c>
    </row>
    <row r="171" spans="1:10" x14ac:dyDescent="0.2">
      <c r="A171" s="2" t="s">
        <v>33</v>
      </c>
      <c r="B171" s="2" t="s">
        <v>40</v>
      </c>
      <c r="C171" s="2" t="s">
        <v>41</v>
      </c>
      <c r="F171" s="1" t="s">
        <v>12</v>
      </c>
      <c r="G171" s="2"/>
      <c r="H171" s="6">
        <v>15000</v>
      </c>
      <c r="I171" s="6">
        <v>15000</v>
      </c>
      <c r="J171" s="6">
        <v>15000</v>
      </c>
    </row>
    <row r="172" spans="1:10" x14ac:dyDescent="0.2">
      <c r="A172" s="2" t="s">
        <v>33</v>
      </c>
      <c r="B172" s="2" t="s">
        <v>40</v>
      </c>
      <c r="C172" s="2" t="s">
        <v>41</v>
      </c>
      <c r="F172" s="1" t="s">
        <v>13</v>
      </c>
      <c r="G172" s="2"/>
      <c r="H172" s="6">
        <v>25000</v>
      </c>
      <c r="I172" s="6">
        <v>50000</v>
      </c>
      <c r="J172" s="6">
        <v>50000</v>
      </c>
    </row>
    <row r="173" spans="1:10" x14ac:dyDescent="0.2">
      <c r="A173" s="2" t="s">
        <v>33</v>
      </c>
      <c r="B173" s="2" t="s">
        <v>40</v>
      </c>
      <c r="C173" s="2" t="s">
        <v>41</v>
      </c>
      <c r="F173" s="1" t="s">
        <v>14</v>
      </c>
      <c r="G173" s="2"/>
      <c r="H173" s="6">
        <v>0</v>
      </c>
      <c r="I173" s="6">
        <v>0</v>
      </c>
      <c r="J173" s="6">
        <v>0</v>
      </c>
    </row>
    <row r="174" spans="1:10" x14ac:dyDescent="0.2">
      <c r="A174" s="2" t="s">
        <v>33</v>
      </c>
      <c r="B174" s="2" t="s">
        <v>40</v>
      </c>
      <c r="C174" s="2" t="s">
        <v>41</v>
      </c>
      <c r="F174" s="1" t="s">
        <v>15</v>
      </c>
      <c r="G174" s="2"/>
      <c r="H174" s="6">
        <v>8500</v>
      </c>
      <c r="I174" s="6">
        <v>8500</v>
      </c>
      <c r="J174" s="6">
        <v>17000</v>
      </c>
    </row>
    <row r="175" spans="1:10" x14ac:dyDescent="0.2">
      <c r="A175" s="2" t="s">
        <v>33</v>
      </c>
      <c r="B175" s="2" t="s">
        <v>40</v>
      </c>
      <c r="C175" s="2" t="s">
        <v>41</v>
      </c>
      <c r="F175" s="1" t="s">
        <v>16</v>
      </c>
      <c r="G175" s="2"/>
      <c r="H175" s="6">
        <v>0</v>
      </c>
      <c r="I175" s="6">
        <v>0</v>
      </c>
      <c r="J175" s="6">
        <v>0</v>
      </c>
    </row>
    <row r="176" spans="1:10" x14ac:dyDescent="0.2">
      <c r="A176" s="2" t="s">
        <v>33</v>
      </c>
      <c r="B176" s="2" t="s">
        <v>40</v>
      </c>
      <c r="C176" s="2" t="s">
        <v>41</v>
      </c>
      <c r="F176" s="1" t="s">
        <v>17</v>
      </c>
      <c r="G176" s="2"/>
      <c r="H176" s="6">
        <v>0</v>
      </c>
      <c r="I176" s="6">
        <v>0</v>
      </c>
      <c r="J176" s="6">
        <v>0</v>
      </c>
    </row>
    <row r="177" spans="1:10" x14ac:dyDescent="0.2">
      <c r="A177" s="2" t="s">
        <v>33</v>
      </c>
      <c r="B177" s="2" t="s">
        <v>40</v>
      </c>
      <c r="C177" s="2" t="s">
        <v>41</v>
      </c>
      <c r="F177" s="1" t="s">
        <v>18</v>
      </c>
      <c r="G177" s="2"/>
      <c r="H177" s="6">
        <v>0</v>
      </c>
      <c r="I177" s="6">
        <v>0</v>
      </c>
      <c r="J177" s="6">
        <v>0</v>
      </c>
    </row>
    <row r="178" spans="1:10" x14ac:dyDescent="0.2">
      <c r="A178" s="2" t="s">
        <v>33</v>
      </c>
      <c r="B178" s="2" t="s">
        <v>40</v>
      </c>
      <c r="C178" s="2" t="s">
        <v>41</v>
      </c>
      <c r="F178" s="1" t="s">
        <v>19</v>
      </c>
      <c r="G178" s="2"/>
      <c r="H178" s="6">
        <v>0</v>
      </c>
      <c r="I178" s="6">
        <v>0</v>
      </c>
      <c r="J178" s="6">
        <v>0</v>
      </c>
    </row>
    <row r="179" spans="1:10" x14ac:dyDescent="0.2">
      <c r="A179" s="2" t="s">
        <v>33</v>
      </c>
      <c r="B179" s="2" t="s">
        <v>40</v>
      </c>
      <c r="C179" s="2" t="s">
        <v>41</v>
      </c>
      <c r="F179" s="1" t="s">
        <v>20</v>
      </c>
      <c r="G179" s="2"/>
      <c r="H179" s="6">
        <v>7000</v>
      </c>
      <c r="I179" s="6">
        <v>7000</v>
      </c>
      <c r="J179" s="6">
        <v>10500</v>
      </c>
    </row>
    <row r="180" spans="1:10" x14ac:dyDescent="0.2">
      <c r="A180" s="2" t="s">
        <v>33</v>
      </c>
      <c r="B180" s="2" t="s">
        <v>40</v>
      </c>
      <c r="C180" s="2" t="s">
        <v>41</v>
      </c>
      <c r="F180" s="1" t="s">
        <v>21</v>
      </c>
      <c r="G180" s="2"/>
      <c r="H180" s="6">
        <v>1000</v>
      </c>
      <c r="I180" s="6">
        <v>1000</v>
      </c>
      <c r="J180" s="6">
        <v>2000</v>
      </c>
    </row>
    <row r="181" spans="1:10" x14ac:dyDescent="0.2">
      <c r="A181" s="2" t="s">
        <v>33</v>
      </c>
      <c r="B181" s="2" t="s">
        <v>40</v>
      </c>
      <c r="C181" s="2" t="s">
        <v>41</v>
      </c>
      <c r="F181" s="1" t="s">
        <v>22</v>
      </c>
      <c r="G181" s="2"/>
      <c r="H181" s="6">
        <v>0</v>
      </c>
      <c r="I181" s="6">
        <v>0</v>
      </c>
      <c r="J181" s="6">
        <v>0</v>
      </c>
    </row>
    <row r="182" spans="1:10" x14ac:dyDescent="0.2">
      <c r="A182" s="2" t="s">
        <v>33</v>
      </c>
      <c r="B182" s="2" t="s">
        <v>40</v>
      </c>
      <c r="C182" s="2" t="s">
        <v>41</v>
      </c>
      <c r="F182" s="1" t="s">
        <v>23</v>
      </c>
      <c r="G182" s="2"/>
      <c r="H182" s="6">
        <v>0</v>
      </c>
      <c r="I182" s="6">
        <v>0</v>
      </c>
      <c r="J182" s="6">
        <v>0</v>
      </c>
    </row>
    <row r="183" spans="1:10" x14ac:dyDescent="0.2">
      <c r="A183" s="2" t="s">
        <v>33</v>
      </c>
      <c r="B183" s="2" t="s">
        <v>40</v>
      </c>
      <c r="C183" s="2" t="s">
        <v>41</v>
      </c>
      <c r="F183" s="1" t="s">
        <v>24</v>
      </c>
      <c r="G183" s="2"/>
      <c r="H183" s="6">
        <v>0</v>
      </c>
      <c r="I183" s="6">
        <v>0</v>
      </c>
      <c r="J183" s="6">
        <v>0</v>
      </c>
    </row>
    <row r="184" spans="1:10" x14ac:dyDescent="0.2">
      <c r="A184" s="2" t="s">
        <v>33</v>
      </c>
      <c r="B184" s="2" t="s">
        <v>40</v>
      </c>
      <c r="C184" s="2" t="s">
        <v>41</v>
      </c>
      <c r="F184" s="1" t="s">
        <v>25</v>
      </c>
      <c r="G184" s="2"/>
      <c r="H184" s="6">
        <v>0</v>
      </c>
      <c r="I184" s="6">
        <v>0</v>
      </c>
      <c r="J184" s="6">
        <v>0</v>
      </c>
    </row>
    <row r="185" spans="1:10" x14ac:dyDescent="0.2">
      <c r="A185" s="2" t="s">
        <v>33</v>
      </c>
      <c r="B185" s="2" t="s">
        <v>40</v>
      </c>
      <c r="C185" s="2" t="s">
        <v>41</v>
      </c>
      <c r="F185" s="1" t="s">
        <v>26</v>
      </c>
      <c r="G185" s="2"/>
      <c r="H185" s="6">
        <v>0</v>
      </c>
      <c r="I185" s="6">
        <v>0</v>
      </c>
      <c r="J185" s="6">
        <v>0</v>
      </c>
    </row>
    <row r="186" spans="1:10" x14ac:dyDescent="0.2">
      <c r="A186" s="2" t="s">
        <v>33</v>
      </c>
      <c r="B186" s="2" t="s">
        <v>40</v>
      </c>
      <c r="C186" s="2" t="s">
        <v>41</v>
      </c>
      <c r="F186" s="1" t="s">
        <v>27</v>
      </c>
      <c r="G186" s="2"/>
      <c r="H186" s="6">
        <v>18000</v>
      </c>
      <c r="I186" s="6">
        <v>18000</v>
      </c>
      <c r="J186" s="6">
        <v>18000</v>
      </c>
    </row>
    <row r="187" spans="1:10" x14ac:dyDescent="0.2">
      <c r="A187" s="2" t="s">
        <v>33</v>
      </c>
      <c r="B187" s="2" t="s">
        <v>40</v>
      </c>
      <c r="C187" s="2" t="s">
        <v>41</v>
      </c>
      <c r="F187" s="1" t="s">
        <v>28</v>
      </c>
      <c r="G187" s="2"/>
      <c r="H187" s="6">
        <v>0</v>
      </c>
      <c r="I187" s="6">
        <v>0</v>
      </c>
      <c r="J187" s="6">
        <v>0</v>
      </c>
    </row>
    <row r="188" spans="1:10" x14ac:dyDescent="0.2">
      <c r="A188" s="2" t="s">
        <v>33</v>
      </c>
      <c r="B188" s="2" t="s">
        <v>40</v>
      </c>
      <c r="C188" s="2" t="s">
        <v>41</v>
      </c>
      <c r="F188" s="1" t="s">
        <v>29</v>
      </c>
      <c r="G188" s="2"/>
      <c r="H188" s="6">
        <v>0</v>
      </c>
      <c r="I188" s="6">
        <v>0</v>
      </c>
      <c r="J188" s="6">
        <v>0</v>
      </c>
    </row>
    <row r="189" spans="1:10" x14ac:dyDescent="0.2">
      <c r="A189" s="2" t="s">
        <v>33</v>
      </c>
      <c r="B189" s="2" t="s">
        <v>40</v>
      </c>
      <c r="C189" s="2" t="s">
        <v>41</v>
      </c>
      <c r="F189" s="1" t="s">
        <v>30</v>
      </c>
      <c r="G189" s="2"/>
      <c r="H189" s="6">
        <v>12500</v>
      </c>
      <c r="I189" s="6">
        <v>12500</v>
      </c>
      <c r="J189" s="6">
        <v>25000</v>
      </c>
    </row>
    <row r="190" spans="1:10" x14ac:dyDescent="0.2">
      <c r="A190" s="2" t="s">
        <v>33</v>
      </c>
      <c r="B190" s="2" t="s">
        <v>40</v>
      </c>
      <c r="C190" s="2" t="s">
        <v>41</v>
      </c>
      <c r="F190" s="1" t="s">
        <v>31</v>
      </c>
      <c r="G190" s="2"/>
      <c r="H190" s="6">
        <v>0</v>
      </c>
      <c r="I190" s="6">
        <v>0</v>
      </c>
      <c r="J190" s="6">
        <v>0</v>
      </c>
    </row>
    <row r="191" spans="1:10" x14ac:dyDescent="0.2">
      <c r="A191" s="2" t="s">
        <v>33</v>
      </c>
      <c r="B191" s="2" t="s">
        <v>40</v>
      </c>
      <c r="C191" s="2" t="s">
        <v>41</v>
      </c>
      <c r="F191" s="1" t="s">
        <v>32</v>
      </c>
      <c r="G191" s="2"/>
      <c r="H191" s="6">
        <v>13500</v>
      </c>
      <c r="I191" s="6">
        <v>13500</v>
      </c>
      <c r="J191" s="6">
        <v>13500</v>
      </c>
    </row>
    <row r="192" spans="1:10" x14ac:dyDescent="0.2">
      <c r="A192" s="2" t="s">
        <v>33</v>
      </c>
      <c r="B192" s="2" t="s">
        <v>40</v>
      </c>
      <c r="C192" s="2" t="s">
        <v>42</v>
      </c>
      <c r="F192" s="1" t="s">
        <v>6</v>
      </c>
      <c r="G192" s="2"/>
      <c r="H192" s="6">
        <v>0</v>
      </c>
      <c r="I192" s="6">
        <v>0</v>
      </c>
      <c r="J192" s="6">
        <v>0</v>
      </c>
    </row>
    <row r="193" spans="1:10" x14ac:dyDescent="0.2">
      <c r="A193" s="2" t="s">
        <v>33</v>
      </c>
      <c r="B193" s="2" t="s">
        <v>40</v>
      </c>
      <c r="C193" s="2" t="s">
        <v>42</v>
      </c>
      <c r="F193" s="1" t="s">
        <v>7</v>
      </c>
      <c r="G193" s="2"/>
      <c r="H193" s="6">
        <v>0</v>
      </c>
      <c r="I193" s="6">
        <v>0</v>
      </c>
      <c r="J193" s="6">
        <v>0</v>
      </c>
    </row>
    <row r="194" spans="1:10" x14ac:dyDescent="0.2">
      <c r="A194" s="2" t="s">
        <v>33</v>
      </c>
      <c r="B194" s="2" t="s">
        <v>40</v>
      </c>
      <c r="C194" s="2" t="s">
        <v>42</v>
      </c>
      <c r="F194" s="1" t="s">
        <v>8</v>
      </c>
      <c r="G194" s="2"/>
      <c r="H194" s="6">
        <v>-3000</v>
      </c>
      <c r="I194" s="6">
        <v>-3000</v>
      </c>
      <c r="J194" s="6">
        <v>-3000</v>
      </c>
    </row>
    <row r="195" spans="1:10" x14ac:dyDescent="0.2">
      <c r="A195" s="2" t="s">
        <v>33</v>
      </c>
      <c r="B195" s="2" t="s">
        <v>40</v>
      </c>
      <c r="C195" s="2" t="s">
        <v>42</v>
      </c>
      <c r="F195" s="1" t="s">
        <v>9</v>
      </c>
      <c r="G195" s="2"/>
      <c r="H195" s="6">
        <v>-5000</v>
      </c>
      <c r="I195" s="6">
        <v>-5000</v>
      </c>
      <c r="J195" s="6">
        <v>-5000</v>
      </c>
    </row>
    <row r="196" spans="1:10" x14ac:dyDescent="0.2">
      <c r="A196" s="2" t="s">
        <v>33</v>
      </c>
      <c r="B196" s="2" t="s">
        <v>40</v>
      </c>
      <c r="C196" s="2" t="s">
        <v>42</v>
      </c>
      <c r="F196" s="1" t="s">
        <v>10</v>
      </c>
      <c r="G196" s="2"/>
      <c r="H196" s="6">
        <v>0</v>
      </c>
      <c r="I196" s="6">
        <v>0</v>
      </c>
      <c r="J196" s="6">
        <v>0</v>
      </c>
    </row>
    <row r="197" spans="1:10" x14ac:dyDescent="0.2">
      <c r="A197" s="2" t="s">
        <v>33</v>
      </c>
      <c r="B197" s="2" t="s">
        <v>40</v>
      </c>
      <c r="C197" s="2" t="s">
        <v>42</v>
      </c>
      <c r="F197" s="1" t="s">
        <v>11</v>
      </c>
      <c r="G197" s="2"/>
      <c r="H197" s="6">
        <v>5000</v>
      </c>
      <c r="I197" s="6">
        <v>5000</v>
      </c>
      <c r="J197" s="6">
        <v>5000</v>
      </c>
    </row>
    <row r="198" spans="1:10" x14ac:dyDescent="0.2">
      <c r="A198" s="2" t="s">
        <v>33</v>
      </c>
      <c r="B198" s="2" t="s">
        <v>40</v>
      </c>
      <c r="C198" s="2" t="s">
        <v>42</v>
      </c>
      <c r="F198" s="1" t="s">
        <v>12</v>
      </c>
      <c r="G198" s="2"/>
      <c r="H198" s="6">
        <v>7500</v>
      </c>
      <c r="I198" s="6">
        <v>15000</v>
      </c>
      <c r="J198" s="6">
        <v>15000</v>
      </c>
    </row>
    <row r="199" spans="1:10" x14ac:dyDescent="0.2">
      <c r="A199" s="2" t="s">
        <v>33</v>
      </c>
      <c r="B199" s="2" t="s">
        <v>40</v>
      </c>
      <c r="C199" s="2" t="s">
        <v>42</v>
      </c>
      <c r="F199" s="1" t="s">
        <v>13</v>
      </c>
      <c r="G199" s="2"/>
      <c r="H199" s="6">
        <v>25000</v>
      </c>
      <c r="I199" s="6">
        <v>0</v>
      </c>
      <c r="J199" s="6">
        <v>25000</v>
      </c>
    </row>
    <row r="200" spans="1:10" x14ac:dyDescent="0.2">
      <c r="A200" s="2" t="s">
        <v>33</v>
      </c>
      <c r="B200" s="2" t="s">
        <v>40</v>
      </c>
      <c r="C200" s="2" t="s">
        <v>42</v>
      </c>
      <c r="F200" s="1" t="s">
        <v>14</v>
      </c>
      <c r="G200" s="2"/>
      <c r="H200" s="6">
        <v>0</v>
      </c>
      <c r="I200" s="6">
        <v>0</v>
      </c>
      <c r="J200" s="6">
        <v>0</v>
      </c>
    </row>
    <row r="201" spans="1:10" x14ac:dyDescent="0.2">
      <c r="A201" s="2" t="s">
        <v>33</v>
      </c>
      <c r="B201" s="2" t="s">
        <v>40</v>
      </c>
      <c r="C201" s="2" t="s">
        <v>42</v>
      </c>
      <c r="F201" s="1" t="s">
        <v>15</v>
      </c>
      <c r="G201" s="2"/>
      <c r="H201" s="6">
        <v>0</v>
      </c>
      <c r="I201" s="6">
        <v>8500</v>
      </c>
      <c r="J201" s="6">
        <v>8500</v>
      </c>
    </row>
    <row r="202" spans="1:10" x14ac:dyDescent="0.2">
      <c r="A202" s="2" t="s">
        <v>33</v>
      </c>
      <c r="B202" s="2" t="s">
        <v>40</v>
      </c>
      <c r="C202" s="2" t="s">
        <v>42</v>
      </c>
      <c r="F202" s="1" t="s">
        <v>16</v>
      </c>
      <c r="G202" s="2"/>
      <c r="H202" s="6">
        <v>0</v>
      </c>
      <c r="I202" s="6">
        <v>0</v>
      </c>
      <c r="J202" s="6">
        <v>0</v>
      </c>
    </row>
    <row r="203" spans="1:10" x14ac:dyDescent="0.2">
      <c r="A203" s="2" t="s">
        <v>33</v>
      </c>
      <c r="B203" s="2" t="s">
        <v>40</v>
      </c>
      <c r="C203" s="2" t="s">
        <v>42</v>
      </c>
      <c r="F203" s="1" t="s">
        <v>17</v>
      </c>
      <c r="G203" s="2"/>
      <c r="H203" s="6">
        <v>0</v>
      </c>
      <c r="I203" s="6">
        <v>0</v>
      </c>
      <c r="J203" s="6">
        <v>0</v>
      </c>
    </row>
    <row r="204" spans="1:10" x14ac:dyDescent="0.2">
      <c r="A204" s="2" t="s">
        <v>33</v>
      </c>
      <c r="B204" s="2" t="s">
        <v>40</v>
      </c>
      <c r="C204" s="2" t="s">
        <v>42</v>
      </c>
      <c r="F204" s="1" t="s">
        <v>18</v>
      </c>
      <c r="G204" s="2"/>
      <c r="H204" s="6">
        <v>0</v>
      </c>
      <c r="I204" s="6">
        <v>0</v>
      </c>
      <c r="J204" s="6">
        <v>0</v>
      </c>
    </row>
    <row r="205" spans="1:10" x14ac:dyDescent="0.2">
      <c r="A205" s="2" t="s">
        <v>33</v>
      </c>
      <c r="B205" s="2" t="s">
        <v>40</v>
      </c>
      <c r="C205" s="2" t="s">
        <v>42</v>
      </c>
      <c r="F205" s="1" t="s">
        <v>19</v>
      </c>
      <c r="G205" s="2"/>
      <c r="H205" s="6">
        <v>0</v>
      </c>
      <c r="I205" s="6">
        <v>0</v>
      </c>
      <c r="J205" s="6">
        <v>0</v>
      </c>
    </row>
    <row r="206" spans="1:10" x14ac:dyDescent="0.2">
      <c r="A206" s="2" t="s">
        <v>33</v>
      </c>
      <c r="B206" s="2" t="s">
        <v>40</v>
      </c>
      <c r="C206" s="2" t="s">
        <v>42</v>
      </c>
      <c r="F206" s="1" t="s">
        <v>20</v>
      </c>
      <c r="G206" s="2"/>
      <c r="H206" s="6">
        <v>0</v>
      </c>
      <c r="I206" s="6">
        <v>3500</v>
      </c>
      <c r="J206" s="6">
        <v>0</v>
      </c>
    </row>
    <row r="207" spans="1:10" x14ac:dyDescent="0.2">
      <c r="A207" s="2" t="s">
        <v>33</v>
      </c>
      <c r="B207" s="2" t="s">
        <v>40</v>
      </c>
      <c r="C207" s="2" t="s">
        <v>42</v>
      </c>
      <c r="F207" s="1" t="s">
        <v>21</v>
      </c>
      <c r="G207" s="2"/>
      <c r="H207" s="6">
        <v>0</v>
      </c>
      <c r="I207" s="6">
        <v>0</v>
      </c>
      <c r="J207" s="6">
        <v>0</v>
      </c>
    </row>
    <row r="208" spans="1:10" x14ac:dyDescent="0.2">
      <c r="A208" s="2" t="s">
        <v>33</v>
      </c>
      <c r="B208" s="2" t="s">
        <v>40</v>
      </c>
      <c r="C208" s="2" t="s">
        <v>42</v>
      </c>
      <c r="F208" s="1" t="s">
        <v>22</v>
      </c>
      <c r="G208" s="2"/>
      <c r="H208" s="6">
        <v>0</v>
      </c>
      <c r="I208" s="6">
        <v>0</v>
      </c>
      <c r="J208" s="6">
        <v>0</v>
      </c>
    </row>
    <row r="209" spans="1:10" x14ac:dyDescent="0.2">
      <c r="A209" s="2" t="s">
        <v>33</v>
      </c>
      <c r="B209" s="2" t="s">
        <v>40</v>
      </c>
      <c r="C209" s="2" t="s">
        <v>42</v>
      </c>
      <c r="F209" s="1" t="s">
        <v>23</v>
      </c>
      <c r="G209" s="2"/>
      <c r="H209" s="6">
        <v>0</v>
      </c>
      <c r="I209" s="6">
        <v>0</v>
      </c>
      <c r="J209" s="6">
        <v>0</v>
      </c>
    </row>
    <row r="210" spans="1:10" x14ac:dyDescent="0.2">
      <c r="A210" s="2" t="s">
        <v>33</v>
      </c>
      <c r="B210" s="2" t="s">
        <v>40</v>
      </c>
      <c r="C210" s="2" t="s">
        <v>42</v>
      </c>
      <c r="F210" s="1" t="s">
        <v>24</v>
      </c>
      <c r="G210" s="2"/>
      <c r="H210" s="6">
        <v>0</v>
      </c>
      <c r="I210" s="6">
        <v>0</v>
      </c>
      <c r="J210" s="6">
        <v>0</v>
      </c>
    </row>
    <row r="211" spans="1:10" x14ac:dyDescent="0.2">
      <c r="A211" s="2" t="s">
        <v>33</v>
      </c>
      <c r="B211" s="2" t="s">
        <v>40</v>
      </c>
      <c r="C211" s="2" t="s">
        <v>42</v>
      </c>
      <c r="F211" s="1" t="s">
        <v>25</v>
      </c>
      <c r="G211" s="2"/>
      <c r="H211" s="6">
        <v>0</v>
      </c>
      <c r="I211" s="6">
        <v>0</v>
      </c>
      <c r="J211" s="6">
        <v>0</v>
      </c>
    </row>
    <row r="212" spans="1:10" x14ac:dyDescent="0.2">
      <c r="A212" s="2" t="s">
        <v>33</v>
      </c>
      <c r="B212" s="2" t="s">
        <v>40</v>
      </c>
      <c r="C212" s="2" t="s">
        <v>42</v>
      </c>
      <c r="F212" s="1" t="s">
        <v>26</v>
      </c>
      <c r="G212" s="2"/>
      <c r="H212" s="6">
        <v>0</v>
      </c>
      <c r="I212" s="6">
        <v>0</v>
      </c>
      <c r="J212" s="6">
        <v>0</v>
      </c>
    </row>
    <row r="213" spans="1:10" x14ac:dyDescent="0.2">
      <c r="A213" s="2" t="s">
        <v>33</v>
      </c>
      <c r="B213" s="2" t="s">
        <v>40</v>
      </c>
      <c r="C213" s="2" t="s">
        <v>42</v>
      </c>
      <c r="F213" s="1" t="s">
        <v>27</v>
      </c>
      <c r="G213" s="2"/>
      <c r="H213" s="6">
        <v>6000</v>
      </c>
      <c r="I213" s="6">
        <v>12000</v>
      </c>
      <c r="J213" s="6">
        <v>6000</v>
      </c>
    </row>
    <row r="214" spans="1:10" x14ac:dyDescent="0.2">
      <c r="A214" s="2" t="s">
        <v>33</v>
      </c>
      <c r="B214" s="2" t="s">
        <v>40</v>
      </c>
      <c r="C214" s="2" t="s">
        <v>42</v>
      </c>
      <c r="F214" s="1" t="s">
        <v>28</v>
      </c>
      <c r="G214" s="2"/>
      <c r="H214" s="6">
        <v>0</v>
      </c>
      <c r="I214" s="6">
        <v>0</v>
      </c>
      <c r="J214" s="6">
        <v>0</v>
      </c>
    </row>
    <row r="215" spans="1:10" x14ac:dyDescent="0.2">
      <c r="A215" s="2" t="s">
        <v>33</v>
      </c>
      <c r="B215" s="2" t="s">
        <v>40</v>
      </c>
      <c r="C215" s="2" t="s">
        <v>42</v>
      </c>
      <c r="F215" s="1" t="s">
        <v>29</v>
      </c>
      <c r="G215" s="2"/>
      <c r="H215" s="6">
        <v>0</v>
      </c>
      <c r="I215" s="6">
        <v>0</v>
      </c>
      <c r="J215" s="6">
        <v>0</v>
      </c>
    </row>
    <row r="216" spans="1:10" x14ac:dyDescent="0.2">
      <c r="A216" s="2" t="s">
        <v>33</v>
      </c>
      <c r="B216" s="2" t="s">
        <v>40</v>
      </c>
      <c r="C216" s="2" t="s">
        <v>42</v>
      </c>
      <c r="F216" s="1" t="s">
        <v>30</v>
      </c>
      <c r="G216" s="2"/>
      <c r="H216" s="6">
        <v>12500</v>
      </c>
      <c r="I216" s="6">
        <v>0</v>
      </c>
      <c r="J216" s="6">
        <v>0</v>
      </c>
    </row>
    <row r="217" spans="1:10" x14ac:dyDescent="0.2">
      <c r="A217" s="2" t="s">
        <v>33</v>
      </c>
      <c r="B217" s="2" t="s">
        <v>40</v>
      </c>
      <c r="C217" s="2" t="s">
        <v>42</v>
      </c>
      <c r="F217" s="1" t="s">
        <v>31</v>
      </c>
      <c r="G217" s="2"/>
      <c r="H217" s="6">
        <v>0</v>
      </c>
      <c r="I217" s="6">
        <v>0</v>
      </c>
      <c r="J217" s="6">
        <v>0</v>
      </c>
    </row>
    <row r="218" spans="1:10" x14ac:dyDescent="0.2">
      <c r="A218" s="2" t="s">
        <v>33</v>
      </c>
      <c r="B218" s="2" t="s">
        <v>40</v>
      </c>
      <c r="C218" s="2" t="s">
        <v>42</v>
      </c>
      <c r="F218" s="1" t="s">
        <v>32</v>
      </c>
      <c r="G218" s="2"/>
      <c r="H218" s="6">
        <v>9000</v>
      </c>
      <c r="I218" s="6">
        <v>9000</v>
      </c>
      <c r="J218" s="6">
        <v>9000</v>
      </c>
    </row>
    <row r="219" spans="1:10" x14ac:dyDescent="0.2">
      <c r="A219" s="2" t="s">
        <v>33</v>
      </c>
      <c r="B219" s="2" t="s">
        <v>40</v>
      </c>
      <c r="C219" s="2" t="s">
        <v>43</v>
      </c>
      <c r="F219" s="1" t="s">
        <v>6</v>
      </c>
      <c r="G219" s="2"/>
      <c r="H219" s="6">
        <v>0</v>
      </c>
      <c r="I219" s="6">
        <v>3000</v>
      </c>
      <c r="J219" s="6">
        <v>0</v>
      </c>
    </row>
    <row r="220" spans="1:10" x14ac:dyDescent="0.2">
      <c r="A220" s="2" t="s">
        <v>33</v>
      </c>
      <c r="B220" s="2" t="s">
        <v>40</v>
      </c>
      <c r="C220" s="2" t="s">
        <v>43</v>
      </c>
      <c r="F220" s="1" t="s">
        <v>7</v>
      </c>
      <c r="G220" s="2"/>
      <c r="H220" s="6">
        <v>0</v>
      </c>
      <c r="I220" s="6">
        <v>0</v>
      </c>
      <c r="J220" s="6">
        <v>0</v>
      </c>
    </row>
    <row r="221" spans="1:10" x14ac:dyDescent="0.2">
      <c r="A221" s="2" t="s">
        <v>33</v>
      </c>
      <c r="B221" s="2" t="s">
        <v>40</v>
      </c>
      <c r="C221" s="2" t="s">
        <v>43</v>
      </c>
      <c r="F221" s="1" t="s">
        <v>8</v>
      </c>
      <c r="G221" s="2"/>
      <c r="H221" s="6">
        <v>0</v>
      </c>
      <c r="I221" s="6">
        <v>-9000</v>
      </c>
      <c r="J221" s="6">
        <v>0</v>
      </c>
    </row>
    <row r="222" spans="1:10" x14ac:dyDescent="0.2">
      <c r="A222" s="2" t="s">
        <v>33</v>
      </c>
      <c r="B222" s="2" t="s">
        <v>40</v>
      </c>
      <c r="C222" s="2" t="s">
        <v>43</v>
      </c>
      <c r="F222" s="1" t="s">
        <v>9</v>
      </c>
      <c r="G222" s="2"/>
      <c r="H222" s="6">
        <v>-10000</v>
      </c>
      <c r="I222" s="6">
        <v>-15000</v>
      </c>
      <c r="J222" s="6">
        <v>-10000</v>
      </c>
    </row>
    <row r="223" spans="1:10" x14ac:dyDescent="0.2">
      <c r="A223" s="2" t="s">
        <v>33</v>
      </c>
      <c r="B223" s="2" t="s">
        <v>40</v>
      </c>
      <c r="C223" s="2" t="s">
        <v>43</v>
      </c>
      <c r="F223" s="1" t="s">
        <v>10</v>
      </c>
      <c r="G223" s="2"/>
      <c r="H223" s="6">
        <v>0</v>
      </c>
      <c r="I223" s="6">
        <v>0</v>
      </c>
      <c r="J223" s="6">
        <v>0</v>
      </c>
    </row>
    <row r="224" spans="1:10" x14ac:dyDescent="0.2">
      <c r="A224" s="2" t="s">
        <v>33</v>
      </c>
      <c r="B224" s="2" t="s">
        <v>40</v>
      </c>
      <c r="C224" s="2" t="s">
        <v>43</v>
      </c>
      <c r="F224" s="1" t="s">
        <v>11</v>
      </c>
      <c r="G224" s="2"/>
      <c r="H224" s="6">
        <v>5000</v>
      </c>
      <c r="I224" s="6">
        <v>5000</v>
      </c>
      <c r="J224" s="6">
        <v>0</v>
      </c>
    </row>
    <row r="225" spans="1:10" x14ac:dyDescent="0.2">
      <c r="A225" s="2" t="s">
        <v>33</v>
      </c>
      <c r="B225" s="2" t="s">
        <v>40</v>
      </c>
      <c r="C225" s="2" t="s">
        <v>43</v>
      </c>
      <c r="F225" s="1" t="s">
        <v>12</v>
      </c>
      <c r="G225" s="2"/>
      <c r="H225" s="6">
        <v>0</v>
      </c>
      <c r="I225" s="6">
        <v>-15000</v>
      </c>
      <c r="J225" s="6">
        <v>-7500</v>
      </c>
    </row>
    <row r="226" spans="1:10" x14ac:dyDescent="0.2">
      <c r="A226" s="2" t="s">
        <v>33</v>
      </c>
      <c r="B226" s="2" t="s">
        <v>40</v>
      </c>
      <c r="C226" s="2" t="s">
        <v>43</v>
      </c>
      <c r="F226" s="1" t="s">
        <v>13</v>
      </c>
      <c r="G226" s="2"/>
      <c r="H226" s="6">
        <v>25000</v>
      </c>
      <c r="I226" s="6">
        <v>50000</v>
      </c>
      <c r="J226" s="6">
        <v>25000</v>
      </c>
    </row>
    <row r="227" spans="1:10" x14ac:dyDescent="0.2">
      <c r="A227" s="2" t="s">
        <v>33</v>
      </c>
      <c r="B227" s="2" t="s">
        <v>40</v>
      </c>
      <c r="C227" s="2" t="s">
        <v>43</v>
      </c>
      <c r="F227" s="1" t="s">
        <v>14</v>
      </c>
      <c r="G227" s="2"/>
      <c r="H227" s="6">
        <v>0</v>
      </c>
      <c r="I227" s="6">
        <v>0</v>
      </c>
      <c r="J227" s="6">
        <v>0</v>
      </c>
    </row>
    <row r="228" spans="1:10" x14ac:dyDescent="0.2">
      <c r="A228" s="2" t="s">
        <v>33</v>
      </c>
      <c r="B228" s="2" t="s">
        <v>40</v>
      </c>
      <c r="C228" s="2" t="s">
        <v>43</v>
      </c>
      <c r="F228" s="1" t="s">
        <v>15</v>
      </c>
      <c r="G228" s="2"/>
      <c r="H228" s="6">
        <v>0</v>
      </c>
      <c r="I228" s="6">
        <v>0</v>
      </c>
      <c r="J228" s="6">
        <v>0</v>
      </c>
    </row>
    <row r="229" spans="1:10" x14ac:dyDescent="0.2">
      <c r="A229" s="2" t="s">
        <v>33</v>
      </c>
      <c r="B229" s="2" t="s">
        <v>40</v>
      </c>
      <c r="C229" s="2" t="s">
        <v>43</v>
      </c>
      <c r="F229" s="1" t="s">
        <v>16</v>
      </c>
      <c r="G229" s="2"/>
      <c r="H229" s="6">
        <v>0</v>
      </c>
      <c r="I229" s="6">
        <v>0</v>
      </c>
      <c r="J229" s="6">
        <v>0</v>
      </c>
    </row>
    <row r="230" spans="1:10" x14ac:dyDescent="0.2">
      <c r="A230" s="2" t="s">
        <v>33</v>
      </c>
      <c r="B230" s="2" t="s">
        <v>40</v>
      </c>
      <c r="C230" s="2" t="s">
        <v>43</v>
      </c>
      <c r="F230" s="1" t="s">
        <v>17</v>
      </c>
      <c r="G230" s="2"/>
      <c r="H230" s="6">
        <v>0</v>
      </c>
      <c r="I230" s="6">
        <v>0</v>
      </c>
      <c r="J230" s="6">
        <v>0</v>
      </c>
    </row>
    <row r="231" spans="1:10" x14ac:dyDescent="0.2">
      <c r="A231" s="2" t="s">
        <v>33</v>
      </c>
      <c r="B231" s="2" t="s">
        <v>40</v>
      </c>
      <c r="C231" s="2" t="s">
        <v>43</v>
      </c>
      <c r="F231" s="1" t="s">
        <v>18</v>
      </c>
      <c r="G231" s="2"/>
      <c r="H231" s="6">
        <v>0</v>
      </c>
      <c r="I231" s="6">
        <v>0</v>
      </c>
      <c r="J231" s="6">
        <v>0</v>
      </c>
    </row>
    <row r="232" spans="1:10" x14ac:dyDescent="0.2">
      <c r="A232" s="2" t="s">
        <v>33</v>
      </c>
      <c r="B232" s="2" t="s">
        <v>40</v>
      </c>
      <c r="C232" s="2" t="s">
        <v>43</v>
      </c>
      <c r="F232" s="1" t="s">
        <v>19</v>
      </c>
      <c r="G232" s="2"/>
      <c r="H232" s="6">
        <v>0</v>
      </c>
      <c r="I232" s="6">
        <v>0</v>
      </c>
      <c r="J232" s="6">
        <v>0</v>
      </c>
    </row>
    <row r="233" spans="1:10" x14ac:dyDescent="0.2">
      <c r="A233" s="2" t="s">
        <v>33</v>
      </c>
      <c r="B233" s="2" t="s">
        <v>40</v>
      </c>
      <c r="C233" s="2" t="s">
        <v>43</v>
      </c>
      <c r="F233" s="1" t="s">
        <v>20</v>
      </c>
      <c r="G233" s="2"/>
      <c r="H233" s="6">
        <v>24500</v>
      </c>
      <c r="I233" s="6">
        <v>14000</v>
      </c>
      <c r="J233" s="6">
        <v>3500</v>
      </c>
    </row>
    <row r="234" spans="1:10" x14ac:dyDescent="0.2">
      <c r="A234" s="2" t="s">
        <v>33</v>
      </c>
      <c r="B234" s="2" t="s">
        <v>40</v>
      </c>
      <c r="C234" s="2" t="s">
        <v>43</v>
      </c>
      <c r="F234" s="1" t="s">
        <v>21</v>
      </c>
      <c r="G234" s="2"/>
      <c r="H234" s="6">
        <v>0</v>
      </c>
      <c r="I234" s="6">
        <v>3000</v>
      </c>
      <c r="J234" s="6">
        <v>0</v>
      </c>
    </row>
    <row r="235" spans="1:10" x14ac:dyDescent="0.2">
      <c r="A235" s="2" t="s">
        <v>33</v>
      </c>
      <c r="B235" s="2" t="s">
        <v>40</v>
      </c>
      <c r="C235" s="2" t="s">
        <v>43</v>
      </c>
      <c r="F235" s="1" t="s">
        <v>22</v>
      </c>
      <c r="G235" s="2"/>
      <c r="H235" s="6">
        <v>0</v>
      </c>
      <c r="I235" s="6">
        <v>0</v>
      </c>
      <c r="J235" s="6">
        <v>0</v>
      </c>
    </row>
    <row r="236" spans="1:10" x14ac:dyDescent="0.2">
      <c r="A236" s="2" t="s">
        <v>33</v>
      </c>
      <c r="B236" s="2" t="s">
        <v>40</v>
      </c>
      <c r="C236" s="2" t="s">
        <v>43</v>
      </c>
      <c r="F236" s="1" t="s">
        <v>23</v>
      </c>
      <c r="G236" s="2"/>
      <c r="H236" s="6">
        <v>0</v>
      </c>
      <c r="I236" s="6">
        <v>0</v>
      </c>
      <c r="J236" s="6">
        <v>0</v>
      </c>
    </row>
    <row r="237" spans="1:10" x14ac:dyDescent="0.2">
      <c r="A237" s="2" t="s">
        <v>33</v>
      </c>
      <c r="B237" s="2" t="s">
        <v>40</v>
      </c>
      <c r="C237" s="2" t="s">
        <v>43</v>
      </c>
      <c r="F237" s="1" t="s">
        <v>24</v>
      </c>
      <c r="G237" s="2"/>
      <c r="H237" s="6">
        <v>0</v>
      </c>
      <c r="I237" s="6">
        <v>0</v>
      </c>
      <c r="J237" s="6">
        <v>0</v>
      </c>
    </row>
    <row r="238" spans="1:10" x14ac:dyDescent="0.2">
      <c r="A238" s="2" t="s">
        <v>33</v>
      </c>
      <c r="B238" s="2" t="s">
        <v>40</v>
      </c>
      <c r="C238" s="2" t="s">
        <v>43</v>
      </c>
      <c r="F238" s="1" t="s">
        <v>25</v>
      </c>
      <c r="G238" s="2"/>
      <c r="H238" s="6">
        <v>0</v>
      </c>
      <c r="I238" s="6">
        <v>0</v>
      </c>
      <c r="J238" s="6">
        <v>0</v>
      </c>
    </row>
    <row r="239" spans="1:10" x14ac:dyDescent="0.2">
      <c r="A239" s="2" t="s">
        <v>33</v>
      </c>
      <c r="B239" s="2" t="s">
        <v>40</v>
      </c>
      <c r="C239" s="2" t="s">
        <v>43</v>
      </c>
      <c r="F239" s="1" t="s">
        <v>26</v>
      </c>
      <c r="G239" s="2"/>
      <c r="H239" s="6">
        <v>0</v>
      </c>
      <c r="I239" s="6">
        <v>0</v>
      </c>
      <c r="J239" s="6">
        <v>0</v>
      </c>
    </row>
    <row r="240" spans="1:10" x14ac:dyDescent="0.2">
      <c r="A240" s="2" t="s">
        <v>33</v>
      </c>
      <c r="B240" s="2" t="s">
        <v>40</v>
      </c>
      <c r="C240" s="2" t="s">
        <v>43</v>
      </c>
      <c r="F240" s="1" t="s">
        <v>27</v>
      </c>
      <c r="G240" s="2"/>
      <c r="H240" s="6">
        <v>6000</v>
      </c>
      <c r="I240" s="6">
        <v>12000</v>
      </c>
      <c r="J240" s="6">
        <v>0</v>
      </c>
    </row>
    <row r="241" spans="1:10" x14ac:dyDescent="0.2">
      <c r="A241" s="2" t="s">
        <v>33</v>
      </c>
      <c r="B241" s="2" t="s">
        <v>40</v>
      </c>
      <c r="C241" s="2" t="s">
        <v>43</v>
      </c>
      <c r="F241" s="1" t="s">
        <v>28</v>
      </c>
      <c r="G241" s="2"/>
      <c r="H241" s="6">
        <v>0</v>
      </c>
      <c r="I241" s="6">
        <v>0</v>
      </c>
      <c r="J241" s="6">
        <v>0</v>
      </c>
    </row>
    <row r="242" spans="1:10" x14ac:dyDescent="0.2">
      <c r="A242" s="2" t="s">
        <v>33</v>
      </c>
      <c r="B242" s="2" t="s">
        <v>40</v>
      </c>
      <c r="C242" s="2" t="s">
        <v>43</v>
      </c>
      <c r="F242" s="1" t="s">
        <v>29</v>
      </c>
      <c r="G242" s="2"/>
      <c r="H242" s="6">
        <v>0</v>
      </c>
      <c r="I242" s="6">
        <v>0</v>
      </c>
      <c r="J242" s="6">
        <v>0</v>
      </c>
    </row>
    <row r="243" spans="1:10" x14ac:dyDescent="0.2">
      <c r="A243" s="2" t="s">
        <v>33</v>
      </c>
      <c r="B243" s="2" t="s">
        <v>40</v>
      </c>
      <c r="C243" s="2" t="s">
        <v>43</v>
      </c>
      <c r="F243" s="1" t="s">
        <v>30</v>
      </c>
      <c r="G243" s="2"/>
      <c r="H243" s="6">
        <v>25000</v>
      </c>
      <c r="I243" s="6">
        <v>25000</v>
      </c>
      <c r="J243" s="6">
        <v>25000</v>
      </c>
    </row>
    <row r="244" spans="1:10" x14ac:dyDescent="0.2">
      <c r="A244" s="2" t="s">
        <v>33</v>
      </c>
      <c r="B244" s="2" t="s">
        <v>40</v>
      </c>
      <c r="C244" s="2" t="s">
        <v>43</v>
      </c>
      <c r="F244" s="1" t="s">
        <v>31</v>
      </c>
      <c r="G244" s="2"/>
      <c r="H244" s="6">
        <v>0</v>
      </c>
      <c r="I244" s="6">
        <v>0</v>
      </c>
      <c r="J244" s="6">
        <v>0</v>
      </c>
    </row>
    <row r="245" spans="1:10" x14ac:dyDescent="0.2">
      <c r="A245" s="2" t="s">
        <v>33</v>
      </c>
      <c r="B245" s="2" t="s">
        <v>40</v>
      </c>
      <c r="C245" s="2" t="s">
        <v>43</v>
      </c>
      <c r="F245" s="1" t="s">
        <v>32</v>
      </c>
      <c r="G245" s="2"/>
      <c r="H245" s="6">
        <v>4500</v>
      </c>
      <c r="I245" s="6">
        <v>4500</v>
      </c>
      <c r="J245" s="6">
        <v>4500</v>
      </c>
    </row>
    <row r="246" spans="1:10" x14ac:dyDescent="0.2">
      <c r="A246" s="2" t="s">
        <v>33</v>
      </c>
      <c r="B246" s="2" t="s">
        <v>44</v>
      </c>
      <c r="C246" s="2" t="s">
        <v>45</v>
      </c>
      <c r="F246" s="1" t="s">
        <v>6</v>
      </c>
      <c r="H246" s="6">
        <v>0</v>
      </c>
      <c r="I246" s="6">
        <v>0</v>
      </c>
      <c r="J246" s="6">
        <v>0</v>
      </c>
    </row>
    <row r="247" spans="1:10" x14ac:dyDescent="0.2">
      <c r="A247" s="2" t="s">
        <v>33</v>
      </c>
      <c r="B247" s="2" t="s">
        <v>44</v>
      </c>
      <c r="C247" s="2" t="s">
        <v>45</v>
      </c>
      <c r="F247" s="1" t="s">
        <v>7</v>
      </c>
      <c r="H247" s="6">
        <v>0</v>
      </c>
      <c r="I247" s="6">
        <v>0</v>
      </c>
      <c r="J247" s="6">
        <v>0</v>
      </c>
    </row>
    <row r="248" spans="1:10" x14ac:dyDescent="0.2">
      <c r="A248" s="2" t="s">
        <v>33</v>
      </c>
      <c r="B248" s="2" t="s">
        <v>44</v>
      </c>
      <c r="C248" s="2" t="s">
        <v>45</v>
      </c>
      <c r="F248" s="1" t="s">
        <v>8</v>
      </c>
      <c r="H248" s="6">
        <v>0</v>
      </c>
      <c r="I248" s="6">
        <v>0</v>
      </c>
      <c r="J248" s="6">
        <v>0</v>
      </c>
    </row>
    <row r="249" spans="1:10" x14ac:dyDescent="0.2">
      <c r="A249" s="2" t="s">
        <v>33</v>
      </c>
      <c r="B249" s="2" t="s">
        <v>44</v>
      </c>
      <c r="C249" s="2" t="s">
        <v>45</v>
      </c>
      <c r="F249" s="1" t="s">
        <v>9</v>
      </c>
      <c r="H249" s="6">
        <v>0</v>
      </c>
      <c r="I249" s="6">
        <v>0</v>
      </c>
      <c r="J249" s="6">
        <v>0</v>
      </c>
    </row>
    <row r="250" spans="1:10" x14ac:dyDescent="0.2">
      <c r="A250" s="2" t="s">
        <v>33</v>
      </c>
      <c r="B250" s="2" t="s">
        <v>44</v>
      </c>
      <c r="C250" s="2" t="s">
        <v>45</v>
      </c>
      <c r="F250" s="1" t="s">
        <v>10</v>
      </c>
      <c r="H250" s="6">
        <v>0</v>
      </c>
      <c r="I250" s="6">
        <v>0</v>
      </c>
      <c r="J250" s="6">
        <v>0</v>
      </c>
    </row>
    <row r="251" spans="1:10" x14ac:dyDescent="0.2">
      <c r="A251" s="2" t="s">
        <v>33</v>
      </c>
      <c r="B251" s="2" t="s">
        <v>44</v>
      </c>
      <c r="C251" s="2" t="s">
        <v>45</v>
      </c>
      <c r="F251" s="1" t="s">
        <v>11</v>
      </c>
      <c r="H251" s="6">
        <v>0</v>
      </c>
      <c r="I251" s="6">
        <v>0</v>
      </c>
      <c r="J251" s="6">
        <v>0</v>
      </c>
    </row>
    <row r="252" spans="1:10" x14ac:dyDescent="0.2">
      <c r="A252" s="2" t="s">
        <v>33</v>
      </c>
      <c r="B252" s="2" t="s">
        <v>44</v>
      </c>
      <c r="C252" s="2" t="s">
        <v>45</v>
      </c>
      <c r="F252" s="1" t="s">
        <v>12</v>
      </c>
      <c r="H252" s="6">
        <v>0</v>
      </c>
      <c r="I252" s="6">
        <v>0</v>
      </c>
      <c r="J252" s="6">
        <v>0</v>
      </c>
    </row>
    <row r="253" spans="1:10" x14ac:dyDescent="0.2">
      <c r="A253" s="2" t="s">
        <v>33</v>
      </c>
      <c r="B253" s="2" t="s">
        <v>44</v>
      </c>
      <c r="C253" s="2" t="s">
        <v>45</v>
      </c>
      <c r="F253" s="1" t="s">
        <v>13</v>
      </c>
      <c r="H253" s="6">
        <v>0</v>
      </c>
      <c r="I253" s="6">
        <v>-10000</v>
      </c>
      <c r="J253" s="6">
        <v>0</v>
      </c>
    </row>
    <row r="254" spans="1:10" x14ac:dyDescent="0.2">
      <c r="A254" s="2" t="s">
        <v>33</v>
      </c>
      <c r="B254" s="2" t="s">
        <v>44</v>
      </c>
      <c r="C254" s="2" t="s">
        <v>45</v>
      </c>
      <c r="F254" s="1" t="s">
        <v>14</v>
      </c>
      <c r="H254" s="6">
        <v>0</v>
      </c>
      <c r="I254" s="6">
        <v>0</v>
      </c>
      <c r="J254" s="6">
        <v>0</v>
      </c>
    </row>
    <row r="255" spans="1:10" x14ac:dyDescent="0.2">
      <c r="A255" s="2" t="s">
        <v>33</v>
      </c>
      <c r="B255" s="2" t="s">
        <v>44</v>
      </c>
      <c r="C255" s="2" t="s">
        <v>45</v>
      </c>
      <c r="F255" s="1" t="s">
        <v>15</v>
      </c>
      <c r="H255" s="6">
        <v>0</v>
      </c>
      <c r="I255" s="6">
        <v>0</v>
      </c>
      <c r="J255" s="6">
        <v>0</v>
      </c>
    </row>
    <row r="256" spans="1:10" x14ac:dyDescent="0.2">
      <c r="A256" s="2" t="s">
        <v>33</v>
      </c>
      <c r="B256" s="2" t="s">
        <v>44</v>
      </c>
      <c r="C256" s="2" t="s">
        <v>45</v>
      </c>
      <c r="F256" s="1" t="s">
        <v>16</v>
      </c>
      <c r="H256" s="6">
        <v>0</v>
      </c>
      <c r="I256" s="6">
        <v>0</v>
      </c>
      <c r="J256" s="6">
        <v>0</v>
      </c>
    </row>
    <row r="257" spans="1:10" x14ac:dyDescent="0.2">
      <c r="A257" s="2" t="s">
        <v>33</v>
      </c>
      <c r="B257" s="2" t="s">
        <v>44</v>
      </c>
      <c r="C257" s="2" t="s">
        <v>45</v>
      </c>
      <c r="F257" s="1" t="s">
        <v>17</v>
      </c>
      <c r="H257" s="6">
        <v>0</v>
      </c>
      <c r="I257" s="6">
        <v>0</v>
      </c>
      <c r="J257" s="6">
        <v>0</v>
      </c>
    </row>
    <row r="258" spans="1:10" x14ac:dyDescent="0.2">
      <c r="A258" s="2" t="s">
        <v>33</v>
      </c>
      <c r="B258" s="2" t="s">
        <v>44</v>
      </c>
      <c r="C258" s="2" t="s">
        <v>45</v>
      </c>
      <c r="F258" s="1" t="s">
        <v>18</v>
      </c>
      <c r="H258" s="6">
        <v>0</v>
      </c>
      <c r="I258" s="6">
        <v>0</v>
      </c>
      <c r="J258" s="6">
        <v>0</v>
      </c>
    </row>
    <row r="259" spans="1:10" x14ac:dyDescent="0.2">
      <c r="A259" s="2" t="s">
        <v>33</v>
      </c>
      <c r="B259" s="2" t="s">
        <v>44</v>
      </c>
      <c r="C259" s="2" t="s">
        <v>45</v>
      </c>
      <c r="F259" s="1" t="s">
        <v>19</v>
      </c>
      <c r="H259" s="6">
        <v>0</v>
      </c>
      <c r="I259" s="6">
        <v>0</v>
      </c>
      <c r="J259" s="6">
        <v>0</v>
      </c>
    </row>
    <row r="260" spans="1:10" x14ac:dyDescent="0.2">
      <c r="A260" s="2" t="s">
        <v>33</v>
      </c>
      <c r="B260" s="2" t="s">
        <v>44</v>
      </c>
      <c r="C260" s="2" t="s">
        <v>45</v>
      </c>
      <c r="F260" s="1" t="s">
        <v>20</v>
      </c>
      <c r="H260" s="6">
        <v>0</v>
      </c>
      <c r="I260" s="6">
        <v>0</v>
      </c>
      <c r="J260" s="6">
        <v>0</v>
      </c>
    </row>
    <row r="261" spans="1:10" x14ac:dyDescent="0.2">
      <c r="A261" s="2" t="s">
        <v>33</v>
      </c>
      <c r="B261" s="2" t="s">
        <v>44</v>
      </c>
      <c r="C261" s="2" t="s">
        <v>45</v>
      </c>
      <c r="F261" s="1" t="s">
        <v>21</v>
      </c>
      <c r="H261" s="6">
        <v>0</v>
      </c>
      <c r="I261" s="6">
        <v>0</v>
      </c>
      <c r="J261" s="6">
        <v>0</v>
      </c>
    </row>
    <row r="262" spans="1:10" x14ac:dyDescent="0.2">
      <c r="A262" s="2" t="s">
        <v>33</v>
      </c>
      <c r="B262" s="2" t="s">
        <v>44</v>
      </c>
      <c r="C262" s="2" t="s">
        <v>45</v>
      </c>
      <c r="F262" s="1" t="s">
        <v>22</v>
      </c>
      <c r="H262" s="6">
        <v>0</v>
      </c>
      <c r="I262" s="6">
        <v>0</v>
      </c>
      <c r="J262" s="6">
        <v>0</v>
      </c>
    </row>
    <row r="263" spans="1:10" x14ac:dyDescent="0.2">
      <c r="A263" s="2" t="s">
        <v>33</v>
      </c>
      <c r="B263" s="2" t="s">
        <v>44</v>
      </c>
      <c r="C263" s="2" t="s">
        <v>45</v>
      </c>
      <c r="F263" s="1" t="s">
        <v>23</v>
      </c>
      <c r="H263" s="6">
        <v>0</v>
      </c>
      <c r="I263" s="6">
        <v>0</v>
      </c>
      <c r="J263" s="6">
        <v>0</v>
      </c>
    </row>
    <row r="264" spans="1:10" x14ac:dyDescent="0.2">
      <c r="A264" s="2" t="s">
        <v>33</v>
      </c>
      <c r="B264" s="2" t="s">
        <v>44</v>
      </c>
      <c r="C264" s="2" t="s">
        <v>45</v>
      </c>
      <c r="F264" s="1" t="s">
        <v>24</v>
      </c>
      <c r="H264" s="6">
        <v>0</v>
      </c>
      <c r="I264" s="6">
        <v>0</v>
      </c>
      <c r="J264" s="6">
        <v>7500</v>
      </c>
    </row>
    <row r="265" spans="1:10" x14ac:dyDescent="0.2">
      <c r="A265" s="2" t="s">
        <v>33</v>
      </c>
      <c r="B265" s="2" t="s">
        <v>44</v>
      </c>
      <c r="C265" s="2" t="s">
        <v>45</v>
      </c>
      <c r="F265" s="1" t="s">
        <v>25</v>
      </c>
      <c r="H265" s="6">
        <v>0</v>
      </c>
      <c r="I265" s="6">
        <v>0</v>
      </c>
      <c r="J265" s="6">
        <v>0</v>
      </c>
    </row>
    <row r="266" spans="1:10" x14ac:dyDescent="0.2">
      <c r="A266" s="2" t="s">
        <v>33</v>
      </c>
      <c r="B266" s="2" t="s">
        <v>44</v>
      </c>
      <c r="C266" s="2" t="s">
        <v>45</v>
      </c>
      <c r="F266" s="1" t="s">
        <v>26</v>
      </c>
      <c r="H266" s="6">
        <v>0</v>
      </c>
      <c r="I266" s="6">
        <v>0</v>
      </c>
      <c r="J266" s="6">
        <v>0</v>
      </c>
    </row>
    <row r="267" spans="1:10" x14ac:dyDescent="0.2">
      <c r="A267" s="2" t="s">
        <v>33</v>
      </c>
      <c r="B267" s="2" t="s">
        <v>44</v>
      </c>
      <c r="C267" s="2" t="s">
        <v>45</v>
      </c>
      <c r="F267" s="1" t="s">
        <v>27</v>
      </c>
      <c r="H267" s="6">
        <v>0</v>
      </c>
      <c r="I267" s="6">
        <v>0</v>
      </c>
      <c r="J267" s="6">
        <v>0</v>
      </c>
    </row>
    <row r="268" spans="1:10" x14ac:dyDescent="0.2">
      <c r="A268" s="2" t="s">
        <v>33</v>
      </c>
      <c r="B268" s="2" t="s">
        <v>44</v>
      </c>
      <c r="C268" s="2" t="s">
        <v>45</v>
      </c>
      <c r="F268" s="1" t="s">
        <v>28</v>
      </c>
      <c r="H268" s="6">
        <v>0</v>
      </c>
      <c r="I268" s="6">
        <v>0</v>
      </c>
      <c r="J268" s="6">
        <v>0</v>
      </c>
    </row>
    <row r="269" spans="1:10" x14ac:dyDescent="0.2">
      <c r="A269" s="2" t="s">
        <v>33</v>
      </c>
      <c r="B269" s="2" t="s">
        <v>44</v>
      </c>
      <c r="C269" s="2" t="s">
        <v>45</v>
      </c>
      <c r="F269" s="1" t="s">
        <v>29</v>
      </c>
      <c r="H269" s="6">
        <v>0</v>
      </c>
      <c r="I269" s="6">
        <v>0</v>
      </c>
      <c r="J269" s="6">
        <v>0</v>
      </c>
    </row>
    <row r="270" spans="1:10" x14ac:dyDescent="0.2">
      <c r="A270" s="2" t="s">
        <v>33</v>
      </c>
      <c r="B270" s="2" t="s">
        <v>44</v>
      </c>
      <c r="C270" s="2" t="s">
        <v>45</v>
      </c>
      <c r="F270" s="1" t="s">
        <v>30</v>
      </c>
      <c r="H270" s="6">
        <v>0</v>
      </c>
      <c r="I270" s="6">
        <v>0</v>
      </c>
      <c r="J270" s="6">
        <v>0</v>
      </c>
    </row>
    <row r="271" spans="1:10" x14ac:dyDescent="0.2">
      <c r="A271" s="2" t="s">
        <v>33</v>
      </c>
      <c r="B271" s="2" t="s">
        <v>44</v>
      </c>
      <c r="C271" s="2" t="s">
        <v>45</v>
      </c>
      <c r="F271" s="1" t="s">
        <v>31</v>
      </c>
      <c r="H271" s="6">
        <v>0</v>
      </c>
      <c r="I271" s="6">
        <v>0</v>
      </c>
      <c r="J271" s="6">
        <v>0</v>
      </c>
    </row>
    <row r="272" spans="1:10" x14ac:dyDescent="0.2">
      <c r="A272" s="2" t="s">
        <v>33</v>
      </c>
      <c r="B272" s="2" t="s">
        <v>44</v>
      </c>
      <c r="C272" s="2" t="s">
        <v>45</v>
      </c>
      <c r="F272" s="1" t="s">
        <v>32</v>
      </c>
      <c r="H272" s="6">
        <v>0</v>
      </c>
      <c r="I272" s="6">
        <v>-4500</v>
      </c>
      <c r="J272" s="6">
        <v>0</v>
      </c>
    </row>
    <row r="273" spans="8:10" x14ac:dyDescent="0.2">
      <c r="H273" s="10">
        <f>SUM(H3:H272)</f>
        <v>614700</v>
      </c>
      <c r="I273" s="10">
        <f>SUM(I3:I272)</f>
        <v>698866.66666666674</v>
      </c>
      <c r="J273" s="10">
        <f>SUM(J3:J272)</f>
        <v>644931.37254901964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6"/>
  <sheetViews>
    <sheetView zoomScale="80" zoomScaleNormal="80" workbookViewId="0">
      <selection activeCell="A17" sqref="A17:XFD17"/>
    </sheetView>
  </sheetViews>
  <sheetFormatPr defaultRowHeight="12.75" x14ac:dyDescent="0.2"/>
  <cols>
    <col min="2" max="3" width="17.42578125" customWidth="1"/>
    <col min="4" max="4" width="6.5703125" bestFit="1" customWidth="1"/>
    <col min="5" max="5" width="15.140625" bestFit="1" customWidth="1"/>
    <col min="6" max="6" width="15.7109375" bestFit="1" customWidth="1"/>
    <col min="7" max="7" width="14.42578125" bestFit="1" customWidth="1"/>
    <col min="8" max="8" width="12.42578125" bestFit="1" customWidth="1"/>
    <col min="9" max="9" width="13.7109375" bestFit="1" customWidth="1"/>
    <col min="10" max="10" width="17.140625" bestFit="1" customWidth="1"/>
    <col min="11" max="11" width="9.85546875" bestFit="1" customWidth="1"/>
    <col min="12" max="12" width="10.28515625" bestFit="1" customWidth="1"/>
    <col min="13" max="13" width="16" bestFit="1" customWidth="1"/>
  </cols>
  <sheetData>
    <row r="1" spans="2:15" x14ac:dyDescent="0.2">
      <c r="B1" t="s">
        <v>46</v>
      </c>
      <c r="C1" t="s">
        <v>53</v>
      </c>
      <c r="D1" t="s">
        <v>47</v>
      </c>
      <c r="E1" t="s">
        <v>35</v>
      </c>
      <c r="F1" t="s">
        <v>48</v>
      </c>
      <c r="G1" t="s">
        <v>36</v>
      </c>
      <c r="H1" t="s">
        <v>38</v>
      </c>
      <c r="I1" t="s">
        <v>6</v>
      </c>
      <c r="J1" t="s">
        <v>41</v>
      </c>
      <c r="K1" t="s">
        <v>42</v>
      </c>
      <c r="L1" t="s">
        <v>43</v>
      </c>
      <c r="M1" t="s">
        <v>45</v>
      </c>
      <c r="N1" t="s">
        <v>37</v>
      </c>
      <c r="O1" t="s">
        <v>39</v>
      </c>
    </row>
    <row r="2" spans="2:15" ht="12.75" customHeight="1" x14ac:dyDescent="0.2">
      <c r="B2" t="s">
        <v>13</v>
      </c>
      <c r="C2">
        <v>22500</v>
      </c>
      <c r="D2">
        <v>25000</v>
      </c>
      <c r="E2">
        <v>25000</v>
      </c>
      <c r="F2">
        <v>25000</v>
      </c>
      <c r="G2">
        <v>25000</v>
      </c>
      <c r="H2">
        <v>25000</v>
      </c>
      <c r="I2">
        <v>20000</v>
      </c>
      <c r="J2">
        <v>25000</v>
      </c>
      <c r="K2">
        <v>25000</v>
      </c>
      <c r="L2">
        <v>25000</v>
      </c>
      <c r="M2">
        <v>20000</v>
      </c>
      <c r="N2">
        <v>25000</v>
      </c>
      <c r="O2">
        <v>25000</v>
      </c>
    </row>
    <row r="3" spans="2:15" ht="12.75" customHeight="1" x14ac:dyDescent="0.2">
      <c r="B3" t="s">
        <v>49</v>
      </c>
      <c r="C3">
        <v>8500</v>
      </c>
      <c r="D3">
        <v>11000</v>
      </c>
      <c r="E3">
        <v>11000</v>
      </c>
      <c r="F3">
        <v>11000</v>
      </c>
      <c r="G3">
        <v>11000</v>
      </c>
      <c r="H3">
        <v>11000</v>
      </c>
      <c r="I3">
        <v>11000</v>
      </c>
      <c r="J3">
        <v>11000</v>
      </c>
      <c r="K3">
        <v>11000</v>
      </c>
      <c r="L3">
        <v>11000</v>
      </c>
      <c r="M3">
        <v>11000</v>
      </c>
      <c r="N3">
        <v>11000</v>
      </c>
      <c r="O3">
        <v>11000</v>
      </c>
    </row>
    <row r="4" spans="2:15" x14ac:dyDescent="0.2">
      <c r="B4" t="s">
        <v>19</v>
      </c>
      <c r="C4">
        <v>8500</v>
      </c>
      <c r="D4">
        <v>11000</v>
      </c>
      <c r="E4">
        <v>11000</v>
      </c>
      <c r="F4">
        <v>11000</v>
      </c>
      <c r="G4">
        <v>11000</v>
      </c>
      <c r="H4">
        <v>11000</v>
      </c>
      <c r="I4">
        <v>11000</v>
      </c>
      <c r="J4">
        <v>11000</v>
      </c>
      <c r="K4">
        <v>11000</v>
      </c>
      <c r="L4">
        <v>11000</v>
      </c>
      <c r="M4">
        <v>11000</v>
      </c>
      <c r="N4">
        <v>11000</v>
      </c>
      <c r="O4">
        <v>11000</v>
      </c>
    </row>
    <row r="5" spans="2:15" x14ac:dyDescent="0.2">
      <c r="B5" t="s">
        <v>24</v>
      </c>
      <c r="C5">
        <v>7000</v>
      </c>
      <c r="D5">
        <v>7500</v>
      </c>
      <c r="E5">
        <v>7500</v>
      </c>
      <c r="F5">
        <v>7500</v>
      </c>
      <c r="G5">
        <v>7500</v>
      </c>
      <c r="H5">
        <v>7500</v>
      </c>
      <c r="I5">
        <v>7500</v>
      </c>
      <c r="J5">
        <v>7500</v>
      </c>
      <c r="K5">
        <v>7500</v>
      </c>
      <c r="L5">
        <v>7500</v>
      </c>
      <c r="M5">
        <v>7500</v>
      </c>
      <c r="N5">
        <v>7500</v>
      </c>
      <c r="O5">
        <v>7500</v>
      </c>
    </row>
    <row r="6" spans="2:15" x14ac:dyDescent="0.2">
      <c r="B6" t="s">
        <v>10</v>
      </c>
      <c r="C6">
        <v>7000</v>
      </c>
      <c r="D6">
        <v>7500</v>
      </c>
      <c r="E6">
        <v>7500</v>
      </c>
      <c r="F6">
        <v>7500</v>
      </c>
      <c r="G6">
        <v>7500</v>
      </c>
      <c r="H6">
        <v>7500</v>
      </c>
      <c r="I6">
        <v>7500</v>
      </c>
      <c r="J6">
        <v>7500</v>
      </c>
      <c r="K6">
        <v>7500</v>
      </c>
      <c r="L6">
        <v>7500</v>
      </c>
      <c r="M6">
        <v>7500</v>
      </c>
      <c r="N6">
        <v>7500</v>
      </c>
      <c r="O6">
        <v>7500</v>
      </c>
    </row>
    <row r="7" spans="2:15" x14ac:dyDescent="0.2">
      <c r="B7" t="s">
        <v>11</v>
      </c>
      <c r="C7">
        <v>4000</v>
      </c>
      <c r="D7">
        <v>5000</v>
      </c>
      <c r="E7">
        <v>5000</v>
      </c>
      <c r="F7">
        <v>5000</v>
      </c>
      <c r="G7">
        <v>5000</v>
      </c>
      <c r="H7">
        <v>5000</v>
      </c>
      <c r="I7">
        <v>5000</v>
      </c>
      <c r="J7">
        <v>5000</v>
      </c>
      <c r="K7">
        <v>5000</v>
      </c>
      <c r="L7">
        <v>5000</v>
      </c>
      <c r="M7">
        <v>5000</v>
      </c>
      <c r="N7">
        <v>5000</v>
      </c>
      <c r="O7">
        <v>3750</v>
      </c>
    </row>
    <row r="8" spans="2:15" x14ac:dyDescent="0.2">
      <c r="B8" t="s">
        <v>9</v>
      </c>
      <c r="C8">
        <v>4000</v>
      </c>
      <c r="D8">
        <v>5000</v>
      </c>
      <c r="E8">
        <v>5000</v>
      </c>
      <c r="F8">
        <v>5000</v>
      </c>
      <c r="G8">
        <v>5000</v>
      </c>
      <c r="H8">
        <v>5000</v>
      </c>
      <c r="I8">
        <v>5000</v>
      </c>
      <c r="J8">
        <v>5000</v>
      </c>
      <c r="K8">
        <v>5000</v>
      </c>
      <c r="L8">
        <v>5000</v>
      </c>
      <c r="M8">
        <v>5000</v>
      </c>
      <c r="N8">
        <v>5000</v>
      </c>
      <c r="O8">
        <v>3750</v>
      </c>
    </row>
    <row r="9" spans="2:15" x14ac:dyDescent="0.2">
      <c r="B9" t="s">
        <v>21</v>
      </c>
      <c r="C9">
        <v>1000</v>
      </c>
      <c r="D9">
        <v>1000</v>
      </c>
      <c r="E9" s="5">
        <v>1000</v>
      </c>
      <c r="F9" s="5">
        <v>500</v>
      </c>
      <c r="G9">
        <v>300</v>
      </c>
      <c r="H9">
        <v>1000</v>
      </c>
      <c r="I9">
        <v>1000</v>
      </c>
      <c r="J9">
        <v>1000</v>
      </c>
      <c r="K9">
        <v>1000</v>
      </c>
      <c r="L9">
        <v>1000</v>
      </c>
      <c r="M9">
        <v>1000</v>
      </c>
      <c r="N9">
        <v>1000</v>
      </c>
      <c r="O9">
        <v>1000</v>
      </c>
    </row>
    <row r="10" spans="2:15" x14ac:dyDescent="0.2">
      <c r="B10" t="s">
        <v>50</v>
      </c>
    </row>
    <row r="11" spans="2:15" x14ac:dyDescent="0.2">
      <c r="B11" t="s">
        <v>27</v>
      </c>
      <c r="C11">
        <v>5000</v>
      </c>
      <c r="D11">
        <v>6000</v>
      </c>
      <c r="E11">
        <v>6000</v>
      </c>
      <c r="F11">
        <v>6000</v>
      </c>
      <c r="G11">
        <v>5000</v>
      </c>
      <c r="H11">
        <v>6000</v>
      </c>
      <c r="I11">
        <v>6000</v>
      </c>
      <c r="J11">
        <v>6000</v>
      </c>
      <c r="K11">
        <v>6000</v>
      </c>
      <c r="L11">
        <v>6000</v>
      </c>
      <c r="M11">
        <v>5000</v>
      </c>
      <c r="N11">
        <v>6000</v>
      </c>
      <c r="O11">
        <v>6000</v>
      </c>
    </row>
    <row r="12" spans="2:15" x14ac:dyDescent="0.2">
      <c r="B12" t="s">
        <v>26</v>
      </c>
      <c r="C12">
        <v>10000</v>
      </c>
      <c r="D12">
        <v>11000</v>
      </c>
      <c r="E12">
        <v>11000</v>
      </c>
      <c r="F12">
        <v>11000</v>
      </c>
      <c r="G12">
        <v>11000</v>
      </c>
      <c r="H12">
        <v>11000</v>
      </c>
      <c r="I12">
        <v>11000</v>
      </c>
      <c r="J12">
        <v>11000</v>
      </c>
      <c r="K12">
        <v>11000</v>
      </c>
      <c r="L12">
        <v>11000</v>
      </c>
      <c r="M12">
        <v>11000</v>
      </c>
      <c r="N12">
        <v>11000</v>
      </c>
      <c r="O12">
        <v>11000</v>
      </c>
    </row>
    <row r="13" spans="2:15" x14ac:dyDescent="0.2">
      <c r="B13" t="s">
        <v>8</v>
      </c>
      <c r="C13">
        <v>3000</v>
      </c>
      <c r="D13">
        <v>3000</v>
      </c>
      <c r="E13">
        <v>3000</v>
      </c>
      <c r="F13">
        <v>3000</v>
      </c>
      <c r="G13">
        <v>3000</v>
      </c>
      <c r="H13">
        <v>3000</v>
      </c>
      <c r="I13">
        <v>3000</v>
      </c>
      <c r="J13">
        <v>3000</v>
      </c>
      <c r="K13">
        <v>3000</v>
      </c>
      <c r="L13">
        <v>3000</v>
      </c>
      <c r="M13">
        <v>3000</v>
      </c>
      <c r="N13">
        <v>3000</v>
      </c>
      <c r="O13">
        <v>3000</v>
      </c>
    </row>
    <row r="14" spans="2:15" x14ac:dyDescent="0.2">
      <c r="B14" t="s">
        <v>12</v>
      </c>
      <c r="C14">
        <v>7500</v>
      </c>
      <c r="D14">
        <v>7500</v>
      </c>
      <c r="E14">
        <v>7500</v>
      </c>
      <c r="F14">
        <v>7500</v>
      </c>
      <c r="G14">
        <v>6000</v>
      </c>
      <c r="H14">
        <v>7500</v>
      </c>
      <c r="I14">
        <v>7500</v>
      </c>
      <c r="J14">
        <v>7500</v>
      </c>
      <c r="K14">
        <v>7500</v>
      </c>
      <c r="L14">
        <v>7500</v>
      </c>
      <c r="M14">
        <v>7500</v>
      </c>
      <c r="N14">
        <v>7500</v>
      </c>
      <c r="O14">
        <v>7500</v>
      </c>
    </row>
    <row r="15" spans="2:15" x14ac:dyDescent="0.2">
      <c r="B15" t="s">
        <v>6</v>
      </c>
      <c r="C15">
        <v>2500</v>
      </c>
      <c r="D15">
        <v>3000</v>
      </c>
      <c r="E15">
        <v>3000</v>
      </c>
      <c r="F15">
        <v>3000</v>
      </c>
      <c r="G15">
        <v>3000</v>
      </c>
      <c r="H15">
        <v>3000</v>
      </c>
      <c r="I15">
        <v>3000</v>
      </c>
      <c r="J15">
        <v>3000</v>
      </c>
      <c r="K15">
        <v>3000</v>
      </c>
      <c r="L15">
        <v>3000</v>
      </c>
      <c r="M15">
        <v>3000</v>
      </c>
      <c r="N15">
        <v>3000</v>
      </c>
      <c r="O15">
        <v>3000</v>
      </c>
    </row>
    <row r="16" spans="2:15" x14ac:dyDescent="0.2">
      <c r="B16" t="s">
        <v>16</v>
      </c>
      <c r="C16">
        <v>3500</v>
      </c>
      <c r="D16">
        <v>3500</v>
      </c>
      <c r="E16">
        <v>3500</v>
      </c>
      <c r="F16">
        <v>3500</v>
      </c>
      <c r="G16">
        <v>3500</v>
      </c>
      <c r="H16">
        <v>3500</v>
      </c>
      <c r="I16">
        <v>3500</v>
      </c>
      <c r="J16">
        <v>3500</v>
      </c>
      <c r="K16">
        <v>3500</v>
      </c>
      <c r="L16">
        <v>3500</v>
      </c>
      <c r="M16">
        <v>3500</v>
      </c>
      <c r="N16">
        <v>3500</v>
      </c>
      <c r="O16">
        <v>3500</v>
      </c>
    </row>
    <row r="17" spans="2:15" x14ac:dyDescent="0.2">
      <c r="B17" t="s">
        <v>32</v>
      </c>
      <c r="C17">
        <v>4000</v>
      </c>
      <c r="D17">
        <v>4500</v>
      </c>
      <c r="E17">
        <v>4500</v>
      </c>
      <c r="F17">
        <v>4000</v>
      </c>
      <c r="G17">
        <v>4500</v>
      </c>
      <c r="H17">
        <v>4500</v>
      </c>
      <c r="I17">
        <v>5000</v>
      </c>
      <c r="J17">
        <v>4500</v>
      </c>
      <c r="K17">
        <v>4500</v>
      </c>
      <c r="L17">
        <v>4500</v>
      </c>
      <c r="M17">
        <v>4500</v>
      </c>
      <c r="N17">
        <v>4500</v>
      </c>
      <c r="O17">
        <v>3250</v>
      </c>
    </row>
    <row r="18" spans="2:15" x14ac:dyDescent="0.2">
      <c r="B18" t="s">
        <v>15</v>
      </c>
      <c r="C18">
        <v>7500</v>
      </c>
      <c r="D18">
        <v>8500</v>
      </c>
      <c r="E18">
        <v>8500</v>
      </c>
      <c r="F18">
        <v>8500</v>
      </c>
      <c r="G18">
        <v>7000</v>
      </c>
      <c r="H18">
        <v>8500</v>
      </c>
      <c r="I18">
        <v>8500</v>
      </c>
      <c r="J18">
        <v>8500</v>
      </c>
      <c r="K18">
        <v>8500</v>
      </c>
      <c r="L18">
        <v>8500</v>
      </c>
      <c r="M18">
        <v>8500</v>
      </c>
      <c r="N18">
        <v>8500</v>
      </c>
      <c r="O18">
        <v>8500</v>
      </c>
    </row>
    <row r="19" spans="2:15" x14ac:dyDescent="0.2">
      <c r="B19" t="s">
        <v>30</v>
      </c>
      <c r="C19">
        <v>10000</v>
      </c>
      <c r="D19">
        <v>12500</v>
      </c>
      <c r="E19">
        <v>12500</v>
      </c>
      <c r="F19">
        <v>12500</v>
      </c>
      <c r="G19">
        <v>12500</v>
      </c>
      <c r="H19">
        <v>12500</v>
      </c>
      <c r="I19">
        <v>12500</v>
      </c>
      <c r="J19">
        <v>12500</v>
      </c>
      <c r="K19">
        <v>12500</v>
      </c>
      <c r="L19">
        <v>12500</v>
      </c>
      <c r="M19">
        <v>12500</v>
      </c>
      <c r="N19">
        <v>12500</v>
      </c>
      <c r="O19">
        <v>12500</v>
      </c>
    </row>
    <row r="20" spans="2:15" x14ac:dyDescent="0.2">
      <c r="B20" t="s">
        <v>51</v>
      </c>
    </row>
    <row r="21" spans="2:15" x14ac:dyDescent="0.2">
      <c r="B21" t="s">
        <v>20</v>
      </c>
      <c r="C21">
        <v>3500</v>
      </c>
      <c r="D21">
        <v>3500</v>
      </c>
      <c r="E21" s="5">
        <v>3500</v>
      </c>
      <c r="F21" s="5">
        <v>5000</v>
      </c>
      <c r="G21">
        <v>3500</v>
      </c>
      <c r="H21">
        <v>3500</v>
      </c>
      <c r="I21">
        <v>3500</v>
      </c>
      <c r="J21">
        <v>3500</v>
      </c>
      <c r="K21">
        <v>3500</v>
      </c>
      <c r="L21">
        <v>3500</v>
      </c>
      <c r="M21">
        <v>3500</v>
      </c>
      <c r="N21">
        <v>3500</v>
      </c>
      <c r="O21">
        <v>3500</v>
      </c>
    </row>
    <row r="22" spans="2:15" x14ac:dyDescent="0.2">
      <c r="B22" t="s">
        <v>52</v>
      </c>
    </row>
    <row r="23" spans="2:15" x14ac:dyDescent="0.2">
      <c r="B23" t="s">
        <v>18</v>
      </c>
    </row>
    <row r="25" spans="2:15" x14ac:dyDescent="0.2">
      <c r="B25" t="s">
        <v>13</v>
      </c>
      <c r="C25" t="str">
        <f>CONCATENATE($E$1,B25)</f>
        <v>Enterprise WestPremium</v>
      </c>
      <c r="E25" s="11">
        <f>IFERROR(E2/$C2,0)</f>
        <v>1.1111111111111112</v>
      </c>
    </row>
    <row r="26" spans="2:15" x14ac:dyDescent="0.2">
      <c r="B26" t="s">
        <v>49</v>
      </c>
      <c r="C26" t="str">
        <f t="shared" ref="C26:C46" si="0">CONCATENATE($E$1,B26)</f>
        <v>Enterprise WestNES + TAS</v>
      </c>
      <c r="E26" s="11">
        <f t="shared" ref="E26:O46" si="1">IFERROR(E3/$C3,0)</f>
        <v>1.2941176470588236</v>
      </c>
    </row>
    <row r="27" spans="2:15" x14ac:dyDescent="0.2">
      <c r="B27" t="s">
        <v>19</v>
      </c>
      <c r="C27" t="str">
        <f t="shared" si="0"/>
        <v>Enterprise WestPriority + TAS</v>
      </c>
      <c r="E27" s="11">
        <f t="shared" si="1"/>
        <v>1.2941176470588236</v>
      </c>
    </row>
    <row r="28" spans="2:15" x14ac:dyDescent="0.2">
      <c r="B28" t="s">
        <v>24</v>
      </c>
      <c r="C28" t="str">
        <f t="shared" si="0"/>
        <v>Enterprise WestNES + SMP</v>
      </c>
      <c r="E28" s="11">
        <f t="shared" si="1"/>
        <v>1.0714285714285714</v>
      </c>
    </row>
    <row r="29" spans="2:15" x14ac:dyDescent="0.2">
      <c r="B29" t="s">
        <v>10</v>
      </c>
      <c r="C29" t="str">
        <f t="shared" si="0"/>
        <v>Enterprise WestPriority + SMP</v>
      </c>
      <c r="E29" s="11">
        <f t="shared" si="1"/>
        <v>1.0714285714285714</v>
      </c>
    </row>
    <row r="30" spans="2:15" x14ac:dyDescent="0.2">
      <c r="B30" t="s">
        <v>11</v>
      </c>
      <c r="C30" t="str">
        <f t="shared" si="0"/>
        <v>Enterprise WestNES</v>
      </c>
      <c r="E30" s="11">
        <f t="shared" si="1"/>
        <v>1.25</v>
      </c>
    </row>
    <row r="31" spans="2:15" x14ac:dyDescent="0.2">
      <c r="B31" t="s">
        <v>9</v>
      </c>
      <c r="C31" t="str">
        <f t="shared" si="0"/>
        <v>Enterprise WestPriority</v>
      </c>
      <c r="E31" s="11">
        <f t="shared" si="1"/>
        <v>1.25</v>
      </c>
    </row>
    <row r="32" spans="2:15" x14ac:dyDescent="0.2">
      <c r="B32" t="s">
        <v>21</v>
      </c>
      <c r="C32" t="str">
        <f t="shared" si="0"/>
        <v>Enterprise WestESLA</v>
      </c>
      <c r="E32" s="11">
        <f t="shared" si="1"/>
        <v>1</v>
      </c>
    </row>
    <row r="33" spans="2:5" x14ac:dyDescent="0.2">
      <c r="B33" t="s">
        <v>50</v>
      </c>
      <c r="C33" t="str">
        <f t="shared" si="0"/>
        <v>Enterprise WestOther Support</v>
      </c>
      <c r="E33" s="11">
        <f t="shared" si="1"/>
        <v>0</v>
      </c>
    </row>
    <row r="34" spans="2:5" x14ac:dyDescent="0.2">
      <c r="B34" t="s">
        <v>27</v>
      </c>
      <c r="C34" t="str">
        <f t="shared" si="0"/>
        <v>Enterprise WestTAS</v>
      </c>
      <c r="E34" s="11">
        <f t="shared" si="1"/>
        <v>1.2</v>
      </c>
    </row>
    <row r="35" spans="2:5" x14ac:dyDescent="0.2">
      <c r="B35" t="s">
        <v>26</v>
      </c>
      <c r="C35" t="str">
        <f t="shared" si="0"/>
        <v>Enterprise WestETAS</v>
      </c>
      <c r="E35" s="11">
        <f t="shared" si="1"/>
        <v>1.1000000000000001</v>
      </c>
    </row>
    <row r="36" spans="2:5" x14ac:dyDescent="0.2">
      <c r="B36" t="s">
        <v>8</v>
      </c>
      <c r="C36" t="str">
        <f t="shared" si="0"/>
        <v>Enterprise WestSMP</v>
      </c>
      <c r="E36" s="11">
        <f t="shared" si="1"/>
        <v>1</v>
      </c>
    </row>
    <row r="37" spans="2:5" x14ac:dyDescent="0.2">
      <c r="B37" t="s">
        <v>12</v>
      </c>
      <c r="C37" t="str">
        <f t="shared" si="0"/>
        <v>Enterprise WestESMP</v>
      </c>
      <c r="E37" s="11">
        <f t="shared" si="1"/>
        <v>1</v>
      </c>
    </row>
    <row r="38" spans="2:5" x14ac:dyDescent="0.2">
      <c r="B38" t="s">
        <v>6</v>
      </c>
      <c r="C38" t="str">
        <f t="shared" si="0"/>
        <v>Enterprise WestMedia</v>
      </c>
      <c r="E38" s="11">
        <f t="shared" si="1"/>
        <v>1.2</v>
      </c>
    </row>
    <row r="39" spans="2:5" x14ac:dyDescent="0.2">
      <c r="B39" t="s">
        <v>16</v>
      </c>
      <c r="C39" t="str">
        <f t="shared" si="0"/>
        <v>Enterprise WestSecurity PS</v>
      </c>
      <c r="E39" s="11">
        <f t="shared" si="1"/>
        <v>1</v>
      </c>
    </row>
    <row r="40" spans="2:5" x14ac:dyDescent="0.2">
      <c r="B40" t="s">
        <v>32</v>
      </c>
      <c r="C40" t="str">
        <f t="shared" si="0"/>
        <v>Enterprise WestRUS</v>
      </c>
      <c r="E40" s="11">
        <f t="shared" si="1"/>
        <v>1.125</v>
      </c>
    </row>
    <row r="41" spans="2:5" x14ac:dyDescent="0.2">
      <c r="B41" t="s">
        <v>15</v>
      </c>
      <c r="C41" t="str">
        <f t="shared" si="0"/>
        <v>Enterprise WestP&amp;P SMP</v>
      </c>
      <c r="E41" s="11">
        <f t="shared" si="1"/>
        <v>1.1333333333333333</v>
      </c>
    </row>
    <row r="42" spans="2:5" x14ac:dyDescent="0.2">
      <c r="B42" t="s">
        <v>30</v>
      </c>
      <c r="C42" t="str">
        <f t="shared" si="0"/>
        <v>Enterprise WestManaged Kona</v>
      </c>
      <c r="E42" s="11">
        <f t="shared" si="1"/>
        <v>1.25</v>
      </c>
    </row>
    <row r="43" spans="2:5" x14ac:dyDescent="0.2">
      <c r="B43" t="s">
        <v>51</v>
      </c>
      <c r="C43" t="str">
        <f t="shared" si="0"/>
        <v>Enterprise WestSecurity Allocation</v>
      </c>
      <c r="E43" s="11">
        <f t="shared" si="1"/>
        <v>0</v>
      </c>
    </row>
    <row r="44" spans="2:5" x14ac:dyDescent="0.2">
      <c r="B44" t="s">
        <v>20</v>
      </c>
      <c r="C44" t="str">
        <f t="shared" si="0"/>
        <v>Enterprise WestPS-E</v>
      </c>
      <c r="E44" s="11">
        <f t="shared" si="1"/>
        <v>1</v>
      </c>
    </row>
    <row r="45" spans="2:5" x14ac:dyDescent="0.2">
      <c r="B45" t="s">
        <v>52</v>
      </c>
      <c r="C45" t="str">
        <f t="shared" si="0"/>
        <v>Enterprise WestPS-I</v>
      </c>
      <c r="E45" s="11">
        <f t="shared" si="1"/>
        <v>0</v>
      </c>
    </row>
    <row r="46" spans="2:5" x14ac:dyDescent="0.2">
      <c r="B46" t="s">
        <v>18</v>
      </c>
      <c r="C46" t="str">
        <f t="shared" si="0"/>
        <v>Enterprise WestMobile</v>
      </c>
      <c r="E46" s="11">
        <f t="shared" si="1"/>
        <v>0</v>
      </c>
    </row>
    <row r="48" spans="2:5" x14ac:dyDescent="0.2">
      <c r="B48" t="s">
        <v>13</v>
      </c>
      <c r="C48" t="str">
        <f>CONCATENATE($F$1,B48)</f>
        <v>Enterprise MediaPremium</v>
      </c>
      <c r="E48" s="11">
        <f>IFERROR(F2/$C2,0)</f>
        <v>1.1111111111111112</v>
      </c>
    </row>
    <row r="49" spans="2:5" x14ac:dyDescent="0.2">
      <c r="B49" t="s">
        <v>49</v>
      </c>
      <c r="C49" t="str">
        <f t="shared" ref="C49:C69" si="2">CONCATENATE($F$1,B49)</f>
        <v>Enterprise MediaNES + TAS</v>
      </c>
      <c r="E49" s="11">
        <f>IFERROR(F3/$C3,0)</f>
        <v>1.2941176470588236</v>
      </c>
    </row>
    <row r="50" spans="2:5" x14ac:dyDescent="0.2">
      <c r="B50" t="s">
        <v>19</v>
      </c>
      <c r="C50" t="str">
        <f t="shared" si="2"/>
        <v>Enterprise MediaPriority + TAS</v>
      </c>
      <c r="E50" s="11">
        <f>IFERROR(F4/$C4,0)</f>
        <v>1.2941176470588236</v>
      </c>
    </row>
    <row r="51" spans="2:5" x14ac:dyDescent="0.2">
      <c r="B51" t="s">
        <v>24</v>
      </c>
      <c r="C51" t="str">
        <f t="shared" si="2"/>
        <v>Enterprise MediaNES + SMP</v>
      </c>
      <c r="E51" s="11">
        <f>IFERROR(F5/$C5,0)</f>
        <v>1.0714285714285714</v>
      </c>
    </row>
    <row r="52" spans="2:5" x14ac:dyDescent="0.2">
      <c r="B52" t="s">
        <v>10</v>
      </c>
      <c r="C52" t="str">
        <f t="shared" si="2"/>
        <v>Enterprise MediaPriority + SMP</v>
      </c>
      <c r="E52" s="11">
        <f>IFERROR(F6/$C6,0)</f>
        <v>1.0714285714285714</v>
      </c>
    </row>
    <row r="53" spans="2:5" x14ac:dyDescent="0.2">
      <c r="B53" t="s">
        <v>11</v>
      </c>
      <c r="C53" t="str">
        <f t="shared" si="2"/>
        <v>Enterprise MediaNES</v>
      </c>
      <c r="E53" s="11">
        <f>IFERROR(F7/$C7,0)</f>
        <v>1.25</v>
      </c>
    </row>
    <row r="54" spans="2:5" x14ac:dyDescent="0.2">
      <c r="B54" t="s">
        <v>9</v>
      </c>
      <c r="C54" t="str">
        <f t="shared" si="2"/>
        <v>Enterprise MediaPriority</v>
      </c>
      <c r="E54" s="11">
        <f>IFERROR(F8/$C8,0)</f>
        <v>1.25</v>
      </c>
    </row>
    <row r="55" spans="2:5" x14ac:dyDescent="0.2">
      <c r="B55" t="s">
        <v>21</v>
      </c>
      <c r="C55" t="str">
        <f t="shared" si="2"/>
        <v>Enterprise MediaESLA</v>
      </c>
      <c r="E55" s="11">
        <f>IFERROR(F9/$C9,0)</f>
        <v>0.5</v>
      </c>
    </row>
    <row r="56" spans="2:5" x14ac:dyDescent="0.2">
      <c r="B56" t="s">
        <v>50</v>
      </c>
      <c r="C56" t="str">
        <f t="shared" si="2"/>
        <v>Enterprise MediaOther Support</v>
      </c>
      <c r="E56" s="11">
        <f>IFERROR(F10/$C10,0)</f>
        <v>0</v>
      </c>
    </row>
    <row r="57" spans="2:5" x14ac:dyDescent="0.2">
      <c r="B57" t="s">
        <v>27</v>
      </c>
      <c r="C57" t="str">
        <f t="shared" si="2"/>
        <v>Enterprise MediaTAS</v>
      </c>
      <c r="E57" s="11">
        <f>IFERROR(F11/$C11,0)</f>
        <v>1.2</v>
      </c>
    </row>
    <row r="58" spans="2:5" x14ac:dyDescent="0.2">
      <c r="B58" t="s">
        <v>26</v>
      </c>
      <c r="C58" t="str">
        <f t="shared" si="2"/>
        <v>Enterprise MediaETAS</v>
      </c>
      <c r="E58" s="11">
        <f>IFERROR(F12/$C12,0)</f>
        <v>1.1000000000000001</v>
      </c>
    </row>
    <row r="59" spans="2:5" x14ac:dyDescent="0.2">
      <c r="B59" t="s">
        <v>8</v>
      </c>
      <c r="C59" t="str">
        <f t="shared" si="2"/>
        <v>Enterprise MediaSMP</v>
      </c>
      <c r="E59" s="11">
        <f>IFERROR(F13/$C13,0)</f>
        <v>1</v>
      </c>
    </row>
    <row r="60" spans="2:5" x14ac:dyDescent="0.2">
      <c r="B60" t="s">
        <v>12</v>
      </c>
      <c r="C60" t="str">
        <f t="shared" si="2"/>
        <v>Enterprise MediaESMP</v>
      </c>
      <c r="E60" s="11">
        <f>IFERROR(F14/$C14,0)</f>
        <v>1</v>
      </c>
    </row>
    <row r="61" spans="2:5" x14ac:dyDescent="0.2">
      <c r="B61" t="s">
        <v>6</v>
      </c>
      <c r="C61" t="str">
        <f t="shared" si="2"/>
        <v>Enterprise MediaMedia</v>
      </c>
      <c r="E61" s="11">
        <f>IFERROR(F15/$C15,0)</f>
        <v>1.2</v>
      </c>
    </row>
    <row r="62" spans="2:5" x14ac:dyDescent="0.2">
      <c r="B62" t="s">
        <v>16</v>
      </c>
      <c r="C62" t="str">
        <f t="shared" si="2"/>
        <v>Enterprise MediaSecurity PS</v>
      </c>
      <c r="E62" s="11">
        <f>IFERROR(F16/$C16,0)</f>
        <v>1</v>
      </c>
    </row>
    <row r="63" spans="2:5" x14ac:dyDescent="0.2">
      <c r="B63" t="s">
        <v>32</v>
      </c>
      <c r="C63" t="str">
        <f t="shared" si="2"/>
        <v>Enterprise MediaRUS</v>
      </c>
      <c r="E63" s="11">
        <f>IFERROR(F17/$C17,0)</f>
        <v>1</v>
      </c>
    </row>
    <row r="64" spans="2:5" x14ac:dyDescent="0.2">
      <c r="B64" t="s">
        <v>15</v>
      </c>
      <c r="C64" t="str">
        <f t="shared" si="2"/>
        <v>Enterprise MediaP&amp;P SMP</v>
      </c>
      <c r="E64" s="11">
        <f>IFERROR(F18/$C18,0)</f>
        <v>1.1333333333333333</v>
      </c>
    </row>
    <row r="65" spans="2:5" x14ac:dyDescent="0.2">
      <c r="B65" t="s">
        <v>30</v>
      </c>
      <c r="C65" t="str">
        <f t="shared" si="2"/>
        <v>Enterprise MediaManaged Kona</v>
      </c>
      <c r="E65" s="11">
        <f>IFERROR(F19/$C19,0)</f>
        <v>1.25</v>
      </c>
    </row>
    <row r="66" spans="2:5" x14ac:dyDescent="0.2">
      <c r="B66" t="s">
        <v>51</v>
      </c>
      <c r="C66" t="str">
        <f t="shared" si="2"/>
        <v>Enterprise MediaSecurity Allocation</v>
      </c>
      <c r="E66" s="11">
        <f>IFERROR(F20/$C20,0)</f>
        <v>0</v>
      </c>
    </row>
    <row r="67" spans="2:5" x14ac:dyDescent="0.2">
      <c r="B67" t="s">
        <v>20</v>
      </c>
      <c r="C67" t="str">
        <f t="shared" si="2"/>
        <v>Enterprise MediaPS-E</v>
      </c>
      <c r="E67" s="11">
        <f>IFERROR(F21/$C21,0)</f>
        <v>1.4285714285714286</v>
      </c>
    </row>
    <row r="68" spans="2:5" x14ac:dyDescent="0.2">
      <c r="B68" t="s">
        <v>52</v>
      </c>
      <c r="C68" t="str">
        <f t="shared" si="2"/>
        <v>Enterprise MediaPS-I</v>
      </c>
      <c r="E68" s="11">
        <f>IFERROR(F22/$C22,0)</f>
        <v>0</v>
      </c>
    </row>
    <row r="69" spans="2:5" x14ac:dyDescent="0.2">
      <c r="B69" t="s">
        <v>18</v>
      </c>
      <c r="C69" t="str">
        <f t="shared" si="2"/>
        <v>Enterprise MediaMobile</v>
      </c>
      <c r="E69" s="11">
        <f>IFERROR(F23/$C23,0)</f>
        <v>0</v>
      </c>
    </row>
    <row r="71" spans="2:5" x14ac:dyDescent="0.2">
      <c r="B71" t="s">
        <v>13</v>
      </c>
      <c r="C71" t="str">
        <f>CONCATENATE($G$1,B71)</f>
        <v>Enterprise EastPremium</v>
      </c>
      <c r="E71" s="11">
        <f>IFERROR(G2/$C2,0)</f>
        <v>1.1111111111111112</v>
      </c>
    </row>
    <row r="72" spans="2:5" x14ac:dyDescent="0.2">
      <c r="B72" t="s">
        <v>49</v>
      </c>
      <c r="C72" t="str">
        <f t="shared" ref="C72:C92" si="3">CONCATENATE($G$1,B72)</f>
        <v>Enterprise EastNES + TAS</v>
      </c>
      <c r="E72" s="11">
        <f>IFERROR(G3/$C3,0)</f>
        <v>1.2941176470588236</v>
      </c>
    </row>
    <row r="73" spans="2:5" x14ac:dyDescent="0.2">
      <c r="B73" t="s">
        <v>19</v>
      </c>
      <c r="C73" t="str">
        <f t="shared" si="3"/>
        <v>Enterprise EastPriority + TAS</v>
      </c>
      <c r="E73" s="11">
        <f>IFERROR(G4/$C4,0)</f>
        <v>1.2941176470588236</v>
      </c>
    </row>
    <row r="74" spans="2:5" x14ac:dyDescent="0.2">
      <c r="B74" t="s">
        <v>24</v>
      </c>
      <c r="C74" t="str">
        <f t="shared" si="3"/>
        <v>Enterprise EastNES + SMP</v>
      </c>
      <c r="E74" s="11">
        <f>IFERROR(G5/$C5,0)</f>
        <v>1.0714285714285714</v>
      </c>
    </row>
    <row r="75" spans="2:5" x14ac:dyDescent="0.2">
      <c r="B75" t="s">
        <v>10</v>
      </c>
      <c r="C75" t="str">
        <f t="shared" si="3"/>
        <v>Enterprise EastPriority + SMP</v>
      </c>
      <c r="E75" s="11">
        <f>IFERROR(G6/$C6,0)</f>
        <v>1.0714285714285714</v>
      </c>
    </row>
    <row r="76" spans="2:5" x14ac:dyDescent="0.2">
      <c r="B76" t="s">
        <v>11</v>
      </c>
      <c r="C76" t="str">
        <f t="shared" si="3"/>
        <v>Enterprise EastNES</v>
      </c>
      <c r="E76" s="11">
        <f>IFERROR(G7/$C7,0)</f>
        <v>1.25</v>
      </c>
    </row>
    <row r="77" spans="2:5" x14ac:dyDescent="0.2">
      <c r="B77" t="s">
        <v>9</v>
      </c>
      <c r="C77" t="str">
        <f t="shared" si="3"/>
        <v>Enterprise EastPriority</v>
      </c>
      <c r="E77" s="11">
        <f>IFERROR(G8/$C8,0)</f>
        <v>1.25</v>
      </c>
    </row>
    <row r="78" spans="2:5" x14ac:dyDescent="0.2">
      <c r="B78" t="s">
        <v>21</v>
      </c>
      <c r="C78" t="str">
        <f t="shared" si="3"/>
        <v>Enterprise EastESLA</v>
      </c>
      <c r="E78" s="11">
        <f>IFERROR(G9/$C9,0)</f>
        <v>0.3</v>
      </c>
    </row>
    <row r="79" spans="2:5" x14ac:dyDescent="0.2">
      <c r="B79" t="s">
        <v>50</v>
      </c>
      <c r="C79" t="str">
        <f t="shared" si="3"/>
        <v>Enterprise EastOther Support</v>
      </c>
      <c r="E79" s="11">
        <f>IFERROR(G10/$C10,0)</f>
        <v>0</v>
      </c>
    </row>
    <row r="80" spans="2:5" x14ac:dyDescent="0.2">
      <c r="B80" t="s">
        <v>27</v>
      </c>
      <c r="C80" t="str">
        <f t="shared" si="3"/>
        <v>Enterprise EastTAS</v>
      </c>
      <c r="E80" s="11">
        <f>IFERROR(G11/$C11,0)</f>
        <v>1</v>
      </c>
    </row>
    <row r="81" spans="2:5" x14ac:dyDescent="0.2">
      <c r="B81" t="s">
        <v>26</v>
      </c>
      <c r="C81" t="str">
        <f t="shared" si="3"/>
        <v>Enterprise EastETAS</v>
      </c>
      <c r="E81" s="11">
        <f>IFERROR(G12/$C12,0)</f>
        <v>1.1000000000000001</v>
      </c>
    </row>
    <row r="82" spans="2:5" x14ac:dyDescent="0.2">
      <c r="B82" t="s">
        <v>8</v>
      </c>
      <c r="C82" t="str">
        <f t="shared" si="3"/>
        <v>Enterprise EastSMP</v>
      </c>
      <c r="E82" s="11">
        <f>IFERROR(G13/$C13,0)</f>
        <v>1</v>
      </c>
    </row>
    <row r="83" spans="2:5" x14ac:dyDescent="0.2">
      <c r="B83" t="s">
        <v>12</v>
      </c>
      <c r="C83" t="str">
        <f t="shared" si="3"/>
        <v>Enterprise EastESMP</v>
      </c>
      <c r="E83" s="11">
        <f>IFERROR(G14/$C14,0)</f>
        <v>0.8</v>
      </c>
    </row>
    <row r="84" spans="2:5" x14ac:dyDescent="0.2">
      <c r="B84" t="s">
        <v>6</v>
      </c>
      <c r="C84" t="str">
        <f t="shared" si="3"/>
        <v>Enterprise EastMedia</v>
      </c>
      <c r="E84" s="11">
        <f>IFERROR(G15/$C15,0)</f>
        <v>1.2</v>
      </c>
    </row>
    <row r="85" spans="2:5" x14ac:dyDescent="0.2">
      <c r="B85" t="s">
        <v>16</v>
      </c>
      <c r="C85" t="str">
        <f t="shared" si="3"/>
        <v>Enterprise EastSecurity PS</v>
      </c>
      <c r="E85" s="11">
        <f>IFERROR(G16/$C16,0)</f>
        <v>1</v>
      </c>
    </row>
    <row r="86" spans="2:5" x14ac:dyDescent="0.2">
      <c r="B86" t="s">
        <v>32</v>
      </c>
      <c r="C86" t="str">
        <f t="shared" si="3"/>
        <v>Enterprise EastRUS</v>
      </c>
      <c r="E86" s="11">
        <f>IFERROR(G17/$C17,0)</f>
        <v>1.125</v>
      </c>
    </row>
    <row r="87" spans="2:5" x14ac:dyDescent="0.2">
      <c r="B87" t="s">
        <v>15</v>
      </c>
      <c r="C87" t="str">
        <f t="shared" si="3"/>
        <v>Enterprise EastP&amp;P SMP</v>
      </c>
      <c r="E87" s="11">
        <f>IFERROR(G18/$C18,0)</f>
        <v>0.93333333333333335</v>
      </c>
    </row>
    <row r="88" spans="2:5" x14ac:dyDescent="0.2">
      <c r="B88" t="s">
        <v>30</v>
      </c>
      <c r="C88" t="str">
        <f t="shared" si="3"/>
        <v>Enterprise EastManaged Kona</v>
      </c>
      <c r="E88" s="11">
        <f>IFERROR(G19/$C19,0)</f>
        <v>1.25</v>
      </c>
    </row>
    <row r="89" spans="2:5" x14ac:dyDescent="0.2">
      <c r="B89" t="s">
        <v>51</v>
      </c>
      <c r="C89" t="str">
        <f t="shared" si="3"/>
        <v>Enterprise EastSecurity Allocation</v>
      </c>
      <c r="E89" s="11">
        <f>IFERROR(G20/$C20,0)</f>
        <v>0</v>
      </c>
    </row>
    <row r="90" spans="2:5" x14ac:dyDescent="0.2">
      <c r="B90" t="s">
        <v>20</v>
      </c>
      <c r="C90" t="str">
        <f t="shared" si="3"/>
        <v>Enterprise EastPS-E</v>
      </c>
      <c r="E90" s="11">
        <f>IFERROR(G21/$C21,0)</f>
        <v>1</v>
      </c>
    </row>
    <row r="91" spans="2:5" x14ac:dyDescent="0.2">
      <c r="B91" t="s">
        <v>52</v>
      </c>
      <c r="C91" t="str">
        <f t="shared" si="3"/>
        <v>Enterprise EastPS-I</v>
      </c>
      <c r="E91" s="11">
        <f>IFERROR(G22/$C22,0)</f>
        <v>0</v>
      </c>
    </row>
    <row r="92" spans="2:5" x14ac:dyDescent="0.2">
      <c r="B92" t="s">
        <v>18</v>
      </c>
      <c r="C92" t="str">
        <f t="shared" si="3"/>
        <v>Enterprise EastMobile</v>
      </c>
      <c r="E92" s="11">
        <f>IFERROR(G23/$C23,0)</f>
        <v>0</v>
      </c>
    </row>
    <row r="94" spans="2:5" x14ac:dyDescent="0.2">
      <c r="B94" t="s">
        <v>13</v>
      </c>
      <c r="C94" t="str">
        <f>CONCATENATE($H$1,B94)</f>
        <v>Public SectorPremium</v>
      </c>
      <c r="E94" s="11">
        <f>IFERROR(H2/$C2,0)</f>
        <v>1.1111111111111112</v>
      </c>
    </row>
    <row r="95" spans="2:5" x14ac:dyDescent="0.2">
      <c r="B95" t="s">
        <v>49</v>
      </c>
      <c r="C95" t="str">
        <f t="shared" ref="C95:C115" si="4">CONCATENATE($H$1,B95)</f>
        <v>Public SectorNES + TAS</v>
      </c>
      <c r="E95" s="11">
        <f>IFERROR(H3/$C3,0)</f>
        <v>1.2941176470588236</v>
      </c>
    </row>
    <row r="96" spans="2:5" x14ac:dyDescent="0.2">
      <c r="B96" t="s">
        <v>19</v>
      </c>
      <c r="C96" t="str">
        <f t="shared" si="4"/>
        <v>Public SectorPriority + TAS</v>
      </c>
      <c r="E96" s="11">
        <f>IFERROR(H4/$C4,0)</f>
        <v>1.2941176470588236</v>
      </c>
    </row>
    <row r="97" spans="2:5" x14ac:dyDescent="0.2">
      <c r="B97" t="s">
        <v>24</v>
      </c>
      <c r="C97" t="str">
        <f t="shared" si="4"/>
        <v>Public SectorNES + SMP</v>
      </c>
      <c r="E97" s="11">
        <f>IFERROR(H5/$C5,0)</f>
        <v>1.0714285714285714</v>
      </c>
    </row>
    <row r="98" spans="2:5" x14ac:dyDescent="0.2">
      <c r="B98" t="s">
        <v>10</v>
      </c>
      <c r="C98" t="str">
        <f t="shared" si="4"/>
        <v>Public SectorPriority + SMP</v>
      </c>
      <c r="E98" s="11">
        <f>IFERROR(H6/$C6,0)</f>
        <v>1.0714285714285714</v>
      </c>
    </row>
    <row r="99" spans="2:5" x14ac:dyDescent="0.2">
      <c r="B99" t="s">
        <v>11</v>
      </c>
      <c r="C99" t="str">
        <f t="shared" si="4"/>
        <v>Public SectorNES</v>
      </c>
      <c r="E99" s="11">
        <f>IFERROR(H7/$C7,0)</f>
        <v>1.25</v>
      </c>
    </row>
    <row r="100" spans="2:5" x14ac:dyDescent="0.2">
      <c r="B100" t="s">
        <v>9</v>
      </c>
      <c r="C100" t="str">
        <f t="shared" si="4"/>
        <v>Public SectorPriority</v>
      </c>
      <c r="E100" s="11">
        <f>IFERROR(H8/$C8,0)</f>
        <v>1.25</v>
      </c>
    </row>
    <row r="101" spans="2:5" x14ac:dyDescent="0.2">
      <c r="B101" t="s">
        <v>21</v>
      </c>
      <c r="C101" t="str">
        <f t="shared" si="4"/>
        <v>Public SectorESLA</v>
      </c>
      <c r="E101" s="11">
        <f>IFERROR(H9/$C9,0)</f>
        <v>1</v>
      </c>
    </row>
    <row r="102" spans="2:5" x14ac:dyDescent="0.2">
      <c r="B102" t="s">
        <v>50</v>
      </c>
      <c r="C102" t="str">
        <f t="shared" si="4"/>
        <v>Public SectorOther Support</v>
      </c>
      <c r="E102" s="11">
        <f>IFERROR(H10/$C10,0)</f>
        <v>0</v>
      </c>
    </row>
    <row r="103" spans="2:5" x14ac:dyDescent="0.2">
      <c r="B103" t="s">
        <v>27</v>
      </c>
      <c r="C103" t="str">
        <f t="shared" si="4"/>
        <v>Public SectorTAS</v>
      </c>
      <c r="E103" s="11">
        <f>IFERROR(H11/$C11,0)</f>
        <v>1.2</v>
      </c>
    </row>
    <row r="104" spans="2:5" x14ac:dyDescent="0.2">
      <c r="B104" t="s">
        <v>26</v>
      </c>
      <c r="C104" t="str">
        <f t="shared" si="4"/>
        <v>Public SectorETAS</v>
      </c>
      <c r="E104" s="11">
        <f>IFERROR(H12/$C12,0)</f>
        <v>1.1000000000000001</v>
      </c>
    </row>
    <row r="105" spans="2:5" x14ac:dyDescent="0.2">
      <c r="B105" t="s">
        <v>8</v>
      </c>
      <c r="C105" t="str">
        <f t="shared" si="4"/>
        <v>Public SectorSMP</v>
      </c>
      <c r="E105" s="11">
        <f>IFERROR(H13/$C13,0)</f>
        <v>1</v>
      </c>
    </row>
    <row r="106" spans="2:5" x14ac:dyDescent="0.2">
      <c r="B106" t="s">
        <v>12</v>
      </c>
      <c r="C106" t="str">
        <f t="shared" si="4"/>
        <v>Public SectorESMP</v>
      </c>
      <c r="E106" s="11">
        <f>IFERROR(H14/$C14,0)</f>
        <v>1</v>
      </c>
    </row>
    <row r="107" spans="2:5" x14ac:dyDescent="0.2">
      <c r="B107" t="s">
        <v>6</v>
      </c>
      <c r="C107" t="str">
        <f t="shared" si="4"/>
        <v>Public SectorMedia</v>
      </c>
      <c r="E107" s="11">
        <f>IFERROR(H15/$C15,0)</f>
        <v>1.2</v>
      </c>
    </row>
    <row r="108" spans="2:5" x14ac:dyDescent="0.2">
      <c r="B108" t="s">
        <v>16</v>
      </c>
      <c r="C108" t="str">
        <f t="shared" si="4"/>
        <v>Public SectorSecurity PS</v>
      </c>
      <c r="E108" s="11">
        <f>IFERROR(H16/$C16,0)</f>
        <v>1</v>
      </c>
    </row>
    <row r="109" spans="2:5" x14ac:dyDescent="0.2">
      <c r="B109" t="s">
        <v>32</v>
      </c>
      <c r="C109" t="str">
        <f t="shared" si="4"/>
        <v>Public SectorRUS</v>
      </c>
      <c r="E109" s="11">
        <f>IFERROR(H17/$C17,0)</f>
        <v>1.125</v>
      </c>
    </row>
    <row r="110" spans="2:5" x14ac:dyDescent="0.2">
      <c r="B110" t="s">
        <v>15</v>
      </c>
      <c r="C110" t="str">
        <f t="shared" si="4"/>
        <v>Public SectorP&amp;P SMP</v>
      </c>
      <c r="E110" s="11">
        <f>IFERROR(H18/$C18,0)</f>
        <v>1.1333333333333333</v>
      </c>
    </row>
    <row r="111" spans="2:5" x14ac:dyDescent="0.2">
      <c r="B111" t="s">
        <v>30</v>
      </c>
      <c r="C111" t="str">
        <f t="shared" si="4"/>
        <v>Public SectorManaged Kona</v>
      </c>
      <c r="E111" s="11">
        <f>IFERROR(H19/$C19,0)</f>
        <v>1.25</v>
      </c>
    </row>
    <row r="112" spans="2:5" x14ac:dyDescent="0.2">
      <c r="B112" t="s">
        <v>51</v>
      </c>
      <c r="C112" t="str">
        <f t="shared" si="4"/>
        <v>Public SectorSecurity Allocation</v>
      </c>
      <c r="E112" s="11">
        <f>IFERROR(H20/$C20,0)</f>
        <v>0</v>
      </c>
    </row>
    <row r="113" spans="2:5" x14ac:dyDescent="0.2">
      <c r="B113" t="s">
        <v>20</v>
      </c>
      <c r="C113" t="str">
        <f t="shared" si="4"/>
        <v>Public SectorPS-E</v>
      </c>
      <c r="E113" s="11">
        <f>IFERROR(H21/$C21,0)</f>
        <v>1</v>
      </c>
    </row>
    <row r="114" spans="2:5" x14ac:dyDescent="0.2">
      <c r="B114" t="s">
        <v>52</v>
      </c>
      <c r="C114" t="str">
        <f t="shared" si="4"/>
        <v>Public SectorPS-I</v>
      </c>
      <c r="E114" s="11">
        <f>IFERROR(H22/$C22,0)</f>
        <v>0</v>
      </c>
    </row>
    <row r="115" spans="2:5" x14ac:dyDescent="0.2">
      <c r="B115" t="s">
        <v>18</v>
      </c>
      <c r="C115" t="str">
        <f t="shared" si="4"/>
        <v>Public SectorMobile</v>
      </c>
      <c r="E115" s="11">
        <f>IFERROR(H23/$C23,0)</f>
        <v>0</v>
      </c>
    </row>
    <row r="117" spans="2:5" x14ac:dyDescent="0.2">
      <c r="B117" t="s">
        <v>13</v>
      </c>
      <c r="C117" t="str">
        <f>CONCATENATE($I$1,B117)</f>
        <v>MediaPremium</v>
      </c>
      <c r="E117" s="11">
        <f>IFERROR(I2/$C2,0)</f>
        <v>0.88888888888888884</v>
      </c>
    </row>
    <row r="118" spans="2:5" x14ac:dyDescent="0.2">
      <c r="B118" t="s">
        <v>49</v>
      </c>
      <c r="C118" t="str">
        <f t="shared" ref="C118:C138" si="5">CONCATENATE($I$1,B118)</f>
        <v>MediaNES + TAS</v>
      </c>
      <c r="E118" s="11">
        <f>IFERROR(I3/$C3,0)</f>
        <v>1.2941176470588236</v>
      </c>
    </row>
    <row r="119" spans="2:5" x14ac:dyDescent="0.2">
      <c r="B119" t="s">
        <v>19</v>
      </c>
      <c r="C119" t="str">
        <f t="shared" si="5"/>
        <v>MediaPriority + TAS</v>
      </c>
      <c r="E119" s="11">
        <f>IFERROR(I4/$C4,0)</f>
        <v>1.2941176470588236</v>
      </c>
    </row>
    <row r="120" spans="2:5" x14ac:dyDescent="0.2">
      <c r="B120" t="s">
        <v>24</v>
      </c>
      <c r="C120" t="str">
        <f t="shared" si="5"/>
        <v>MediaNES + SMP</v>
      </c>
      <c r="E120" s="11">
        <f>IFERROR(I5/$C5,0)</f>
        <v>1.0714285714285714</v>
      </c>
    </row>
    <row r="121" spans="2:5" x14ac:dyDescent="0.2">
      <c r="B121" t="s">
        <v>10</v>
      </c>
      <c r="C121" t="str">
        <f t="shared" si="5"/>
        <v>MediaPriority + SMP</v>
      </c>
      <c r="E121" s="11">
        <f>IFERROR(I6/$C6,0)</f>
        <v>1.0714285714285714</v>
      </c>
    </row>
    <row r="122" spans="2:5" x14ac:dyDescent="0.2">
      <c r="B122" t="s">
        <v>11</v>
      </c>
      <c r="C122" t="str">
        <f t="shared" si="5"/>
        <v>MediaNES</v>
      </c>
      <c r="E122" s="11">
        <f>IFERROR(I7/$C7,0)</f>
        <v>1.25</v>
      </c>
    </row>
    <row r="123" spans="2:5" x14ac:dyDescent="0.2">
      <c r="B123" t="s">
        <v>9</v>
      </c>
      <c r="C123" t="str">
        <f t="shared" si="5"/>
        <v>MediaPriority</v>
      </c>
      <c r="E123" s="11">
        <f>IFERROR(I8/$C8,0)</f>
        <v>1.25</v>
      </c>
    </row>
    <row r="124" spans="2:5" x14ac:dyDescent="0.2">
      <c r="B124" t="s">
        <v>21</v>
      </c>
      <c r="C124" t="str">
        <f t="shared" si="5"/>
        <v>MediaESLA</v>
      </c>
      <c r="E124" s="11">
        <f>IFERROR(I9/$C9,0)</f>
        <v>1</v>
      </c>
    </row>
    <row r="125" spans="2:5" x14ac:dyDescent="0.2">
      <c r="B125" t="s">
        <v>50</v>
      </c>
      <c r="C125" t="str">
        <f t="shared" si="5"/>
        <v>MediaOther Support</v>
      </c>
      <c r="E125" s="11">
        <f>IFERROR(I10/$C10,0)</f>
        <v>0</v>
      </c>
    </row>
    <row r="126" spans="2:5" x14ac:dyDescent="0.2">
      <c r="B126" t="s">
        <v>27</v>
      </c>
      <c r="C126" t="str">
        <f t="shared" si="5"/>
        <v>MediaTAS</v>
      </c>
      <c r="E126" s="11">
        <f>IFERROR(I11/$C11,0)</f>
        <v>1.2</v>
      </c>
    </row>
    <row r="127" spans="2:5" x14ac:dyDescent="0.2">
      <c r="B127" t="s">
        <v>26</v>
      </c>
      <c r="C127" t="str">
        <f t="shared" si="5"/>
        <v>MediaETAS</v>
      </c>
      <c r="E127" s="11">
        <f>IFERROR(I12/$C12,0)</f>
        <v>1.1000000000000001</v>
      </c>
    </row>
    <row r="128" spans="2:5" x14ac:dyDescent="0.2">
      <c r="B128" t="s">
        <v>8</v>
      </c>
      <c r="C128" t="str">
        <f t="shared" si="5"/>
        <v>MediaSMP</v>
      </c>
      <c r="E128" s="11">
        <f>IFERROR(I13/$C13,0)</f>
        <v>1</v>
      </c>
    </row>
    <row r="129" spans="2:5" x14ac:dyDescent="0.2">
      <c r="B129" t="s">
        <v>12</v>
      </c>
      <c r="C129" t="str">
        <f t="shared" si="5"/>
        <v>MediaESMP</v>
      </c>
      <c r="E129" s="11">
        <f>IFERROR(I14/$C14,0)</f>
        <v>1</v>
      </c>
    </row>
    <row r="130" spans="2:5" x14ac:dyDescent="0.2">
      <c r="B130" t="s">
        <v>6</v>
      </c>
      <c r="C130" t="str">
        <f t="shared" si="5"/>
        <v>MediaMedia</v>
      </c>
      <c r="E130" s="11">
        <f>IFERROR(I15/$C15,0)</f>
        <v>1.2</v>
      </c>
    </row>
    <row r="131" spans="2:5" x14ac:dyDescent="0.2">
      <c r="B131" t="s">
        <v>16</v>
      </c>
      <c r="C131" t="str">
        <f t="shared" si="5"/>
        <v>MediaSecurity PS</v>
      </c>
      <c r="E131" s="11">
        <f>IFERROR(I16/$C16,0)</f>
        <v>1</v>
      </c>
    </row>
    <row r="132" spans="2:5" x14ac:dyDescent="0.2">
      <c r="B132" t="s">
        <v>32</v>
      </c>
      <c r="C132" t="str">
        <f t="shared" si="5"/>
        <v>MediaRUS</v>
      </c>
      <c r="E132" s="11">
        <f>IFERROR(I17/$C17,0)</f>
        <v>1.25</v>
      </c>
    </row>
    <row r="133" spans="2:5" x14ac:dyDescent="0.2">
      <c r="B133" t="s">
        <v>15</v>
      </c>
      <c r="C133" t="str">
        <f t="shared" si="5"/>
        <v>MediaP&amp;P SMP</v>
      </c>
      <c r="E133" s="11">
        <f>IFERROR(I18/$C18,0)</f>
        <v>1.1333333333333333</v>
      </c>
    </row>
    <row r="134" spans="2:5" x14ac:dyDescent="0.2">
      <c r="B134" t="s">
        <v>30</v>
      </c>
      <c r="C134" t="str">
        <f t="shared" si="5"/>
        <v>MediaManaged Kona</v>
      </c>
      <c r="E134" s="11">
        <f>IFERROR(I19/$C19,0)</f>
        <v>1.25</v>
      </c>
    </row>
    <row r="135" spans="2:5" x14ac:dyDescent="0.2">
      <c r="B135" t="s">
        <v>51</v>
      </c>
      <c r="C135" t="str">
        <f t="shared" si="5"/>
        <v>MediaSecurity Allocation</v>
      </c>
      <c r="E135" s="11">
        <f>IFERROR(I20/$C20,0)</f>
        <v>0</v>
      </c>
    </row>
    <row r="136" spans="2:5" x14ac:dyDescent="0.2">
      <c r="B136" t="s">
        <v>20</v>
      </c>
      <c r="C136" t="str">
        <f t="shared" si="5"/>
        <v>MediaPS-E</v>
      </c>
      <c r="E136" s="11">
        <f>IFERROR(I21/$C21,0)</f>
        <v>1</v>
      </c>
    </row>
    <row r="137" spans="2:5" x14ac:dyDescent="0.2">
      <c r="B137" t="s">
        <v>52</v>
      </c>
      <c r="C137" t="str">
        <f t="shared" si="5"/>
        <v>MediaPS-I</v>
      </c>
      <c r="E137" s="11">
        <f>IFERROR(I22/$C22,0)</f>
        <v>0</v>
      </c>
    </row>
    <row r="138" spans="2:5" x14ac:dyDescent="0.2">
      <c r="B138" t="s">
        <v>18</v>
      </c>
      <c r="C138" t="str">
        <f t="shared" si="5"/>
        <v>MediaMobile</v>
      </c>
      <c r="E138" s="11">
        <f>IFERROR(I23/$C23,0)</f>
        <v>0</v>
      </c>
    </row>
    <row r="140" spans="2:5" x14ac:dyDescent="0.2">
      <c r="B140" t="s">
        <v>13</v>
      </c>
      <c r="C140" t="str">
        <f>CONCATENATE($J$1,B140)</f>
        <v>Financial ServicesPremium</v>
      </c>
      <c r="E140" s="11">
        <f>IFERROR(J2/$C2,0)</f>
        <v>1.1111111111111112</v>
      </c>
    </row>
    <row r="141" spans="2:5" x14ac:dyDescent="0.2">
      <c r="B141" t="s">
        <v>49</v>
      </c>
      <c r="C141" t="str">
        <f t="shared" ref="C141:C161" si="6">CONCATENATE($J$1,B141)</f>
        <v>Financial ServicesNES + TAS</v>
      </c>
      <c r="E141" s="11">
        <f>IFERROR(J3/$C3,0)</f>
        <v>1.2941176470588236</v>
      </c>
    </row>
    <row r="142" spans="2:5" x14ac:dyDescent="0.2">
      <c r="B142" t="s">
        <v>19</v>
      </c>
      <c r="C142" t="str">
        <f t="shared" si="6"/>
        <v>Financial ServicesPriority + TAS</v>
      </c>
      <c r="E142" s="11">
        <f>IFERROR(J4/$C4,0)</f>
        <v>1.2941176470588236</v>
      </c>
    </row>
    <row r="143" spans="2:5" x14ac:dyDescent="0.2">
      <c r="B143" t="s">
        <v>24</v>
      </c>
      <c r="C143" t="str">
        <f t="shared" si="6"/>
        <v>Financial ServicesNES + SMP</v>
      </c>
      <c r="E143" s="11">
        <f>IFERROR(J5/$C5,0)</f>
        <v>1.0714285714285714</v>
      </c>
    </row>
    <row r="144" spans="2:5" x14ac:dyDescent="0.2">
      <c r="B144" t="s">
        <v>10</v>
      </c>
      <c r="C144" t="str">
        <f t="shared" si="6"/>
        <v>Financial ServicesPriority + SMP</v>
      </c>
      <c r="E144" s="11">
        <f>IFERROR(J6/$C6,0)</f>
        <v>1.0714285714285714</v>
      </c>
    </row>
    <row r="145" spans="2:5" x14ac:dyDescent="0.2">
      <c r="B145" t="s">
        <v>11</v>
      </c>
      <c r="C145" t="str">
        <f t="shared" si="6"/>
        <v>Financial ServicesNES</v>
      </c>
      <c r="E145" s="11">
        <f>IFERROR(J7/$C7,0)</f>
        <v>1.25</v>
      </c>
    </row>
    <row r="146" spans="2:5" x14ac:dyDescent="0.2">
      <c r="B146" t="s">
        <v>9</v>
      </c>
      <c r="C146" t="str">
        <f t="shared" si="6"/>
        <v>Financial ServicesPriority</v>
      </c>
      <c r="E146" s="11">
        <f>IFERROR(J8/$C8,0)</f>
        <v>1.25</v>
      </c>
    </row>
    <row r="147" spans="2:5" x14ac:dyDescent="0.2">
      <c r="B147" t="s">
        <v>21</v>
      </c>
      <c r="C147" t="str">
        <f t="shared" si="6"/>
        <v>Financial ServicesESLA</v>
      </c>
      <c r="E147" s="11">
        <f>IFERROR(J9/$C9,0)</f>
        <v>1</v>
      </c>
    </row>
    <row r="148" spans="2:5" x14ac:dyDescent="0.2">
      <c r="B148" t="s">
        <v>50</v>
      </c>
      <c r="C148" t="str">
        <f t="shared" si="6"/>
        <v>Financial ServicesOther Support</v>
      </c>
      <c r="E148" s="11">
        <f>IFERROR(J10/$C10,0)</f>
        <v>0</v>
      </c>
    </row>
    <row r="149" spans="2:5" x14ac:dyDescent="0.2">
      <c r="B149" t="s">
        <v>27</v>
      </c>
      <c r="C149" t="str">
        <f t="shared" si="6"/>
        <v>Financial ServicesTAS</v>
      </c>
      <c r="E149" s="11">
        <f>IFERROR(J11/$C11,0)</f>
        <v>1.2</v>
      </c>
    </row>
    <row r="150" spans="2:5" x14ac:dyDescent="0.2">
      <c r="B150" t="s">
        <v>26</v>
      </c>
      <c r="C150" t="str">
        <f t="shared" si="6"/>
        <v>Financial ServicesETAS</v>
      </c>
      <c r="E150" s="11">
        <f>IFERROR(J12/$C12,0)</f>
        <v>1.1000000000000001</v>
      </c>
    </row>
    <row r="151" spans="2:5" x14ac:dyDescent="0.2">
      <c r="B151" t="s">
        <v>8</v>
      </c>
      <c r="C151" t="str">
        <f t="shared" si="6"/>
        <v>Financial ServicesSMP</v>
      </c>
      <c r="E151" s="11">
        <f>IFERROR(J13/$C13,0)</f>
        <v>1</v>
      </c>
    </row>
    <row r="152" spans="2:5" x14ac:dyDescent="0.2">
      <c r="B152" t="s">
        <v>12</v>
      </c>
      <c r="C152" t="str">
        <f t="shared" si="6"/>
        <v>Financial ServicesESMP</v>
      </c>
      <c r="E152" s="11">
        <f>IFERROR(J14/$C14,0)</f>
        <v>1</v>
      </c>
    </row>
    <row r="153" spans="2:5" x14ac:dyDescent="0.2">
      <c r="B153" t="s">
        <v>6</v>
      </c>
      <c r="C153" t="str">
        <f t="shared" si="6"/>
        <v>Financial ServicesMedia</v>
      </c>
      <c r="E153" s="11">
        <f>IFERROR(J15/$C15,0)</f>
        <v>1.2</v>
      </c>
    </row>
    <row r="154" spans="2:5" x14ac:dyDescent="0.2">
      <c r="B154" t="s">
        <v>16</v>
      </c>
      <c r="C154" t="str">
        <f t="shared" si="6"/>
        <v>Financial ServicesSecurity PS</v>
      </c>
      <c r="E154" s="11">
        <f>IFERROR(J16/$C16,0)</f>
        <v>1</v>
      </c>
    </row>
    <row r="155" spans="2:5" x14ac:dyDescent="0.2">
      <c r="B155" t="s">
        <v>32</v>
      </c>
      <c r="C155" t="str">
        <f t="shared" si="6"/>
        <v>Financial ServicesRUS</v>
      </c>
      <c r="E155" s="11">
        <f>IFERROR(J17/$C17,0)</f>
        <v>1.125</v>
      </c>
    </row>
    <row r="156" spans="2:5" x14ac:dyDescent="0.2">
      <c r="B156" t="s">
        <v>15</v>
      </c>
      <c r="C156" t="str">
        <f t="shared" si="6"/>
        <v>Financial ServicesP&amp;P SMP</v>
      </c>
      <c r="E156" s="11">
        <f>IFERROR(J18/$C18,0)</f>
        <v>1.1333333333333333</v>
      </c>
    </row>
    <row r="157" spans="2:5" x14ac:dyDescent="0.2">
      <c r="B157" t="s">
        <v>30</v>
      </c>
      <c r="C157" t="str">
        <f t="shared" si="6"/>
        <v>Financial ServicesManaged Kona</v>
      </c>
      <c r="E157" s="11">
        <f>IFERROR(J19/$C19,0)</f>
        <v>1.25</v>
      </c>
    </row>
    <row r="158" spans="2:5" x14ac:dyDescent="0.2">
      <c r="B158" t="s">
        <v>51</v>
      </c>
      <c r="C158" t="str">
        <f t="shared" si="6"/>
        <v>Financial ServicesSecurity Allocation</v>
      </c>
      <c r="E158" s="11">
        <f>IFERROR(J20/$C20,0)</f>
        <v>0</v>
      </c>
    </row>
    <row r="159" spans="2:5" x14ac:dyDescent="0.2">
      <c r="B159" t="s">
        <v>20</v>
      </c>
      <c r="C159" t="str">
        <f t="shared" si="6"/>
        <v>Financial ServicesPS-E</v>
      </c>
      <c r="E159" s="11">
        <f>IFERROR(J21/$C21,0)</f>
        <v>1</v>
      </c>
    </row>
    <row r="160" spans="2:5" x14ac:dyDescent="0.2">
      <c r="B160" t="s">
        <v>52</v>
      </c>
      <c r="C160" t="str">
        <f t="shared" si="6"/>
        <v>Financial ServicesPS-I</v>
      </c>
      <c r="E160" s="11">
        <f>IFERROR(J22/$C22,0)</f>
        <v>0</v>
      </c>
    </row>
    <row r="161" spans="2:5" x14ac:dyDescent="0.2">
      <c r="B161" t="s">
        <v>18</v>
      </c>
      <c r="C161" t="str">
        <f t="shared" si="6"/>
        <v>Financial ServicesMobile</v>
      </c>
      <c r="E161" s="11">
        <f>IFERROR(J23/$C23,0)</f>
        <v>0</v>
      </c>
    </row>
    <row r="163" spans="2:5" x14ac:dyDescent="0.2">
      <c r="B163" t="s">
        <v>13</v>
      </c>
      <c r="C163" t="str">
        <f>CONCATENATE($K$1,B163)</f>
        <v>High TechPremium</v>
      </c>
      <c r="E163" s="11">
        <f>IFERROR(K2/$C2,0)</f>
        <v>1.1111111111111112</v>
      </c>
    </row>
    <row r="164" spans="2:5" x14ac:dyDescent="0.2">
      <c r="B164" t="s">
        <v>49</v>
      </c>
      <c r="C164" t="str">
        <f t="shared" ref="C164:C184" si="7">CONCATENATE($K$1,B164)</f>
        <v>High TechNES + TAS</v>
      </c>
      <c r="E164" s="11">
        <f>IFERROR(K3/$C3,0)</f>
        <v>1.2941176470588236</v>
      </c>
    </row>
    <row r="165" spans="2:5" x14ac:dyDescent="0.2">
      <c r="B165" t="s">
        <v>19</v>
      </c>
      <c r="C165" t="str">
        <f t="shared" si="7"/>
        <v>High TechPriority + TAS</v>
      </c>
      <c r="E165" s="11">
        <f>IFERROR(K4/$C4,0)</f>
        <v>1.2941176470588236</v>
      </c>
    </row>
    <row r="166" spans="2:5" x14ac:dyDescent="0.2">
      <c r="B166" t="s">
        <v>24</v>
      </c>
      <c r="C166" t="str">
        <f t="shared" si="7"/>
        <v>High TechNES + SMP</v>
      </c>
      <c r="E166" s="11">
        <f>IFERROR(K5/$C5,0)</f>
        <v>1.0714285714285714</v>
      </c>
    </row>
    <row r="167" spans="2:5" x14ac:dyDescent="0.2">
      <c r="B167" t="s">
        <v>10</v>
      </c>
      <c r="C167" t="str">
        <f t="shared" si="7"/>
        <v>High TechPriority + SMP</v>
      </c>
      <c r="E167" s="11">
        <f>IFERROR(K6/$C6,0)</f>
        <v>1.0714285714285714</v>
      </c>
    </row>
    <row r="168" spans="2:5" x14ac:dyDescent="0.2">
      <c r="B168" t="s">
        <v>11</v>
      </c>
      <c r="C168" t="str">
        <f t="shared" si="7"/>
        <v>High TechNES</v>
      </c>
      <c r="E168" s="11">
        <f>IFERROR(K7/$C7,0)</f>
        <v>1.25</v>
      </c>
    </row>
    <row r="169" spans="2:5" x14ac:dyDescent="0.2">
      <c r="B169" t="s">
        <v>9</v>
      </c>
      <c r="C169" t="str">
        <f t="shared" si="7"/>
        <v>High TechPriority</v>
      </c>
      <c r="E169" s="11">
        <f>IFERROR(K8/$C8,0)</f>
        <v>1.25</v>
      </c>
    </row>
    <row r="170" spans="2:5" x14ac:dyDescent="0.2">
      <c r="B170" t="s">
        <v>21</v>
      </c>
      <c r="C170" t="str">
        <f t="shared" si="7"/>
        <v>High TechESLA</v>
      </c>
      <c r="E170" s="11">
        <f>IFERROR(K9/$C9,0)</f>
        <v>1</v>
      </c>
    </row>
    <row r="171" spans="2:5" x14ac:dyDescent="0.2">
      <c r="B171" t="s">
        <v>50</v>
      </c>
      <c r="C171" t="str">
        <f t="shared" si="7"/>
        <v>High TechOther Support</v>
      </c>
      <c r="E171" s="11">
        <f>IFERROR(K10/$C10,0)</f>
        <v>0</v>
      </c>
    </row>
    <row r="172" spans="2:5" x14ac:dyDescent="0.2">
      <c r="B172" t="s">
        <v>27</v>
      </c>
      <c r="C172" t="str">
        <f t="shared" si="7"/>
        <v>High TechTAS</v>
      </c>
      <c r="E172" s="11">
        <f>IFERROR(K11/$C11,0)</f>
        <v>1.2</v>
      </c>
    </row>
    <row r="173" spans="2:5" x14ac:dyDescent="0.2">
      <c r="B173" t="s">
        <v>26</v>
      </c>
      <c r="C173" t="str">
        <f t="shared" si="7"/>
        <v>High TechETAS</v>
      </c>
      <c r="E173" s="11">
        <f>IFERROR(K12/$C12,0)</f>
        <v>1.1000000000000001</v>
      </c>
    </row>
    <row r="174" spans="2:5" x14ac:dyDescent="0.2">
      <c r="B174" t="s">
        <v>8</v>
      </c>
      <c r="C174" t="str">
        <f t="shared" si="7"/>
        <v>High TechSMP</v>
      </c>
      <c r="E174" s="11">
        <f>IFERROR(K13/$C13,0)</f>
        <v>1</v>
      </c>
    </row>
    <row r="175" spans="2:5" x14ac:dyDescent="0.2">
      <c r="B175" t="s">
        <v>12</v>
      </c>
      <c r="C175" t="str">
        <f t="shared" si="7"/>
        <v>High TechESMP</v>
      </c>
      <c r="E175" s="11">
        <f>IFERROR(K14/$C14,0)</f>
        <v>1</v>
      </c>
    </row>
    <row r="176" spans="2:5" x14ac:dyDescent="0.2">
      <c r="B176" t="s">
        <v>6</v>
      </c>
      <c r="C176" t="str">
        <f t="shared" si="7"/>
        <v>High TechMedia</v>
      </c>
      <c r="E176" s="11">
        <f>IFERROR(K15/$C15,0)</f>
        <v>1.2</v>
      </c>
    </row>
    <row r="177" spans="2:5" x14ac:dyDescent="0.2">
      <c r="B177" t="s">
        <v>16</v>
      </c>
      <c r="C177" t="str">
        <f t="shared" si="7"/>
        <v>High TechSecurity PS</v>
      </c>
      <c r="E177" s="11">
        <f>IFERROR(K16/$C16,0)</f>
        <v>1</v>
      </c>
    </row>
    <row r="178" spans="2:5" x14ac:dyDescent="0.2">
      <c r="B178" t="s">
        <v>32</v>
      </c>
      <c r="C178" t="str">
        <f t="shared" si="7"/>
        <v>High TechRUS</v>
      </c>
      <c r="E178" s="11">
        <f>IFERROR(K17/$C17,0)</f>
        <v>1.125</v>
      </c>
    </row>
    <row r="179" spans="2:5" x14ac:dyDescent="0.2">
      <c r="B179" t="s">
        <v>15</v>
      </c>
      <c r="C179" t="str">
        <f t="shared" si="7"/>
        <v>High TechP&amp;P SMP</v>
      </c>
      <c r="E179" s="11">
        <f>IFERROR(K18/$C18,0)</f>
        <v>1.1333333333333333</v>
      </c>
    </row>
    <row r="180" spans="2:5" x14ac:dyDescent="0.2">
      <c r="B180" t="s">
        <v>30</v>
      </c>
      <c r="C180" t="str">
        <f t="shared" si="7"/>
        <v>High TechManaged Kona</v>
      </c>
      <c r="E180" s="11">
        <f>IFERROR(K19/$C19,0)</f>
        <v>1.25</v>
      </c>
    </row>
    <row r="181" spans="2:5" x14ac:dyDescent="0.2">
      <c r="B181" t="s">
        <v>51</v>
      </c>
      <c r="C181" t="str">
        <f t="shared" si="7"/>
        <v>High TechSecurity Allocation</v>
      </c>
      <c r="E181" s="11">
        <f>IFERROR(K20/$C20,0)</f>
        <v>0</v>
      </c>
    </row>
    <row r="182" spans="2:5" x14ac:dyDescent="0.2">
      <c r="B182" t="s">
        <v>20</v>
      </c>
      <c r="C182" t="str">
        <f t="shared" si="7"/>
        <v>High TechPS-E</v>
      </c>
      <c r="E182" s="11">
        <f>IFERROR(K21/$C21,0)</f>
        <v>1</v>
      </c>
    </row>
    <row r="183" spans="2:5" x14ac:dyDescent="0.2">
      <c r="B183" t="s">
        <v>52</v>
      </c>
      <c r="C183" t="str">
        <f t="shared" si="7"/>
        <v>High TechPS-I</v>
      </c>
      <c r="E183" s="11">
        <f>IFERROR(K22/$C22,0)</f>
        <v>0</v>
      </c>
    </row>
    <row r="184" spans="2:5" x14ac:dyDescent="0.2">
      <c r="B184" t="s">
        <v>18</v>
      </c>
      <c r="C184" t="str">
        <f t="shared" si="7"/>
        <v>High TechMobile</v>
      </c>
      <c r="E184" s="11">
        <f>IFERROR(K23/$C23,0)</f>
        <v>0</v>
      </c>
    </row>
    <row r="186" spans="2:5" x14ac:dyDescent="0.2">
      <c r="B186" t="s">
        <v>13</v>
      </c>
      <c r="C186" t="str">
        <f>CONCATENATE($L$1,B186)</f>
        <v>CommercePremium</v>
      </c>
      <c r="E186" s="11">
        <f>IFERROR(L2/$C2,0)</f>
        <v>1.1111111111111112</v>
      </c>
    </row>
    <row r="187" spans="2:5" x14ac:dyDescent="0.2">
      <c r="B187" t="s">
        <v>49</v>
      </c>
      <c r="C187" t="str">
        <f t="shared" ref="C187:C207" si="8">CONCATENATE($L$1,B187)</f>
        <v>CommerceNES + TAS</v>
      </c>
      <c r="E187" s="11">
        <f>IFERROR(L3/$C3,0)</f>
        <v>1.2941176470588236</v>
      </c>
    </row>
    <row r="188" spans="2:5" x14ac:dyDescent="0.2">
      <c r="B188" t="s">
        <v>19</v>
      </c>
      <c r="C188" t="str">
        <f t="shared" si="8"/>
        <v>CommercePriority + TAS</v>
      </c>
      <c r="E188" s="11">
        <f>IFERROR(L4/$C4,0)</f>
        <v>1.2941176470588236</v>
      </c>
    </row>
    <row r="189" spans="2:5" x14ac:dyDescent="0.2">
      <c r="B189" t="s">
        <v>24</v>
      </c>
      <c r="C189" t="str">
        <f t="shared" si="8"/>
        <v>CommerceNES + SMP</v>
      </c>
      <c r="E189" s="11">
        <f>IFERROR(L5/$C5,0)</f>
        <v>1.0714285714285714</v>
      </c>
    </row>
    <row r="190" spans="2:5" x14ac:dyDescent="0.2">
      <c r="B190" t="s">
        <v>10</v>
      </c>
      <c r="C190" t="str">
        <f t="shared" si="8"/>
        <v>CommercePriority + SMP</v>
      </c>
      <c r="E190" s="11">
        <f>IFERROR(L6/$C6,0)</f>
        <v>1.0714285714285714</v>
      </c>
    </row>
    <row r="191" spans="2:5" x14ac:dyDescent="0.2">
      <c r="B191" t="s">
        <v>11</v>
      </c>
      <c r="C191" t="str">
        <f t="shared" si="8"/>
        <v>CommerceNES</v>
      </c>
      <c r="E191" s="11">
        <f>IFERROR(L7/$C7,0)</f>
        <v>1.25</v>
      </c>
    </row>
    <row r="192" spans="2:5" x14ac:dyDescent="0.2">
      <c r="B192" t="s">
        <v>9</v>
      </c>
      <c r="C192" t="str">
        <f t="shared" si="8"/>
        <v>CommercePriority</v>
      </c>
      <c r="E192" s="11">
        <f>IFERROR(L8/$C8,0)</f>
        <v>1.25</v>
      </c>
    </row>
    <row r="193" spans="2:5" x14ac:dyDescent="0.2">
      <c r="B193" t="s">
        <v>21</v>
      </c>
      <c r="C193" t="str">
        <f t="shared" si="8"/>
        <v>CommerceESLA</v>
      </c>
      <c r="E193" s="11">
        <f>IFERROR(L9/$C9,0)</f>
        <v>1</v>
      </c>
    </row>
    <row r="194" spans="2:5" x14ac:dyDescent="0.2">
      <c r="B194" t="s">
        <v>50</v>
      </c>
      <c r="C194" t="str">
        <f t="shared" si="8"/>
        <v>CommerceOther Support</v>
      </c>
      <c r="E194" s="11">
        <f>IFERROR(L10/$C10,0)</f>
        <v>0</v>
      </c>
    </row>
    <row r="195" spans="2:5" x14ac:dyDescent="0.2">
      <c r="B195" t="s">
        <v>27</v>
      </c>
      <c r="C195" t="str">
        <f t="shared" si="8"/>
        <v>CommerceTAS</v>
      </c>
      <c r="E195" s="11">
        <f>IFERROR(L11/$C11,0)</f>
        <v>1.2</v>
      </c>
    </row>
    <row r="196" spans="2:5" x14ac:dyDescent="0.2">
      <c r="B196" t="s">
        <v>26</v>
      </c>
      <c r="C196" t="str">
        <f t="shared" si="8"/>
        <v>CommerceETAS</v>
      </c>
      <c r="E196" s="11">
        <f>IFERROR(L12/$C12,0)</f>
        <v>1.1000000000000001</v>
      </c>
    </row>
    <row r="197" spans="2:5" x14ac:dyDescent="0.2">
      <c r="B197" t="s">
        <v>8</v>
      </c>
      <c r="C197" t="str">
        <f t="shared" si="8"/>
        <v>CommerceSMP</v>
      </c>
      <c r="E197" s="11">
        <f>IFERROR(L13/$C13,0)</f>
        <v>1</v>
      </c>
    </row>
    <row r="198" spans="2:5" x14ac:dyDescent="0.2">
      <c r="B198" t="s">
        <v>12</v>
      </c>
      <c r="C198" t="str">
        <f t="shared" si="8"/>
        <v>CommerceESMP</v>
      </c>
      <c r="E198" s="11">
        <f>IFERROR(L14/$C14,0)</f>
        <v>1</v>
      </c>
    </row>
    <row r="199" spans="2:5" x14ac:dyDescent="0.2">
      <c r="B199" t="s">
        <v>6</v>
      </c>
      <c r="C199" t="str">
        <f t="shared" si="8"/>
        <v>CommerceMedia</v>
      </c>
      <c r="E199" s="11">
        <f>IFERROR(L15/$C15,0)</f>
        <v>1.2</v>
      </c>
    </row>
    <row r="200" spans="2:5" x14ac:dyDescent="0.2">
      <c r="B200" t="s">
        <v>16</v>
      </c>
      <c r="C200" t="str">
        <f t="shared" si="8"/>
        <v>CommerceSecurity PS</v>
      </c>
      <c r="E200" s="11">
        <f>IFERROR(L16/$C16,0)</f>
        <v>1</v>
      </c>
    </row>
    <row r="201" spans="2:5" x14ac:dyDescent="0.2">
      <c r="B201" t="s">
        <v>32</v>
      </c>
      <c r="C201" t="str">
        <f t="shared" si="8"/>
        <v>CommerceRUS</v>
      </c>
      <c r="E201" s="11">
        <f>IFERROR(L17/$C17,0)</f>
        <v>1.125</v>
      </c>
    </row>
    <row r="202" spans="2:5" x14ac:dyDescent="0.2">
      <c r="B202" t="s">
        <v>15</v>
      </c>
      <c r="C202" t="str">
        <f t="shared" si="8"/>
        <v>CommerceP&amp;P SMP</v>
      </c>
      <c r="E202" s="11">
        <f>IFERROR(L18/$C18,0)</f>
        <v>1.1333333333333333</v>
      </c>
    </row>
    <row r="203" spans="2:5" x14ac:dyDescent="0.2">
      <c r="B203" t="s">
        <v>30</v>
      </c>
      <c r="C203" t="str">
        <f t="shared" si="8"/>
        <v>CommerceManaged Kona</v>
      </c>
      <c r="E203" s="11">
        <f>IFERROR(L19/$C19,0)</f>
        <v>1.25</v>
      </c>
    </row>
    <row r="204" spans="2:5" x14ac:dyDescent="0.2">
      <c r="B204" t="s">
        <v>51</v>
      </c>
      <c r="C204" t="str">
        <f t="shared" si="8"/>
        <v>CommerceSecurity Allocation</v>
      </c>
      <c r="E204" s="11">
        <f>IFERROR(L20/$C20,0)</f>
        <v>0</v>
      </c>
    </row>
    <row r="205" spans="2:5" x14ac:dyDescent="0.2">
      <c r="B205" t="s">
        <v>20</v>
      </c>
      <c r="C205" t="str">
        <f t="shared" si="8"/>
        <v>CommercePS-E</v>
      </c>
      <c r="E205" s="11">
        <f>IFERROR(L21/$C21,0)</f>
        <v>1</v>
      </c>
    </row>
    <row r="206" spans="2:5" x14ac:dyDescent="0.2">
      <c r="B206" t="s">
        <v>52</v>
      </c>
      <c r="C206" t="str">
        <f t="shared" si="8"/>
        <v>CommercePS-I</v>
      </c>
      <c r="E206" s="11">
        <f>IFERROR(L22/$C22,0)</f>
        <v>0</v>
      </c>
    </row>
    <row r="207" spans="2:5" x14ac:dyDescent="0.2">
      <c r="B207" t="s">
        <v>18</v>
      </c>
      <c r="C207" t="str">
        <f t="shared" si="8"/>
        <v>CommerceMobile</v>
      </c>
      <c r="E207" s="11">
        <f>IFERROR(L23/$C23,0)</f>
        <v>0</v>
      </c>
    </row>
    <row r="209" spans="2:5" x14ac:dyDescent="0.2">
      <c r="B209" t="s">
        <v>13</v>
      </c>
      <c r="C209" t="str">
        <f>CONCATENATE($M$1,B209)</f>
        <v>Carrier AmericasPremium</v>
      </c>
      <c r="E209" s="11">
        <f>IFERROR(M2/$C2,0)</f>
        <v>0.88888888888888884</v>
      </c>
    </row>
    <row r="210" spans="2:5" x14ac:dyDescent="0.2">
      <c r="B210" t="s">
        <v>49</v>
      </c>
      <c r="C210" t="str">
        <f t="shared" ref="C210:C230" si="9">CONCATENATE($M$1,B210)</f>
        <v>Carrier AmericasNES + TAS</v>
      </c>
      <c r="E210" s="11">
        <f>IFERROR(M3/$C3,0)</f>
        <v>1.2941176470588236</v>
      </c>
    </row>
    <row r="211" spans="2:5" x14ac:dyDescent="0.2">
      <c r="B211" t="s">
        <v>19</v>
      </c>
      <c r="C211" t="str">
        <f t="shared" si="9"/>
        <v>Carrier AmericasPriority + TAS</v>
      </c>
      <c r="E211" s="11">
        <f>IFERROR(M4/$C4,0)</f>
        <v>1.2941176470588236</v>
      </c>
    </row>
    <row r="212" spans="2:5" x14ac:dyDescent="0.2">
      <c r="B212" t="s">
        <v>24</v>
      </c>
      <c r="C212" t="str">
        <f t="shared" si="9"/>
        <v>Carrier AmericasNES + SMP</v>
      </c>
      <c r="E212" s="11">
        <f>IFERROR(M5/$C5,0)</f>
        <v>1.0714285714285714</v>
      </c>
    </row>
    <row r="213" spans="2:5" x14ac:dyDescent="0.2">
      <c r="B213" t="s">
        <v>10</v>
      </c>
      <c r="C213" t="str">
        <f t="shared" si="9"/>
        <v>Carrier AmericasPriority + SMP</v>
      </c>
      <c r="E213" s="11">
        <f>IFERROR(M6/$C6,0)</f>
        <v>1.0714285714285714</v>
      </c>
    </row>
    <row r="214" spans="2:5" x14ac:dyDescent="0.2">
      <c r="B214" t="s">
        <v>11</v>
      </c>
      <c r="C214" t="str">
        <f t="shared" si="9"/>
        <v>Carrier AmericasNES</v>
      </c>
      <c r="E214" s="11">
        <f>IFERROR(M7/$C7,0)</f>
        <v>1.25</v>
      </c>
    </row>
    <row r="215" spans="2:5" x14ac:dyDescent="0.2">
      <c r="B215" t="s">
        <v>9</v>
      </c>
      <c r="C215" t="str">
        <f t="shared" si="9"/>
        <v>Carrier AmericasPriority</v>
      </c>
      <c r="E215" s="11">
        <f>IFERROR(M8/$C8,0)</f>
        <v>1.25</v>
      </c>
    </row>
    <row r="216" spans="2:5" x14ac:dyDescent="0.2">
      <c r="B216" t="s">
        <v>21</v>
      </c>
      <c r="C216" t="str">
        <f t="shared" si="9"/>
        <v>Carrier AmericasESLA</v>
      </c>
      <c r="E216" s="11">
        <f>IFERROR(M9/$C9,0)</f>
        <v>1</v>
      </c>
    </row>
    <row r="217" spans="2:5" x14ac:dyDescent="0.2">
      <c r="B217" t="s">
        <v>50</v>
      </c>
      <c r="C217" t="str">
        <f t="shared" si="9"/>
        <v>Carrier AmericasOther Support</v>
      </c>
      <c r="E217" s="11">
        <f>IFERROR(M10/$C10,0)</f>
        <v>0</v>
      </c>
    </row>
    <row r="218" spans="2:5" x14ac:dyDescent="0.2">
      <c r="B218" t="s">
        <v>27</v>
      </c>
      <c r="C218" t="str">
        <f t="shared" si="9"/>
        <v>Carrier AmericasTAS</v>
      </c>
      <c r="E218" s="11">
        <f>IFERROR(M11/$C11,0)</f>
        <v>1</v>
      </c>
    </row>
    <row r="219" spans="2:5" x14ac:dyDescent="0.2">
      <c r="B219" t="s">
        <v>26</v>
      </c>
      <c r="C219" t="str">
        <f t="shared" si="9"/>
        <v>Carrier AmericasETAS</v>
      </c>
      <c r="E219" s="11">
        <f>IFERROR(M12/$C12,0)</f>
        <v>1.1000000000000001</v>
      </c>
    </row>
    <row r="220" spans="2:5" x14ac:dyDescent="0.2">
      <c r="B220" t="s">
        <v>8</v>
      </c>
      <c r="C220" t="str">
        <f t="shared" si="9"/>
        <v>Carrier AmericasSMP</v>
      </c>
      <c r="E220" s="11">
        <f>IFERROR(M13/$C13,0)</f>
        <v>1</v>
      </c>
    </row>
    <row r="221" spans="2:5" x14ac:dyDescent="0.2">
      <c r="B221" t="s">
        <v>12</v>
      </c>
      <c r="C221" t="str">
        <f t="shared" si="9"/>
        <v>Carrier AmericasESMP</v>
      </c>
      <c r="E221" s="11">
        <f>IFERROR(M14/$C14,0)</f>
        <v>1</v>
      </c>
    </row>
    <row r="222" spans="2:5" x14ac:dyDescent="0.2">
      <c r="B222" t="s">
        <v>6</v>
      </c>
      <c r="C222" t="str">
        <f t="shared" si="9"/>
        <v>Carrier AmericasMedia</v>
      </c>
      <c r="E222" s="11">
        <f>IFERROR(M15/$C15,0)</f>
        <v>1.2</v>
      </c>
    </row>
    <row r="223" spans="2:5" x14ac:dyDescent="0.2">
      <c r="B223" t="s">
        <v>16</v>
      </c>
      <c r="C223" t="str">
        <f t="shared" si="9"/>
        <v>Carrier AmericasSecurity PS</v>
      </c>
      <c r="E223" s="11">
        <f>IFERROR(M16/$C16,0)</f>
        <v>1</v>
      </c>
    </row>
    <row r="224" spans="2:5" x14ac:dyDescent="0.2">
      <c r="B224" t="s">
        <v>32</v>
      </c>
      <c r="C224" t="str">
        <f t="shared" si="9"/>
        <v>Carrier AmericasRUS</v>
      </c>
      <c r="E224" s="11">
        <f>IFERROR(M17/$C17,0)</f>
        <v>1.125</v>
      </c>
    </row>
    <row r="225" spans="2:5" x14ac:dyDescent="0.2">
      <c r="B225" t="s">
        <v>15</v>
      </c>
      <c r="C225" t="str">
        <f t="shared" si="9"/>
        <v>Carrier AmericasP&amp;P SMP</v>
      </c>
      <c r="E225" s="11">
        <f>IFERROR(M18/$C18,0)</f>
        <v>1.1333333333333333</v>
      </c>
    </row>
    <row r="226" spans="2:5" x14ac:dyDescent="0.2">
      <c r="B226" t="s">
        <v>30</v>
      </c>
      <c r="C226" t="str">
        <f t="shared" si="9"/>
        <v>Carrier AmericasManaged Kona</v>
      </c>
      <c r="E226" s="11">
        <f>IFERROR(M19/$C19,0)</f>
        <v>1.25</v>
      </c>
    </row>
    <row r="227" spans="2:5" x14ac:dyDescent="0.2">
      <c r="B227" t="s">
        <v>51</v>
      </c>
      <c r="C227" t="str">
        <f t="shared" si="9"/>
        <v>Carrier AmericasSecurity Allocation</v>
      </c>
      <c r="E227" s="11">
        <f>IFERROR(M20/$C20,0)</f>
        <v>0</v>
      </c>
    </row>
    <row r="228" spans="2:5" x14ac:dyDescent="0.2">
      <c r="B228" t="s">
        <v>20</v>
      </c>
      <c r="C228" t="str">
        <f t="shared" si="9"/>
        <v>Carrier AmericasPS-E</v>
      </c>
      <c r="E228" s="11">
        <f>IFERROR(M21/$C21,0)</f>
        <v>1</v>
      </c>
    </row>
    <row r="229" spans="2:5" x14ac:dyDescent="0.2">
      <c r="B229" t="s">
        <v>52</v>
      </c>
      <c r="C229" t="str">
        <f t="shared" si="9"/>
        <v>Carrier AmericasPS-I</v>
      </c>
      <c r="E229" s="11">
        <f>IFERROR(M22/$C22,0)</f>
        <v>0</v>
      </c>
    </row>
    <row r="230" spans="2:5" x14ac:dyDescent="0.2">
      <c r="B230" t="s">
        <v>18</v>
      </c>
      <c r="C230" t="str">
        <f t="shared" si="9"/>
        <v>Carrier AmericasMobile</v>
      </c>
      <c r="E230" s="11">
        <f>IFERROR(M23/$C23,0)</f>
        <v>0</v>
      </c>
    </row>
    <row r="232" spans="2:5" x14ac:dyDescent="0.2">
      <c r="B232" t="s">
        <v>13</v>
      </c>
      <c r="C232" t="str">
        <f>CONCATENATE($N$1,B232)</f>
        <v>Emerging North AmericaPremium</v>
      </c>
      <c r="E232" s="11">
        <f>IFERROR(N2/$C2,0)</f>
        <v>1.1111111111111112</v>
      </c>
    </row>
    <row r="233" spans="2:5" x14ac:dyDescent="0.2">
      <c r="B233" t="s">
        <v>49</v>
      </c>
      <c r="C233" t="str">
        <f t="shared" ref="C233:C253" si="10">CONCATENATE($N$1,B233)</f>
        <v>Emerging North AmericaNES + TAS</v>
      </c>
      <c r="E233" s="11">
        <f>IFERROR(N3/$C3,0)</f>
        <v>1.2941176470588236</v>
      </c>
    </row>
    <row r="234" spans="2:5" x14ac:dyDescent="0.2">
      <c r="B234" t="s">
        <v>19</v>
      </c>
      <c r="C234" t="str">
        <f t="shared" si="10"/>
        <v>Emerging North AmericaPriority + TAS</v>
      </c>
      <c r="E234" s="11">
        <f>IFERROR(N4/$C4,0)</f>
        <v>1.2941176470588236</v>
      </c>
    </row>
    <row r="235" spans="2:5" x14ac:dyDescent="0.2">
      <c r="B235" t="s">
        <v>24</v>
      </c>
      <c r="C235" t="str">
        <f t="shared" si="10"/>
        <v>Emerging North AmericaNES + SMP</v>
      </c>
      <c r="E235" s="11">
        <f>IFERROR(N5/$C5,0)</f>
        <v>1.0714285714285714</v>
      </c>
    </row>
    <row r="236" spans="2:5" x14ac:dyDescent="0.2">
      <c r="B236" t="s">
        <v>10</v>
      </c>
      <c r="C236" t="str">
        <f t="shared" si="10"/>
        <v>Emerging North AmericaPriority + SMP</v>
      </c>
      <c r="E236" s="11">
        <f>IFERROR(N6/$C6,0)</f>
        <v>1.0714285714285714</v>
      </c>
    </row>
    <row r="237" spans="2:5" x14ac:dyDescent="0.2">
      <c r="B237" t="s">
        <v>11</v>
      </c>
      <c r="C237" t="str">
        <f t="shared" si="10"/>
        <v>Emerging North AmericaNES</v>
      </c>
      <c r="E237" s="11">
        <f>IFERROR(N7/$C7,0)</f>
        <v>1.25</v>
      </c>
    </row>
    <row r="238" spans="2:5" x14ac:dyDescent="0.2">
      <c r="B238" t="s">
        <v>9</v>
      </c>
      <c r="C238" t="str">
        <f t="shared" si="10"/>
        <v>Emerging North AmericaPriority</v>
      </c>
      <c r="E238" s="11">
        <f>IFERROR(N8/$C8,0)</f>
        <v>1.25</v>
      </c>
    </row>
    <row r="239" spans="2:5" x14ac:dyDescent="0.2">
      <c r="B239" t="s">
        <v>21</v>
      </c>
      <c r="C239" t="str">
        <f t="shared" si="10"/>
        <v>Emerging North AmericaESLA</v>
      </c>
      <c r="E239" s="11">
        <f>IFERROR(N9/$C9,0)</f>
        <v>1</v>
      </c>
    </row>
    <row r="240" spans="2:5" x14ac:dyDescent="0.2">
      <c r="B240" t="s">
        <v>50</v>
      </c>
      <c r="C240" t="str">
        <f t="shared" si="10"/>
        <v>Emerging North AmericaOther Support</v>
      </c>
      <c r="E240" s="11">
        <f>IFERROR(N10/$C10,0)</f>
        <v>0</v>
      </c>
    </row>
    <row r="241" spans="2:5" x14ac:dyDescent="0.2">
      <c r="B241" t="s">
        <v>27</v>
      </c>
      <c r="C241" t="str">
        <f t="shared" si="10"/>
        <v>Emerging North AmericaTAS</v>
      </c>
      <c r="E241" s="11">
        <f>IFERROR(N11/$C11,0)</f>
        <v>1.2</v>
      </c>
    </row>
    <row r="242" spans="2:5" x14ac:dyDescent="0.2">
      <c r="B242" t="s">
        <v>26</v>
      </c>
      <c r="C242" t="str">
        <f t="shared" si="10"/>
        <v>Emerging North AmericaETAS</v>
      </c>
      <c r="E242" s="11">
        <f>IFERROR(N12/$C12,0)</f>
        <v>1.1000000000000001</v>
      </c>
    </row>
    <row r="243" spans="2:5" x14ac:dyDescent="0.2">
      <c r="B243" t="s">
        <v>8</v>
      </c>
      <c r="C243" t="str">
        <f t="shared" si="10"/>
        <v>Emerging North AmericaSMP</v>
      </c>
      <c r="E243" s="11">
        <f>IFERROR(N13/$C13,0)</f>
        <v>1</v>
      </c>
    </row>
    <row r="244" spans="2:5" x14ac:dyDescent="0.2">
      <c r="B244" t="s">
        <v>12</v>
      </c>
      <c r="C244" t="str">
        <f t="shared" si="10"/>
        <v>Emerging North AmericaESMP</v>
      </c>
      <c r="E244" s="11">
        <f>IFERROR(N14/$C14,0)</f>
        <v>1</v>
      </c>
    </row>
    <row r="245" spans="2:5" x14ac:dyDescent="0.2">
      <c r="B245" t="s">
        <v>6</v>
      </c>
      <c r="C245" t="str">
        <f t="shared" si="10"/>
        <v>Emerging North AmericaMedia</v>
      </c>
      <c r="E245" s="11">
        <f>IFERROR(N15/$C15,0)</f>
        <v>1.2</v>
      </c>
    </row>
    <row r="246" spans="2:5" x14ac:dyDescent="0.2">
      <c r="B246" t="s">
        <v>16</v>
      </c>
      <c r="C246" t="str">
        <f t="shared" si="10"/>
        <v>Emerging North AmericaSecurity PS</v>
      </c>
      <c r="E246" s="11">
        <f>IFERROR(N16/$C16,0)</f>
        <v>1</v>
      </c>
    </row>
    <row r="247" spans="2:5" x14ac:dyDescent="0.2">
      <c r="B247" t="s">
        <v>32</v>
      </c>
      <c r="C247" t="str">
        <f t="shared" si="10"/>
        <v>Emerging North AmericaRUS</v>
      </c>
      <c r="E247" s="11">
        <f>IFERROR(N17/$C17,0)</f>
        <v>1.125</v>
      </c>
    </row>
    <row r="248" spans="2:5" x14ac:dyDescent="0.2">
      <c r="B248" t="s">
        <v>15</v>
      </c>
      <c r="C248" t="str">
        <f t="shared" si="10"/>
        <v>Emerging North AmericaP&amp;P SMP</v>
      </c>
      <c r="E248" s="11">
        <f>IFERROR(N18/$C18,0)</f>
        <v>1.1333333333333333</v>
      </c>
    </row>
    <row r="249" spans="2:5" x14ac:dyDescent="0.2">
      <c r="B249" t="s">
        <v>30</v>
      </c>
      <c r="C249" t="str">
        <f t="shared" si="10"/>
        <v>Emerging North AmericaManaged Kona</v>
      </c>
      <c r="E249" s="11">
        <f>IFERROR(N19/$C19,0)</f>
        <v>1.25</v>
      </c>
    </row>
    <row r="250" spans="2:5" x14ac:dyDescent="0.2">
      <c r="B250" t="s">
        <v>51</v>
      </c>
      <c r="C250" t="str">
        <f t="shared" si="10"/>
        <v>Emerging North AmericaSecurity Allocation</v>
      </c>
      <c r="E250" s="11">
        <f>IFERROR(N20/$C20,0)</f>
        <v>0</v>
      </c>
    </row>
    <row r="251" spans="2:5" x14ac:dyDescent="0.2">
      <c r="B251" t="s">
        <v>20</v>
      </c>
      <c r="C251" t="str">
        <f t="shared" si="10"/>
        <v>Emerging North AmericaPS-E</v>
      </c>
      <c r="E251" s="11">
        <f>IFERROR(N21/$C21,0)</f>
        <v>1</v>
      </c>
    </row>
    <row r="252" spans="2:5" x14ac:dyDescent="0.2">
      <c r="B252" t="s">
        <v>52</v>
      </c>
      <c r="C252" t="str">
        <f t="shared" si="10"/>
        <v>Emerging North AmericaPS-I</v>
      </c>
      <c r="E252" s="11">
        <f>IFERROR(N22/$C22,0)</f>
        <v>0</v>
      </c>
    </row>
    <row r="253" spans="2:5" x14ac:dyDescent="0.2">
      <c r="B253" t="s">
        <v>18</v>
      </c>
      <c r="C253" t="str">
        <f t="shared" si="10"/>
        <v>Emerging North AmericaMobile</v>
      </c>
      <c r="E253" s="11">
        <f>IFERROR(N23/$C23,0)</f>
        <v>0</v>
      </c>
    </row>
    <row r="255" spans="2:5" x14ac:dyDescent="0.2">
      <c r="B255" t="s">
        <v>13</v>
      </c>
      <c r="C255" t="str">
        <f>CONCATENATE($O$1,B255)</f>
        <v>Channel DirectPremium</v>
      </c>
      <c r="E255" s="11">
        <f>IFERROR(O2/$C2,0)</f>
        <v>1.1111111111111112</v>
      </c>
    </row>
    <row r="256" spans="2:5" x14ac:dyDescent="0.2">
      <c r="B256" t="s">
        <v>49</v>
      </c>
      <c r="C256" t="str">
        <f t="shared" ref="C256:C276" si="11">CONCATENATE($O$1,B256)</f>
        <v>Channel DirectNES + TAS</v>
      </c>
      <c r="E256" s="11">
        <f>IFERROR(O3/$C3,0)</f>
        <v>1.2941176470588236</v>
      </c>
    </row>
    <row r="257" spans="2:5" x14ac:dyDescent="0.2">
      <c r="B257" t="s">
        <v>19</v>
      </c>
      <c r="C257" t="str">
        <f t="shared" si="11"/>
        <v>Channel DirectPriority + TAS</v>
      </c>
      <c r="E257" s="11">
        <f>IFERROR(O4/$C4,0)</f>
        <v>1.2941176470588236</v>
      </c>
    </row>
    <row r="258" spans="2:5" x14ac:dyDescent="0.2">
      <c r="B258" t="s">
        <v>24</v>
      </c>
      <c r="C258" t="str">
        <f t="shared" si="11"/>
        <v>Channel DirectNES + SMP</v>
      </c>
      <c r="E258" s="11">
        <f>IFERROR(O5/$C5,0)</f>
        <v>1.0714285714285714</v>
      </c>
    </row>
    <row r="259" spans="2:5" x14ac:dyDescent="0.2">
      <c r="B259" t="s">
        <v>10</v>
      </c>
      <c r="C259" t="str">
        <f t="shared" si="11"/>
        <v>Channel DirectPriority + SMP</v>
      </c>
      <c r="E259" s="11">
        <f>IFERROR(O6/$C6,0)</f>
        <v>1.0714285714285714</v>
      </c>
    </row>
    <row r="260" spans="2:5" x14ac:dyDescent="0.2">
      <c r="B260" t="s">
        <v>11</v>
      </c>
      <c r="C260" t="str">
        <f t="shared" si="11"/>
        <v>Channel DirectNES</v>
      </c>
      <c r="E260" s="11">
        <f>IFERROR(O7/$C7,0)</f>
        <v>0.9375</v>
      </c>
    </row>
    <row r="261" spans="2:5" x14ac:dyDescent="0.2">
      <c r="B261" t="s">
        <v>9</v>
      </c>
      <c r="C261" t="str">
        <f t="shared" si="11"/>
        <v>Channel DirectPriority</v>
      </c>
      <c r="E261" s="11">
        <f>IFERROR(O8/$C8,0)</f>
        <v>0.9375</v>
      </c>
    </row>
    <row r="262" spans="2:5" x14ac:dyDescent="0.2">
      <c r="B262" t="s">
        <v>21</v>
      </c>
      <c r="C262" t="str">
        <f t="shared" si="11"/>
        <v>Channel DirectESLA</v>
      </c>
      <c r="E262" s="11">
        <f>IFERROR(O9/$C9,0)</f>
        <v>1</v>
      </c>
    </row>
    <row r="263" spans="2:5" x14ac:dyDescent="0.2">
      <c r="B263" t="s">
        <v>50</v>
      </c>
      <c r="C263" t="str">
        <f t="shared" si="11"/>
        <v>Channel DirectOther Support</v>
      </c>
      <c r="E263" s="11">
        <f>IFERROR(O10/$C10,0)</f>
        <v>0</v>
      </c>
    </row>
    <row r="264" spans="2:5" x14ac:dyDescent="0.2">
      <c r="B264" t="s">
        <v>27</v>
      </c>
      <c r="C264" t="str">
        <f t="shared" si="11"/>
        <v>Channel DirectTAS</v>
      </c>
      <c r="E264" s="11">
        <f>IFERROR(O11/$C11,0)</f>
        <v>1.2</v>
      </c>
    </row>
    <row r="265" spans="2:5" x14ac:dyDescent="0.2">
      <c r="B265" t="s">
        <v>26</v>
      </c>
      <c r="C265" t="str">
        <f t="shared" si="11"/>
        <v>Channel DirectETAS</v>
      </c>
      <c r="E265" s="11">
        <f>IFERROR(O12/$C12,0)</f>
        <v>1.1000000000000001</v>
      </c>
    </row>
    <row r="266" spans="2:5" x14ac:dyDescent="0.2">
      <c r="B266" t="s">
        <v>8</v>
      </c>
      <c r="C266" t="str">
        <f t="shared" si="11"/>
        <v>Channel DirectSMP</v>
      </c>
      <c r="E266" s="11">
        <f>IFERROR(O13/$C13,0)</f>
        <v>1</v>
      </c>
    </row>
    <row r="267" spans="2:5" x14ac:dyDescent="0.2">
      <c r="B267" t="s">
        <v>12</v>
      </c>
      <c r="C267" t="str">
        <f t="shared" si="11"/>
        <v>Channel DirectESMP</v>
      </c>
      <c r="E267" s="11">
        <f>IFERROR(O14/$C14,0)</f>
        <v>1</v>
      </c>
    </row>
    <row r="268" spans="2:5" x14ac:dyDescent="0.2">
      <c r="B268" t="s">
        <v>6</v>
      </c>
      <c r="C268" t="str">
        <f t="shared" si="11"/>
        <v>Channel DirectMedia</v>
      </c>
      <c r="E268" s="11">
        <f>IFERROR(O15/$C15,0)</f>
        <v>1.2</v>
      </c>
    </row>
    <row r="269" spans="2:5" x14ac:dyDescent="0.2">
      <c r="B269" t="s">
        <v>16</v>
      </c>
      <c r="C269" t="str">
        <f t="shared" si="11"/>
        <v>Channel DirectSecurity PS</v>
      </c>
      <c r="E269" s="11">
        <f>IFERROR(O16/$C16,0)</f>
        <v>1</v>
      </c>
    </row>
    <row r="270" spans="2:5" x14ac:dyDescent="0.2">
      <c r="B270" t="s">
        <v>32</v>
      </c>
      <c r="C270" t="str">
        <f t="shared" si="11"/>
        <v>Channel DirectRUS</v>
      </c>
      <c r="E270" s="11">
        <f>IFERROR(O17/$C17,0)</f>
        <v>0.8125</v>
      </c>
    </row>
    <row r="271" spans="2:5" x14ac:dyDescent="0.2">
      <c r="B271" t="s">
        <v>15</v>
      </c>
      <c r="C271" t="str">
        <f t="shared" si="11"/>
        <v>Channel DirectP&amp;P SMP</v>
      </c>
      <c r="E271" s="11">
        <f>IFERROR(O18/$C18,0)</f>
        <v>1.1333333333333333</v>
      </c>
    </row>
    <row r="272" spans="2:5" x14ac:dyDescent="0.2">
      <c r="B272" t="s">
        <v>30</v>
      </c>
      <c r="C272" t="str">
        <f t="shared" si="11"/>
        <v>Channel DirectManaged Kona</v>
      </c>
      <c r="E272" s="11">
        <f>IFERROR(O19/$C19,0)</f>
        <v>1.25</v>
      </c>
    </row>
    <row r="273" spans="2:5" x14ac:dyDescent="0.2">
      <c r="B273" t="s">
        <v>51</v>
      </c>
      <c r="C273" t="str">
        <f t="shared" si="11"/>
        <v>Channel DirectSecurity Allocation</v>
      </c>
      <c r="E273" s="11">
        <f>IFERROR(O20/$C20,0)</f>
        <v>0</v>
      </c>
    </row>
    <row r="274" spans="2:5" x14ac:dyDescent="0.2">
      <c r="B274" t="s">
        <v>20</v>
      </c>
      <c r="C274" t="str">
        <f t="shared" si="11"/>
        <v>Channel DirectPS-E</v>
      </c>
      <c r="E274" s="11">
        <f>IFERROR(O21/$C21,0)</f>
        <v>1</v>
      </c>
    </row>
    <row r="275" spans="2:5" x14ac:dyDescent="0.2">
      <c r="B275" t="s">
        <v>52</v>
      </c>
      <c r="C275" t="str">
        <f t="shared" si="11"/>
        <v>Channel DirectPS-I</v>
      </c>
      <c r="E275" s="11">
        <f>IFERROR(O22/$C22,0)</f>
        <v>0</v>
      </c>
    </row>
    <row r="276" spans="2:5" x14ac:dyDescent="0.2">
      <c r="B276" t="s">
        <v>18</v>
      </c>
      <c r="C276" t="str">
        <f t="shared" si="11"/>
        <v>Channel DirectMobile</v>
      </c>
      <c r="E276" s="11">
        <f>IFERROR(O23/$C23,0)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C28" sqref="C28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Units (JA ARPU) (2)</vt:lpstr>
      <vt:lpstr>Units (JA ARPU)</vt:lpstr>
      <vt:lpstr>Units</vt:lpstr>
      <vt:lpstr>NRR</vt:lpstr>
      <vt:lpstr>Sheet3</vt:lpstr>
      <vt:lpstr>MRR</vt:lpstr>
      <vt:lpstr>ARPUs</vt:lpstr>
      <vt:lpstr>Commerce Attainment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Rakusin, Steve</dc:creator>
  <cp:lastModifiedBy>Windows User</cp:lastModifiedBy>
  <dcterms:created xsi:type="dcterms:W3CDTF">2014-02-21T14:58:28Z</dcterms:created>
  <dcterms:modified xsi:type="dcterms:W3CDTF">2014-05-07T16:35:58Z</dcterms:modified>
</cp:coreProperties>
</file>