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rdel\Downloads\"/>
    </mc:Choice>
  </mc:AlternateContent>
  <xr:revisionPtr revIDLastSave="0" documentId="13_ncr:1_{FEAB48C9-FF0D-4F40-AE28-6A760A366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ncipal" sheetId="1" r:id="rId1"/>
    <sheet name="Total_de_acoes" sheetId="2" r:id="rId2"/>
    <sheet name="Ticker" sheetId="3" r:id="rId3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5" i="1"/>
  <c r="N2" i="1"/>
  <c r="N3" i="1"/>
  <c r="N4" i="1"/>
  <c r="N5" i="1"/>
  <c r="O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O19" i="1"/>
  <c r="P19" i="1" s="1"/>
  <c r="N20" i="1"/>
  <c r="O20" i="1" s="1"/>
  <c r="P20" i="1" s="1"/>
  <c r="N21" i="1"/>
  <c r="N22" i="1"/>
  <c r="N23" i="1"/>
  <c r="N24" i="1"/>
  <c r="N25" i="1"/>
  <c r="N26" i="1"/>
  <c r="N27" i="1"/>
  <c r="N28" i="1"/>
  <c r="N29" i="1"/>
  <c r="N30" i="1"/>
  <c r="N31" i="1"/>
  <c r="O31" i="1"/>
  <c r="P31" i="1" s="1"/>
  <c r="N32" i="1"/>
  <c r="O32" i="1"/>
  <c r="P32" i="1" s="1"/>
  <c r="N33" i="1"/>
  <c r="N34" i="1"/>
  <c r="N35" i="1"/>
  <c r="N36" i="1"/>
  <c r="N37" i="1"/>
  <c r="N38" i="1"/>
  <c r="N39" i="1"/>
  <c r="N40" i="1"/>
  <c r="N41" i="1"/>
  <c r="N42" i="1"/>
  <c r="N43" i="1"/>
  <c r="N44" i="1"/>
  <c r="O44" i="1"/>
  <c r="P44" i="1" s="1"/>
  <c r="N45" i="1"/>
  <c r="N46" i="1"/>
  <c r="N47" i="1"/>
  <c r="N48" i="1"/>
  <c r="N49" i="1"/>
  <c r="N50" i="1"/>
  <c r="N51" i="1"/>
  <c r="N52" i="1"/>
  <c r="N53" i="1"/>
  <c r="N54" i="1"/>
  <c r="N55" i="1"/>
  <c r="O55" i="1"/>
  <c r="P55" i="1" s="1"/>
  <c r="N56" i="1"/>
  <c r="O56" i="1"/>
  <c r="P56" i="1" s="1"/>
  <c r="N57" i="1"/>
  <c r="O57" i="1"/>
  <c r="P57" i="1" s="1"/>
  <c r="N58" i="1"/>
  <c r="N59" i="1"/>
  <c r="N60" i="1"/>
  <c r="N61" i="1"/>
  <c r="N62" i="1"/>
  <c r="N63" i="1"/>
  <c r="N64" i="1"/>
  <c r="N65" i="1"/>
  <c r="N66" i="1"/>
  <c r="N67" i="1"/>
  <c r="O67" i="1"/>
  <c r="P67" i="1" s="1"/>
  <c r="N68" i="1"/>
  <c r="O68" i="1"/>
  <c r="P68" i="1" s="1"/>
  <c r="N69" i="1"/>
  <c r="O69" i="1" s="1"/>
  <c r="P69" i="1" s="1"/>
  <c r="N70" i="1"/>
  <c r="N71" i="1"/>
  <c r="N72" i="1"/>
  <c r="N73" i="1"/>
  <c r="N74" i="1"/>
  <c r="N75" i="1"/>
  <c r="N76" i="1"/>
  <c r="N77" i="1"/>
  <c r="N78" i="1"/>
  <c r="N79" i="1"/>
  <c r="O79" i="1"/>
  <c r="P79" i="1" s="1"/>
  <c r="N80" i="1"/>
  <c r="O80" i="1"/>
  <c r="P80" i="1" s="1"/>
  <c r="N81" i="1"/>
  <c r="O81" i="1"/>
  <c r="P81" i="1" s="1"/>
  <c r="N82" i="1"/>
  <c r="M5" i="1"/>
  <c r="M7" i="1"/>
  <c r="M8" i="1"/>
  <c r="M9" i="1"/>
  <c r="O9" i="1" s="1"/>
  <c r="P9" i="1" s="1"/>
  <c r="M10" i="1"/>
  <c r="O10" i="1" s="1"/>
  <c r="P10" i="1" s="1"/>
  <c r="M11" i="1"/>
  <c r="O11" i="1" s="1"/>
  <c r="P11" i="1" s="1"/>
  <c r="M12" i="1"/>
  <c r="O12" i="1" s="1"/>
  <c r="P12" i="1" s="1"/>
  <c r="M17" i="1"/>
  <c r="O17" i="1" s="1"/>
  <c r="P17" i="1" s="1"/>
  <c r="M19" i="1"/>
  <c r="M20" i="1"/>
  <c r="M21" i="1"/>
  <c r="O21" i="1" s="1"/>
  <c r="P21" i="1" s="1"/>
  <c r="M22" i="1"/>
  <c r="O22" i="1" s="1"/>
  <c r="P22" i="1" s="1"/>
  <c r="M23" i="1"/>
  <c r="O23" i="1" s="1"/>
  <c r="P23" i="1" s="1"/>
  <c r="M24" i="1"/>
  <c r="O24" i="1" s="1"/>
  <c r="P24" i="1" s="1"/>
  <c r="M29" i="1"/>
  <c r="O29" i="1" s="1"/>
  <c r="P29" i="1" s="1"/>
  <c r="M31" i="1"/>
  <c r="M32" i="1"/>
  <c r="M33" i="1"/>
  <c r="O33" i="1" s="1"/>
  <c r="P33" i="1" s="1"/>
  <c r="M34" i="1"/>
  <c r="O34" i="1" s="1"/>
  <c r="P34" i="1" s="1"/>
  <c r="M35" i="1"/>
  <c r="O35" i="1" s="1"/>
  <c r="P35" i="1" s="1"/>
  <c r="M36" i="1"/>
  <c r="O36" i="1" s="1"/>
  <c r="P36" i="1" s="1"/>
  <c r="M41" i="1"/>
  <c r="O41" i="1" s="1"/>
  <c r="P41" i="1" s="1"/>
  <c r="M43" i="1"/>
  <c r="O43" i="1" s="1"/>
  <c r="P43" i="1" s="1"/>
  <c r="M44" i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53" i="1"/>
  <c r="O53" i="1" s="1"/>
  <c r="P53" i="1" s="1"/>
  <c r="M55" i="1"/>
  <c r="M56" i="1"/>
  <c r="M57" i="1"/>
  <c r="M58" i="1"/>
  <c r="O58" i="1" s="1"/>
  <c r="P58" i="1" s="1"/>
  <c r="M59" i="1"/>
  <c r="O59" i="1" s="1"/>
  <c r="P59" i="1" s="1"/>
  <c r="M60" i="1"/>
  <c r="O60" i="1" s="1"/>
  <c r="P60" i="1" s="1"/>
  <c r="M65" i="1"/>
  <c r="O65" i="1" s="1"/>
  <c r="P65" i="1" s="1"/>
  <c r="M67" i="1"/>
  <c r="M68" i="1"/>
  <c r="M69" i="1"/>
  <c r="M70" i="1"/>
  <c r="O70" i="1" s="1"/>
  <c r="P70" i="1" s="1"/>
  <c r="M71" i="1"/>
  <c r="O71" i="1" s="1"/>
  <c r="P71" i="1" s="1"/>
  <c r="M72" i="1"/>
  <c r="O72" i="1" s="1"/>
  <c r="P72" i="1" s="1"/>
  <c r="M77" i="1"/>
  <c r="O77" i="1" s="1"/>
  <c r="P77" i="1" s="1"/>
  <c r="M79" i="1"/>
  <c r="M80" i="1"/>
  <c r="M81" i="1"/>
  <c r="M82" i="1"/>
  <c r="O82" i="1" s="1"/>
  <c r="P82" i="1" s="1"/>
  <c r="M2" i="1"/>
  <c r="L3" i="1"/>
  <c r="M3" i="1" s="1"/>
  <c r="L4" i="1"/>
  <c r="M4" i="1" s="1"/>
  <c r="L5" i="1"/>
  <c r="L6" i="1"/>
  <c r="M6" i="1" s="1"/>
  <c r="O6" i="1" s="1"/>
  <c r="P6" i="1" s="1"/>
  <c r="L7" i="1"/>
  <c r="L8" i="1"/>
  <c r="L9" i="1"/>
  <c r="L10" i="1"/>
  <c r="L11" i="1"/>
  <c r="L12" i="1"/>
  <c r="L13" i="1"/>
  <c r="M13" i="1" s="1"/>
  <c r="O13" i="1" s="1"/>
  <c r="P13" i="1" s="1"/>
  <c r="L14" i="1"/>
  <c r="M14" i="1" s="1"/>
  <c r="O14" i="1" s="1"/>
  <c r="P14" i="1" s="1"/>
  <c r="L15" i="1"/>
  <c r="M15" i="1" s="1"/>
  <c r="O15" i="1" s="1"/>
  <c r="P15" i="1" s="1"/>
  <c r="L16" i="1"/>
  <c r="M16" i="1" s="1"/>
  <c r="O16" i="1" s="1"/>
  <c r="P16" i="1" s="1"/>
  <c r="L17" i="1"/>
  <c r="L18" i="1"/>
  <c r="M18" i="1" s="1"/>
  <c r="L19" i="1"/>
  <c r="L20" i="1"/>
  <c r="L21" i="1"/>
  <c r="L22" i="1"/>
  <c r="L23" i="1"/>
  <c r="L24" i="1"/>
  <c r="L25" i="1"/>
  <c r="M25" i="1" s="1"/>
  <c r="O25" i="1" s="1"/>
  <c r="P25" i="1" s="1"/>
  <c r="L26" i="1"/>
  <c r="M26" i="1" s="1"/>
  <c r="O26" i="1" s="1"/>
  <c r="P26" i="1" s="1"/>
  <c r="L27" i="1"/>
  <c r="M27" i="1" s="1"/>
  <c r="O27" i="1" s="1"/>
  <c r="P27" i="1" s="1"/>
  <c r="L28" i="1"/>
  <c r="M28" i="1" s="1"/>
  <c r="O28" i="1" s="1"/>
  <c r="P28" i="1" s="1"/>
  <c r="L29" i="1"/>
  <c r="L30" i="1"/>
  <c r="M30" i="1" s="1"/>
  <c r="O30" i="1" s="1"/>
  <c r="P30" i="1" s="1"/>
  <c r="L31" i="1"/>
  <c r="L32" i="1"/>
  <c r="L33" i="1"/>
  <c r="L34" i="1"/>
  <c r="L35" i="1"/>
  <c r="L36" i="1"/>
  <c r="L37" i="1"/>
  <c r="M37" i="1" s="1"/>
  <c r="O37" i="1" s="1"/>
  <c r="P37" i="1" s="1"/>
  <c r="L38" i="1"/>
  <c r="M38" i="1" s="1"/>
  <c r="L39" i="1"/>
  <c r="M39" i="1" s="1"/>
  <c r="O39" i="1" s="1"/>
  <c r="P39" i="1" s="1"/>
  <c r="L40" i="1"/>
  <c r="M40" i="1" s="1"/>
  <c r="O40" i="1" s="1"/>
  <c r="P40" i="1" s="1"/>
  <c r="L41" i="1"/>
  <c r="L42" i="1"/>
  <c r="M42" i="1" s="1"/>
  <c r="O42" i="1" s="1"/>
  <c r="P42" i="1" s="1"/>
  <c r="L43" i="1"/>
  <c r="L44" i="1"/>
  <c r="L45" i="1"/>
  <c r="L46" i="1"/>
  <c r="L47" i="1"/>
  <c r="L48" i="1"/>
  <c r="L49" i="1"/>
  <c r="M49" i="1" s="1"/>
  <c r="O49" i="1" s="1"/>
  <c r="P49" i="1" s="1"/>
  <c r="L50" i="1"/>
  <c r="M50" i="1" s="1"/>
  <c r="L51" i="1"/>
  <c r="M51" i="1" s="1"/>
  <c r="O51" i="1" s="1"/>
  <c r="P51" i="1" s="1"/>
  <c r="L52" i="1"/>
  <c r="M52" i="1" s="1"/>
  <c r="O52" i="1" s="1"/>
  <c r="P52" i="1" s="1"/>
  <c r="L53" i="1"/>
  <c r="L54" i="1"/>
  <c r="M54" i="1" s="1"/>
  <c r="O54" i="1" s="1"/>
  <c r="P54" i="1" s="1"/>
  <c r="L55" i="1"/>
  <c r="L56" i="1"/>
  <c r="L57" i="1"/>
  <c r="L58" i="1"/>
  <c r="L59" i="1"/>
  <c r="L60" i="1"/>
  <c r="L61" i="1"/>
  <c r="M61" i="1" s="1"/>
  <c r="O61" i="1" s="1"/>
  <c r="P61" i="1" s="1"/>
  <c r="L62" i="1"/>
  <c r="M62" i="1" s="1"/>
  <c r="O62" i="1" s="1"/>
  <c r="P62" i="1" s="1"/>
  <c r="L63" i="1"/>
  <c r="M63" i="1" s="1"/>
  <c r="O63" i="1" s="1"/>
  <c r="P63" i="1" s="1"/>
  <c r="L64" i="1"/>
  <c r="M64" i="1" s="1"/>
  <c r="O64" i="1" s="1"/>
  <c r="P64" i="1" s="1"/>
  <c r="L65" i="1"/>
  <c r="L66" i="1"/>
  <c r="M66" i="1" s="1"/>
  <c r="O66" i="1" s="1"/>
  <c r="P66" i="1" s="1"/>
  <c r="L67" i="1"/>
  <c r="L68" i="1"/>
  <c r="L69" i="1"/>
  <c r="L70" i="1"/>
  <c r="L71" i="1"/>
  <c r="L72" i="1"/>
  <c r="L73" i="1"/>
  <c r="M73" i="1" s="1"/>
  <c r="O73" i="1" s="1"/>
  <c r="P73" i="1" s="1"/>
  <c r="L74" i="1"/>
  <c r="M74" i="1" s="1"/>
  <c r="O74" i="1" s="1"/>
  <c r="P74" i="1" s="1"/>
  <c r="L75" i="1"/>
  <c r="M75" i="1" s="1"/>
  <c r="O75" i="1" s="1"/>
  <c r="P75" i="1" s="1"/>
  <c r="L76" i="1"/>
  <c r="M76" i="1" s="1"/>
  <c r="O76" i="1" s="1"/>
  <c r="P76" i="1" s="1"/>
  <c r="L77" i="1"/>
  <c r="L78" i="1"/>
  <c r="M78" i="1" s="1"/>
  <c r="O78" i="1" s="1"/>
  <c r="P78" i="1" s="1"/>
  <c r="L79" i="1"/>
  <c r="L80" i="1"/>
  <c r="L81" i="1"/>
  <c r="L82" i="1"/>
  <c r="L2" i="1"/>
  <c r="O50" i="1" l="1"/>
  <c r="P50" i="1" s="1"/>
  <c r="O18" i="1"/>
  <c r="P18" i="1" s="1"/>
  <c r="O4" i="1"/>
  <c r="P4" i="1" s="1"/>
  <c r="O3" i="1"/>
  <c r="P3" i="1" s="1"/>
  <c r="O2" i="1"/>
  <c r="P2" i="1" s="1"/>
  <c r="O38" i="1"/>
  <c r="P38" i="1" s="1"/>
  <c r="O8" i="1"/>
  <c r="P8" i="1" s="1"/>
  <c r="O7" i="1"/>
  <c r="P7" i="1" s="1"/>
</calcChain>
</file>

<file path=xl/sharedStrings.xml><?xml version="1.0" encoding="utf-8"?>
<sst xmlns="http://schemas.openxmlformats.org/spreadsheetml/2006/main" count="1342" uniqueCount="1016">
  <si>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</si>
  <si>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</si>
  <si>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</si>
  <si>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</si>
  <si>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</si>
  <si>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</si>
  <si>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</si>
  <si>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</si>
  <si>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</si>
  <si>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</si>
  <si>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</si>
  <si>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</si>
  <si>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</si>
  <si>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</si>
  <si>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</si>
  <si>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</si>
  <si>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</si>
  <si>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</si>
  <si>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</si>
  <si>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</si>
  <si>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</si>
  <si>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</si>
  <si>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</si>
  <si>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</si>
  <si>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</si>
  <si>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</si>
  <si>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</si>
  <si>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</si>
  <si>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</si>
  <si>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</si>
  <si>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</si>
  <si>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</si>
  <si>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</si>
  <si>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</si>
  <si>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</si>
  <si>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</si>
  <si>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</si>
  <si>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</si>
  <si>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</si>
  <si>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</si>
  <si>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</si>
  <si>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</si>
  <si>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</si>
  <si>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</si>
  <si>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</si>
  <si>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</si>
  <si>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</si>
  <si>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</si>
  <si>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</si>
  <si>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</si>
  <si>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</si>
  <si>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</si>
  <si>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</si>
  <si>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</si>
  <si>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</si>
  <si>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</si>
  <si>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</si>
  <si>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</si>
  <si>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</si>
  <si>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</si>
  <si>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</si>
  <si>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</si>
  <si>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</si>
  <si>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</si>
  <si>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</si>
  <si>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</si>
  <si>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</si>
  <si>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</si>
  <si>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</si>
  <si>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</si>
  <si>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</si>
  <si>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</si>
  <si>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</si>
  <si>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</si>
  <si>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</si>
  <si>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</si>
  <si>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</si>
  <si>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</si>
  <si>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</si>
  <si>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</si>
  <si>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</si>
  <si>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</si>
  <si>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</si>
  <si>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</si>
  <si>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</si>
  <si>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</si>
  <si>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</si>
  <si>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</si>
  <si>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</si>
  <si>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</si>
  <si>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</si>
  <si>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</si>
  <si>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</si>
  <si>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</si>
  <si>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</si>
  <si>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</si>
  <si>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</si>
  <si>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</si>
  <si>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</si>
  <si>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</si>
  <si>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</si>
  <si>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</si>
  <si>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</si>
  <si>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</si>
  <si>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</si>
  <si>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</si>
  <si>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</si>
  <si>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</si>
  <si>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</si>
  <si>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</si>
  <si>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</si>
  <si>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</si>
  <si>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</si>
  <si>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</si>
  <si>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</si>
  <si>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</si>
  <si>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</si>
  <si>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</si>
  <si>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</si>
  <si>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</si>
  <si>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</si>
  <si>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</si>
  <si>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</si>
  <si>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</si>
  <si>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</si>
  <si>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</si>
  <si>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</si>
  <si>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</si>
  <si>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</si>
  <si>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</si>
  <si>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</si>
  <si>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</si>
  <si>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</si>
  <si>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</si>
  <si>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</si>
  <si>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</si>
  <si>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</si>
  <si>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</si>
  <si>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</si>
  <si>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</si>
  <si>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</si>
  <si>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</si>
  <si>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</si>
  <si>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</si>
  <si>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</si>
  <si>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</si>
  <si>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</si>
  <si>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</si>
  <si>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</si>
  <si>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</si>
  <si>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</si>
  <si>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</si>
  <si>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</si>
  <si>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</si>
  <si>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</si>
  <si>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</si>
  <si>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</si>
  <si>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</si>
  <si>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</si>
  <si>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</si>
  <si>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</si>
  <si>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</si>
  <si>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</si>
  <si>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</si>
  <si>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</si>
  <si>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</si>
  <si>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</si>
  <si>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</si>
  <si>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</si>
  <si>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</si>
  <si>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</si>
  <si>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</si>
  <si>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</si>
  <si>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</si>
  <si>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</si>
  <si>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</si>
  <si>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</si>
  <si>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</si>
  <si>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</si>
  <si>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</si>
  <si>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</si>
  <si>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</si>
  <si>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</si>
  <si>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</si>
  <si>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</si>
  <si>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</si>
  <si>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</si>
  <si>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</si>
  <si>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</si>
  <si>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</si>
  <si>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</si>
  <si>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</si>
  <si>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</si>
  <si>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</si>
  <si>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</si>
  <si>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</si>
  <si>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</si>
  <si>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</si>
  <si>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</si>
  <si>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</si>
  <si>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</si>
  <si>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</si>
  <si>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</si>
  <si>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</si>
  <si>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</si>
  <si>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</si>
  <si>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</si>
  <si>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</si>
  <si>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</si>
  <si>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</si>
  <si>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</si>
  <si>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</si>
  <si>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</si>
  <si>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</si>
  <si>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</si>
  <si>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</si>
  <si>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</si>
  <si>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</si>
  <si>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</si>
  <si>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</si>
  <si>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</si>
  <si>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</si>
  <si>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</si>
  <si>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</si>
  <si>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</si>
  <si>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</si>
  <si>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</si>
  <si>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</si>
  <si>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</si>
  <si>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</si>
  <si>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</si>
  <si>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</si>
  <si>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</si>
  <si>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</si>
  <si>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</si>
  <si>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</si>
  <si>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</si>
  <si>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</si>
  <si>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</si>
  <si>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</si>
  <si>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</si>
  <si>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</si>
  <si>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</si>
  <si>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</si>
  <si>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</si>
  <si>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</si>
  <si>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</si>
  <si>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</si>
  <si>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</si>
  <si>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</si>
  <si>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</si>
  <si>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</si>
  <si>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</si>
  <si>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</si>
  <si>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</si>
  <si>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</si>
  <si>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</si>
  <si>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</si>
  <si>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</si>
  <si>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</si>
  <si>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</si>
  <si>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</si>
  <si>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</si>
  <si>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</si>
  <si>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</si>
  <si>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</si>
  <si>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</si>
  <si>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</si>
  <si>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</si>
  <si>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</si>
  <si>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</si>
  <si>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</si>
  <si>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</si>
  <si>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</si>
  <si>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</si>
  <si>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</si>
  <si>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</si>
  <si>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</si>
  <si>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</si>
  <si>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</si>
  <si>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</si>
  <si>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</si>
  <si>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</si>
  <si>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</si>
  <si>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</si>
  <si>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</si>
  <si>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</si>
  <si>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</si>
  <si>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</si>
  <si>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</si>
  <si>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</si>
  <si>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</si>
  <si>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</si>
  <si>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</si>
  <si>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</si>
  <si>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</si>
  <si>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</si>
  <si>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</si>
  <si>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</si>
  <si>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</si>
  <si>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</si>
  <si>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</si>
  <si>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</si>
  <si>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</si>
  <si>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</si>
  <si>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</si>
  <si>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</si>
  <si>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</si>
  <si>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</si>
  <si>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</si>
  <si>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</si>
  <si>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</si>
  <si>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</si>
  <si>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</si>
  <si>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</si>
  <si>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</si>
  <si>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</si>
  <si>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</si>
  <si>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</si>
  <si>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</si>
  <si>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</si>
  <si>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</si>
  <si>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</si>
  <si>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</si>
  <si>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</si>
  <si>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</si>
  <si>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</si>
  <si>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</si>
  <si>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</si>
  <si>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</si>
  <si>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</si>
  <si>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</si>
  <si>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</si>
  <si>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</si>
  <si>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</si>
  <si>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</si>
  <si>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</si>
  <si>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</si>
  <si>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</si>
  <si>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</si>
  <si>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</si>
  <si>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</si>
  <si>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</si>
  <si>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</si>
  <si>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</si>
  <si>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</si>
  <si>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</si>
  <si>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</si>
  <si>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</si>
  <si>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</si>
  <si>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</si>
  <si>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</si>
  <si>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</si>
  <si>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</si>
  <si>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</si>
  <si>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</si>
  <si>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</si>
  <si>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</si>
  <si>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</si>
  <si>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</si>
  <si>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</si>
  <si>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</si>
  <si>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</si>
  <si>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</si>
  <si>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</si>
  <si>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</si>
  <si>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</si>
  <si>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</si>
  <si>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</si>
  <si>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</si>
  <si>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</si>
  <si>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</si>
  <si>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</si>
  <si>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</si>
  <si>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</si>
  <si>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</si>
  <si>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</si>
  <si>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</si>
  <si>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</si>
  <si>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</si>
  <si>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</si>
  <si>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</si>
  <si>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</si>
  <si>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</si>
  <si>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</si>
  <si>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</si>
  <si>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</si>
  <si>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</si>
  <si>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</si>
  <si>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</si>
  <si>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</si>
  <si>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</si>
  <si>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</si>
  <si>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</si>
  <si>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</si>
  <si>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</si>
  <si>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</si>
  <si>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</si>
  <si>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</si>
  <si>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</si>
  <si>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</si>
  <si>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</si>
  <si>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</si>
  <si>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</si>
  <si>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</si>
  <si>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</si>
  <si>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</si>
  <si>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</si>
  <si>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</si>
  <si>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</si>
  <si>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</si>
  <si>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</si>
  <si>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</si>
  <si>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</si>
  <si>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</si>
  <si>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</si>
  <si>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</si>
  <si>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</si>
  <si>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</si>
  <si>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</si>
  <si>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</si>
  <si>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</si>
  <si>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</si>
  <si>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</si>
  <si>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</si>
  <si>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</si>
  <si>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</si>
  <si>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</si>
  <si>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</si>
  <si>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</si>
  <si>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</si>
  <si>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</si>
  <si>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</si>
  <si>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</si>
  <si>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</si>
  <si>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</si>
  <si>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</si>
  <si>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</si>
  <si>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</si>
  <si>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</si>
  <si>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</si>
  <si>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</si>
  <si>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</si>
  <si>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</si>
  <si>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</si>
  <si>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</si>
  <si>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</si>
  <si>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</si>
  <si>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</si>
  <si>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</si>
  <si>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</si>
  <si>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</si>
  <si>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</si>
  <si>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</si>
  <si>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</si>
  <si>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</si>
  <si>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</si>
  <si>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</si>
  <si>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</si>
  <si>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</si>
  <si>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</si>
  <si>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</si>
  <si>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</si>
  <si>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</si>
  <si>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</si>
  <si>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</si>
  <si>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</si>
  <si>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</si>
  <si>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</si>
  <si>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</si>
  <si>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</si>
  <si>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</si>
  <si>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</si>
  <si>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</si>
  <si>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</si>
  <si>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</si>
  <si>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</si>
  <si>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</si>
  <si>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</si>
  <si>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</si>
  <si>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</si>
  <si>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</si>
  <si>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</si>
  <si>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</si>
  <si>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</si>
  <si>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</si>
  <si>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</si>
  <si>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</si>
  <si>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</si>
  <si>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</si>
  <si>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</si>
  <si>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</si>
  <si>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</si>
  <si>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</si>
  <si>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</si>
  <si>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</si>
  <si>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</si>
  <si>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</si>
  <si>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</si>
  <si>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</si>
  <si>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</si>
  <si>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</si>
  <si>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</si>
  <si>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</si>
  <si>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</si>
  <si>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</si>
  <si>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</si>
  <si>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</si>
  <si>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</si>
  <si>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</si>
  <si>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</si>
  <si>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</si>
  <si>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</si>
  <si>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</si>
  <si>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</si>
  <si>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</si>
  <si>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</si>
  <si>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</si>
  <si>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</si>
  <si>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</si>
  <si>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</si>
  <si>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</si>
  <si>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</si>
  <si>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</si>
  <si>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</si>
  <si>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</si>
  <si>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</si>
  <si>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</si>
  <si>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</si>
  <si>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</si>
  <si>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</si>
  <si>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</si>
  <si>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</si>
  <si>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</si>
  <si>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</si>
  <si>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</si>
  <si>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</si>
  <si>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</si>
  <si>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</si>
  <si>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</si>
  <si>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</si>
  <si>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</si>
  <si>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</si>
  <si>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</si>
  <si>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</si>
  <si>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</si>
  <si>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</si>
  <si>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</si>
  <si>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</si>
  <si>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</si>
  <si>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</si>
  <si>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</si>
  <si>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</si>
  <si>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</si>
  <si>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</si>
  <si>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</si>
  <si>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</si>
  <si>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</si>
  <si>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</si>
  <si>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</si>
  <si>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</si>
  <si>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</si>
  <si>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</si>
  <si>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</si>
  <si>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</si>
  <si>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</si>
  <si>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</si>
  <si>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</si>
  <si>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</si>
  <si>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</si>
  <si>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</si>
  <si>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</si>
  <si>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</si>
  <si>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</si>
  <si>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</si>
  <si>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</si>
  <si>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</si>
  <si>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</si>
  <si>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</si>
  <si>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</si>
  <si>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</si>
  <si>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</si>
  <si>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</si>
  <si>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</si>
  <si>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</si>
  <si>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</si>
  <si>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</si>
  <si>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</si>
  <si>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</si>
  <si>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</si>
  <si>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</si>
  <si>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</si>
  <si>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</si>
  <si>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</si>
  <si>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</si>
  <si>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</si>
  <si>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</si>
  <si>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</si>
  <si>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</si>
  <si>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</si>
  <si>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</si>
  <si>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</si>
  <si>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</si>
  <si>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</si>
  <si>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</si>
  <si>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</si>
  <si>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</si>
  <si>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</si>
  <si>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</si>
  <si>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</si>
  <si>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</si>
  <si>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</si>
  <si>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</si>
  <si>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</si>
  <si>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</si>
  <si>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</si>
  <si>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</si>
  <si>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</si>
  <si>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</si>
  <si>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</si>
  <si>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</si>
  <si>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</si>
  <si>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</si>
  <si>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</si>
  <si>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</si>
  <si>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</si>
  <si>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</si>
  <si>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</si>
  <si>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</si>
  <si>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</si>
  <si>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</si>
  <si>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</si>
  <si>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</si>
  <si>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</si>
  <si>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</si>
  <si>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</si>
  <si>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</si>
  <si>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</si>
  <si>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</si>
  <si>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</si>
  <si>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</si>
  <si>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</si>
  <si>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</si>
  <si>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</si>
  <si>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</si>
  <si>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</si>
  <si>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</si>
  <si>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</si>
  <si>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</si>
  <si>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</si>
  <si>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</si>
  <si>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</si>
  <si>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</si>
  <si>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</si>
  <si>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</si>
  <si>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</si>
  <si>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</si>
  <si>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</si>
  <si>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</si>
  <si>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</si>
  <si>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</si>
  <si>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</si>
  <si>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</si>
  <si>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</si>
  <si>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</si>
  <si>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</si>
  <si>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</si>
  <si>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</si>
  <si>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</si>
  <si>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</si>
  <si>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</si>
  <si>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</si>
  <si>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</si>
  <si>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</si>
  <si>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</si>
  <si>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</si>
  <si>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</si>
  <si>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</si>
  <si>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</si>
  <si>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</si>
  <si>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</si>
  <si>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</si>
  <si>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</si>
  <si>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</si>
  <si>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</si>
  <si>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</si>
  <si>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</si>
  <si>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</si>
  <si>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</si>
  <si>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</si>
  <si>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</si>
  <si>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</si>
  <si>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</si>
  <si>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</si>
  <si>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</si>
  <si>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</si>
  <si>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</si>
  <si>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</si>
  <si>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</si>
  <si>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</si>
  <si>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</si>
  <si>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</si>
  <si>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</si>
  <si>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</si>
  <si>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</si>
  <si>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</si>
  <si>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</si>
  <si>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</si>
  <si>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</si>
  <si>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</si>
  <si>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</si>
  <si>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</si>
  <si>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</si>
  <si>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</si>
  <si>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</si>
  <si>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</si>
  <si>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</si>
  <si>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</si>
  <si>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</si>
  <si>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</si>
  <si>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</si>
  <si>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</si>
  <si>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</si>
  <si>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</si>
  <si>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</si>
  <si>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</si>
  <si>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</si>
  <si>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</si>
  <si>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</si>
  <si>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</si>
  <si>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</si>
  <si>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</si>
  <si>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</si>
  <si>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</si>
  <si>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</si>
  <si>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</si>
  <si>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</si>
  <si>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</si>
  <si>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</si>
  <si>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</si>
  <si>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</si>
  <si>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</si>
  <si>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</si>
  <si>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</si>
  <si>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</si>
  <si>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</si>
  <si>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</si>
  <si>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</si>
  <si>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</si>
  <si>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</si>
  <si>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</si>
  <si>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</si>
  <si>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</si>
  <si>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</si>
  <si>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</si>
  <si>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</si>
  <si>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</si>
  <si>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</si>
  <si>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</si>
  <si>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</si>
  <si>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</si>
  <si>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</si>
  <si>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</si>
  <si>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</si>
  <si>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</si>
  <si>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</si>
  <si>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</si>
  <si>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</si>
  <si>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</si>
  <si>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</si>
  <si>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</si>
  <si>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</si>
  <si>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</si>
  <si>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</si>
  <si>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</si>
  <si>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</si>
  <si>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</si>
  <si>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</si>
  <si>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</si>
  <si>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</si>
  <si>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</si>
  <si>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</si>
  <si>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</si>
  <si>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</si>
  <si>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</si>
  <si>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</si>
  <si>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</si>
  <si>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</si>
  <si>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</si>
  <si>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</si>
  <si>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</si>
  <si>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</si>
  <si>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</si>
  <si>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</si>
  <si>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</si>
  <si>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</si>
  <si>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</si>
  <si>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</si>
  <si>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</si>
  <si>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</si>
  <si>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</si>
  <si>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</si>
  <si>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</si>
  <si>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</si>
  <si>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</si>
  <si>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</si>
  <si>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</si>
  <si>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</si>
  <si>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</si>
  <si>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</si>
  <si>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</si>
  <si>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</si>
  <si>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</si>
  <si>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</si>
  <si>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</si>
  <si>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</si>
  <si>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</si>
  <si>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</si>
  <si>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</si>
  <si>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</si>
  <si>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</si>
  <si>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</si>
  <si>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</si>
  <si>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</si>
  <si>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</si>
  <si>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</si>
  <si>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</si>
  <si>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</si>
  <si>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</si>
  <si>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</si>
  <si>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</si>
  <si>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</si>
  <si>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</si>
  <si>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</si>
  <si>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</si>
  <si>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</si>
  <si>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</si>
  <si>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</si>
  <si>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</si>
  <si>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</si>
  <si>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</si>
  <si>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</si>
  <si>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</si>
  <si>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</si>
  <si>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</si>
  <si>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</si>
  <si>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</si>
  <si>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</si>
  <si>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</si>
  <si>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</si>
  <si>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</si>
  <si>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</si>
  <si>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</si>
  <si>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</si>
  <si>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</si>
  <si>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</si>
  <si>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</si>
  <si>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</si>
  <si>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</si>
  <si>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</si>
  <si>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</si>
  <si>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</si>
  <si>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</si>
  <si>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</si>
  <si>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</si>
  <si>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</si>
  <si>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</si>
  <si>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</si>
  <si>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</si>
  <si>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</si>
  <si>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</si>
  <si>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</si>
  <si>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</si>
  <si>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</si>
  <si>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</si>
  <si>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</si>
  <si>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</si>
  <si>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</si>
  <si>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</si>
  <si>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</si>
  <si>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</si>
  <si>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</si>
  <si>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</si>
  <si>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</si>
  <si>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</si>
  <si>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</si>
  <si>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</si>
  <si>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</si>
  <si>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</si>
  <si>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</si>
  <si>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</si>
  <si>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</si>
  <si>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</si>
  <si>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</si>
  <si>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</si>
  <si>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</si>
  <si>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</si>
  <si>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</si>
  <si>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</si>
  <si>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</si>
  <si>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</si>
  <si>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</si>
  <si>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</si>
  <si>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</si>
  <si>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</si>
  <si>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</si>
  <si>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</si>
  <si>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</si>
  <si>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</si>
  <si>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</si>
  <si>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</si>
  <si>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</si>
  <si>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</si>
  <si>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</si>
  <si>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</si>
  <si>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</si>
  <si>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</si>
  <si>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</si>
  <si>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</si>
  <si>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</si>
  <si>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</si>
  <si>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</si>
  <si>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</si>
  <si>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</si>
  <si>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</si>
  <si>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</si>
  <si>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</si>
  <si>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</si>
  <si>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</si>
  <si>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</si>
  <si>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</si>
  <si>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</si>
  <si>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</si>
  <si>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</si>
  <si>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</si>
  <si>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</si>
  <si>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</si>
  <si>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</si>
  <si>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</si>
  <si>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</si>
  <si>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</si>
  <si>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</si>
  <si>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</si>
  <si>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</si>
  <si>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</si>
  <si>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</si>
  <si>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</si>
  <si>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</si>
  <si>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</si>
  <si>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</si>
  <si>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</si>
  <si>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</si>
  <si>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</si>
  <si>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</si>
  <si>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</si>
  <si>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</si>
  <si>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</si>
  <si>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</si>
  <si>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</si>
  <si>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</si>
  <si>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</si>
  <si>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</si>
  <si>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</si>
  <si>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</si>
  <si>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</si>
  <si>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</si>
  <si>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</si>
  <si>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</si>
  <si>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</si>
  <si>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</si>
  <si>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</si>
  <si>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</si>
  <si>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</si>
  <si>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</si>
  <si>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</si>
  <si>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</si>
  <si>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</si>
  <si>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</si>
  <si>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</si>
  <si>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</si>
  <si>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</si>
  <si>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</si>
  <si>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</si>
  <si>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</si>
  <si>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</si>
  <si>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</si>
  <si>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</si>
  <si>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</si>
  <si>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</si>
  <si>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</si>
  <si>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</si>
  <si>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</si>
  <si>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</si>
  <si>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</si>
  <si>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</si>
  <si>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</si>
  <si>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</si>
  <si>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</si>
  <si>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</si>
  <si>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</si>
  <si>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</si>
  <si>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</si>
  <si>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</si>
  <si>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</si>
  <si>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</si>
  <si>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</si>
  <si>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</si>
  <si>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</si>
  <si>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</si>
  <si>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</si>
  <si>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</si>
  <si>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</si>
  <si>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Quantidade de açoes</t>
  </si>
  <si>
    <t>Variação $</t>
  </si>
  <si>
    <t>Resultado</t>
  </si>
  <si>
    <t xml:space="preserve">Ativo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</si>
</sst>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selection activeCell="A2" sqref="A2"/>
    </sheetView>
  </sheetViews>
  <sheetFormatPr defaultColWidth="12.5703125" defaultRowHeight="15.75" customHeight="1"/>
  <cols>
    <col min="1" max="1" width="13.28515625" customWidth="1"/>
    <col min="2" max="2" width="10.140625" bestFit="1" customWidth="1"/>
    <col min="3" max="3" width="12.140625" bestFit="1" customWidth="1"/>
    <col min="4" max="4" width="13.7109375" hidden="1" customWidth="1"/>
    <col min="5" max="5" width="14.42578125" hidden="1" customWidth="1"/>
    <col min="6" max="6" width="13.7109375" hidden="1" customWidth="1"/>
    <col min="7" max="7" width="13.28515625" hidden="1" customWidth="1"/>
    <col min="8" max="8" width="13.5703125" hidden="1" customWidth="1"/>
    <col min="9" max="9" width="8.85546875" hidden="1" customWidth="1"/>
    <col min="10" max="10" width="9.28515625" hidden="1" customWidth="1"/>
    <col min="11" max="11" width="8.7109375" hidden="1" customWidth="1"/>
    <col min="13" max="13" width="17.5703125" bestFit="1" customWidth="1"/>
    <col min="14" max="14" width="22.85546875" bestFit="1" customWidth="1"/>
    <col min="15" max="15" width="19.5703125" bestFit="1" customWidth="1"/>
  </cols>
  <sheetData>
    <row r="1" spans="1:17" ht="15.75" customHeight="1">
      <c r="A1" s="1" t="s">
        <v>1015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1010</v>
      </c>
      <c r="M1" s="1" t="s">
        <v>1011</v>
      </c>
      <c r="N1" s="1" t="s">
        <v>1012</v>
      </c>
      <c r="O1" s="1" t="s">
        <v>1013</v>
      </c>
      <c r="P1" s="1" t="s">
        <v>1014</v>
      </c>
      <c r="Q1" s="1" t="s">
        <v>182</v>
      </c>
    </row>
    <row r="2" spans="1:17" ht="12.75">
      <c r="A2" s="2" t="s">
        <v>10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4" t="s">
        <v>11</v>
      </c>
      <c r="L2" s="4">
        <f>D2/100</f>
        <v>5.2000000000000005E-2</v>
      </c>
      <c r="M2" s="18">
        <f>C2/(L2+1)</f>
        <v>9.0304182509505697</v>
      </c>
      <c r="N2" s="4">
        <f>VLOOKUP(A2,Total_de_acoes!$A$2:$B$88,2,FALSE)</f>
        <v>515117391</v>
      </c>
      <c r="O2" s="21">
        <f>(C2-M2)*N2</f>
        <v>241889725.43155926</v>
      </c>
      <c r="P2" s="4" t="str">
        <f>IF(O2&gt;0,"Subiu",IF(O2&lt;0,"Desceu","Estável"))</f>
        <v>Subiu</v>
      </c>
      <c r="Q2" s="4" t="str">
        <f>VLOOKUP(A2,Ticker!$A$1:$B536,2,FALSE)</f>
        <v>Usiminas</v>
      </c>
    </row>
    <row r="3" spans="1:17" ht="12.75">
      <c r="A3" s="5" t="s">
        <v>12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7" t="s">
        <v>13</v>
      </c>
      <c r="L3" s="7">
        <f t="shared" ref="L3:L66" si="0">D3/100</f>
        <v>2.4E-2</v>
      </c>
      <c r="M3" s="19">
        <f t="shared" ref="M3:M66" si="1">C3/(L3+1)</f>
        <v>6.66015625</v>
      </c>
      <c r="N3" s="7">
        <f>VLOOKUP(A3,Total_de_acoes!$A$2:$B$88,2,FALSE)</f>
        <v>1110559345</v>
      </c>
      <c r="O3" s="22">
        <f t="shared" ref="O3:O66" si="2">(C3-M3)*N3</f>
        <v>177515970.30234405</v>
      </c>
      <c r="P3" s="7" t="str">
        <f t="shared" ref="P3:P66" si="3">IF(O3&gt;0,"Subiu",IF(O3&lt;0,"Desceu","Estável"))</f>
        <v>Subiu</v>
      </c>
      <c r="Q3" s="7" t="str">
        <f>VLOOKUP(A3,Ticker!$A$1:$B537,2,FALSE)</f>
        <v>CSN Mineração</v>
      </c>
    </row>
    <row r="4" spans="1:17" ht="12.75">
      <c r="A4" s="2" t="s">
        <v>14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4" t="s">
        <v>15</v>
      </c>
      <c r="L4" s="4">
        <f t="shared" si="0"/>
        <v>2.1899999999999999E-2</v>
      </c>
      <c r="M4" s="18">
        <f t="shared" si="1"/>
        <v>41.060769155494668</v>
      </c>
      <c r="N4" s="4">
        <f>VLOOKUP(A4,Total_de_acoes!$A$2:$B$88,2,FALSE)</f>
        <v>2379877655</v>
      </c>
      <c r="O4" s="21">
        <f t="shared" si="2"/>
        <v>2140059393.5250204</v>
      </c>
      <c r="P4" s="4" t="str">
        <f t="shared" si="3"/>
        <v>Subiu</v>
      </c>
      <c r="Q4" s="4" t="str">
        <f>VLOOKUP(A4,Ticker!$A$1:$B538,2,FALSE)</f>
        <v>Petrobras</v>
      </c>
    </row>
    <row r="5" spans="1:17" ht="12.75">
      <c r="A5" s="5" t="s">
        <v>16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7" t="s">
        <v>17</v>
      </c>
      <c r="L5" s="7">
        <f t="shared" si="0"/>
        <v>2.0400000000000001E-2</v>
      </c>
      <c r="M5" s="19">
        <f t="shared" si="1"/>
        <v>51.85221481771854</v>
      </c>
      <c r="N5" s="7">
        <f>VLOOKUP(A5,Total_de_acoes!$A$2:$B$88,2,FALSE)</f>
        <v>683452836</v>
      </c>
      <c r="O5" s="22">
        <f t="shared" si="2"/>
        <v>722946282.7090385</v>
      </c>
      <c r="P5" s="7" t="str">
        <f t="shared" si="3"/>
        <v>Subiu</v>
      </c>
      <c r="Q5" s="7" t="str">
        <f>VLOOKUP(A5,Ticker!$A$1:$B539,2,FALSE)</f>
        <v>Suzano</v>
      </c>
    </row>
    <row r="6" spans="1:17" ht="12.75">
      <c r="A6" s="2" t="s">
        <v>18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4" t="s">
        <v>19</v>
      </c>
      <c r="L6" s="4">
        <f t="shared" si="0"/>
        <v>2.0299999999999999E-2</v>
      </c>
      <c r="M6" s="18">
        <f t="shared" si="1"/>
        <v>36.3618543565618</v>
      </c>
      <c r="N6" s="4">
        <f>VLOOKUP(A6,Total_de_acoes!$A$2:$B$88,2,FALSE)</f>
        <v>187732538</v>
      </c>
      <c r="O6" s="21">
        <f t="shared" si="2"/>
        <v>138573955.05629665</v>
      </c>
      <c r="P6" s="4" t="str">
        <f t="shared" si="3"/>
        <v>Subiu</v>
      </c>
      <c r="Q6" s="4" t="str">
        <f>VLOOKUP(A6,Ticker!$A$1:$B540,2,FALSE)</f>
        <v>CPFL Energia</v>
      </c>
    </row>
    <row r="7" spans="1:17" ht="12.75">
      <c r="A7" s="5" t="s">
        <v>20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7" t="s">
        <v>21</v>
      </c>
      <c r="L7" s="7">
        <f t="shared" si="0"/>
        <v>1.9799999999999998E-2</v>
      </c>
      <c r="M7" s="19">
        <f t="shared" si="1"/>
        <v>44.802902529907819</v>
      </c>
      <c r="N7" s="7">
        <f>VLOOKUP(A7,Total_de_acoes!$A$2:$B$88,2,FALSE)</f>
        <v>800010734</v>
      </c>
      <c r="O7" s="22">
        <f t="shared" si="2"/>
        <v>709687498.17798734</v>
      </c>
      <c r="P7" s="7" t="str">
        <f t="shared" si="3"/>
        <v>Subiu</v>
      </c>
      <c r="Q7" s="7" t="str">
        <f>VLOOKUP(A7,Ticker!$A$1:$B541,2,FALSE)</f>
        <v>PetroRio</v>
      </c>
    </row>
    <row r="8" spans="1:17" ht="12.75">
      <c r="A8" s="2" t="s">
        <v>22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4" t="s">
        <v>23</v>
      </c>
      <c r="L8" s="4">
        <f t="shared" si="0"/>
        <v>1.7299999999999999E-2</v>
      </c>
      <c r="M8" s="18">
        <f t="shared" si="1"/>
        <v>39.280448245355352</v>
      </c>
      <c r="N8" s="4">
        <f>VLOOKUP(A8,Total_de_acoes!$A$2:$B$88,2,FALSE)</f>
        <v>4566445852</v>
      </c>
      <c r="O8" s="21">
        <f t="shared" si="2"/>
        <v>3103136291.2163792</v>
      </c>
      <c r="P8" s="4" t="str">
        <f t="shared" si="3"/>
        <v>Subiu</v>
      </c>
      <c r="Q8" s="4" t="str">
        <f>VLOOKUP(A8,Ticker!$A$1:$B542,2,FALSE)</f>
        <v>Petrobras</v>
      </c>
    </row>
    <row r="9" spans="1:17" ht="12.75">
      <c r="A9" s="5" t="s">
        <v>24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7" t="s">
        <v>25</v>
      </c>
      <c r="L9" s="7">
        <f t="shared" si="0"/>
        <v>1.66E-2</v>
      </c>
      <c r="M9" s="19">
        <f t="shared" si="1"/>
        <v>68.365138697619514</v>
      </c>
      <c r="N9" s="7">
        <f>VLOOKUP(A9,Total_de_acoes!$A$2:$B$88,2,FALSE)</f>
        <v>4196924316</v>
      </c>
      <c r="O9" s="22">
        <f t="shared" si="2"/>
        <v>4762926995.2480898</v>
      </c>
      <c r="P9" s="7" t="str">
        <f t="shared" si="3"/>
        <v>Subiu</v>
      </c>
      <c r="Q9" s="7" t="str">
        <f>VLOOKUP(A9,Ticker!$A$1:$B543,2,FALSE)</f>
        <v>Vale</v>
      </c>
    </row>
    <row r="10" spans="1:17" ht="12.75">
      <c r="A10" s="2" t="s">
        <v>26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4" t="s">
        <v>27</v>
      </c>
      <c r="L10" s="4">
        <f t="shared" si="0"/>
        <v>1.5800000000000002E-2</v>
      </c>
      <c r="M10" s="18">
        <f t="shared" si="1"/>
        <v>27.751525890923411</v>
      </c>
      <c r="N10" s="4">
        <f>VLOOKUP(A10,Total_de_acoes!$A$2:$B$88,2,FALSE)</f>
        <v>268505432</v>
      </c>
      <c r="O10" s="21">
        <f t="shared" si="2"/>
        <v>117732680.07842509</v>
      </c>
      <c r="P10" s="4" t="str">
        <f t="shared" si="3"/>
        <v>Subiu</v>
      </c>
      <c r="Q10" s="4" t="str">
        <f>VLOOKUP(A10,Ticker!$A$1:$B544,2,FALSE)</f>
        <v>Multiplan</v>
      </c>
    </row>
    <row r="11" spans="1:17" ht="12.75">
      <c r="A11" s="5" t="s">
        <v>28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7" t="s">
        <v>29</v>
      </c>
      <c r="L11" s="7">
        <f t="shared" si="0"/>
        <v>1.4800000000000001E-2</v>
      </c>
      <c r="M11" s="19">
        <f t="shared" si="1"/>
        <v>32.331493890421761</v>
      </c>
      <c r="N11" s="7">
        <f>VLOOKUP(A11,Total_de_acoes!$A$2:$B$88,2,FALSE)</f>
        <v>4801593832</v>
      </c>
      <c r="O11" s="22">
        <f t="shared" si="2"/>
        <v>2297591984.3251982</v>
      </c>
      <c r="P11" s="7" t="str">
        <f t="shared" si="3"/>
        <v>Subiu</v>
      </c>
      <c r="Q11" s="7" t="str">
        <f>VLOOKUP(A11,Ticker!$A$1:$B545,2,FALSE)</f>
        <v>Itaú Unibanco</v>
      </c>
    </row>
    <row r="12" spans="1:17" ht="12.75">
      <c r="A12" s="2" t="s">
        <v>30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4" t="s">
        <v>31</v>
      </c>
      <c r="L12" s="4">
        <f t="shared" si="0"/>
        <v>1.43E-2</v>
      </c>
      <c r="M12" s="18">
        <f t="shared" si="1"/>
        <v>27.171448289460709</v>
      </c>
      <c r="N12" s="4">
        <f>VLOOKUP(A12,Total_de_acoes!$A$2:$B$88,2,FALSE)</f>
        <v>1168230366</v>
      </c>
      <c r="O12" s="21">
        <f t="shared" si="2"/>
        <v>453917907.01323998</v>
      </c>
      <c r="P12" s="4" t="str">
        <f t="shared" si="3"/>
        <v>Subiu</v>
      </c>
      <c r="Q12" s="4" t="str">
        <f>VLOOKUP(A12,Ticker!$A$1:$B546,2,FALSE)</f>
        <v>Rede D'Or</v>
      </c>
    </row>
    <row r="13" spans="1:17" ht="12.75">
      <c r="A13" s="5" t="s">
        <v>32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7" t="s">
        <v>33</v>
      </c>
      <c r="L13" s="7">
        <f t="shared" si="0"/>
        <v>1.4199999999999999E-2</v>
      </c>
      <c r="M13" s="19">
        <f t="shared" si="1"/>
        <v>18.290278051666338</v>
      </c>
      <c r="N13" s="7">
        <f>VLOOKUP(A13,Total_de_acoes!$A$2:$B$88,2,FALSE)</f>
        <v>265877867</v>
      </c>
      <c r="O13" s="22">
        <f t="shared" si="2"/>
        <v>69054317.636038527</v>
      </c>
      <c r="P13" s="7" t="str">
        <f t="shared" si="3"/>
        <v>Subiu</v>
      </c>
      <c r="Q13" s="7" t="str">
        <f>VLOOKUP(A13,Ticker!$A$1:$B547,2,FALSE)</f>
        <v>Braskem</v>
      </c>
    </row>
    <row r="14" spans="1:17" ht="12.75">
      <c r="A14" s="2" t="s">
        <v>34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4" t="s">
        <v>35</v>
      </c>
      <c r="L14" s="4">
        <f t="shared" si="0"/>
        <v>1.4199999999999999E-2</v>
      </c>
      <c r="M14" s="18">
        <f t="shared" si="1"/>
        <v>14.070203115756261</v>
      </c>
      <c r="N14" s="4">
        <f>VLOOKUP(A14,Total_de_acoes!$A$2:$B$88,2,FALSE)</f>
        <v>327593725</v>
      </c>
      <c r="O14" s="21">
        <f t="shared" si="2"/>
        <v>65452205.552800186</v>
      </c>
      <c r="P14" s="4" t="str">
        <f t="shared" si="3"/>
        <v>Subiu</v>
      </c>
      <c r="Q14" s="4" t="str">
        <f>VLOOKUP(A14,Ticker!$A$1:$B548,2,FALSE)</f>
        <v>Azul</v>
      </c>
    </row>
    <row r="15" spans="1:17" ht="12.75">
      <c r="A15" s="5" t="s">
        <v>36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7" t="s">
        <v>37</v>
      </c>
      <c r="L15" s="7">
        <f t="shared" si="0"/>
        <v>1.41E-2</v>
      </c>
      <c r="M15" s="19">
        <f t="shared" si="1"/>
        <v>28.350261315452126</v>
      </c>
      <c r="N15" s="7">
        <f>VLOOKUP(A15,Total_de_acoes!$A$2:$B$88,2,FALSE)</f>
        <v>235665566</v>
      </c>
      <c r="O15" s="22">
        <f t="shared" si="2"/>
        <v>94204643.346070096</v>
      </c>
      <c r="P15" s="7" t="str">
        <f t="shared" si="3"/>
        <v>Subiu</v>
      </c>
      <c r="Q15" s="7" t="str">
        <f>VLOOKUP(A15,Ticker!$A$1:$B549,2,FALSE)</f>
        <v>3R Petroleum</v>
      </c>
    </row>
    <row r="16" spans="1:17" ht="12.75">
      <c r="A16" s="2" t="s">
        <v>38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4" t="s">
        <v>39</v>
      </c>
      <c r="L16" s="4">
        <f t="shared" si="0"/>
        <v>1.34E-2</v>
      </c>
      <c r="M16" s="18">
        <f t="shared" si="1"/>
        <v>34.852970199328986</v>
      </c>
      <c r="N16" s="4">
        <f>VLOOKUP(A16,Total_de_acoes!$A$2:$B$88,2,FALSE)</f>
        <v>1095587251</v>
      </c>
      <c r="O16" s="21">
        <f t="shared" si="2"/>
        <v>511671895.45223427</v>
      </c>
      <c r="P16" s="4" t="str">
        <f t="shared" si="3"/>
        <v>Subiu</v>
      </c>
      <c r="Q16" s="4" t="str">
        <f>VLOOKUP(A16,Ticker!$A$1:$B550,2,FALSE)</f>
        <v>Equatorial Energia</v>
      </c>
    </row>
    <row r="17" spans="1:17" ht="12.75">
      <c r="A17" s="5" t="s">
        <v>40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7" t="s">
        <v>41</v>
      </c>
      <c r="L17" s="7">
        <f t="shared" si="0"/>
        <v>1.3300000000000001E-2</v>
      </c>
      <c r="M17" s="19">
        <f t="shared" si="1"/>
        <v>17.921642159281554</v>
      </c>
      <c r="N17" s="7">
        <f>VLOOKUP(A17,Total_de_acoes!$A$2:$B$88,2,FALSE)</f>
        <v>600865451</v>
      </c>
      <c r="O17" s="22">
        <f t="shared" si="2"/>
        <v>143220991.46267557</v>
      </c>
      <c r="P17" s="7" t="str">
        <f t="shared" si="3"/>
        <v>Subiu</v>
      </c>
      <c r="Q17" s="7" t="str">
        <f>VLOOKUP(A17,Ticker!$A$1:$B551,2,FALSE)</f>
        <v>Siderúrgica Nacional</v>
      </c>
    </row>
    <row r="18" spans="1:17" ht="12.75">
      <c r="A18" s="2" t="s">
        <v>42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4" t="s">
        <v>43</v>
      </c>
      <c r="L18" s="4">
        <f t="shared" si="0"/>
        <v>1.2800000000000001E-2</v>
      </c>
      <c r="M18" s="18">
        <f t="shared" si="1"/>
        <v>19.520142180094787</v>
      </c>
      <c r="N18" s="4">
        <f>VLOOKUP(A18,Total_de_acoes!$A$2:$B$88,2,FALSE)</f>
        <v>289347914</v>
      </c>
      <c r="O18" s="21">
        <f t="shared" si="2"/>
        <v>72295838.986160949</v>
      </c>
      <c r="P18" s="4" t="str">
        <f t="shared" si="3"/>
        <v>Subiu</v>
      </c>
      <c r="Q18" s="4" t="str">
        <f>VLOOKUP(A18,Ticker!$A$1:$B552,2,FALSE)</f>
        <v>YDUQS</v>
      </c>
    </row>
    <row r="19" spans="1:17" ht="12.75">
      <c r="A19" s="5" t="s">
        <v>44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7" t="s">
        <v>45</v>
      </c>
      <c r="L19" s="7">
        <f t="shared" si="0"/>
        <v>1.2800000000000001E-2</v>
      </c>
      <c r="M19" s="19">
        <f t="shared" si="1"/>
        <v>27.952211690363349</v>
      </c>
      <c r="N19" s="7">
        <f>VLOOKUP(A19,Total_de_acoes!$A$2:$B$88,2,FALSE)</f>
        <v>1086411192</v>
      </c>
      <c r="O19" s="22">
        <f t="shared" si="2"/>
        <v>388705223.95601785</v>
      </c>
      <c r="P19" s="7" t="str">
        <f t="shared" si="3"/>
        <v>Subiu</v>
      </c>
      <c r="Q19" s="7" t="str">
        <f>VLOOKUP(A19,Ticker!$A$1:$B553,2,FALSE)</f>
        <v>Ultrapar</v>
      </c>
    </row>
    <row r="20" spans="1:17" ht="12.75">
      <c r="A20" s="2" t="s">
        <v>46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4" t="s">
        <v>47</v>
      </c>
      <c r="L20" s="4">
        <f t="shared" si="0"/>
        <v>1.2500000000000001E-2</v>
      </c>
      <c r="M20" s="18">
        <f t="shared" si="1"/>
        <v>7.9802469135802472</v>
      </c>
      <c r="N20" s="4">
        <f>VLOOKUP(A20,Total_de_acoes!$A$2:$B$88,2,FALSE)</f>
        <v>376187582</v>
      </c>
      <c r="O20" s="21">
        <f t="shared" si="2"/>
        <v>37525872.377283879</v>
      </c>
      <c r="P20" s="4" t="str">
        <f t="shared" si="3"/>
        <v>Subiu</v>
      </c>
      <c r="Q20" s="4" t="str">
        <f>VLOOKUP(A20,Ticker!$A$1:$B554,2,FALSE)</f>
        <v>MRV</v>
      </c>
    </row>
    <row r="21" spans="1:17" ht="12.75">
      <c r="A21" s="5" t="s">
        <v>48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7" t="s">
        <v>49</v>
      </c>
      <c r="L21" s="7">
        <f t="shared" si="0"/>
        <v>1.15E-2</v>
      </c>
      <c r="M21" s="19">
        <f t="shared" si="1"/>
        <v>57.251606524962916</v>
      </c>
      <c r="N21" s="7">
        <f>VLOOKUP(A21,Total_de_acoes!$A$2:$B$88,2,FALSE)</f>
        <v>62305891</v>
      </c>
      <c r="O21" s="22">
        <f t="shared" si="2"/>
        <v>41021792.090771534</v>
      </c>
      <c r="P21" s="7" t="str">
        <f t="shared" si="3"/>
        <v>Subiu</v>
      </c>
      <c r="Q21" s="7" t="str">
        <f>VLOOKUP(A21,Ticker!$A$1:$B555,2,FALSE)</f>
        <v>Arezzo</v>
      </c>
    </row>
    <row r="22" spans="1:17" ht="12.75">
      <c r="A22" s="2" t="s">
        <v>50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4" t="s">
        <v>51</v>
      </c>
      <c r="L22" s="4">
        <f t="shared" si="0"/>
        <v>1.04E-2</v>
      </c>
      <c r="M22" s="18">
        <f t="shared" si="1"/>
        <v>15.36025336500396</v>
      </c>
      <c r="N22" s="4">
        <f>VLOOKUP(A22,Total_de_acoes!$A$2:$B$88,2,FALSE)</f>
        <v>5146576868</v>
      </c>
      <c r="O22" s="21">
        <f t="shared" si="2"/>
        <v>822148336.41145825</v>
      </c>
      <c r="P22" s="4" t="str">
        <f t="shared" si="3"/>
        <v>Subiu</v>
      </c>
      <c r="Q22" s="4" t="str">
        <f>VLOOKUP(A22,Ticker!$A$1:$B556,2,FALSE)</f>
        <v>Banco Bradesco</v>
      </c>
    </row>
    <row r="23" spans="1:17" ht="12.75">
      <c r="A23" s="5" t="s">
        <v>52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7" t="s">
        <v>53</v>
      </c>
      <c r="L23" s="7">
        <f t="shared" si="0"/>
        <v>9.7999999999999997E-3</v>
      </c>
      <c r="M23" s="19">
        <f t="shared" si="1"/>
        <v>7.1202218261041796</v>
      </c>
      <c r="N23" s="7">
        <f>VLOOKUP(A23,Total_de_acoes!$A$2:$B$88,2,FALSE)</f>
        <v>261036182</v>
      </c>
      <c r="O23" s="22">
        <f t="shared" si="2"/>
        <v>18214628.100697115</v>
      </c>
      <c r="P23" s="7" t="str">
        <f t="shared" si="3"/>
        <v>Subiu</v>
      </c>
      <c r="Q23" s="7" t="str">
        <f>VLOOKUP(A23,Ticker!$A$1:$B557,2,FALSE)</f>
        <v>Minerva</v>
      </c>
    </row>
    <row r="24" spans="1:17" ht="12.75">
      <c r="A24" s="2" t="s">
        <v>54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4" t="s">
        <v>55</v>
      </c>
      <c r="L24" s="4">
        <f t="shared" si="0"/>
        <v>9.7000000000000003E-3</v>
      </c>
      <c r="M24" s="18">
        <f t="shared" si="1"/>
        <v>4.1002277904328013</v>
      </c>
      <c r="N24" s="4">
        <f>VLOOKUP(A24,Total_de_acoes!$A$2:$B$88,2,FALSE)</f>
        <v>159430826</v>
      </c>
      <c r="O24" s="21">
        <f t="shared" si="2"/>
        <v>6340916.223143544</v>
      </c>
      <c r="P24" s="4" t="str">
        <f t="shared" si="3"/>
        <v>Subiu</v>
      </c>
      <c r="Q24" s="4" t="str">
        <f>VLOOKUP(A24,Ticker!$A$1:$B558,2,FALSE)</f>
        <v>Grupo Pão de Açúcar</v>
      </c>
    </row>
    <row r="25" spans="1:17" ht="12.75">
      <c r="A25" s="5" t="s">
        <v>56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7" t="s">
        <v>57</v>
      </c>
      <c r="L25" s="7">
        <f t="shared" si="0"/>
        <v>9.5999999999999992E-3</v>
      </c>
      <c r="M25" s="19">
        <f t="shared" si="1"/>
        <v>14.471077654516639</v>
      </c>
      <c r="N25" s="7">
        <f>VLOOKUP(A25,Total_de_acoes!$A$2:$B$88,2,FALSE)</f>
        <v>1677525446</v>
      </c>
      <c r="O25" s="22">
        <f t="shared" si="2"/>
        <v>233045769.56633979</v>
      </c>
      <c r="P25" s="7" t="str">
        <f t="shared" si="3"/>
        <v>Subiu</v>
      </c>
      <c r="Q25" s="7" t="str">
        <f>VLOOKUP(A25,Ticker!$A$1:$B559,2,FALSE)</f>
        <v>BRF</v>
      </c>
    </row>
    <row r="26" spans="1:17" ht="12.75">
      <c r="A26" s="2" t="s">
        <v>58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4" t="s">
        <v>59</v>
      </c>
      <c r="L26" s="4">
        <f t="shared" si="0"/>
        <v>8.8000000000000005E-3</v>
      </c>
      <c r="M26" s="18">
        <f t="shared" si="1"/>
        <v>50.753370340999211</v>
      </c>
      <c r="N26" s="4">
        <f>VLOOKUP(A26,Total_de_acoes!$A$2:$B$88,2,FALSE)</f>
        <v>423091712</v>
      </c>
      <c r="O26" s="21">
        <f t="shared" si="2"/>
        <v>188965307.05662104</v>
      </c>
      <c r="P26" s="4" t="str">
        <f t="shared" si="3"/>
        <v>Subiu</v>
      </c>
      <c r="Q26" s="4" t="str">
        <f>VLOOKUP(A26,Ticker!$A$1:$B560,2,FALSE)</f>
        <v>Vivo</v>
      </c>
    </row>
    <row r="27" spans="1:17" ht="12.75">
      <c r="A27" s="5" t="s">
        <v>60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7" t="s">
        <v>61</v>
      </c>
      <c r="L27" s="7">
        <f t="shared" si="0"/>
        <v>8.3999999999999995E-3</v>
      </c>
      <c r="M27" s="19">
        <f t="shared" si="1"/>
        <v>22.451408171360573</v>
      </c>
      <c r="N27" s="7">
        <f>VLOOKUP(A27,Total_de_acoes!$A$2:$B$88,2,FALSE)</f>
        <v>1218352541</v>
      </c>
      <c r="O27" s="22">
        <f t="shared" si="2"/>
        <v>229771333.63468358</v>
      </c>
      <c r="P27" s="7" t="str">
        <f t="shared" si="3"/>
        <v>Subiu</v>
      </c>
      <c r="Q27" s="7" t="str">
        <f>VLOOKUP(A27,Ticker!$A$1:$B561,2,FALSE)</f>
        <v>Rumo</v>
      </c>
    </row>
    <row r="28" spans="1:17" ht="12.75">
      <c r="A28" s="2" t="s">
        <v>62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4" t="s">
        <v>63</v>
      </c>
      <c r="L28" s="4">
        <f t="shared" si="0"/>
        <v>8.199999999999999E-3</v>
      </c>
      <c r="M28" s="18">
        <f t="shared" si="1"/>
        <v>4.8601467962705813</v>
      </c>
      <c r="N28" s="4">
        <f>VLOOKUP(A28,Total_de_acoes!$A$2:$B$88,2,FALSE)</f>
        <v>1095462329</v>
      </c>
      <c r="O28" s="21">
        <f t="shared" si="2"/>
        <v>43657683.375540853</v>
      </c>
      <c r="P28" s="4" t="str">
        <f t="shared" si="3"/>
        <v>Subiu</v>
      </c>
      <c r="Q28" s="4" t="str">
        <f>VLOOKUP(A28,Ticker!$A$1:$B562,2,FALSE)</f>
        <v>Cielo</v>
      </c>
    </row>
    <row r="29" spans="1:17" ht="12.75">
      <c r="A29" s="5" t="s">
        <v>64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7" t="s">
        <v>65</v>
      </c>
      <c r="L29" s="7">
        <f t="shared" si="0"/>
        <v>7.7000000000000002E-3</v>
      </c>
      <c r="M29" s="19">
        <f t="shared" si="1"/>
        <v>7.7503225166220098</v>
      </c>
      <c r="N29" s="7">
        <f>VLOOKUP(A29,Total_de_acoes!$A$2:$B$88,2,FALSE)</f>
        <v>302768240</v>
      </c>
      <c r="O29" s="22">
        <f t="shared" si="2"/>
        <v>18068446.609983239</v>
      </c>
      <c r="P29" s="7" t="str">
        <f t="shared" si="3"/>
        <v>Subiu</v>
      </c>
      <c r="Q29" s="7" t="str">
        <f>VLOOKUP(A29,Ticker!$A$1:$B563,2,FALSE)</f>
        <v>Dexco</v>
      </c>
    </row>
    <row r="30" spans="1:17" ht="12.75">
      <c r="A30" s="2" t="s">
        <v>66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4" t="s">
        <v>67</v>
      </c>
      <c r="L30" s="4">
        <f t="shared" si="0"/>
        <v>7.4000000000000003E-3</v>
      </c>
      <c r="M30" s="18">
        <f t="shared" si="1"/>
        <v>17.391304347826086</v>
      </c>
      <c r="N30" s="4">
        <f>VLOOKUP(A30,Total_de_acoes!$A$2:$B$88,2,FALSE)</f>
        <v>807896814</v>
      </c>
      <c r="O30" s="21">
        <f t="shared" si="2"/>
        <v>103972807.36695692</v>
      </c>
      <c r="P30" s="4" t="str">
        <f t="shared" si="3"/>
        <v>Subiu</v>
      </c>
      <c r="Q30" s="4" t="str">
        <f>VLOOKUP(A30,Ticker!$A$1:$B564,2,FALSE)</f>
        <v>TIM</v>
      </c>
    </row>
    <row r="31" spans="1:17" ht="12.75">
      <c r="A31" s="5" t="s">
        <v>68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7" t="s">
        <v>69</v>
      </c>
      <c r="L31" s="7">
        <f t="shared" si="0"/>
        <v>7.3000000000000001E-3</v>
      </c>
      <c r="M31" s="19">
        <f t="shared" si="1"/>
        <v>23.051722426288094</v>
      </c>
      <c r="N31" s="7">
        <f>VLOOKUP(A31,Total_de_acoes!$A$2:$B$88,2,FALSE)</f>
        <v>251003438</v>
      </c>
      <c r="O31" s="22">
        <f t="shared" si="2"/>
        <v>42238249.539986439</v>
      </c>
      <c r="P31" s="7" t="str">
        <f t="shared" si="3"/>
        <v>Subiu</v>
      </c>
      <c r="Q31" s="7" t="str">
        <f>VLOOKUP(A31,Ticker!$A$1:$B565,2,FALSE)</f>
        <v>Bradespar</v>
      </c>
    </row>
    <row r="32" spans="1:17" ht="12.75">
      <c r="A32" s="2" t="s">
        <v>70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4" t="s">
        <v>71</v>
      </c>
      <c r="L32" s="4">
        <f t="shared" si="0"/>
        <v>7.1999999999999998E-3</v>
      </c>
      <c r="M32" s="18">
        <f t="shared" si="1"/>
        <v>5.510325655281969</v>
      </c>
      <c r="N32" s="4">
        <f>VLOOKUP(A32,Total_de_acoes!$A$2:$B$88,2,FALSE)</f>
        <v>393173139</v>
      </c>
      <c r="O32" s="21">
        <f t="shared" si="2"/>
        <v>15598886.650556229</v>
      </c>
      <c r="P32" s="4" t="str">
        <f t="shared" si="3"/>
        <v>Subiu</v>
      </c>
      <c r="Q32" s="4" t="str">
        <f>VLOOKUP(A32,Ticker!$A$1:$B566,2,FALSE)</f>
        <v>Locaweb</v>
      </c>
    </row>
    <row r="33" spans="1:17" ht="12.75">
      <c r="A33" s="5" t="s">
        <v>72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7" t="s">
        <v>73</v>
      </c>
      <c r="L33" s="7">
        <f t="shared" si="0"/>
        <v>7.0999999999999995E-3</v>
      </c>
      <c r="M33" s="19">
        <f t="shared" si="1"/>
        <v>23.661999801409983</v>
      </c>
      <c r="N33" s="7">
        <f>VLOOKUP(A33,Total_de_acoes!$A$2:$B$88,2,FALSE)</f>
        <v>275005663</v>
      </c>
      <c r="O33" s="22">
        <f t="shared" si="2"/>
        <v>46201005.997378685</v>
      </c>
      <c r="P33" s="7" t="str">
        <f t="shared" si="3"/>
        <v>Subiu</v>
      </c>
      <c r="Q33" s="7" t="str">
        <f>VLOOKUP(A33,Ticker!$A$1:$B567,2,FALSE)</f>
        <v>PetroRecôncavo</v>
      </c>
    </row>
    <row r="34" spans="1:17" ht="12.75">
      <c r="A34" s="2" t="s">
        <v>74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4" t="s">
        <v>75</v>
      </c>
      <c r="L34" s="4">
        <f t="shared" si="0"/>
        <v>6.9999999999999993E-3</v>
      </c>
      <c r="M34" s="18">
        <f t="shared" si="1"/>
        <v>9.9404170804369425</v>
      </c>
      <c r="N34" s="4">
        <f>VLOOKUP(A34,Total_de_acoes!$A$2:$B$88,2,FALSE)</f>
        <v>5372783971</v>
      </c>
      <c r="O34" s="21">
        <f t="shared" si="2"/>
        <v>373853994.88377655</v>
      </c>
      <c r="P34" s="4" t="str">
        <f t="shared" si="3"/>
        <v>Subiu</v>
      </c>
      <c r="Q34" s="4" t="str">
        <f>VLOOKUP(A34,Ticker!$A$1:$B568,2,FALSE)</f>
        <v>Itaúsa</v>
      </c>
    </row>
    <row r="35" spans="1:17" ht="12.75">
      <c r="A35" s="5" t="s">
        <v>76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7" t="s">
        <v>77</v>
      </c>
      <c r="L35" s="7">
        <f t="shared" si="0"/>
        <v>6.8000000000000005E-3</v>
      </c>
      <c r="M35" s="19">
        <f t="shared" si="1"/>
        <v>56.585220500595952</v>
      </c>
      <c r="N35" s="7">
        <f>VLOOKUP(A35,Total_de_acoes!$A$2:$B$88,2,FALSE)</f>
        <v>1420949112</v>
      </c>
      <c r="O35" s="22">
        <f t="shared" si="2"/>
        <v>546752087.99398506</v>
      </c>
      <c r="P35" s="7" t="str">
        <f t="shared" si="3"/>
        <v>Subiu</v>
      </c>
      <c r="Q35" s="7" t="str">
        <f>VLOOKUP(A35,Ticker!$A$1:$B569,2,FALSE)</f>
        <v>Banco do Brasil</v>
      </c>
    </row>
    <row r="36" spans="1:17" ht="12.75">
      <c r="A36" s="2" t="s">
        <v>78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4" t="s">
        <v>79</v>
      </c>
      <c r="L36" s="4">
        <f t="shared" si="0"/>
        <v>6.0999999999999995E-3</v>
      </c>
      <c r="M36" s="18">
        <f t="shared" si="1"/>
        <v>26.001391511778152</v>
      </c>
      <c r="N36" s="4">
        <f>VLOOKUP(A36,Total_de_acoes!$A$2:$B$88,2,FALSE)</f>
        <v>1275798515</v>
      </c>
      <c r="O36" s="21">
        <f t="shared" si="2"/>
        <v>202352473.73982856</v>
      </c>
      <c r="P36" s="4" t="str">
        <f t="shared" si="3"/>
        <v>Subiu</v>
      </c>
      <c r="Q36" s="4" t="str">
        <f>VLOOKUP(A36,Ticker!$A$1:$B570,2,FALSE)</f>
        <v>RaiaDrogasil</v>
      </c>
    </row>
    <row r="37" spans="1:17" ht="12.75">
      <c r="A37" s="5" t="s">
        <v>80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7" t="s">
        <v>81</v>
      </c>
      <c r="L37" s="7">
        <f t="shared" si="0"/>
        <v>5.8999999999999999E-3</v>
      </c>
      <c r="M37" s="19">
        <f t="shared" si="1"/>
        <v>10.020876826722338</v>
      </c>
      <c r="N37" s="7">
        <f>VLOOKUP(A37,Total_de_acoes!$A$2:$B$88,2,FALSE)</f>
        <v>660411219</v>
      </c>
      <c r="O37" s="22">
        <f t="shared" si="2"/>
        <v>39045606.935449012</v>
      </c>
      <c r="P37" s="7" t="str">
        <f t="shared" si="3"/>
        <v>Subiu</v>
      </c>
      <c r="Q37" s="7" t="str">
        <f>VLOOKUP(A37,Ticker!$A$1:$B571,2,FALSE)</f>
        <v>Metalúrgica Gerdau</v>
      </c>
    </row>
    <row r="38" spans="1:17" ht="12.75">
      <c r="A38" s="2" t="s">
        <v>82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4" t="s">
        <v>83</v>
      </c>
      <c r="L38" s="4">
        <f t="shared" si="0"/>
        <v>5.8999999999999999E-3</v>
      </c>
      <c r="M38" s="18">
        <f t="shared" si="1"/>
        <v>18.461079630181928</v>
      </c>
      <c r="N38" s="4">
        <f>VLOOKUP(A38,Total_de_acoes!$A$2:$B$88,2,FALSE)</f>
        <v>1168097881</v>
      </c>
      <c r="O38" s="21">
        <f t="shared" si="2"/>
        <v>127229653.18222687</v>
      </c>
      <c r="P38" s="4" t="str">
        <f t="shared" si="3"/>
        <v>Subiu</v>
      </c>
      <c r="Q38" s="4" t="str">
        <f>VLOOKUP(A38,Ticker!$A$1:$B572,2,FALSE)</f>
        <v>Cosan</v>
      </c>
    </row>
    <row r="39" spans="1:17" ht="12.75">
      <c r="A39" s="5" t="s">
        <v>84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7" t="s">
        <v>85</v>
      </c>
      <c r="L39" s="7">
        <f t="shared" si="0"/>
        <v>5.6999999999999993E-3</v>
      </c>
      <c r="M39" s="19">
        <f t="shared" si="1"/>
        <v>24.202048324550063</v>
      </c>
      <c r="N39" s="7">
        <f>VLOOKUP(A39,Total_de_acoes!$A$2:$B$88,2,FALSE)</f>
        <v>1134986472</v>
      </c>
      <c r="O39" s="22">
        <f t="shared" si="2"/>
        <v>156573285.42541304</v>
      </c>
      <c r="P39" s="7" t="str">
        <f t="shared" si="3"/>
        <v>Subiu</v>
      </c>
      <c r="Q39" s="7" t="str">
        <f>VLOOKUP(A39,Ticker!$A$1:$B573,2,FALSE)</f>
        <v>JBS</v>
      </c>
    </row>
    <row r="40" spans="1:17" ht="12.75">
      <c r="A40" s="2" t="s">
        <v>86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4" t="s">
        <v>87</v>
      </c>
      <c r="L40" s="4">
        <f t="shared" si="0"/>
        <v>4.7999999999999996E-3</v>
      </c>
      <c r="M40" s="18">
        <f t="shared" si="1"/>
        <v>2.0700636942675161</v>
      </c>
      <c r="N40" s="4">
        <f>VLOOKUP(A40,Total_de_acoes!$A$2:$B$88,2,FALSE)</f>
        <v>2867627068</v>
      </c>
      <c r="O40" s="21">
        <f t="shared" si="2"/>
        <v>28493619.274394516</v>
      </c>
      <c r="P40" s="4" t="str">
        <f t="shared" si="3"/>
        <v>Subiu</v>
      </c>
      <c r="Q40" s="4" t="str">
        <f>VLOOKUP(A40,Ticker!$A$1:$B574,2,FALSE)</f>
        <v>Magazine Luiza</v>
      </c>
    </row>
    <row r="41" spans="1:17" ht="12.75">
      <c r="A41" s="5" t="s">
        <v>88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7" t="s">
        <v>89</v>
      </c>
      <c r="L41" s="7">
        <f t="shared" si="0"/>
        <v>3.5999999999999999E-3</v>
      </c>
      <c r="M41" s="19">
        <f t="shared" si="1"/>
        <v>13.700677560781187</v>
      </c>
      <c r="N41" s="7">
        <f>VLOOKUP(A41,Total_de_acoes!$A$2:$B$88,2,FALSE)</f>
        <v>1500728902</v>
      </c>
      <c r="O41" s="22">
        <f t="shared" si="2"/>
        <v>74019610.052810252</v>
      </c>
      <c r="P41" s="7" t="str">
        <f t="shared" si="3"/>
        <v>Subiu</v>
      </c>
      <c r="Q41" s="7" t="str">
        <f>VLOOKUP(A41,Ticker!$A$1:$B575,2,FALSE)</f>
        <v>Banco Bradesco</v>
      </c>
    </row>
    <row r="42" spans="1:17" ht="12.75">
      <c r="A42" s="2" t="s">
        <v>90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4" t="s">
        <v>91</v>
      </c>
      <c r="L42" s="4">
        <f t="shared" si="0"/>
        <v>2.7000000000000001E-3</v>
      </c>
      <c r="M42" s="18">
        <f t="shared" si="1"/>
        <v>21.781190784880824</v>
      </c>
      <c r="N42" s="4">
        <f>VLOOKUP(A42,Total_de_acoes!$A$2:$B$88,2,FALSE)</f>
        <v>1118525506</v>
      </c>
      <c r="O42" s="21">
        <f t="shared" si="2"/>
        <v>65779607.098639093</v>
      </c>
      <c r="P42" s="4" t="str">
        <f t="shared" si="3"/>
        <v>Subiu</v>
      </c>
      <c r="Q42" s="4" t="str">
        <f>VLOOKUP(A42,Ticker!$A$1:$B576,2,FALSE)</f>
        <v>Gerdau</v>
      </c>
    </row>
    <row r="43" spans="1:17" ht="12.75">
      <c r="A43" s="5" t="s">
        <v>92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7" t="s">
        <v>93</v>
      </c>
      <c r="L43" s="7">
        <f t="shared" si="0"/>
        <v>2.5999999999999999E-3</v>
      </c>
      <c r="M43" s="19">
        <f t="shared" si="1"/>
        <v>3.7303012168362262</v>
      </c>
      <c r="N43" s="7">
        <f>VLOOKUP(A43,Total_de_acoes!$A$2:$B$88,2,FALSE)</f>
        <v>1193047233</v>
      </c>
      <c r="O43" s="22">
        <f t="shared" si="2"/>
        <v>11571106.417007603</v>
      </c>
      <c r="P43" s="7" t="str">
        <f t="shared" si="3"/>
        <v>Subiu</v>
      </c>
      <c r="Q43" s="7" t="str">
        <f>VLOOKUP(A43,Ticker!$A$1:$B577,2,FALSE)</f>
        <v>Raízen</v>
      </c>
    </row>
    <row r="44" spans="1:17" ht="12.75">
      <c r="A44" s="2" t="s">
        <v>94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4" t="s">
        <v>95</v>
      </c>
      <c r="L44" s="4">
        <f t="shared" si="0"/>
        <v>1.9E-3</v>
      </c>
      <c r="M44" s="18">
        <f t="shared" si="1"/>
        <v>10.050903283760855</v>
      </c>
      <c r="N44" s="4">
        <f>VLOOKUP(A44,Total_de_acoes!$A$2:$B$88,2,FALSE)</f>
        <v>1679335290</v>
      </c>
      <c r="O44" s="21">
        <f t="shared" si="2"/>
        <v>32069789.503513202</v>
      </c>
      <c r="P44" s="4" t="str">
        <f t="shared" si="3"/>
        <v>Subiu</v>
      </c>
      <c r="Q44" s="4" t="str">
        <f>VLOOKUP(A44,Ticker!$A$1:$B578,2,FALSE)</f>
        <v>Copel</v>
      </c>
    </row>
    <row r="45" spans="1:17" ht="12.75">
      <c r="A45" s="5" t="s">
        <v>96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7" t="s">
        <v>97</v>
      </c>
      <c r="L45" s="7">
        <f t="shared" si="0"/>
        <v>1.1999999999999999E-3</v>
      </c>
      <c r="M45" s="19">
        <f t="shared" si="1"/>
        <v>8.1701957650819015</v>
      </c>
      <c r="N45" s="7">
        <f>VLOOKUP(A45,Total_de_acoes!$A$2:$B$88,2,FALSE)</f>
        <v>421383330</v>
      </c>
      <c r="O45" s="22">
        <f t="shared" si="2"/>
        <v>4131341.1578905098</v>
      </c>
      <c r="P45" s="7" t="str">
        <f t="shared" si="3"/>
        <v>Subiu</v>
      </c>
      <c r="Q45" s="7" t="str">
        <f>VLOOKUP(A45,Ticker!$A$1:$B579,2,FALSE)</f>
        <v>Grupo Vamos</v>
      </c>
    </row>
    <row r="46" spans="1:17" ht="12.75">
      <c r="A46" s="2" t="s">
        <v>98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4" t="s">
        <v>99</v>
      </c>
      <c r="L46" s="4">
        <f t="shared" si="0"/>
        <v>0</v>
      </c>
      <c r="M46" s="18">
        <f t="shared" si="1"/>
        <v>9.74</v>
      </c>
      <c r="N46" s="4">
        <f>VLOOKUP(A46,Total_de_acoes!$A$2:$B$88,2,FALSE)</f>
        <v>331799687</v>
      </c>
      <c r="O46" s="21">
        <f t="shared" si="2"/>
        <v>0</v>
      </c>
      <c r="P46" s="4" t="str">
        <f t="shared" si="3"/>
        <v>Estável</v>
      </c>
      <c r="Q46" s="4" t="str">
        <f>VLOOKUP(A46,Ticker!$A$1:$B580,2,FALSE)</f>
        <v>Marfrig</v>
      </c>
    </row>
    <row r="47" spans="1:17" ht="12.75">
      <c r="A47" s="5" t="s">
        <v>100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7" t="s">
        <v>101</v>
      </c>
      <c r="L47" s="7">
        <f t="shared" si="0"/>
        <v>0</v>
      </c>
      <c r="M47" s="19">
        <f t="shared" si="1"/>
        <v>13.2</v>
      </c>
      <c r="N47" s="7">
        <f>VLOOKUP(A47,Total_de_acoes!$A$2:$B$88,2,FALSE)</f>
        <v>4394245879</v>
      </c>
      <c r="O47" s="22">
        <f t="shared" si="2"/>
        <v>0</v>
      </c>
      <c r="P47" s="7" t="str">
        <f t="shared" si="3"/>
        <v>Estável</v>
      </c>
      <c r="Q47" s="7" t="str">
        <f>VLOOKUP(A47,Ticker!$A$1:$B581,2,FALSE)</f>
        <v>Ambev</v>
      </c>
    </row>
    <row r="48" spans="1:17" ht="12.75">
      <c r="A48" s="2" t="s">
        <v>102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4" t="s">
        <v>103</v>
      </c>
      <c r="L48" s="4">
        <f t="shared" si="0"/>
        <v>-2.0000000000000001E-4</v>
      </c>
      <c r="M48" s="18">
        <f t="shared" si="1"/>
        <v>33.736747349469887</v>
      </c>
      <c r="N48" s="4">
        <f>VLOOKUP(A48,Total_de_acoes!$A$2:$B$88,2,FALSE)</f>
        <v>671750768</v>
      </c>
      <c r="O48" s="21">
        <f t="shared" si="2"/>
        <v>-4532537.1883631321</v>
      </c>
      <c r="P48" s="4" t="str">
        <f t="shared" si="3"/>
        <v>Desceu</v>
      </c>
      <c r="Q48" s="4" t="str">
        <f>VLOOKUP(A48,Ticker!$A$1:$B582,2,FALSE)</f>
        <v>BB Seguridade</v>
      </c>
    </row>
    <row r="49" spans="1:17" ht="12.75">
      <c r="A49" s="5" t="s">
        <v>104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7" t="s">
        <v>105</v>
      </c>
      <c r="L49" s="7">
        <f t="shared" si="0"/>
        <v>-5.9999999999999995E-4</v>
      </c>
      <c r="M49" s="19">
        <f t="shared" si="1"/>
        <v>77.086251751050639</v>
      </c>
      <c r="N49" s="7">
        <f>VLOOKUP(A49,Total_de_acoes!$A$2:$B$88,2,FALSE)</f>
        <v>340001799</v>
      </c>
      <c r="O49" s="22">
        <f t="shared" si="2"/>
        <v>-15725678.564115381</v>
      </c>
      <c r="P49" s="7" t="str">
        <f t="shared" si="3"/>
        <v>Desceu</v>
      </c>
      <c r="Q49" s="7" t="str">
        <f>VLOOKUP(A49,Ticker!$A$1:$B583,2,FALSE)</f>
        <v>Sabesp</v>
      </c>
    </row>
    <row r="50" spans="1:17" ht="12.75">
      <c r="A50" s="2" t="s">
        <v>106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4" t="s">
        <v>107</v>
      </c>
      <c r="L50" s="4">
        <f t="shared" si="0"/>
        <v>-5.9999999999999995E-4</v>
      </c>
      <c r="M50" s="18">
        <f t="shared" si="1"/>
        <v>30.898539123474084</v>
      </c>
      <c r="N50" s="4">
        <f>VLOOKUP(A50,Total_de_acoes!$A$2:$B$88,2,FALSE)</f>
        <v>514122351</v>
      </c>
      <c r="O50" s="21">
        <f t="shared" si="2"/>
        <v>-9531377.7459757738</v>
      </c>
      <c r="P50" s="4" t="str">
        <f t="shared" si="3"/>
        <v>Desceu</v>
      </c>
      <c r="Q50" s="4" t="str">
        <f>VLOOKUP(A50,Ticker!$A$1:$B584,2,FALSE)</f>
        <v>Totvs</v>
      </c>
    </row>
    <row r="51" spans="1:17" ht="12.75">
      <c r="A51" s="5" t="s">
        <v>108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7" t="s">
        <v>109</v>
      </c>
      <c r="L51" s="7">
        <f t="shared" si="0"/>
        <v>-1.7000000000000001E-3</v>
      </c>
      <c r="M51" s="19">
        <f t="shared" si="1"/>
        <v>11.659821696884705</v>
      </c>
      <c r="N51" s="7">
        <f>VLOOKUP(A51,Total_de_acoes!$A$2:$B$88,2,FALSE)</f>
        <v>1437415777</v>
      </c>
      <c r="O51" s="22">
        <f t="shared" si="2"/>
        <v>-28492019.828986604</v>
      </c>
      <c r="P51" s="7" t="str">
        <f t="shared" si="3"/>
        <v>Desceu</v>
      </c>
      <c r="Q51" s="7" t="str">
        <f>VLOOKUP(A51,Ticker!$A$1:$B585,2,FALSE)</f>
        <v>CEMIG</v>
      </c>
    </row>
    <row r="52" spans="1:17" ht="12.75">
      <c r="A52" s="2" t="s">
        <v>110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4" t="s">
        <v>111</v>
      </c>
      <c r="L52" s="4">
        <f t="shared" si="0"/>
        <v>-1.9E-3</v>
      </c>
      <c r="M52" s="18">
        <f t="shared" si="1"/>
        <v>46.1276425207895</v>
      </c>
      <c r="N52" s="4">
        <f>VLOOKUP(A52,Total_de_acoes!$A$2:$B$88,2,FALSE)</f>
        <v>268544014</v>
      </c>
      <c r="O52" s="21">
        <f t="shared" si="2"/>
        <v>-23535874.329891067</v>
      </c>
      <c r="P52" s="4" t="str">
        <f t="shared" si="3"/>
        <v>Desceu</v>
      </c>
      <c r="Q52" s="4" t="str">
        <f>VLOOKUP(A52,Ticker!$A$1:$B586,2,FALSE)</f>
        <v>Eletrobras</v>
      </c>
    </row>
    <row r="53" spans="1:17" ht="12.75">
      <c r="A53" s="5" t="s">
        <v>112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7" t="s">
        <v>113</v>
      </c>
      <c r="L53" s="7">
        <f t="shared" si="0"/>
        <v>-2.3E-3</v>
      </c>
      <c r="M53" s="19">
        <f t="shared" si="1"/>
        <v>12.899669239250274</v>
      </c>
      <c r="N53" s="7">
        <f>VLOOKUP(A53,Total_de_acoes!$A$2:$B$88,2,FALSE)</f>
        <v>1579130168</v>
      </c>
      <c r="O53" s="22">
        <f t="shared" si="2"/>
        <v>-46851590.76171875</v>
      </c>
      <c r="P53" s="7" t="str">
        <f t="shared" si="3"/>
        <v>Desceu</v>
      </c>
      <c r="Q53" s="7" t="str">
        <f>VLOOKUP(A53,Ticker!$A$1:$B587,2,FALSE)</f>
        <v>Eneva</v>
      </c>
    </row>
    <row r="54" spans="1:17" ht="12.75">
      <c r="A54" s="2" t="s">
        <v>114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4" t="s">
        <v>115</v>
      </c>
      <c r="L54" s="4">
        <f t="shared" si="0"/>
        <v>-2.3999999999999998E-3</v>
      </c>
      <c r="M54" s="18">
        <f t="shared" si="1"/>
        <v>33.249799518845229</v>
      </c>
      <c r="N54" s="4">
        <f>VLOOKUP(A54,Total_de_acoes!$A$2:$B$88,2,FALSE)</f>
        <v>1481593024</v>
      </c>
      <c r="O54" s="21">
        <f t="shared" si="2"/>
        <v>-118230410.43964578</v>
      </c>
      <c r="P54" s="4" t="str">
        <f t="shared" si="3"/>
        <v>Desceu</v>
      </c>
      <c r="Q54" s="4" t="str">
        <f>VLOOKUP(A54,Ticker!$A$1:$B588,2,FALSE)</f>
        <v>WEG</v>
      </c>
    </row>
    <row r="55" spans="1:17" ht="12.75">
      <c r="A55" s="5" t="s">
        <v>116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7" t="s">
        <v>117</v>
      </c>
      <c r="L55" s="7">
        <f t="shared" si="0"/>
        <v>-2.5000000000000001E-3</v>
      </c>
      <c r="M55" s="19">
        <f t="shared" si="1"/>
        <v>19.348370927318296</v>
      </c>
      <c r="N55" s="7">
        <f>VLOOKUP(A55,Total_de_acoes!$A$2:$B$88,2,FALSE)</f>
        <v>195751130</v>
      </c>
      <c r="O55" s="22">
        <f t="shared" si="2"/>
        <v>-9468663.6817041729</v>
      </c>
      <c r="P55" s="7" t="str">
        <f t="shared" si="3"/>
        <v>Desceu</v>
      </c>
      <c r="Q55" s="7" t="str">
        <f>VLOOKUP(A55,Ticker!$A$1:$B589,2,FALSE)</f>
        <v>SLC Agrícola</v>
      </c>
    </row>
    <row r="56" spans="1:17" ht="12.75">
      <c r="A56" s="2" t="s">
        <v>118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4" t="s">
        <v>119</v>
      </c>
      <c r="L56" s="4">
        <f t="shared" si="0"/>
        <v>-2.8000000000000004E-3</v>
      </c>
      <c r="M56" s="18">
        <f t="shared" si="1"/>
        <v>24.689129562775772</v>
      </c>
      <c r="N56" s="4">
        <f>VLOOKUP(A56,Total_de_acoes!$A$2:$B$88,2,FALSE)</f>
        <v>532616595</v>
      </c>
      <c r="O56" s="21">
        <f t="shared" si="2"/>
        <v>-36819552.339469947</v>
      </c>
      <c r="P56" s="4" t="str">
        <f t="shared" si="3"/>
        <v>Desceu</v>
      </c>
      <c r="Q56" s="4" t="str">
        <f>VLOOKUP(A56,Ticker!$A$1:$B590,2,FALSE)</f>
        <v>ALOS3</v>
      </c>
    </row>
    <row r="57" spans="1:17" ht="12.75">
      <c r="A57" s="5" t="s">
        <v>120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7" t="s">
        <v>121</v>
      </c>
      <c r="L57" s="7">
        <f t="shared" si="0"/>
        <v>-3.0000000000000001E-3</v>
      </c>
      <c r="M57" s="19">
        <f t="shared" si="1"/>
        <v>13.309929789368104</v>
      </c>
      <c r="N57" s="7">
        <f>VLOOKUP(A57,Total_de_acoes!$A$2:$B$88,2,FALSE)</f>
        <v>995335937</v>
      </c>
      <c r="O57" s="22">
        <f t="shared" si="2"/>
        <v>-39743554.314914532</v>
      </c>
      <c r="P57" s="7" t="str">
        <f t="shared" si="3"/>
        <v>Desceu</v>
      </c>
      <c r="Q57" s="7" t="str">
        <f>VLOOKUP(A57,Ticker!$A$1:$B591,2,FALSE)</f>
        <v>Grupo CCR</v>
      </c>
    </row>
    <row r="58" spans="1:17" ht="12.75">
      <c r="A58" s="2" t="s">
        <v>122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4" t="s">
        <v>123</v>
      </c>
      <c r="L58" s="4">
        <f t="shared" si="0"/>
        <v>-3.2000000000000002E-3</v>
      </c>
      <c r="M58" s="18">
        <f t="shared" si="1"/>
        <v>3.0397271268057784</v>
      </c>
      <c r="N58" s="4">
        <f>VLOOKUP(A58,Total_de_acoes!$A$2:$B$88,2,FALSE)</f>
        <v>1814920980</v>
      </c>
      <c r="O58" s="21">
        <f t="shared" si="2"/>
        <v>-17653966.514927939</v>
      </c>
      <c r="P58" s="4" t="str">
        <f t="shared" si="3"/>
        <v>Desceu</v>
      </c>
      <c r="Q58" s="4" t="str">
        <f>VLOOKUP(A58,Ticker!$A$1:$B592,2,FALSE)</f>
        <v>Cogna</v>
      </c>
    </row>
    <row r="59" spans="1:17" ht="12.75">
      <c r="A59" s="5" t="s">
        <v>124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7" t="s">
        <v>125</v>
      </c>
      <c r="L59" s="7">
        <f t="shared" si="0"/>
        <v>-4.0999999999999995E-3</v>
      </c>
      <c r="M59" s="19">
        <f t="shared" si="1"/>
        <v>26.227532884827795</v>
      </c>
      <c r="N59" s="7">
        <f>VLOOKUP(A59,Total_de_acoes!$A$2:$B$88,2,FALSE)</f>
        <v>395801044</v>
      </c>
      <c r="O59" s="22">
        <f t="shared" si="2"/>
        <v>-42561628.079172671</v>
      </c>
      <c r="P59" s="7" t="str">
        <f t="shared" si="3"/>
        <v>Desceu</v>
      </c>
      <c r="Q59" s="7" t="str">
        <f>VLOOKUP(A59,Ticker!$A$1:$B593,2,FALSE)</f>
        <v>Transmissão Paulista</v>
      </c>
    </row>
    <row r="60" spans="1:17" ht="12.75">
      <c r="A60" s="2" t="s">
        <v>126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4" t="s">
        <v>127</v>
      </c>
      <c r="L60" s="4">
        <f t="shared" si="0"/>
        <v>-4.5999999999999999E-3</v>
      </c>
      <c r="M60" s="18">
        <f t="shared" si="1"/>
        <v>41.229656419529839</v>
      </c>
      <c r="N60" s="4">
        <f>VLOOKUP(A60,Total_de_acoes!$A$2:$B$88,2,FALSE)</f>
        <v>255236961</v>
      </c>
      <c r="O60" s="21">
        <f t="shared" si="2"/>
        <v>-48407328.154937305</v>
      </c>
      <c r="P60" s="4" t="str">
        <f t="shared" si="3"/>
        <v>Desceu</v>
      </c>
      <c r="Q60" s="4" t="str">
        <f>VLOOKUP(A60,Ticker!$A$1:$B594,2,FALSE)</f>
        <v>Engie</v>
      </c>
    </row>
    <row r="61" spans="1:17" ht="12.75">
      <c r="A61" s="5" t="s">
        <v>128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7" t="s">
        <v>129</v>
      </c>
      <c r="L61" s="7">
        <f t="shared" si="0"/>
        <v>-4.6999999999999993E-3</v>
      </c>
      <c r="M61" s="19">
        <f t="shared" si="1"/>
        <v>23.339696573897317</v>
      </c>
      <c r="N61" s="7">
        <f>VLOOKUP(A61,Total_de_acoes!$A$2:$B$88,2,FALSE)</f>
        <v>1114412532</v>
      </c>
      <c r="O61" s="22">
        <f t="shared" si="2"/>
        <v>-122247236.66863392</v>
      </c>
      <c r="P61" s="7" t="str">
        <f t="shared" si="3"/>
        <v>Desceu</v>
      </c>
      <c r="Q61" s="7" t="str">
        <f>VLOOKUP(A61,Ticker!$A$1:$B595,2,FALSE)</f>
        <v>Vibra Energia</v>
      </c>
    </row>
    <row r="62" spans="1:17" ht="12.75">
      <c r="A62" s="2" t="s">
        <v>130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4" t="s">
        <v>131</v>
      </c>
      <c r="L62" s="4">
        <f t="shared" si="0"/>
        <v>-6.5000000000000006E-3</v>
      </c>
      <c r="M62" s="18">
        <f t="shared" si="1"/>
        <v>40.915953699043783</v>
      </c>
      <c r="N62" s="4">
        <f>VLOOKUP(A62,Total_de_acoes!$A$2:$B$88,2,FALSE)</f>
        <v>81838843</v>
      </c>
      <c r="O62" s="21">
        <f t="shared" si="2"/>
        <v>-21765343.021313515</v>
      </c>
      <c r="P62" s="4" t="str">
        <f t="shared" si="3"/>
        <v>Desceu</v>
      </c>
      <c r="Q62" s="4" t="str">
        <f>VLOOKUP(A62,Ticker!$A$1:$B596,2,FALSE)</f>
        <v>IRB Brasil RE</v>
      </c>
    </row>
    <row r="63" spans="1:17" ht="12.75">
      <c r="A63" s="5" t="s">
        <v>132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7" t="s">
        <v>133</v>
      </c>
      <c r="L63" s="7">
        <f t="shared" si="0"/>
        <v>-6.5000000000000006E-3</v>
      </c>
      <c r="M63" s="19">
        <f t="shared" si="1"/>
        <v>41.127327629592351</v>
      </c>
      <c r="N63" s="7">
        <f>VLOOKUP(A63,Total_de_acoes!$A$2:$B$88,2,FALSE)</f>
        <v>1980568384</v>
      </c>
      <c r="O63" s="22">
        <f t="shared" si="2"/>
        <v>-529460651.3402741</v>
      </c>
      <c r="P63" s="7" t="str">
        <f t="shared" si="3"/>
        <v>Desceu</v>
      </c>
      <c r="Q63" s="7" t="str">
        <f>VLOOKUP(A63,Ticker!$A$1:$B597,2,FALSE)</f>
        <v>Eletrobras</v>
      </c>
    </row>
    <row r="64" spans="1:17" ht="12.75">
      <c r="A64" s="2" t="s">
        <v>134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4" t="s">
        <v>135</v>
      </c>
      <c r="L64" s="4">
        <f t="shared" si="0"/>
        <v>-8.6999999999999994E-3</v>
      </c>
      <c r="M64" s="18">
        <f t="shared" si="1"/>
        <v>3.4298396045596693</v>
      </c>
      <c r="N64" s="4">
        <f>VLOOKUP(A64,Total_de_acoes!$A$2:$B$88,2,FALSE)</f>
        <v>309729428</v>
      </c>
      <c r="O64" s="21">
        <f t="shared" si="2"/>
        <v>-9242203.6520125903</v>
      </c>
      <c r="P64" s="4" t="str">
        <f t="shared" si="3"/>
        <v>Desceu</v>
      </c>
      <c r="Q64" s="4" t="str">
        <f>VLOOKUP(A64,Ticker!$A$1:$B598,2,FALSE)</f>
        <v>Petz</v>
      </c>
    </row>
    <row r="65" spans="1:17" ht="12.75">
      <c r="A65" s="5" t="s">
        <v>136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7" t="s">
        <v>137</v>
      </c>
      <c r="L65" s="7">
        <f t="shared" si="0"/>
        <v>-9.300000000000001E-3</v>
      </c>
      <c r="M65" s="19">
        <f t="shared" si="1"/>
        <v>16.059351973352175</v>
      </c>
      <c r="N65" s="7">
        <f>VLOOKUP(A65,Total_de_acoes!$A$2:$B$88,2,FALSE)</f>
        <v>91514307</v>
      </c>
      <c r="O65" s="22">
        <f t="shared" si="2"/>
        <v>-13667842.34040677</v>
      </c>
      <c r="P65" s="7" t="str">
        <f t="shared" si="3"/>
        <v>Desceu</v>
      </c>
      <c r="Q65" s="7" t="str">
        <f>VLOOKUP(A65,Ticker!$A$1:$B599,2,FALSE)</f>
        <v>EZTEC</v>
      </c>
    </row>
    <row r="66" spans="1:17" ht="12.75">
      <c r="A66" s="2" t="s">
        <v>138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4" t="s">
        <v>81</v>
      </c>
      <c r="L66" s="4">
        <f t="shared" si="0"/>
        <v>-1.0700000000000001E-2</v>
      </c>
      <c r="M66" s="18">
        <f t="shared" si="1"/>
        <v>16.668351359547152</v>
      </c>
      <c r="N66" s="4">
        <f>VLOOKUP(A66,Total_de_acoes!$A$2:$B$88,2,FALSE)</f>
        <v>240822651</v>
      </c>
      <c r="O66" s="21">
        <f t="shared" si="2"/>
        <v>-42951047.215599783</v>
      </c>
      <c r="P66" s="4" t="str">
        <f t="shared" si="3"/>
        <v>Desceu</v>
      </c>
      <c r="Q66" s="4" t="str">
        <f>VLOOKUP(A66,Ticker!$A$1:$B600,2,FALSE)</f>
        <v>Fleury</v>
      </c>
    </row>
    <row r="67" spans="1:17" ht="12.75">
      <c r="A67" s="5" t="s">
        <v>139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7" t="s">
        <v>140</v>
      </c>
      <c r="L67" s="7">
        <f t="shared" ref="L67:L82" si="4">D67/100</f>
        <v>-1.2699999999999999E-2</v>
      </c>
      <c r="M67" s="19">
        <f t="shared" ref="M67:M82" si="5">C67/(L67+1)</f>
        <v>7.0394003848880793</v>
      </c>
      <c r="N67" s="7">
        <f>VLOOKUP(A67,Total_de_acoes!$A$2:$B$88,2,FALSE)</f>
        <v>496029967</v>
      </c>
      <c r="O67" s="22">
        <f t="shared" ref="O67:O82" si="6">(C67-M67)*N67</f>
        <v>-44345269.965821177</v>
      </c>
      <c r="P67" s="7" t="str">
        <f t="shared" ref="P67:P82" si="7">IF(O67&gt;0,"Subiu",IF(O67&lt;0,"Desceu","Estável"))</f>
        <v>Desceu</v>
      </c>
      <c r="Q67" s="7" t="str">
        <f>VLOOKUP(A67,Ticker!$A$1:$B601,2,FALSE)</f>
        <v>Grupo Soma</v>
      </c>
    </row>
    <row r="68" spans="1:17" ht="12.75">
      <c r="A68" s="2" t="s">
        <v>141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4" t="s">
        <v>142</v>
      </c>
      <c r="L68" s="4">
        <f t="shared" si="4"/>
        <v>-1.3600000000000001E-2</v>
      </c>
      <c r="M68" s="18">
        <f t="shared" si="5"/>
        <v>8.7895377128953776</v>
      </c>
      <c r="N68" s="4">
        <f>VLOOKUP(A68,Total_de_acoes!$A$2:$B$88,2,FALSE)</f>
        <v>176733968</v>
      </c>
      <c r="O68" s="21">
        <f t="shared" si="6"/>
        <v>-21126374.325644854</v>
      </c>
      <c r="P68" s="4" t="str">
        <f t="shared" si="7"/>
        <v>Desceu</v>
      </c>
      <c r="Q68" s="4" t="str">
        <f>VLOOKUP(A68,Ticker!$A$1:$B602,2,FALSE)</f>
        <v>Alpargatas</v>
      </c>
    </row>
    <row r="69" spans="1:17" ht="12.75">
      <c r="A69" s="5" t="s">
        <v>143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7" t="s">
        <v>144</v>
      </c>
      <c r="L69" s="7">
        <f t="shared" si="4"/>
        <v>-1.38E-2</v>
      </c>
      <c r="M69" s="19">
        <f t="shared" si="5"/>
        <v>23.1596025147029</v>
      </c>
      <c r="N69" s="7">
        <f>VLOOKUP(A69,Total_de_acoes!$A$2:$B$88,2,FALSE)</f>
        <v>265784616</v>
      </c>
      <c r="O69" s="22">
        <f t="shared" si="6"/>
        <v>-84945431.642944753</v>
      </c>
      <c r="P69" s="7" t="str">
        <f t="shared" si="7"/>
        <v>Desceu</v>
      </c>
      <c r="Q69" s="7" t="str">
        <f>VLOOKUP(A69,Ticker!$A$1:$B603,2,FALSE)</f>
        <v>Cyrela</v>
      </c>
    </row>
    <row r="70" spans="1:17" ht="12.75">
      <c r="A70" s="2" t="s">
        <v>145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4" t="s">
        <v>146</v>
      </c>
      <c r="L70" s="4">
        <f t="shared" si="4"/>
        <v>-1.3999999999999999E-2</v>
      </c>
      <c r="M70" s="18">
        <f t="shared" si="5"/>
        <v>22.718052738336713</v>
      </c>
      <c r="N70" s="4">
        <f>VLOOKUP(A70,Total_de_acoes!$A$2:$B$88,2,FALSE)</f>
        <v>734632705</v>
      </c>
      <c r="O70" s="21">
        <f t="shared" si="6"/>
        <v>-233651943.49695757</v>
      </c>
      <c r="P70" s="4" t="str">
        <f t="shared" si="7"/>
        <v>Desceu</v>
      </c>
      <c r="Q70" s="4" t="str">
        <f>VLOOKUP(A70,Ticker!$A$1:$B604,2,FALSE)</f>
        <v>Embraer</v>
      </c>
    </row>
    <row r="71" spans="1:17" ht="12.75">
      <c r="A71" s="5" t="s">
        <v>147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7" t="s">
        <v>148</v>
      </c>
      <c r="L71" s="7">
        <f t="shared" si="4"/>
        <v>-1.41E-2</v>
      </c>
      <c r="M71" s="19">
        <f t="shared" si="5"/>
        <v>16.198397403387769</v>
      </c>
      <c r="N71" s="7">
        <f>VLOOKUP(A71,Total_de_acoes!$A$2:$B$88,2,FALSE)</f>
        <v>846244302</v>
      </c>
      <c r="O71" s="22">
        <f t="shared" si="6"/>
        <v>-193280001.20849475</v>
      </c>
      <c r="P71" s="7" t="str">
        <f t="shared" si="7"/>
        <v>Desceu</v>
      </c>
      <c r="Q71" s="7" t="str">
        <f>VLOOKUP(A71,Ticker!$A$1:$B605,2,FALSE)</f>
        <v>Natura</v>
      </c>
    </row>
    <row r="72" spans="1:17" ht="12.75">
      <c r="A72" s="2" t="s">
        <v>149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4" t="s">
        <v>150</v>
      </c>
      <c r="L72" s="4">
        <f t="shared" si="4"/>
        <v>-1.4199999999999999E-2</v>
      </c>
      <c r="M72" s="18">
        <f t="shared" si="5"/>
        <v>13.998782714546561</v>
      </c>
      <c r="N72" s="4">
        <f>VLOOKUP(A72,Total_de_acoes!$A$2:$B$88,2,FALSE)</f>
        <v>1349217892</v>
      </c>
      <c r="O72" s="21">
        <f t="shared" si="6"/>
        <v>-268201195.08654764</v>
      </c>
      <c r="P72" s="4" t="str">
        <f t="shared" si="7"/>
        <v>Desceu</v>
      </c>
      <c r="Q72" s="4" t="str">
        <f>VLOOKUP(A72,Ticker!$A$1:$B606,2,FALSE)</f>
        <v>Assaí</v>
      </c>
    </row>
    <row r="73" spans="1:17" ht="12.75">
      <c r="A73" s="5" t="s">
        <v>151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7" t="s">
        <v>152</v>
      </c>
      <c r="L73" s="7">
        <f t="shared" si="4"/>
        <v>-1.5600000000000001E-2</v>
      </c>
      <c r="M73" s="19">
        <f t="shared" si="5"/>
        <v>13.429500203169443</v>
      </c>
      <c r="N73" s="7">
        <f>VLOOKUP(A73,Total_de_acoes!$A$2:$B$88,2,FALSE)</f>
        <v>5602790110</v>
      </c>
      <c r="O73" s="22">
        <f t="shared" si="6"/>
        <v>-1173785666.3607426</v>
      </c>
      <c r="P73" s="7" t="str">
        <f t="shared" si="7"/>
        <v>Desceu</v>
      </c>
      <c r="Q73" s="7" t="str">
        <f>VLOOKUP(A73,Ticker!$A$1:$B607,2,FALSE)</f>
        <v>B3</v>
      </c>
    </row>
    <row r="74" spans="1:17" ht="12.75">
      <c r="A74" s="2" t="s">
        <v>153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4" t="s">
        <v>154</v>
      </c>
      <c r="L74" s="4">
        <f t="shared" si="4"/>
        <v>-1.61E-2</v>
      </c>
      <c r="M74" s="18">
        <f t="shared" si="5"/>
        <v>31.588576074804347</v>
      </c>
      <c r="N74" s="4">
        <f>VLOOKUP(A74,Total_de_acoes!$A$2:$B$88,2,FALSE)</f>
        <v>409490388</v>
      </c>
      <c r="O74" s="21">
        <f t="shared" si="6"/>
        <v>-208257014.19914994</v>
      </c>
      <c r="P74" s="4" t="str">
        <f t="shared" si="7"/>
        <v>Desceu</v>
      </c>
      <c r="Q74" s="4" t="str">
        <f>VLOOKUP(A74,Ticker!$A$1:$B608,2,FALSE)</f>
        <v>Hypera</v>
      </c>
    </row>
    <row r="75" spans="1:17" ht="12.75">
      <c r="A75" s="5" t="s">
        <v>155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7" t="s">
        <v>156</v>
      </c>
      <c r="L75" s="7">
        <f t="shared" si="4"/>
        <v>-1.9400000000000001E-2</v>
      </c>
      <c r="M75" s="19">
        <f t="shared" si="5"/>
        <v>28.757903324495206</v>
      </c>
      <c r="N75" s="7">
        <f>VLOOKUP(A75,Total_de_acoes!$A$2:$B$88,2,FALSE)</f>
        <v>142377330</v>
      </c>
      <c r="O75" s="22">
        <f t="shared" si="6"/>
        <v>-79432785.73975119</v>
      </c>
      <c r="P75" s="7" t="str">
        <f t="shared" si="7"/>
        <v>Desceu</v>
      </c>
      <c r="Q75" s="7" t="str">
        <f>VLOOKUP(A75,Ticker!$A$1:$B609,2,FALSE)</f>
        <v>São Martinho</v>
      </c>
    </row>
    <row r="76" spans="1:17" ht="12.75">
      <c r="A76" s="2" t="s">
        <v>157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4" t="s">
        <v>158</v>
      </c>
      <c r="L76" s="4">
        <f t="shared" si="4"/>
        <v>-1.9900000000000001E-2</v>
      </c>
      <c r="M76" s="18">
        <f t="shared" si="5"/>
        <v>4.0097949188858282</v>
      </c>
      <c r="N76" s="4">
        <f>VLOOKUP(A76,Total_de_acoes!$A$2:$B$88,2,FALSE)</f>
        <v>4394332306</v>
      </c>
      <c r="O76" s="21">
        <f t="shared" si="6"/>
        <v>-350645389.91464359</v>
      </c>
      <c r="P76" s="4" t="str">
        <f t="shared" si="7"/>
        <v>Desceu</v>
      </c>
      <c r="Q76" s="4" t="str">
        <f>VLOOKUP(A76,Ticker!$A$1:$B610,2,FALSE)</f>
        <v>Hapvida</v>
      </c>
    </row>
    <row r="77" spans="1:17" ht="12.75">
      <c r="A77" s="5" t="s">
        <v>159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7" t="s">
        <v>160</v>
      </c>
      <c r="L77" s="7">
        <f t="shared" si="4"/>
        <v>-2.29E-2</v>
      </c>
      <c r="M77" s="19">
        <f t="shared" si="5"/>
        <v>16.149831132944428</v>
      </c>
      <c r="N77" s="7">
        <f>VLOOKUP(A77,Total_de_acoes!$A$2:$B$88,2,FALSE)</f>
        <v>951329770</v>
      </c>
      <c r="O77" s="22">
        <f t="shared" si="6"/>
        <v>-351831366.6428625</v>
      </c>
      <c r="P77" s="7" t="str">
        <f t="shared" si="7"/>
        <v>Desceu</v>
      </c>
      <c r="Q77" s="7" t="str">
        <f>VLOOKUP(A77,Ticker!$A$1:$B611,2,FALSE)</f>
        <v>Lojas Renner</v>
      </c>
    </row>
    <row r="78" spans="1:17" ht="12.75">
      <c r="A78" s="2" t="s">
        <v>161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4" t="s">
        <v>162</v>
      </c>
      <c r="L78" s="4">
        <f t="shared" si="4"/>
        <v>-2.4500000000000001E-2</v>
      </c>
      <c r="M78" s="18">
        <f t="shared" si="5"/>
        <v>10.978985135827781</v>
      </c>
      <c r="N78" s="4">
        <f>VLOOKUP(A78,Total_de_acoes!$A$2:$B$88,2,FALSE)</f>
        <v>533990587</v>
      </c>
      <c r="O78" s="21">
        <f t="shared" si="6"/>
        <v>-143635530.57495093</v>
      </c>
      <c r="P78" s="4" t="str">
        <f t="shared" si="7"/>
        <v>Desceu</v>
      </c>
      <c r="Q78" s="4" t="str">
        <f>VLOOKUP(A78,Ticker!$A$1:$B612,2,FALSE)</f>
        <v>Carrefour Brasil</v>
      </c>
    </row>
    <row r="79" spans="1:17" ht="12.75">
      <c r="A79" s="5" t="s">
        <v>163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7" t="s">
        <v>164</v>
      </c>
      <c r="L79" s="7">
        <f t="shared" si="4"/>
        <v>-2.46E-2</v>
      </c>
      <c r="M79" s="19">
        <f t="shared" si="5"/>
        <v>8.9194176748000817</v>
      </c>
      <c r="N79" s="7">
        <f>VLOOKUP(A79,Total_de_acoes!$A$2:$B$88,2,FALSE)</f>
        <v>94843047</v>
      </c>
      <c r="O79" s="22">
        <f t="shared" si="6"/>
        <v>-20810240.843694936</v>
      </c>
      <c r="P79" s="7" t="str">
        <f t="shared" si="7"/>
        <v>Desceu</v>
      </c>
      <c r="Q79" s="7" t="str">
        <f>VLOOKUP(A79,Ticker!$A$1:$B613,2,FALSE)</f>
        <v>Casas Bahia</v>
      </c>
    </row>
    <row r="80" spans="1:17" ht="12.75">
      <c r="A80" s="2" t="s">
        <v>165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4" t="s">
        <v>166</v>
      </c>
      <c r="L80" s="4">
        <f t="shared" si="4"/>
        <v>-3.6299999999999999E-2</v>
      </c>
      <c r="M80" s="18">
        <f t="shared" si="5"/>
        <v>58.358410293659851</v>
      </c>
      <c r="N80" s="4">
        <f>VLOOKUP(A80,Total_de_acoes!$A$2:$B$88,2,FALSE)</f>
        <v>853202347</v>
      </c>
      <c r="O80" s="21">
        <f t="shared" si="6"/>
        <v>-1807432634.4595425</v>
      </c>
      <c r="P80" s="4" t="str">
        <f t="shared" si="7"/>
        <v>Desceu</v>
      </c>
      <c r="Q80" s="4" t="str">
        <f>VLOOKUP(A80,Ticker!$A$1:$B614,2,FALSE)</f>
        <v>Localiza</v>
      </c>
    </row>
    <row r="81" spans="1:17" ht="12.75">
      <c r="A81" s="5" t="s">
        <v>167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7" t="s">
        <v>168</v>
      </c>
      <c r="L81" s="7">
        <f t="shared" si="4"/>
        <v>-4.36E-2</v>
      </c>
      <c r="M81" s="19">
        <f t="shared" si="5"/>
        <v>3.2099539941447093</v>
      </c>
      <c r="N81" s="7">
        <f>VLOOKUP(A81,Total_de_acoes!$A$2:$B$88,2,FALSE)</f>
        <v>525582771</v>
      </c>
      <c r="O81" s="22">
        <f t="shared" si="6"/>
        <v>-73557408.055094168</v>
      </c>
      <c r="P81" s="7" t="str">
        <f t="shared" si="7"/>
        <v>Desceu</v>
      </c>
      <c r="Q81" s="7" t="str">
        <f>VLOOKUP(A81,Ticker!$A$1:$B615,2,FALSE)</f>
        <v>CVC</v>
      </c>
    </row>
    <row r="82" spans="1:17" ht="12.75">
      <c r="A82" s="2" t="s">
        <v>169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4" t="s">
        <v>170</v>
      </c>
      <c r="L82" s="4">
        <f t="shared" si="4"/>
        <v>-8.0700000000000008E-2</v>
      </c>
      <c r="M82" s="18">
        <f t="shared" si="5"/>
        <v>6.4396823670183831</v>
      </c>
      <c r="N82" s="4">
        <f>VLOOKUP(A82,Total_de_acoes!$A$2:$B$88,2,FALSE)</f>
        <v>198184909</v>
      </c>
      <c r="O82" s="21">
        <f t="shared" si="6"/>
        <v>-102993202.61644287</v>
      </c>
      <c r="P82" s="4" t="str">
        <f t="shared" si="7"/>
        <v>Desceu</v>
      </c>
      <c r="Q82" s="4" t="str">
        <f>VLOOKUP(A82,Ticker!$A$1:$B616,2,FALSE)</f>
        <v>GOL</v>
      </c>
    </row>
    <row r="83" spans="1:17" ht="14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7" ht="14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7" ht="14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7" ht="14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7" ht="14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7" ht="14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7" ht="14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7" ht="14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7" ht="14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7" ht="14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7" ht="14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7" ht="14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7" ht="14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7" ht="14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4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4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4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4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4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4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4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4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4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4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4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4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4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4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4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4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4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4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4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4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4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4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4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4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4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4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4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4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4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4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4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4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4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4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4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ht="14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4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4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4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ht="14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4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ht="14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4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ht="14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4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ht="14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4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ht="14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4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ht="14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4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ht="14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4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ht="14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4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ht="14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ht="14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14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4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ht="14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ht="14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ht="14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4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ht="14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14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ht="14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ht="14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ht="14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4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ht="14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4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ht="14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4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ht="14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4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ht="14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4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ht="14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14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ht="14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ht="14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ht="14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ht="14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ht="14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14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ht="14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ht="14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14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4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ht="14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ht="14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ht="14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ht="14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ht="14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4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ht="14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ht="14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ht="14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4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ht="14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ht="14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ht="14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ht="14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ht="14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4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14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4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ht="14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ht="14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ht="14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ht="14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ht="14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ht="14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ht="14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ht="14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ht="14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ht="14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ht="14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ht="14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ht="14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ht="14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ht="14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ht="14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14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ht="14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ht="14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ht="14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ht="14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ht="14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ht="14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4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ht="14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ht="14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ht="14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ht="14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ht="14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ht="14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ht="14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ht="14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ht="14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ht="14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14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ht="14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ht="14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ht="14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ht="14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ht="14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ht="14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ht="14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ht="14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ht="14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ht="14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ht="14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14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ht="14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14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ht="14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ht="14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ht="14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ht="14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ht="14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ht="14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ht="14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ht="14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ht="14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ht="14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ht="14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ht="14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ht="14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ht="14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ht="14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ht="14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ht="14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14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ht="14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ht="14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ht="14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ht="14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ht="14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ht="14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ht="14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ht="14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ht="14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ht="14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ht="14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ht="14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ht="14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ht="14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ht="14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ht="14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ht="14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14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ht="14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ht="14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ht="14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ht="14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ht="14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ht="14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ht="14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ht="14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ht="14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ht="14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14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ht="14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ht="14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ht="14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ht="14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ht="14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ht="14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14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ht="14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ht="14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ht="14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ht="14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ht="14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ht="14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ht="14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ht="14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ht="14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ht="14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ht="14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ht="14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ht="14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ht="14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ht="14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ht="14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ht="14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14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4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ht="14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ht="14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ht="14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ht="14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ht="14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ht="14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ht="14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ht="14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ht="14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ht="14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ht="14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ht="14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ht="14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14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ht="14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ht="14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ht="14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ht="14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14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ht="14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ht="14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ht="14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ht="14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ht="14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ht="14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ht="14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ht="14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ht="14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ht="14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ht="14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14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ht="14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ht="14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ht="14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ht="14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ht="14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ht="14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ht="14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ht="14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ht="14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ht="14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ht="14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ht="14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ht="14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ht="14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ht="14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ht="14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ht="14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14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ht="14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ht="14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ht="14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ht="14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ht="14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ht="14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ht="14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ht="14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ht="14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ht="14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ht="14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ht="14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ht="14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ht="14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ht="14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ht="14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ht="14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14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ht="14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ht="14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ht="14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ht="14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ht="14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ht="14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14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ht="14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ht="14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ht="14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ht="14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ht="14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ht="14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ht="14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ht="14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ht="14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ht="14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14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ht="14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ht="14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ht="14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ht="14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ht="14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ht="14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ht="14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ht="14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ht="14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ht="14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ht="14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ht="14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ht="14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ht="14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ht="14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ht="14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ht="14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14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ht="14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ht="14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ht="14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ht="14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ht="14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ht="14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ht="14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ht="14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ht="14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ht="14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ht="14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ht="14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ht="14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ht="14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ht="14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ht="14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ht="14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ht="14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ht="14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ht="14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ht="14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ht="14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ht="14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ht="14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ht="14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ht="14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ht="14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ht="14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ht="14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ht="14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ht="14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ht="14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ht="14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ht="14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ht="14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ht="14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ht="14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ht="14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ht="14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ht="14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ht="14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ht="14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 ht="14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ht="14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 ht="14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ht="14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ht="14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ht="14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ht="14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ht="14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ht="14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ht="14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 ht="14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ht="14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 ht="14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ht="14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 ht="14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ht="14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 ht="14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ht="14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ht="14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ht="14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 ht="14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ht="14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ht="14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ht="14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 ht="14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ht="14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ht="14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ht="14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ht="14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ht="14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 ht="14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4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 ht="14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4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 ht="14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4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 ht="14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4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ht="14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4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 ht="14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4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 ht="14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4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 ht="14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4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 ht="14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4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ht="14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4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ht="14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4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 ht="14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4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 ht="14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4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 ht="14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4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 ht="14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4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 ht="14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4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ht="14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4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ht="14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4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 ht="14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4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 ht="14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4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 ht="14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4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ht="14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4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 ht="14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4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 ht="14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4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 ht="14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4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 ht="14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4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ht="14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4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ht="14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4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 ht="14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4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 ht="14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4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 ht="14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4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ht="14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4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 ht="14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4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 ht="14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4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 ht="14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4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ht="14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4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ht="14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4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ht="14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4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 ht="14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4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 ht="14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4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 ht="14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4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ht="14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4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 ht="14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4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 ht="14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4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ht="14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4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ht="14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4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 ht="14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4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 ht="14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4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 ht="14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4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ht="14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4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 ht="14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4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 ht="14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4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 ht="14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4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ht="14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4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ht="14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4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ht="14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4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 ht="14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4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 ht="14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4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 ht="14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4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ht="14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4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 ht="14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4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 ht="14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4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 ht="14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4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ht="14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4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ht="14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4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ht="14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4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ht="14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4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 ht="14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4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 ht="14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4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ht="14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4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 ht="14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4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 ht="14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4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 ht="14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4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 ht="14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4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4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4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 ht="14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4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 ht="14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4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ht="14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4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 ht="14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4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 ht="14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4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 ht="14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4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ht="14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4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ht="14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4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 ht="14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4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 ht="14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4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ht="14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4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ht="14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4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ht="14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4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ht="14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4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ht="14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4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ht="14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4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ht="14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4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 ht="14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4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 ht="14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4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 ht="14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4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ht="14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4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ht="14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4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 ht="14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4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 ht="14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4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ht="14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4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 ht="14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4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 ht="14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4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ht="14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4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 ht="14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4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 ht="14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4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ht="14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4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 ht="14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4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 ht="14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4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ht="14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4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 ht="14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4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ht="14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4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 ht="14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4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ht="14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4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ht="14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4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 ht="14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4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 ht="14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4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 ht="14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4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 ht="14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4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ht="14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4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 ht="14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4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 ht="14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4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ht="14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4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 ht="14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4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ht="14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4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 ht="14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4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 ht="14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4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 ht="14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4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ht="14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4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ht="14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4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ht="14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4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 ht="14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4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 ht="14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4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 ht="14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4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ht="14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4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 ht="14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4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 ht="14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4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 ht="14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4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 ht="14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4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ht="14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4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ht="14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4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 ht="14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4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ht="14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4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 ht="14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4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 ht="14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4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 ht="14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4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ht="14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4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ht="14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4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ht="14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4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ht="14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4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 ht="14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4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ht="14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4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ht="14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4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 ht="14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4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ht="14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4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 ht="14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4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ht="14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4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ht="14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4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 ht="14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4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ht="14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4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ht="14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4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ht="14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4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ht="14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4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ht="14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4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ht="14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4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ht="14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4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ht="14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4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ht="14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4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ht="14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4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ht="14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4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ht="14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4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ht="14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4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ht="14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4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ht="14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4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ht="14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4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ht="14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4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ht="14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4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ht="14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4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ht="14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4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ht="14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4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ht="14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4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ht="14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4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ht="14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4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ht="14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4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ht="14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4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ht="14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4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ht="14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4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ht="14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4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ht="14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4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ht="14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4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ht="14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4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ht="14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4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ht="14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4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ht="14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4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ht="14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4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ht="14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4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ht="14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4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ht="14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4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ht="14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4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ht="14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4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ht="14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4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ht="14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4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ht="14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4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ht="14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4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ht="14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4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ht="14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4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ht="14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4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ht="14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4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ht="14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4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ht="14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4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ht="14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4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ht="14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4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ht="14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4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ht="14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4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ht="14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4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ht="14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4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ht="14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4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ht="14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4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ht="14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4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ht="14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4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ht="14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4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ht="14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4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ht="14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4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ht="14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4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ht="14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4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ht="14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4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ht="14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4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ht="14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4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ht="14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4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ht="14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4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ht="14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conditionalFormatting sqref="A2:A82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88" sqref="A1:B88"/>
    </sheetView>
  </sheetViews>
  <sheetFormatPr defaultColWidth="12.5703125" defaultRowHeight="15.75" customHeight="1"/>
  <cols>
    <col min="1" max="1" width="22" bestFit="1" customWidth="1"/>
    <col min="2" max="2" width="13.85546875" bestFit="1" customWidth="1"/>
  </cols>
  <sheetData>
    <row r="1" spans="1:2">
      <c r="A1" s="10" t="s">
        <v>171</v>
      </c>
      <c r="B1" s="10" t="s">
        <v>172</v>
      </c>
    </row>
    <row r="2" spans="1:2">
      <c r="A2" s="11" t="s">
        <v>36</v>
      </c>
      <c r="B2" s="20">
        <v>235665566</v>
      </c>
    </row>
    <row r="3" spans="1:2">
      <c r="A3" s="11" t="s">
        <v>118</v>
      </c>
      <c r="B3" s="20">
        <v>532616595</v>
      </c>
    </row>
    <row r="4" spans="1:2">
      <c r="A4" s="11" t="s">
        <v>141</v>
      </c>
      <c r="B4" s="20">
        <v>176733968</v>
      </c>
    </row>
    <row r="5" spans="1:2">
      <c r="A5" s="11" t="s">
        <v>100</v>
      </c>
      <c r="B5" s="20">
        <v>4394245879</v>
      </c>
    </row>
    <row r="6" spans="1:2">
      <c r="A6" s="11" t="s">
        <v>48</v>
      </c>
      <c r="B6" s="20">
        <v>62305891</v>
      </c>
    </row>
    <row r="7" spans="1:2">
      <c r="A7" s="11" t="s">
        <v>149</v>
      </c>
      <c r="B7" s="20">
        <v>1349217892</v>
      </c>
    </row>
    <row r="8" spans="1:2">
      <c r="A8" s="11" t="s">
        <v>34</v>
      </c>
      <c r="B8" s="20">
        <v>327593725</v>
      </c>
    </row>
    <row r="9" spans="1:2">
      <c r="A9" s="11" t="s">
        <v>151</v>
      </c>
      <c r="B9" s="20">
        <v>5602790110</v>
      </c>
    </row>
    <row r="10" spans="1:2">
      <c r="A10" s="11" t="s">
        <v>102</v>
      </c>
      <c r="B10" s="20">
        <v>671750768</v>
      </c>
    </row>
    <row r="11" spans="1:2">
      <c r="A11" s="11" t="s">
        <v>88</v>
      </c>
      <c r="B11" s="20">
        <v>1500728902</v>
      </c>
    </row>
    <row r="12" spans="1:2">
      <c r="A12" s="11" t="s">
        <v>50</v>
      </c>
      <c r="B12" s="20">
        <v>5146576868</v>
      </c>
    </row>
    <row r="13" spans="1:2">
      <c r="A13" s="11" t="s">
        <v>68</v>
      </c>
      <c r="B13" s="20">
        <v>251003438</v>
      </c>
    </row>
    <row r="14" spans="1:2">
      <c r="A14" s="11" t="s">
        <v>76</v>
      </c>
      <c r="B14" s="20">
        <v>1420949112</v>
      </c>
    </row>
    <row r="15" spans="1:2">
      <c r="A15" s="11" t="s">
        <v>32</v>
      </c>
      <c r="B15" s="20">
        <v>265877867</v>
      </c>
    </row>
    <row r="16" spans="1:2">
      <c r="A16" s="11" t="s">
        <v>56</v>
      </c>
      <c r="B16" s="20">
        <v>1677525446</v>
      </c>
    </row>
    <row r="17" spans="1:2">
      <c r="A17" s="11" t="s">
        <v>173</v>
      </c>
      <c r="B17" s="20">
        <v>1150645866</v>
      </c>
    </row>
    <row r="18" spans="1:2">
      <c r="A18" s="11" t="s">
        <v>161</v>
      </c>
      <c r="B18" s="20">
        <v>533990587</v>
      </c>
    </row>
    <row r="19" spans="1:2">
      <c r="A19" s="11" t="s">
        <v>163</v>
      </c>
      <c r="B19" s="20">
        <v>94843047</v>
      </c>
    </row>
    <row r="20" spans="1:2">
      <c r="A20" s="11" t="s">
        <v>120</v>
      </c>
      <c r="B20" s="20">
        <v>995335937</v>
      </c>
    </row>
    <row r="21" spans="1:2">
      <c r="A21" s="11" t="s">
        <v>108</v>
      </c>
      <c r="B21" s="20">
        <v>1437415777</v>
      </c>
    </row>
    <row r="22" spans="1:2">
      <c r="A22" s="11" t="s">
        <v>62</v>
      </c>
      <c r="B22" s="20">
        <v>1095462329</v>
      </c>
    </row>
    <row r="23" spans="1:2">
      <c r="A23" s="11" t="s">
        <v>122</v>
      </c>
      <c r="B23" s="20">
        <v>1814920980</v>
      </c>
    </row>
    <row r="24" spans="1:2">
      <c r="A24" s="11" t="s">
        <v>94</v>
      </c>
      <c r="B24" s="20">
        <v>1679335290</v>
      </c>
    </row>
    <row r="25" spans="1:2">
      <c r="A25" s="11" t="s">
        <v>82</v>
      </c>
      <c r="B25" s="20">
        <v>1168097881</v>
      </c>
    </row>
    <row r="26" spans="1:2">
      <c r="A26" s="11" t="s">
        <v>18</v>
      </c>
      <c r="B26" s="20">
        <v>187732538</v>
      </c>
    </row>
    <row r="27" spans="1:2">
      <c r="A27" s="11" t="s">
        <v>12</v>
      </c>
      <c r="B27" s="20">
        <v>1110559345</v>
      </c>
    </row>
    <row r="28" spans="1:2">
      <c r="A28" s="11" t="s">
        <v>167</v>
      </c>
      <c r="B28" s="20">
        <v>525582771</v>
      </c>
    </row>
    <row r="29" spans="1:2">
      <c r="A29" s="11" t="s">
        <v>143</v>
      </c>
      <c r="B29" s="20">
        <v>265784616</v>
      </c>
    </row>
    <row r="30" spans="1:2">
      <c r="A30" s="11" t="s">
        <v>64</v>
      </c>
      <c r="B30" s="20">
        <v>302768240</v>
      </c>
    </row>
    <row r="31" spans="1:2">
      <c r="A31" s="11" t="s">
        <v>132</v>
      </c>
      <c r="B31" s="20">
        <v>1980568384</v>
      </c>
    </row>
    <row r="32" spans="1:2">
      <c r="A32" s="11" t="s">
        <v>110</v>
      </c>
      <c r="B32" s="20">
        <v>268544014</v>
      </c>
    </row>
    <row r="33" spans="1:2">
      <c r="A33" s="11" t="s">
        <v>145</v>
      </c>
      <c r="B33" s="20">
        <v>734632705</v>
      </c>
    </row>
    <row r="34" spans="1:2">
      <c r="A34" s="11" t="s">
        <v>174</v>
      </c>
      <c r="B34" s="20">
        <v>290386402</v>
      </c>
    </row>
    <row r="35" spans="1:2">
      <c r="A35" s="11" t="s">
        <v>112</v>
      </c>
      <c r="B35" s="20">
        <v>1579130168</v>
      </c>
    </row>
    <row r="36" spans="1:2">
      <c r="A36" s="11" t="s">
        <v>126</v>
      </c>
      <c r="B36" s="20">
        <v>255236961</v>
      </c>
    </row>
    <row r="37" spans="1:2">
      <c r="A37" s="11" t="s">
        <v>38</v>
      </c>
      <c r="B37" s="20">
        <v>1095587251</v>
      </c>
    </row>
    <row r="38" spans="1:2">
      <c r="A38" s="11" t="s">
        <v>136</v>
      </c>
      <c r="B38" s="20">
        <v>91514307</v>
      </c>
    </row>
    <row r="39" spans="1:2">
      <c r="A39" s="11" t="s">
        <v>138</v>
      </c>
      <c r="B39" s="20">
        <v>240822651</v>
      </c>
    </row>
    <row r="40" spans="1:2">
      <c r="A40" s="11" t="s">
        <v>90</v>
      </c>
      <c r="B40" s="20">
        <v>1118525506</v>
      </c>
    </row>
    <row r="41" spans="1:2">
      <c r="A41" s="11" t="s">
        <v>80</v>
      </c>
      <c r="B41" s="20">
        <v>660411219</v>
      </c>
    </row>
    <row r="42" spans="1:2">
      <c r="A42" s="11" t="s">
        <v>169</v>
      </c>
      <c r="B42" s="20">
        <v>198184909</v>
      </c>
    </row>
    <row r="43" spans="1:2">
      <c r="A43" s="11" t="s">
        <v>147</v>
      </c>
      <c r="B43" s="20">
        <v>846244302</v>
      </c>
    </row>
    <row r="44" spans="1:2">
      <c r="A44" s="11" t="s">
        <v>139</v>
      </c>
      <c r="B44" s="20">
        <v>496029967</v>
      </c>
    </row>
    <row r="45" spans="1:2">
      <c r="A45" s="11" t="s">
        <v>157</v>
      </c>
      <c r="B45" s="20">
        <v>4394332306</v>
      </c>
    </row>
    <row r="46" spans="1:2">
      <c r="A46" s="11" t="s">
        <v>153</v>
      </c>
      <c r="B46" s="20">
        <v>409490388</v>
      </c>
    </row>
    <row r="47" spans="1:2">
      <c r="A47" s="11" t="s">
        <v>175</v>
      </c>
      <c r="B47" s="20">
        <v>217622138</v>
      </c>
    </row>
    <row r="48" spans="1:2">
      <c r="A48" s="11" t="s">
        <v>130</v>
      </c>
      <c r="B48" s="20">
        <v>81838843</v>
      </c>
    </row>
    <row r="49" spans="1:2">
      <c r="A49" s="11" t="s">
        <v>74</v>
      </c>
      <c r="B49" s="20">
        <v>5372783971</v>
      </c>
    </row>
    <row r="50" spans="1:2">
      <c r="A50" s="11" t="s">
        <v>28</v>
      </c>
      <c r="B50" s="20">
        <v>4801593832</v>
      </c>
    </row>
    <row r="51" spans="1:2">
      <c r="A51" s="11" t="s">
        <v>84</v>
      </c>
      <c r="B51" s="20">
        <v>1134986472</v>
      </c>
    </row>
    <row r="52" spans="1:2">
      <c r="A52" s="11" t="s">
        <v>176</v>
      </c>
      <c r="B52" s="20">
        <v>706747385</v>
      </c>
    </row>
    <row r="53" spans="1:2">
      <c r="A53" s="11" t="s">
        <v>165</v>
      </c>
      <c r="B53" s="20">
        <v>853202347</v>
      </c>
    </row>
    <row r="54" spans="1:2">
      <c r="A54" s="11" t="s">
        <v>159</v>
      </c>
      <c r="B54" s="20">
        <v>951329770</v>
      </c>
    </row>
    <row r="55" spans="1:2">
      <c r="A55" s="11" t="s">
        <v>70</v>
      </c>
      <c r="B55" s="20">
        <v>393173139</v>
      </c>
    </row>
    <row r="56" spans="1:2">
      <c r="A56" s="11" t="s">
        <v>86</v>
      </c>
      <c r="B56" s="20">
        <v>2867627068</v>
      </c>
    </row>
    <row r="57" spans="1:2">
      <c r="A57" s="11" t="s">
        <v>98</v>
      </c>
      <c r="B57" s="20">
        <v>331799687</v>
      </c>
    </row>
    <row r="58" spans="1:2">
      <c r="A58" s="11" t="s">
        <v>52</v>
      </c>
      <c r="B58" s="20">
        <v>261036182</v>
      </c>
    </row>
    <row r="59" spans="1:2">
      <c r="A59" s="11" t="s">
        <v>46</v>
      </c>
      <c r="B59" s="20">
        <v>376187582</v>
      </c>
    </row>
    <row r="60" spans="1:2">
      <c r="A60" s="11" t="s">
        <v>26</v>
      </c>
      <c r="B60" s="20">
        <v>268505432</v>
      </c>
    </row>
    <row r="61" spans="1:2">
      <c r="A61" s="11" t="s">
        <v>54</v>
      </c>
      <c r="B61" s="20">
        <v>159430826</v>
      </c>
    </row>
    <row r="62" spans="1:2">
      <c r="A62" s="11" t="s">
        <v>14</v>
      </c>
      <c r="B62" s="20">
        <v>2379877655</v>
      </c>
    </row>
    <row r="63" spans="1:2">
      <c r="A63" s="11" t="s">
        <v>22</v>
      </c>
      <c r="B63" s="20">
        <v>4566445852</v>
      </c>
    </row>
    <row r="64" spans="1:2">
      <c r="A64" s="11" t="s">
        <v>72</v>
      </c>
      <c r="B64" s="20">
        <v>275005663</v>
      </c>
    </row>
    <row r="65" spans="1:2">
      <c r="A65" s="11" t="s">
        <v>20</v>
      </c>
      <c r="B65" s="20">
        <v>800010734</v>
      </c>
    </row>
    <row r="66" spans="1:2">
      <c r="A66" s="11" t="s">
        <v>134</v>
      </c>
      <c r="B66" s="20">
        <v>309729428</v>
      </c>
    </row>
    <row r="67" spans="1:2">
      <c r="A67" s="11" t="s">
        <v>78</v>
      </c>
      <c r="B67" s="20">
        <v>1275798515</v>
      </c>
    </row>
    <row r="68" spans="1:2">
      <c r="A68" s="11" t="s">
        <v>92</v>
      </c>
      <c r="B68" s="20">
        <v>1193047233</v>
      </c>
    </row>
    <row r="69" spans="1:2">
      <c r="A69" s="11" t="s">
        <v>30</v>
      </c>
      <c r="B69" s="20">
        <v>1168230366</v>
      </c>
    </row>
    <row r="70" spans="1:2">
      <c r="A70" s="11" t="s">
        <v>60</v>
      </c>
      <c r="B70" s="20">
        <v>1218352541</v>
      </c>
    </row>
    <row r="71" spans="1:2">
      <c r="A71" s="11" t="s">
        <v>104</v>
      </c>
      <c r="B71" s="20">
        <v>340001799</v>
      </c>
    </row>
    <row r="72" spans="1:2">
      <c r="A72" s="11" t="s">
        <v>177</v>
      </c>
      <c r="B72" s="20">
        <v>342918449</v>
      </c>
    </row>
    <row r="73" spans="1:2">
      <c r="A73" s="11" t="s">
        <v>155</v>
      </c>
      <c r="B73" s="20">
        <v>142377330</v>
      </c>
    </row>
    <row r="74" spans="1:2">
      <c r="A74" s="11" t="s">
        <v>40</v>
      </c>
      <c r="B74" s="20">
        <v>600865451</v>
      </c>
    </row>
    <row r="75" spans="1:2">
      <c r="A75" s="11" t="s">
        <v>116</v>
      </c>
      <c r="B75" s="20">
        <v>195751130</v>
      </c>
    </row>
    <row r="76" spans="1:2">
      <c r="A76" s="11" t="s">
        <v>16</v>
      </c>
      <c r="B76" s="20">
        <v>683452836</v>
      </c>
    </row>
    <row r="77" spans="1:2">
      <c r="A77" s="11" t="s">
        <v>178</v>
      </c>
      <c r="B77" s="20">
        <v>218568234</v>
      </c>
    </row>
    <row r="78" spans="1:2">
      <c r="A78" s="11" t="s">
        <v>58</v>
      </c>
      <c r="B78" s="20">
        <v>423091712</v>
      </c>
    </row>
    <row r="79" spans="1:2">
      <c r="A79" s="11" t="s">
        <v>66</v>
      </c>
      <c r="B79" s="20">
        <v>807896814</v>
      </c>
    </row>
    <row r="80" spans="1:2">
      <c r="A80" s="11" t="s">
        <v>106</v>
      </c>
      <c r="B80" s="20">
        <v>514122351</v>
      </c>
    </row>
    <row r="81" spans="1:2">
      <c r="A81" s="11" t="s">
        <v>124</v>
      </c>
      <c r="B81" s="20">
        <v>395801044</v>
      </c>
    </row>
    <row r="82" spans="1:2">
      <c r="A82" s="11" t="s">
        <v>44</v>
      </c>
      <c r="B82" s="20">
        <v>1086411192</v>
      </c>
    </row>
    <row r="83" spans="1:2">
      <c r="A83" s="11" t="s">
        <v>10</v>
      </c>
      <c r="B83" s="20">
        <v>515117391</v>
      </c>
    </row>
    <row r="84" spans="1:2">
      <c r="A84" s="11" t="s">
        <v>24</v>
      </c>
      <c r="B84" s="20">
        <v>4196924316</v>
      </c>
    </row>
    <row r="85" spans="1:2">
      <c r="A85" s="11" t="s">
        <v>96</v>
      </c>
      <c r="B85" s="20">
        <v>421383330</v>
      </c>
    </row>
    <row r="86" spans="1:2">
      <c r="A86" s="11" t="s">
        <v>128</v>
      </c>
      <c r="B86" s="20">
        <v>1114412532</v>
      </c>
    </row>
    <row r="87" spans="1:2">
      <c r="A87" s="11" t="s">
        <v>114</v>
      </c>
      <c r="B87" s="20">
        <v>1481593024</v>
      </c>
    </row>
    <row r="88" spans="1:2">
      <c r="A88" s="11" t="s">
        <v>42</v>
      </c>
      <c r="B88" s="20">
        <v>289347914</v>
      </c>
    </row>
    <row r="89" spans="1:2">
      <c r="A89" s="11" t="s">
        <v>179</v>
      </c>
      <c r="B89" s="12">
        <v>96372098181</v>
      </c>
    </row>
    <row r="90" spans="1:2">
      <c r="A90" s="11" t="s">
        <v>180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conditionalFormatting sqref="A2:A8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39" workbookViewId="0">
      <selection activeCell="B129" sqref="B129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181</v>
      </c>
      <c r="B1" s="15" t="s">
        <v>182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86</v>
      </c>
      <c r="B2" s="16" t="s">
        <v>183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157</v>
      </c>
      <c r="B3" s="17" t="s">
        <v>184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22</v>
      </c>
      <c r="B4" s="16" t="s">
        <v>185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151</v>
      </c>
      <c r="B5" s="17" t="s">
        <v>186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10</v>
      </c>
      <c r="B6" s="16" t="s">
        <v>187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167</v>
      </c>
      <c r="B7" s="17" t="s">
        <v>188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62</v>
      </c>
      <c r="B8" s="16" t="s">
        <v>189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24</v>
      </c>
      <c r="B9" s="17" t="s">
        <v>190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169</v>
      </c>
      <c r="B10" s="16" t="s">
        <v>191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50</v>
      </c>
      <c r="B11" s="17" t="s">
        <v>192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34</v>
      </c>
      <c r="B12" s="16" t="s">
        <v>193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122</v>
      </c>
      <c r="B13" s="17" t="s">
        <v>194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74</v>
      </c>
      <c r="B14" s="16" t="s">
        <v>195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28</v>
      </c>
      <c r="B15" s="17" t="s">
        <v>196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134</v>
      </c>
      <c r="B16" s="16" t="s">
        <v>197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46</v>
      </c>
      <c r="B17" s="17" t="s">
        <v>198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147</v>
      </c>
      <c r="B18" s="16" t="s">
        <v>199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159</v>
      </c>
      <c r="B19" s="17" t="s">
        <v>200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38</v>
      </c>
      <c r="B20" s="16" t="s">
        <v>201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165</v>
      </c>
      <c r="B21" s="17" t="s">
        <v>202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203</v>
      </c>
      <c r="B22" s="16" t="s">
        <v>204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205</v>
      </c>
      <c r="B23" s="17" t="s">
        <v>206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14</v>
      </c>
      <c r="B24" s="16" t="s">
        <v>185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70</v>
      </c>
      <c r="B25" s="17" t="s">
        <v>207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94</v>
      </c>
      <c r="B26" s="16" t="s">
        <v>208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209</v>
      </c>
      <c r="B27" s="17" t="s">
        <v>210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139</v>
      </c>
      <c r="B28" s="16" t="s">
        <v>211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76</v>
      </c>
      <c r="B29" s="17" t="s">
        <v>212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213</v>
      </c>
      <c r="B30" s="16" t="s">
        <v>214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60</v>
      </c>
      <c r="B31" s="17" t="s">
        <v>215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20</v>
      </c>
      <c r="B32" s="16" t="s">
        <v>216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217</v>
      </c>
      <c r="B33" s="17" t="s">
        <v>208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56</v>
      </c>
      <c r="B34" s="16" t="s">
        <v>218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100</v>
      </c>
      <c r="B35" s="17" t="s">
        <v>219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220</v>
      </c>
      <c r="B36" s="16" t="s">
        <v>221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222</v>
      </c>
      <c r="B37" s="17" t="s">
        <v>223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224</v>
      </c>
      <c r="B38" s="16" t="s">
        <v>225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40</v>
      </c>
      <c r="B39" s="17" t="s">
        <v>226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52</v>
      </c>
      <c r="B40" s="16" t="s">
        <v>227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149</v>
      </c>
      <c r="B41" s="17" t="s">
        <v>228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108</v>
      </c>
      <c r="B42" s="16" t="s">
        <v>229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230</v>
      </c>
      <c r="B43" s="17" t="s">
        <v>231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92</v>
      </c>
      <c r="B44" s="16" t="s">
        <v>232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54</v>
      </c>
      <c r="B45" s="17" t="s">
        <v>233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96</v>
      </c>
      <c r="B46" s="16" t="s">
        <v>234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90</v>
      </c>
      <c r="B47" s="17" t="s">
        <v>235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236</v>
      </c>
      <c r="B48" s="16" t="s">
        <v>237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12</v>
      </c>
      <c r="B49" s="17" t="s">
        <v>238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239</v>
      </c>
      <c r="B50" s="16" t="s">
        <v>240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241</v>
      </c>
      <c r="B51" s="17" t="s">
        <v>242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143</v>
      </c>
      <c r="B52" s="16" t="s">
        <v>243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244</v>
      </c>
      <c r="B53" s="17" t="s">
        <v>245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246</v>
      </c>
      <c r="B54" s="16" t="s">
        <v>223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98</v>
      </c>
      <c r="B55" s="17" t="s">
        <v>247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248</v>
      </c>
      <c r="B56" s="16" t="s">
        <v>249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78</v>
      </c>
      <c r="B57" s="17" t="s">
        <v>250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114</v>
      </c>
      <c r="B58" s="16" t="s">
        <v>251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44</v>
      </c>
      <c r="B59" s="17" t="s">
        <v>252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26</v>
      </c>
      <c r="B60" s="16" t="s">
        <v>253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80</v>
      </c>
      <c r="B61" s="17" t="s">
        <v>254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66</v>
      </c>
      <c r="B62" s="16" t="s">
        <v>255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256</v>
      </c>
      <c r="B63" s="17" t="s">
        <v>257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161</v>
      </c>
      <c r="B64" s="16" t="s">
        <v>258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48</v>
      </c>
      <c r="B65" s="17" t="s">
        <v>259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260</v>
      </c>
      <c r="B66" s="16" t="s">
        <v>261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153</v>
      </c>
      <c r="B67" s="17" t="s">
        <v>262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263</v>
      </c>
      <c r="B68" s="16" t="s">
        <v>264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88</v>
      </c>
      <c r="B69" s="17" t="s">
        <v>192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42</v>
      </c>
      <c r="B70" s="16" t="s">
        <v>265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266</v>
      </c>
      <c r="B71" s="17" t="s">
        <v>267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163</v>
      </c>
      <c r="B72" s="16" t="s">
        <v>268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16</v>
      </c>
      <c r="B73" s="17" t="s">
        <v>269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270</v>
      </c>
      <c r="B74" s="16" t="s">
        <v>271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68</v>
      </c>
      <c r="B75" s="17" t="s">
        <v>272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273</v>
      </c>
      <c r="B76" s="16" t="s">
        <v>274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102</v>
      </c>
      <c r="B77" s="17" t="s">
        <v>275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276</v>
      </c>
      <c r="B78" s="16" t="s">
        <v>277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278</v>
      </c>
      <c r="B79" s="17" t="s">
        <v>279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280</v>
      </c>
      <c r="B80" s="16" t="s">
        <v>281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282</v>
      </c>
      <c r="B81" s="17" t="s">
        <v>283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64</v>
      </c>
      <c r="B82" s="16" t="s">
        <v>284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36</v>
      </c>
      <c r="B83" s="17" t="s">
        <v>285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145</v>
      </c>
      <c r="B84" s="16" t="s">
        <v>286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132</v>
      </c>
      <c r="B85" s="17" t="s">
        <v>287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30</v>
      </c>
      <c r="B86" s="16" t="s">
        <v>288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155</v>
      </c>
      <c r="B87" s="17" t="s">
        <v>289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290</v>
      </c>
      <c r="B88" s="16" t="s">
        <v>291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292</v>
      </c>
      <c r="B89" s="17" t="s">
        <v>293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128</v>
      </c>
      <c r="B90" s="16" t="s">
        <v>294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295</v>
      </c>
      <c r="B91" s="17" t="s">
        <v>296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112</v>
      </c>
      <c r="B92" s="16" t="s">
        <v>297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72</v>
      </c>
      <c r="B93" s="17" t="s">
        <v>298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299</v>
      </c>
      <c r="B94" s="16" t="s">
        <v>300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120</v>
      </c>
      <c r="B95" s="17" t="s">
        <v>301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82</v>
      </c>
      <c r="B96" s="16" t="s">
        <v>302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32</v>
      </c>
      <c r="B97" s="17" t="s">
        <v>303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304</v>
      </c>
      <c r="B98" s="16" t="s">
        <v>305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138</v>
      </c>
      <c r="B99" s="17" t="s">
        <v>306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307</v>
      </c>
      <c r="B100" s="16" t="s">
        <v>308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309</v>
      </c>
      <c r="B101" s="17" t="s">
        <v>310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18</v>
      </c>
      <c r="B102" s="16" t="s">
        <v>311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312</v>
      </c>
      <c r="B103" s="17" t="s">
        <v>313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314</v>
      </c>
      <c r="B104" s="16" t="s">
        <v>187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130</v>
      </c>
      <c r="B105" s="17" t="s">
        <v>315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316</v>
      </c>
      <c r="B106" s="16" t="s">
        <v>317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318</v>
      </c>
      <c r="B107" s="17" t="s">
        <v>319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84</v>
      </c>
      <c r="B108" s="16" t="s">
        <v>320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104</v>
      </c>
      <c r="B109" s="17" t="s">
        <v>321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322</v>
      </c>
      <c r="B110" s="16" t="s">
        <v>323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141</v>
      </c>
      <c r="B111" s="17" t="s">
        <v>324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116</v>
      </c>
      <c r="B112" s="16" t="s">
        <v>325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326</v>
      </c>
      <c r="B113" s="17" t="s">
        <v>327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328</v>
      </c>
      <c r="B114" s="16" t="s">
        <v>329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118</v>
      </c>
      <c r="B115" s="17" t="s">
        <v>118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136</v>
      </c>
      <c r="B116" s="16" t="s">
        <v>330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106</v>
      </c>
      <c r="B117" s="17" t="s">
        <v>331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332</v>
      </c>
      <c r="B118" s="16" t="s">
        <v>333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334</v>
      </c>
      <c r="B119" s="17" t="s">
        <v>335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336</v>
      </c>
      <c r="B120" s="16" t="s">
        <v>337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58</v>
      </c>
      <c r="B121" s="17" t="s">
        <v>338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339</v>
      </c>
      <c r="B122" s="16" t="s">
        <v>340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341</v>
      </c>
      <c r="B123" s="17" t="s">
        <v>342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343</v>
      </c>
      <c r="B124" s="16" t="s">
        <v>344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345</v>
      </c>
      <c r="B125" s="17" t="s">
        <v>346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347</v>
      </c>
      <c r="B126" s="16" t="s">
        <v>348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349</v>
      </c>
      <c r="B127" s="17" t="s">
        <v>350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351</v>
      </c>
      <c r="B128" s="16" t="s">
        <v>352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353</v>
      </c>
      <c r="B129" s="17" t="s">
        <v>354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124</v>
      </c>
      <c r="B130" s="16" t="s">
        <v>355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126</v>
      </c>
      <c r="B131" s="17" t="s">
        <v>356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357</v>
      </c>
      <c r="B132" s="16" t="s">
        <v>358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359</v>
      </c>
      <c r="B133" s="17" t="s">
        <v>360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361</v>
      </c>
      <c r="B134" s="16" t="s">
        <v>362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363</v>
      </c>
      <c r="B135" s="17" t="s">
        <v>364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365</v>
      </c>
      <c r="B136" s="16" t="s">
        <v>366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367</v>
      </c>
      <c r="B137" s="17" t="s">
        <v>368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369</v>
      </c>
      <c r="B138" s="16" t="s">
        <v>370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371</v>
      </c>
      <c r="B139" s="17" t="s">
        <v>372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373</v>
      </c>
      <c r="B140" s="16" t="s">
        <v>374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375</v>
      </c>
      <c r="B141" s="17" t="s">
        <v>376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377</v>
      </c>
      <c r="B142" s="16" t="s">
        <v>378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379</v>
      </c>
      <c r="B143" s="17" t="s">
        <v>380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381</v>
      </c>
      <c r="B144" s="16" t="s">
        <v>382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383</v>
      </c>
      <c r="B145" s="17" t="s">
        <v>383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384</v>
      </c>
      <c r="B146" s="16" t="s">
        <v>385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386</v>
      </c>
      <c r="B147" s="17" t="s">
        <v>387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388</v>
      </c>
      <c r="B148" s="16" t="s">
        <v>389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390</v>
      </c>
      <c r="B149" s="17" t="s">
        <v>196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391</v>
      </c>
      <c r="B150" s="16" t="s">
        <v>392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393</v>
      </c>
      <c r="B151" s="17" t="s">
        <v>394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395</v>
      </c>
      <c r="B152" s="16" t="s">
        <v>396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397</v>
      </c>
      <c r="B153" s="17" t="s">
        <v>398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399</v>
      </c>
      <c r="B154" s="16" t="s">
        <v>400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401</v>
      </c>
      <c r="B155" s="17" t="s">
        <v>402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403</v>
      </c>
      <c r="B156" s="16" t="s">
        <v>404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405</v>
      </c>
      <c r="B157" s="17" t="s">
        <v>406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407</v>
      </c>
      <c r="B158" s="16" t="s">
        <v>408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409</v>
      </c>
      <c r="B159" s="17" t="s">
        <v>410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411</v>
      </c>
      <c r="B160" s="16" t="s">
        <v>412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413</v>
      </c>
      <c r="B161" s="17" t="s">
        <v>414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415</v>
      </c>
      <c r="B162" s="16" t="s">
        <v>416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417</v>
      </c>
      <c r="B163" s="17" t="s">
        <v>418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419</v>
      </c>
      <c r="B164" s="16" t="s">
        <v>420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421</v>
      </c>
      <c r="B165" s="17" t="s">
        <v>422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423</v>
      </c>
      <c r="B166" s="16" t="s">
        <v>424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425</v>
      </c>
      <c r="B167" s="17" t="s">
        <v>426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427</v>
      </c>
      <c r="B168" s="16" t="s">
        <v>428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429</v>
      </c>
      <c r="B169" s="17" t="s">
        <v>430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431</v>
      </c>
      <c r="B170" s="16" t="s">
        <v>432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433</v>
      </c>
      <c r="B171" s="17" t="s">
        <v>434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435</v>
      </c>
      <c r="B172" s="16" t="s">
        <v>229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110</v>
      </c>
      <c r="B173" s="17" t="s">
        <v>287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436</v>
      </c>
      <c r="B174" s="16" t="s">
        <v>437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438</v>
      </c>
      <c r="B175" s="17" t="s">
        <v>439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440</v>
      </c>
      <c r="B176" s="16" t="s">
        <v>441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442</v>
      </c>
      <c r="B177" s="17" t="s">
        <v>443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444</v>
      </c>
      <c r="B178" s="16" t="s">
        <v>445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446</v>
      </c>
      <c r="B179" s="17" t="s">
        <v>447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448</v>
      </c>
      <c r="B180" s="16" t="s">
        <v>323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449</v>
      </c>
      <c r="B181" s="17" t="s">
        <v>450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451</v>
      </c>
      <c r="B182" s="16" t="s">
        <v>452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453</v>
      </c>
      <c r="B183" s="17" t="s">
        <v>454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455</v>
      </c>
      <c r="B184" s="16" t="s">
        <v>456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457</v>
      </c>
      <c r="B185" s="17" t="s">
        <v>458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459</v>
      </c>
      <c r="B186" s="16" t="s">
        <v>460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461</v>
      </c>
      <c r="B187" s="17" t="s">
        <v>462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463</v>
      </c>
      <c r="B188" s="16" t="s">
        <v>464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465</v>
      </c>
      <c r="B189" s="17" t="s">
        <v>466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467</v>
      </c>
      <c r="B190" s="16" t="s">
        <v>468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469</v>
      </c>
      <c r="B191" s="17" t="s">
        <v>346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470</v>
      </c>
      <c r="B192" s="16" t="s">
        <v>380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471</v>
      </c>
      <c r="B193" s="17" t="s">
        <v>472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473</v>
      </c>
      <c r="B194" s="16" t="s">
        <v>474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475</v>
      </c>
      <c r="B195" s="17" t="s">
        <v>476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477</v>
      </c>
      <c r="B196" s="16" t="s">
        <v>478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479</v>
      </c>
      <c r="B197" s="17" t="s">
        <v>480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481</v>
      </c>
      <c r="B198" s="16" t="s">
        <v>482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483</v>
      </c>
      <c r="B199" s="17" t="s">
        <v>484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485</v>
      </c>
      <c r="B200" s="16" t="s">
        <v>486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487</v>
      </c>
      <c r="B201" s="17" t="s">
        <v>488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489</v>
      </c>
      <c r="B202" s="16" t="s">
        <v>490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491</v>
      </c>
      <c r="B203" s="17" t="s">
        <v>492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493</v>
      </c>
      <c r="B204" s="16" t="s">
        <v>494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495</v>
      </c>
      <c r="B205" s="17" t="s">
        <v>496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497</v>
      </c>
      <c r="B206" s="16" t="s">
        <v>498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499</v>
      </c>
      <c r="B207" s="17" t="s">
        <v>500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501</v>
      </c>
      <c r="B208" s="16" t="s">
        <v>204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502</v>
      </c>
      <c r="B209" s="17" t="s">
        <v>503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504</v>
      </c>
      <c r="B210" s="16" t="s">
        <v>505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506</v>
      </c>
      <c r="B211" s="17" t="s">
        <v>507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508</v>
      </c>
      <c r="B212" s="16" t="s">
        <v>509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510</v>
      </c>
      <c r="B213" s="17" t="s">
        <v>511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512</v>
      </c>
      <c r="B214" s="16" t="s">
        <v>513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514</v>
      </c>
      <c r="B215" s="17" t="s">
        <v>237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515</v>
      </c>
      <c r="B216" s="16" t="s">
        <v>516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517</v>
      </c>
      <c r="B217" s="17" t="s">
        <v>518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519</v>
      </c>
      <c r="B218" s="16" t="s">
        <v>520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521</v>
      </c>
      <c r="B219" s="17" t="s">
        <v>195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522</v>
      </c>
      <c r="B220" s="16" t="s">
        <v>523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524</v>
      </c>
      <c r="B221" s="17" t="s">
        <v>525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524</v>
      </c>
      <c r="B222" s="16" t="s">
        <v>526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527</v>
      </c>
      <c r="B223" s="17" t="s">
        <v>528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529</v>
      </c>
      <c r="B224" s="16" t="s">
        <v>530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531</v>
      </c>
      <c r="B225" s="17" t="s">
        <v>532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533</v>
      </c>
      <c r="B226" s="16" t="s">
        <v>534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535</v>
      </c>
      <c r="B227" s="17" t="s">
        <v>536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537</v>
      </c>
      <c r="B228" s="16" t="s">
        <v>538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539</v>
      </c>
      <c r="B229" s="17" t="s">
        <v>540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541</v>
      </c>
      <c r="B230" s="16" t="s">
        <v>538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542</v>
      </c>
      <c r="B231" s="17" t="s">
        <v>543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544</v>
      </c>
      <c r="B232" s="16" t="s">
        <v>545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546</v>
      </c>
      <c r="B233" s="17" t="s">
        <v>547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548</v>
      </c>
      <c r="B234" s="16" t="s">
        <v>549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550</v>
      </c>
      <c r="B235" s="17" t="s">
        <v>511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551</v>
      </c>
      <c r="B236" s="16" t="s">
        <v>552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553</v>
      </c>
      <c r="B237" s="17" t="s">
        <v>554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555</v>
      </c>
      <c r="B238" s="16" t="s">
        <v>235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556</v>
      </c>
      <c r="B239" s="17" t="s">
        <v>557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558</v>
      </c>
      <c r="B240" s="16" t="s">
        <v>528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559</v>
      </c>
      <c r="B241" s="17" t="s">
        <v>560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561</v>
      </c>
      <c r="B242" s="16" t="s">
        <v>562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563</v>
      </c>
      <c r="B243" s="17" t="s">
        <v>564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565</v>
      </c>
      <c r="B244" s="16" t="s">
        <v>254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566</v>
      </c>
      <c r="B245" s="17" t="s">
        <v>567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568</v>
      </c>
      <c r="B246" s="16" t="s">
        <v>482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569</v>
      </c>
      <c r="B247" s="17" t="s">
        <v>570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571</v>
      </c>
      <c r="B248" s="16" t="s">
        <v>572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573</v>
      </c>
      <c r="B249" s="17" t="s">
        <v>574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575</v>
      </c>
      <c r="B250" s="16" t="s">
        <v>576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577</v>
      </c>
      <c r="B251" s="17" t="s">
        <v>578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579</v>
      </c>
      <c r="B252" s="16" t="s">
        <v>329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580</v>
      </c>
      <c r="B253" s="17" t="s">
        <v>581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582</v>
      </c>
      <c r="B254" s="16" t="s">
        <v>583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584</v>
      </c>
      <c r="B255" s="17" t="s">
        <v>585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586</v>
      </c>
      <c r="B256" s="16" t="s">
        <v>272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587</v>
      </c>
      <c r="B257" s="17" t="s">
        <v>303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588</v>
      </c>
      <c r="B258" s="16" t="s">
        <v>589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590</v>
      </c>
      <c r="B259" s="17" t="s">
        <v>591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592</v>
      </c>
      <c r="B260" s="16" t="s">
        <v>583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593</v>
      </c>
      <c r="B261" s="17" t="s">
        <v>594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595</v>
      </c>
      <c r="B262" s="16" t="s">
        <v>596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597</v>
      </c>
      <c r="B263" s="17" t="s">
        <v>598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599</v>
      </c>
      <c r="B264" s="16" t="s">
        <v>600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601</v>
      </c>
      <c r="B265" s="17" t="s">
        <v>602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603</v>
      </c>
      <c r="B266" s="16" t="s">
        <v>604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605</v>
      </c>
      <c r="B267" s="17" t="s">
        <v>606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607</v>
      </c>
      <c r="B268" s="16" t="s">
        <v>507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608</v>
      </c>
      <c r="B269" s="17" t="s">
        <v>609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610</v>
      </c>
      <c r="B270" s="16" t="s">
        <v>609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611</v>
      </c>
      <c r="B271" s="17" t="s">
        <v>612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613</v>
      </c>
      <c r="B272" s="16" t="s">
        <v>614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615</v>
      </c>
      <c r="B273" s="17" t="s">
        <v>616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617</v>
      </c>
      <c r="B274" s="16" t="s">
        <v>618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619</v>
      </c>
      <c r="B275" s="17" t="s">
        <v>620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621</v>
      </c>
      <c r="B276" s="16" t="s">
        <v>622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623</v>
      </c>
      <c r="B277" s="17" t="s">
        <v>624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625</v>
      </c>
      <c r="B278" s="16" t="s">
        <v>626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627</v>
      </c>
      <c r="B279" s="17" t="s">
        <v>624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628</v>
      </c>
      <c r="B280" s="16" t="s">
        <v>488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629</v>
      </c>
      <c r="B281" s="17" t="s">
        <v>630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631</v>
      </c>
      <c r="B282" s="16" t="s">
        <v>624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632</v>
      </c>
      <c r="B283" s="17" t="s">
        <v>633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634</v>
      </c>
      <c r="B284" s="16" t="s">
        <v>366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635</v>
      </c>
      <c r="B285" s="17" t="s">
        <v>636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637</v>
      </c>
      <c r="B286" s="16" t="s">
        <v>598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638</v>
      </c>
      <c r="B287" s="17" t="s">
        <v>574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639</v>
      </c>
      <c r="B288" s="16" t="s">
        <v>640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641</v>
      </c>
      <c r="B289" s="17" t="s">
        <v>642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643</v>
      </c>
      <c r="B290" s="16" t="s">
        <v>644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645</v>
      </c>
      <c r="B291" s="17" t="s">
        <v>646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647</v>
      </c>
      <c r="B292" s="16" t="s">
        <v>648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649</v>
      </c>
      <c r="B293" s="17" t="s">
        <v>650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651</v>
      </c>
      <c r="B294" s="16" t="s">
        <v>652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653</v>
      </c>
      <c r="B295" s="17" t="s">
        <v>654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655</v>
      </c>
      <c r="B296" s="16" t="s">
        <v>656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657</v>
      </c>
      <c r="B297" s="17" t="s">
        <v>658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659</v>
      </c>
      <c r="B298" s="16" t="s">
        <v>660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661</v>
      </c>
      <c r="B299" s="17" t="s">
        <v>662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663</v>
      </c>
      <c r="B300" s="16" t="s">
        <v>664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665</v>
      </c>
      <c r="B301" s="17" t="s">
        <v>666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667</v>
      </c>
      <c r="B302" s="16" t="s">
        <v>668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669</v>
      </c>
      <c r="B303" s="17" t="s">
        <v>355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670</v>
      </c>
      <c r="B304" s="16" t="s">
        <v>671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672</v>
      </c>
      <c r="B305" s="17" t="s">
        <v>673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674</v>
      </c>
      <c r="B306" s="16" t="s">
        <v>675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676</v>
      </c>
      <c r="B307" s="17" t="s">
        <v>677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678</v>
      </c>
      <c r="B308" s="16" t="s">
        <v>679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680</v>
      </c>
      <c r="B309" s="17" t="s">
        <v>396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681</v>
      </c>
      <c r="B310" s="16" t="s">
        <v>682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683</v>
      </c>
      <c r="B311" s="17" t="s">
        <v>640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684</v>
      </c>
      <c r="B312" s="16" t="s">
        <v>685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686</v>
      </c>
      <c r="B313" s="17" t="s">
        <v>646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687</v>
      </c>
      <c r="B314" s="16" t="s">
        <v>589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688</v>
      </c>
      <c r="B315" s="17" t="s">
        <v>689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690</v>
      </c>
      <c r="B316" s="16" t="s">
        <v>691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692</v>
      </c>
      <c r="B317" s="17" t="s">
        <v>693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694</v>
      </c>
      <c r="B318" s="16" t="s">
        <v>695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696</v>
      </c>
      <c r="B319" s="17" t="s">
        <v>697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698</v>
      </c>
      <c r="B320" s="16" t="s">
        <v>699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700</v>
      </c>
      <c r="B321" s="17" t="s">
        <v>633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701</v>
      </c>
      <c r="B322" s="16" t="s">
        <v>702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703</v>
      </c>
      <c r="B323" s="17" t="s">
        <v>704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705</v>
      </c>
      <c r="B324" s="16" t="s">
        <v>706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707</v>
      </c>
      <c r="B325" s="17" t="s">
        <v>708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709</v>
      </c>
      <c r="B326" s="16" t="s">
        <v>654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710</v>
      </c>
      <c r="B327" s="17" t="s">
        <v>412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711</v>
      </c>
      <c r="B328" s="16" t="s">
        <v>712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713</v>
      </c>
      <c r="B329" s="17" t="s">
        <v>614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714</v>
      </c>
      <c r="B330" s="16" t="s">
        <v>715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716</v>
      </c>
      <c r="B331" s="17" t="s">
        <v>717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718</v>
      </c>
      <c r="B332" s="16" t="s">
        <v>719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720</v>
      </c>
      <c r="B333" s="17" t="s">
        <v>721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722</v>
      </c>
      <c r="B334" s="16" t="s">
        <v>723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724</v>
      </c>
      <c r="B335" s="17" t="s">
        <v>616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725</v>
      </c>
      <c r="B336" s="16" t="s">
        <v>726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727</v>
      </c>
      <c r="B337" s="17" t="s">
        <v>642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728</v>
      </c>
      <c r="B338" s="16" t="s">
        <v>729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730</v>
      </c>
      <c r="B339" s="17" t="s">
        <v>731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732</v>
      </c>
      <c r="B340" s="16" t="s">
        <v>733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734</v>
      </c>
      <c r="B341" s="17" t="s">
        <v>702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735</v>
      </c>
      <c r="B342" s="16" t="s">
        <v>570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736</v>
      </c>
      <c r="B343" s="17" t="s">
        <v>673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737</v>
      </c>
      <c r="B344" s="16" t="s">
        <v>729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738</v>
      </c>
      <c r="B345" s="17" t="s">
        <v>739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740</v>
      </c>
      <c r="B346" s="16" t="s">
        <v>741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742</v>
      </c>
      <c r="B347" s="17" t="s">
        <v>743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744</v>
      </c>
      <c r="B348" s="16" t="s">
        <v>618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745</v>
      </c>
      <c r="B349" s="17" t="s">
        <v>689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746</v>
      </c>
      <c r="B350" s="16" t="s">
        <v>723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747</v>
      </c>
      <c r="B351" s="17" t="s">
        <v>748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749</v>
      </c>
      <c r="B352" s="16" t="s">
        <v>750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751</v>
      </c>
      <c r="B353" s="17" t="s">
        <v>208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752</v>
      </c>
      <c r="B354" s="16" t="s">
        <v>715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753</v>
      </c>
      <c r="B355" s="17" t="s">
        <v>547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754</v>
      </c>
      <c r="B356" s="16" t="s">
        <v>520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755</v>
      </c>
      <c r="B357" s="17" t="s">
        <v>324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756</v>
      </c>
      <c r="B358" s="16" t="s">
        <v>757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758</v>
      </c>
      <c r="B359" s="17" t="s">
        <v>759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760</v>
      </c>
      <c r="B360" s="16" t="s">
        <v>761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762</v>
      </c>
      <c r="B361" s="17" t="s">
        <v>763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764</v>
      </c>
      <c r="B362" s="16" t="s">
        <v>708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765</v>
      </c>
      <c r="B363" s="17" t="s">
        <v>675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766</v>
      </c>
      <c r="B364" s="16" t="s">
        <v>658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767</v>
      </c>
      <c r="B365" s="17" t="s">
        <v>768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769</v>
      </c>
      <c r="B366" s="16" t="s">
        <v>743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770</v>
      </c>
      <c r="B367" s="17" t="s">
        <v>771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772</v>
      </c>
      <c r="B368" s="16" t="s">
        <v>773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774</v>
      </c>
      <c r="B369" s="17" t="s">
        <v>775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776</v>
      </c>
      <c r="B370" s="16" t="s">
        <v>777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778</v>
      </c>
      <c r="B371" s="17" t="s">
        <v>771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779</v>
      </c>
      <c r="B372" s="16" t="s">
        <v>780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781</v>
      </c>
      <c r="B373" s="17" t="s">
        <v>679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782</v>
      </c>
      <c r="B374" s="16" t="s">
        <v>783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784</v>
      </c>
      <c r="B375" s="17" t="s">
        <v>785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786</v>
      </c>
      <c r="B376" s="16" t="s">
        <v>787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788</v>
      </c>
      <c r="B377" s="17" t="s">
        <v>785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789</v>
      </c>
      <c r="B378" s="16" t="s">
        <v>790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791</v>
      </c>
      <c r="B379" s="17" t="s">
        <v>507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792</v>
      </c>
      <c r="B380" s="16" t="s">
        <v>682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793</v>
      </c>
      <c r="B381" s="17" t="s">
        <v>794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795</v>
      </c>
      <c r="B382" s="16" t="s">
        <v>796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797</v>
      </c>
      <c r="B383" s="17" t="s">
        <v>743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798</v>
      </c>
      <c r="B384" s="16" t="s">
        <v>526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798</v>
      </c>
      <c r="B385" s="17" t="s">
        <v>525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799</v>
      </c>
      <c r="B386" s="16" t="s">
        <v>800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801</v>
      </c>
      <c r="B387" s="17" t="s">
        <v>750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802</v>
      </c>
      <c r="B388" s="16" t="s">
        <v>658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803</v>
      </c>
      <c r="B389" s="17" t="s">
        <v>804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805</v>
      </c>
      <c r="B390" s="16" t="s">
        <v>806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807</v>
      </c>
      <c r="B391" s="17" t="s">
        <v>656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808</v>
      </c>
      <c r="B392" s="16" t="s">
        <v>777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809</v>
      </c>
      <c r="B393" s="17" t="s">
        <v>656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810</v>
      </c>
      <c r="B394" s="16" t="s">
        <v>811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812</v>
      </c>
      <c r="B395" s="17" t="s">
        <v>739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813</v>
      </c>
      <c r="B396" s="16" t="s">
        <v>814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815</v>
      </c>
      <c r="B397" s="17" t="s">
        <v>816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817</v>
      </c>
      <c r="B398" s="16" t="s">
        <v>777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818</v>
      </c>
      <c r="B399" s="17" t="s">
        <v>806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819</v>
      </c>
      <c r="B400" s="16" t="s">
        <v>656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820</v>
      </c>
      <c r="B401" s="17" t="s">
        <v>787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821</v>
      </c>
      <c r="B402" s="16" t="s">
        <v>822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823</v>
      </c>
      <c r="B403" s="17" t="s">
        <v>712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824</v>
      </c>
      <c r="B404" s="16" t="s">
        <v>800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825</v>
      </c>
      <c r="B405" s="17" t="s">
        <v>826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827</v>
      </c>
      <c r="B406" s="16" t="s">
        <v>828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829</v>
      </c>
      <c r="B407" s="17" t="s">
        <v>287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830</v>
      </c>
      <c r="B408" s="16" t="s">
        <v>743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831</v>
      </c>
      <c r="B409" s="17" t="s">
        <v>826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832</v>
      </c>
      <c r="B410" s="16" t="s">
        <v>826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833</v>
      </c>
      <c r="B411" s="17" t="s">
        <v>303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834</v>
      </c>
      <c r="B412" s="16" t="s">
        <v>187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835</v>
      </c>
      <c r="B413" s="17" t="s">
        <v>836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837</v>
      </c>
      <c r="B414" s="16" t="s">
        <v>838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839</v>
      </c>
      <c r="B415" s="17" t="s">
        <v>706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840</v>
      </c>
      <c r="B416" s="16" t="s">
        <v>668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841</v>
      </c>
      <c r="B417" s="17" t="s">
        <v>719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842</v>
      </c>
      <c r="B418" s="16" t="s">
        <v>838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843</v>
      </c>
      <c r="B419" s="17" t="s">
        <v>844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845</v>
      </c>
      <c r="B420" s="16" t="s">
        <v>366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846</v>
      </c>
      <c r="B421" s="17" t="s">
        <v>828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847</v>
      </c>
      <c r="B422" s="16" t="s">
        <v>743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848</v>
      </c>
      <c r="B423" s="17" t="s">
        <v>849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850</v>
      </c>
      <c r="B424" s="16" t="s">
        <v>851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852</v>
      </c>
      <c r="B425" s="17" t="s">
        <v>851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853</v>
      </c>
      <c r="B426" s="16" t="s">
        <v>804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854</v>
      </c>
      <c r="B427" s="17" t="s">
        <v>642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855</v>
      </c>
      <c r="B428" s="16" t="s">
        <v>856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857</v>
      </c>
      <c r="B429" s="17" t="s">
        <v>858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859</v>
      </c>
      <c r="B430" s="16" t="s">
        <v>743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860</v>
      </c>
      <c r="B431" s="17" t="s">
        <v>861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862</v>
      </c>
      <c r="B432" s="16" t="s">
        <v>863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864</v>
      </c>
      <c r="B433" s="17" t="s">
        <v>743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865</v>
      </c>
      <c r="B434" s="16" t="s">
        <v>866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867</v>
      </c>
      <c r="B435" s="17" t="s">
        <v>868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869</v>
      </c>
      <c r="B436" s="16" t="s">
        <v>693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870</v>
      </c>
      <c r="B437" s="17" t="s">
        <v>871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872</v>
      </c>
      <c r="B438" s="16" t="s">
        <v>871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873</v>
      </c>
      <c r="B439" s="17" t="s">
        <v>804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874</v>
      </c>
      <c r="B440" s="16" t="s">
        <v>874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875</v>
      </c>
      <c r="B441" s="17" t="s">
        <v>816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876</v>
      </c>
      <c r="B442" s="16" t="s">
        <v>721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877</v>
      </c>
      <c r="B443" s="17" t="s">
        <v>878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879</v>
      </c>
      <c r="B444" s="16" t="s">
        <v>880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881</v>
      </c>
      <c r="B445" s="17" t="s">
        <v>650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882</v>
      </c>
      <c r="B446" s="16" t="s">
        <v>780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883</v>
      </c>
      <c r="B447" s="17" t="s">
        <v>884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885</v>
      </c>
      <c r="B448" s="16" t="s">
        <v>636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886</v>
      </c>
      <c r="B449" s="17" t="s">
        <v>887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888</v>
      </c>
      <c r="B450" s="16" t="s">
        <v>888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889</v>
      </c>
      <c r="B451" s="17" t="s">
        <v>890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891</v>
      </c>
      <c r="B452" s="16" t="s">
        <v>892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893</v>
      </c>
      <c r="B453" s="17" t="s">
        <v>894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895</v>
      </c>
      <c r="B454" s="16" t="s">
        <v>896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897</v>
      </c>
      <c r="B455" s="17" t="s">
        <v>898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899</v>
      </c>
      <c r="B456" s="16" t="s">
        <v>899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900</v>
      </c>
      <c r="B457" s="17" t="s">
        <v>900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901</v>
      </c>
      <c r="B458" s="16" t="s">
        <v>892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902</v>
      </c>
      <c r="B459" s="17" t="s">
        <v>903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904</v>
      </c>
      <c r="B460" s="16" t="s">
        <v>905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906</v>
      </c>
      <c r="B461" s="17" t="s">
        <v>907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908</v>
      </c>
      <c r="B462" s="16" t="s">
        <v>907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909</v>
      </c>
      <c r="B463" s="17" t="s">
        <v>910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911</v>
      </c>
      <c r="B464" s="16" t="s">
        <v>910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912</v>
      </c>
      <c r="B465" s="17" t="s">
        <v>913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914</v>
      </c>
      <c r="B466" s="16" t="s">
        <v>915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916</v>
      </c>
      <c r="B467" s="17" t="s">
        <v>915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917</v>
      </c>
      <c r="B468" s="16" t="s">
        <v>913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918</v>
      </c>
      <c r="B469" s="17" t="s">
        <v>918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919</v>
      </c>
      <c r="B470" s="16" t="s">
        <v>920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921</v>
      </c>
      <c r="B471" s="17" t="s">
        <v>922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923</v>
      </c>
      <c r="B472" s="16" t="s">
        <v>922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924</v>
      </c>
      <c r="B473" s="17" t="s">
        <v>884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925</v>
      </c>
      <c r="B474" s="16" t="s">
        <v>925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926</v>
      </c>
      <c r="B475" s="17" t="s">
        <v>464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927</v>
      </c>
      <c r="B476" s="16" t="s">
        <v>928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929</v>
      </c>
      <c r="B477" s="17" t="s">
        <v>929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930</v>
      </c>
      <c r="B478" s="16" t="s">
        <v>748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931</v>
      </c>
      <c r="B479" s="17" t="s">
        <v>759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932</v>
      </c>
      <c r="B480" s="16" t="s">
        <v>933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934</v>
      </c>
      <c r="B481" s="17" t="s">
        <v>935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936</v>
      </c>
      <c r="B482" s="16" t="s">
        <v>935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937</v>
      </c>
      <c r="B483" s="17" t="s">
        <v>938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939</v>
      </c>
      <c r="B484" s="16" t="s">
        <v>938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940</v>
      </c>
      <c r="B485" s="17" t="s">
        <v>940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941</v>
      </c>
      <c r="B486" s="16" t="s">
        <v>838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942</v>
      </c>
      <c r="B487" s="17" t="s">
        <v>943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944</v>
      </c>
      <c r="B488" s="16" t="s">
        <v>943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945</v>
      </c>
      <c r="B489" s="17" t="s">
        <v>943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946</v>
      </c>
      <c r="B490" s="16" t="s">
        <v>947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948</v>
      </c>
      <c r="B491" s="17" t="s">
        <v>949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950</v>
      </c>
      <c r="B492" s="16" t="s">
        <v>951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952</v>
      </c>
      <c r="B493" s="17" t="s">
        <v>947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953</v>
      </c>
      <c r="B494" s="16" t="s">
        <v>954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955</v>
      </c>
      <c r="B495" s="17" t="s">
        <v>956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957</v>
      </c>
      <c r="B496" s="16" t="s">
        <v>956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958</v>
      </c>
      <c r="B497" s="17" t="s">
        <v>959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960</v>
      </c>
      <c r="B498" s="16" t="s">
        <v>960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961</v>
      </c>
      <c r="B499" s="17" t="s">
        <v>961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962</v>
      </c>
      <c r="B500" s="16" t="s">
        <v>962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963</v>
      </c>
      <c r="B501" s="17" t="s">
        <v>963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964</v>
      </c>
      <c r="B502" s="16" t="s">
        <v>964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965</v>
      </c>
      <c r="B503" s="17" t="s">
        <v>966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967</v>
      </c>
      <c r="B504" s="16" t="s">
        <v>967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968</v>
      </c>
      <c r="B505" s="17" t="s">
        <v>968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969</v>
      </c>
      <c r="B506" s="16" t="s">
        <v>969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970</v>
      </c>
      <c r="B507" s="17" t="s">
        <v>462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971</v>
      </c>
      <c r="B508" s="16" t="s">
        <v>567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972</v>
      </c>
      <c r="B509" s="17" t="s">
        <v>972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973</v>
      </c>
      <c r="B510" s="16" t="s">
        <v>974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975</v>
      </c>
      <c r="B511" s="17" t="s">
        <v>975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976</v>
      </c>
      <c r="B512" s="16" t="s">
        <v>976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977</v>
      </c>
      <c r="B513" s="17" t="s">
        <v>977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978</v>
      </c>
      <c r="B514" s="16" t="s">
        <v>979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980</v>
      </c>
      <c r="B515" s="17" t="s">
        <v>981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982</v>
      </c>
      <c r="B516" s="16" t="s">
        <v>983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984</v>
      </c>
      <c r="B517" s="17" t="s">
        <v>984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985</v>
      </c>
      <c r="B518" s="16" t="s">
        <v>986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987</v>
      </c>
      <c r="B519" s="17" t="s">
        <v>986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988</v>
      </c>
      <c r="B520" s="16" t="s">
        <v>989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990</v>
      </c>
      <c r="B521" s="17" t="s">
        <v>913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991</v>
      </c>
      <c r="B522" s="16" t="s">
        <v>822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992</v>
      </c>
      <c r="B523" s="17" t="s">
        <v>583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993</v>
      </c>
      <c r="B524" s="16" t="s">
        <v>898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994</v>
      </c>
      <c r="B525" s="17" t="s">
        <v>691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995</v>
      </c>
      <c r="B526" s="16" t="s">
        <v>996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997</v>
      </c>
      <c r="B527" s="17" t="s">
        <v>998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999</v>
      </c>
      <c r="B528" s="16" t="s">
        <v>1000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1001</v>
      </c>
      <c r="B529" s="17" t="s">
        <v>920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1002</v>
      </c>
      <c r="B530" s="16" t="s">
        <v>928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1003</v>
      </c>
      <c r="B531" s="17" t="s">
        <v>811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1004</v>
      </c>
      <c r="B532" s="16" t="s">
        <v>773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1005</v>
      </c>
      <c r="B533" s="17" t="s">
        <v>650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1006</v>
      </c>
      <c r="B534" s="16" t="s">
        <v>741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1007</v>
      </c>
      <c r="B535" s="17" t="s">
        <v>574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1008</v>
      </c>
      <c r="B536" s="16" t="s">
        <v>1009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Jardel Junior</cp:lastModifiedBy>
  <dcterms:modified xsi:type="dcterms:W3CDTF">2024-03-31T02:05:38Z</dcterms:modified>
</cp:coreProperties>
</file>