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ed/Documents/"/>
    </mc:Choice>
  </mc:AlternateContent>
  <xr:revisionPtr revIDLastSave="0" documentId="8_{D7277BB2-A9C7-404C-BE92-E04893AFDC92}" xr6:coauthVersionLast="45" xr6:coauthVersionMax="45" xr10:uidLastSave="{00000000-0000-0000-0000-000000000000}"/>
  <bookViews>
    <workbookView xWindow="14600" yWindow="460" windowWidth="14200" windowHeight="16440" xr2:uid="{00000000-000D-0000-FFFF-FFFF00000000}"/>
  </bookViews>
  <sheets>
    <sheet name="Kickstarter" sheetId="1" r:id="rId1"/>
    <sheet name="Successful US Kickstarters" sheetId="10" r:id="rId2"/>
    <sheet name="Failed US Kickstarters" sheetId="11" r:id="rId3"/>
    <sheet name="Descriptive Statistics" sheetId="9" r:id="rId4"/>
    <sheet name="Chart1" sheetId="19" r:id="rId5"/>
    <sheet name="Category Statistics" sheetId="2" r:id="rId6"/>
    <sheet name="Subcategory Statistics" sheetId="3" r:id="rId7"/>
    <sheet name="Outcomes Base on Launch Date" sheetId="4" r:id="rId8"/>
    <sheet name="Edinburgh Research" sheetId="5" r:id="rId9"/>
    <sheet name="Skill Drill Mean-Median" sheetId="16" r:id="rId10"/>
    <sheet name="Successful US Photobook" sheetId="12" r:id="rId11"/>
    <sheet name="Failed US Photobook" sheetId="15" r:id="rId12"/>
    <sheet name="Descriptive Statistics (Photob)" sheetId="13" r:id="rId13"/>
    <sheet name="Successful US Makerspaces" sheetId="14" r:id="rId14"/>
    <sheet name="Failed US Makerspaces" sheetId="17" r:id="rId15"/>
    <sheet name="Descriptive Statistics (Makers)" sheetId="18" r:id="rId16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6" i="18" l="1"/>
  <c r="B6" i="18"/>
  <c r="C5" i="18"/>
  <c r="B5" i="18"/>
  <c r="C3" i="18"/>
  <c r="B3" i="18"/>
  <c r="C2" i="18"/>
  <c r="B2" i="18"/>
  <c r="A10" i="16"/>
  <c r="C10" i="13"/>
  <c r="B10" i="13"/>
  <c r="C9" i="13"/>
  <c r="B9" i="13"/>
  <c r="C7" i="13"/>
  <c r="B7" i="13"/>
  <c r="C6" i="13"/>
  <c r="B6" i="13"/>
  <c r="C10" i="9" l="1"/>
  <c r="B10" i="9"/>
  <c r="C9" i="9"/>
  <c r="B2" i="9"/>
  <c r="B3" i="9"/>
  <c r="B9" i="9"/>
  <c r="C3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<sst xmlns="http://schemas.openxmlformats.org/spreadsheetml/2006/main" count="39313" uniqueCount="8464">
  <si>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</si>
  <si>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</si>
  <si>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</si>
  <si>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</si>
  <si>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</si>
  <si>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</si>
  <si>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</si>
  <si>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</si>
  <si>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</si>
  <si>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</si>
  <si>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</si>
  <si>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</si>
  <si>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</si>
  <si>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</si>
  <si>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</si>
  <si>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</si>
  <si>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</si>
  <si>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</si>
  <si>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</si>
  <si>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</si>
  <si>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</si>
  <si>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</si>
  <si>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</si>
  <si>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</si>
  <si>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</si>
  <si>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</si>
  <si>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</si>
  <si>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</si>
  <si>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</si>
  <si>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</si>
  <si>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</si>
  <si>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</si>
  <si>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</si>
  <si>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</si>
  <si>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</si>
  <si>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</si>
  <si>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</si>
  <si>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</si>
  <si>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</si>
  <si>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</si>
  <si>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</si>
  <si>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</si>
  <si>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</si>
  <si>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</si>
  <si>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</si>
  <si>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</si>
  <si>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</si>
  <si>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</si>
  <si>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</si>
  <si>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</si>
  <si>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</si>
  <si>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</si>
  <si>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</si>
  <si>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</si>
  <si>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</si>
  <si>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</si>
  <si>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</si>
  <si>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</si>
  <si>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</si>
  <si>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</si>
  <si>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</si>
  <si>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</si>
  <si>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</si>
  <si>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</si>
  <si>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</si>
  <si>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</si>
  <si>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</si>
  <si>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</si>
  <si>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</si>
  <si>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</si>
  <si>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</si>
  <si>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</si>
  <si>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</si>
  <si>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</si>
  <si>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</si>
  <si>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</si>
  <si>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</si>
  <si>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</si>
  <si>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</si>
  <si>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</si>
  <si>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</si>
  <si>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</si>
  <si>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</si>
  <si>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</si>
  <si>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</si>
  <si>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</si>
  <si>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</si>
  <si>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</si>
  <si>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</si>
  <si>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</si>
  <si>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</si>
  <si>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</si>
  <si>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</si>
  <si>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</si>
  <si>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</si>
  <si>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</si>
  <si>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</si>
  <si>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</si>
  <si>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</si>
  <si>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</si>
  <si>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</si>
  <si>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</si>
  <si>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</si>
  <si>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</si>
  <si>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</si>
  <si>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</si>
  <si>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</si>
  <si>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</si>
  <si>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</si>
  <si>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</si>
  <si>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</si>
  <si>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</si>
  <si>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</si>
  <si>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</si>
  <si>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</si>
  <si>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</si>
  <si>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</si>
  <si>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</si>
  <si>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</si>
  <si>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</si>
  <si>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</si>
  <si>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</si>
  <si>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</si>
  <si>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</si>
  <si>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</si>
  <si>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</si>
  <si>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</si>
  <si>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</si>
  <si>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</si>
  <si>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</si>
  <si>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</si>
  <si>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</si>
  <si>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</si>
  <si>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</si>
  <si>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</si>
  <si>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</si>
  <si>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</si>
  <si>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</si>
  <si>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</si>
  <si>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</si>
  <si>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</si>
  <si>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</si>
  <si>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</si>
  <si>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</si>
  <si>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</si>
  <si>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</si>
  <si>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</si>
  <si>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</si>
  <si>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</si>
  <si>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</si>
  <si>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</si>
  <si>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</si>
  <si>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</si>
  <si>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</si>
  <si>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</si>
  <si>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</si>
  <si>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</si>
  <si>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</si>
  <si>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</si>
  <si>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</si>
  <si>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</si>
  <si>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</si>
  <si>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</si>
  <si>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</si>
  <si>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</si>
  <si>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</si>
  <si>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</si>
  <si>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</si>
  <si>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</si>
  <si>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</si>
  <si>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</si>
  <si>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</si>
  <si>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</si>
  <si>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</si>
  <si>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</si>
  <si>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</si>
  <si>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</si>
  <si>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</si>
  <si>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</si>
  <si>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</si>
  <si>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</si>
  <si>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</si>
  <si>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</si>
  <si>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</si>
  <si>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</si>
  <si>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</si>
  <si>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</si>
  <si>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</si>
  <si>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</si>
  <si>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</si>
  <si>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</si>
  <si>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</si>
  <si>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</si>
  <si>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</si>
  <si>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</si>
  <si>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</si>
  <si>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</si>
  <si>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</si>
  <si>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</si>
  <si>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</si>
  <si>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</si>
  <si>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</si>
  <si>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</si>
  <si>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</si>
  <si>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</si>
  <si>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</si>
  <si>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</si>
  <si>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</si>
  <si>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</si>
  <si>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</si>
  <si>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</si>
  <si>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</si>
  <si>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</si>
  <si>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</si>
  <si>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</si>
  <si>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</si>
  <si>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</si>
  <si>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</si>
  <si>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</si>
  <si>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</si>
  <si>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</si>
  <si>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</si>
  <si>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</si>
  <si>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</si>
  <si>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</si>
  <si>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</si>
  <si>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</si>
  <si>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</si>
  <si>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</si>
  <si>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</si>
  <si>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</si>
  <si>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</si>
  <si>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</si>
  <si>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</si>
  <si>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</si>
  <si>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</si>
  <si>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</si>
  <si>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</si>
  <si>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</si>
  <si>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</si>
  <si>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</si>
  <si>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</si>
  <si>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</si>
  <si>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</si>
  <si>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</si>
  <si>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</si>
  <si>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</si>
  <si>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</si>
  <si>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</si>
  <si>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</si>
  <si>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</si>
  <si>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</si>
  <si>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</si>
  <si>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</si>
  <si>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</si>
  <si>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</si>
  <si>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</si>
  <si>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</si>
  <si>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</si>
  <si>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</si>
  <si>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</si>
  <si>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</si>
  <si>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</si>
  <si>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</si>
  <si>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</si>
  <si>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</si>
  <si>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</si>
  <si>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</si>
  <si>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</si>
  <si>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</si>
  <si>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</si>
  <si>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</si>
  <si>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</si>
  <si>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</si>
  <si>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</si>
  <si>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</si>
  <si>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</si>
  <si>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</si>
  <si>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</si>
  <si>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</si>
  <si>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</si>
  <si>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</si>
  <si>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</si>
  <si>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</si>
  <si>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</si>
  <si>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</si>
  <si>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</si>
  <si>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</si>
  <si>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</si>
  <si>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</si>
  <si>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</si>
  <si>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</si>
  <si>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</si>
  <si>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</si>
  <si>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</si>
  <si>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</si>
  <si>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</si>
  <si>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</si>
  <si>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</si>
  <si>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</si>
  <si>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</si>
  <si>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</si>
  <si>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</si>
  <si>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</si>
  <si>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</si>
  <si>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</si>
  <si>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</si>
  <si>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</si>
  <si>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</si>
  <si>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</si>
  <si>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</si>
  <si>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</si>
  <si>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</si>
  <si>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</si>
  <si>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</si>
  <si>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</si>
  <si>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</si>
  <si>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</si>
  <si>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</si>
  <si>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</si>
  <si>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</si>
  <si>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</si>
  <si>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</si>
  <si>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</si>
  <si>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</si>
  <si>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</si>
  <si>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</si>
  <si>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</si>
  <si>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</si>
  <si>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</si>
  <si>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</si>
  <si>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</si>
  <si>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</si>
  <si>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</si>
  <si>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</si>
  <si>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</si>
  <si>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</si>
  <si>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</si>
  <si>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</si>
  <si>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</si>
  <si>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</si>
  <si>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</si>
  <si>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</si>
  <si>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</si>
  <si>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</si>
  <si>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</si>
  <si>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</si>
  <si>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</si>
  <si>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</si>
  <si>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</si>
  <si>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</si>
  <si>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</si>
  <si>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</si>
  <si>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</si>
  <si>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</si>
  <si>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</si>
  <si>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</si>
  <si>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</si>
  <si>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</si>
  <si>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</si>
  <si>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</si>
  <si>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</si>
  <si>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</si>
  <si>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</si>
  <si>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</si>
  <si>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</si>
  <si>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</si>
  <si>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</si>
  <si>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</si>
  <si>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</si>
  <si>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</si>
  <si>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</si>
  <si>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</si>
  <si>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</si>
  <si>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</si>
  <si>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</si>
  <si>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</si>
  <si>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</si>
  <si>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</si>
  <si>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</si>
  <si>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</si>
  <si>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</si>
  <si>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</si>
  <si>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</si>
  <si>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</si>
  <si>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</si>
  <si>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</si>
  <si>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</si>
  <si>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</si>
  <si>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</si>
  <si>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</si>
  <si>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</si>
  <si>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</si>
  <si>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</si>
  <si>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</si>
  <si>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</si>
  <si>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</si>
  <si>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</si>
  <si>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</si>
  <si>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</si>
  <si>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</si>
  <si>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</si>
  <si>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</si>
  <si>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</si>
  <si>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</si>
  <si>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</si>
  <si>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</si>
  <si>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</si>
  <si>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</si>
  <si>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</si>
  <si>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</si>
  <si>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</si>
  <si>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</si>
  <si>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</si>
  <si>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</si>
  <si>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</si>
  <si>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</si>
  <si>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</si>
  <si>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</si>
  <si>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</si>
  <si>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</si>
  <si>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</si>
  <si>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</si>
  <si>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</si>
  <si>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</si>
  <si>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</si>
  <si>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</si>
  <si>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</si>
  <si>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</si>
  <si>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</si>
  <si>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</si>
  <si>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</si>
  <si>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</si>
  <si>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</si>
  <si>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</si>
  <si>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</si>
  <si>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</si>
  <si>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</si>
  <si>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</si>
  <si>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</si>
  <si>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</si>
  <si>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</si>
  <si>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</si>
  <si>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</si>
  <si>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</si>
  <si>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</si>
  <si>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</si>
  <si>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</si>
  <si>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</si>
  <si>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</si>
  <si>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</si>
  <si>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</si>
  <si>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</si>
  <si>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</si>
  <si>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</si>
  <si>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</si>
  <si>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</si>
  <si>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</si>
  <si>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</si>
  <si>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</si>
  <si>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</si>
  <si>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</si>
  <si>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</si>
  <si>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</si>
  <si>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</si>
  <si>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</si>
  <si>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</si>
  <si>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</si>
  <si>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</si>
  <si>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</si>
  <si>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</si>
  <si>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</si>
  <si>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</si>
  <si>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</si>
  <si>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</si>
  <si>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</si>
  <si>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</si>
  <si>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</si>
  <si>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</si>
  <si>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</si>
  <si>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</si>
  <si>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</si>
  <si>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</si>
  <si>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</si>
  <si>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</si>
  <si>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</si>
  <si>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</si>
  <si>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</si>
  <si>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</si>
  <si>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</si>
  <si>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</si>
  <si>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</si>
  <si>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</si>
  <si>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</si>
  <si>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</si>
  <si>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</si>
  <si>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</si>
  <si>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</si>
  <si>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</si>
  <si>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</si>
  <si>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</si>
  <si>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</si>
  <si>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</si>
  <si>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</si>
  <si>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</si>
  <si>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</si>
  <si>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</si>
  <si>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</si>
  <si>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</si>
  <si>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</si>
  <si>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</si>
  <si>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</si>
  <si>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</si>
  <si>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</si>
  <si>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</si>
  <si>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</si>
  <si>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</si>
  <si>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</si>
  <si>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</si>
  <si>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</si>
  <si>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</si>
  <si>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</si>
  <si>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</si>
  <si>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</si>
  <si>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</si>
  <si>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</si>
  <si>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</si>
  <si>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</si>
  <si>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</si>
  <si>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</si>
  <si>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</si>
  <si>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</si>
  <si>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</si>
  <si>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</si>
  <si>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</si>
  <si>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</si>
  <si>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</si>
  <si>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</si>
  <si>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</si>
  <si>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</si>
  <si>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</si>
  <si>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</si>
  <si>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</si>
  <si>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</si>
  <si>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</si>
  <si>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</si>
  <si>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</si>
  <si>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</si>
  <si>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</si>
  <si>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</si>
  <si>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</si>
  <si>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</si>
  <si>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</si>
  <si>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</si>
  <si>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</si>
  <si>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</si>
  <si>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</si>
  <si>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</si>
  <si>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</si>
  <si>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</si>
  <si>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</si>
  <si>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</si>
  <si>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</si>
  <si>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</si>
  <si>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</si>
  <si>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</si>
  <si>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</si>
  <si>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</si>
  <si>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</si>
  <si>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</si>
  <si>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</si>
  <si>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</si>
  <si>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</si>
  <si>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</si>
  <si>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</si>
  <si>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</si>
  <si>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</si>
  <si>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</si>
  <si>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</si>
  <si>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</si>
  <si>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</si>
  <si>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</si>
  <si>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</si>
  <si>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</si>
  <si>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</si>
  <si>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</si>
  <si>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</si>
  <si>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</si>
  <si>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</si>
  <si>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</si>
  <si>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</si>
  <si>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</si>
  <si>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</si>
  <si>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</si>
  <si>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</si>
  <si>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</si>
  <si>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</si>
  <si>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</si>
  <si>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</si>
  <si>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</si>
  <si>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</si>
  <si>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</si>
  <si>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</si>
  <si>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</si>
  <si>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</si>
  <si>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</si>
  <si>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</si>
  <si>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</si>
  <si>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</si>
  <si>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</si>
  <si>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</si>
  <si>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</si>
  <si>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</si>
  <si>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</si>
  <si>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</si>
  <si>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</si>
  <si>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</si>
  <si>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</si>
  <si>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</si>
  <si>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</si>
  <si>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</si>
  <si>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</si>
  <si>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</si>
  <si>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</si>
  <si>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</si>
  <si>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</si>
  <si>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</si>
  <si>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</si>
  <si>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</si>
  <si>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</si>
  <si>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</si>
  <si>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</si>
  <si>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</si>
  <si>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</si>
  <si>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</si>
  <si>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</si>
  <si>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</si>
  <si>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</si>
  <si>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</si>
  <si>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</si>
  <si>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</si>
  <si>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</si>
  <si>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</si>
  <si>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</si>
  <si>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</si>
  <si>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</si>
  <si>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</si>
  <si>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</si>
  <si>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</si>
  <si>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</si>
  <si>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</si>
  <si>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</si>
  <si>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</si>
  <si>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</si>
  <si>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</si>
  <si>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</si>
  <si>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</si>
  <si>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</si>
  <si>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</si>
  <si>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</si>
  <si>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</si>
  <si>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</si>
  <si>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</si>
  <si>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</si>
  <si>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</si>
  <si>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</si>
  <si>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</si>
  <si>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</si>
  <si>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</si>
  <si>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</si>
  <si>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</si>
  <si>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</si>
  <si>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</si>
  <si>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</si>
  <si>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</si>
  <si>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</si>
  <si>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</si>
  <si>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</si>
  <si>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</si>
  <si>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</si>
  <si>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</si>
  <si>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</si>
  <si>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</si>
  <si>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</si>
  <si>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</si>
  <si>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</si>
  <si>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</si>
  <si>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</si>
  <si>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</si>
  <si>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</si>
  <si>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</si>
  <si>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</si>
  <si>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</si>
  <si>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</si>
  <si>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</si>
  <si>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</si>
  <si>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</si>
  <si>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</si>
  <si>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</si>
  <si>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</si>
  <si>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</si>
  <si>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</si>
  <si>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</si>
  <si>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</si>
  <si>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</si>
  <si>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</si>
  <si>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</si>
  <si>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</si>
  <si>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</si>
  <si>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</si>
  <si>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</si>
  <si>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</si>
  <si>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</si>
  <si>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</si>
  <si>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</si>
  <si>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</si>
  <si>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</si>
  <si>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</si>
  <si>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</si>
  <si>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</si>
  <si>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</si>
  <si>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</si>
  <si>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</si>
  <si>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</si>
  <si>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</si>
  <si>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</si>
  <si>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</si>
  <si>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</si>
  <si>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</si>
  <si>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</si>
  <si>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</si>
  <si>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</si>
  <si>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</si>
  <si>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</si>
  <si>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</si>
  <si>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</si>
  <si>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</si>
  <si>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</si>
  <si>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</si>
  <si>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</si>
  <si>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</si>
  <si>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</si>
  <si>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</si>
  <si>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</si>
  <si>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</si>
  <si>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</si>
  <si>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</si>
  <si>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</si>
  <si>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</si>
  <si>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</si>
  <si>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</si>
  <si>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</si>
  <si>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</si>
  <si>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</si>
  <si>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</si>
  <si>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</si>
  <si>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</si>
  <si>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</si>
  <si>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</si>
  <si>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</si>
  <si>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</si>
  <si>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</si>
  <si>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</si>
  <si>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</si>
  <si>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</si>
  <si>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</si>
  <si>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</si>
  <si>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</si>
  <si>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</si>
  <si>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</si>
  <si>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</si>
  <si>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</si>
  <si>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</si>
  <si>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</si>
  <si>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</si>
  <si>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</si>
  <si>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</si>
  <si>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</si>
  <si>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</si>
  <si>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</si>
  <si>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</si>
  <si>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</si>
  <si>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</si>
  <si>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</si>
  <si>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</si>
  <si>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</si>
  <si>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</si>
  <si>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</si>
  <si>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</si>
  <si>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</si>
  <si>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</si>
  <si>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</si>
  <si>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</si>
  <si>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</si>
  <si>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</si>
  <si>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</si>
  <si>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</si>
  <si>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</si>
  <si>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</si>
  <si>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</si>
  <si>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</si>
  <si>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</si>
  <si>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</si>
  <si>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</si>
  <si>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</si>
  <si>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</si>
  <si>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</si>
  <si>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</si>
  <si>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</si>
  <si>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</si>
  <si>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</si>
  <si>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</si>
  <si>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</si>
  <si>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</si>
  <si>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</si>
  <si>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</si>
  <si>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</si>
  <si>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</si>
  <si>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</si>
  <si>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</si>
  <si>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</si>
  <si>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</si>
  <si>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</si>
  <si>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</si>
  <si>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</si>
  <si>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</si>
  <si>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</si>
  <si>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</si>
  <si>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</si>
  <si>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</si>
  <si>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</si>
  <si>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</si>
  <si>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</si>
  <si>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</si>
  <si>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</si>
  <si>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</si>
  <si>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</si>
  <si>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</si>
  <si>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</si>
  <si>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</si>
  <si>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</si>
  <si>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</si>
  <si>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</si>
  <si>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</si>
  <si>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</si>
  <si>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</si>
  <si>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</si>
  <si>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</si>
  <si>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</si>
  <si>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</si>
  <si>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</si>
  <si>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</si>
  <si>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</si>
  <si>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</si>
  <si>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</si>
  <si>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</si>
  <si>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</si>
  <si>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</si>
  <si>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</si>
  <si>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</si>
  <si>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</si>
  <si>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</si>
  <si>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</si>
  <si>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</si>
  <si>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</si>
  <si>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</si>
  <si>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</si>
  <si>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</si>
  <si>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</si>
  <si>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</si>
  <si>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</si>
  <si>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</si>
  <si>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</si>
  <si>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</si>
  <si>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</si>
  <si>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</si>
  <si>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</si>
  <si>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</si>
  <si>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</si>
  <si>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</si>
  <si>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</si>
  <si>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</si>
  <si>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</si>
  <si>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</si>
  <si>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</si>
  <si>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</si>
  <si>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</si>
  <si>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</si>
  <si>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</si>
  <si>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</si>
  <si>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</si>
  <si>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</si>
  <si>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</si>
  <si>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</si>
  <si>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</si>
  <si>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</si>
  <si>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</si>
  <si>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</si>
  <si>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</si>
  <si>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</si>
  <si>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</si>
  <si>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</si>
  <si>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</si>
  <si>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</si>
  <si>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</si>
  <si>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</si>
  <si>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</si>
  <si>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</si>
  <si>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</si>
  <si>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</si>
  <si>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</si>
  <si>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</si>
  <si>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</si>
  <si>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</si>
  <si>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</si>
  <si>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</si>
  <si>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</si>
  <si>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</si>
  <si>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</si>
  <si>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</si>
  <si>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</si>
  <si>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</si>
  <si>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</si>
  <si>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</si>
  <si>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</si>
  <si>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</si>
  <si>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</si>
  <si>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</si>
  <si>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</si>
  <si>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</si>
  <si>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</si>
  <si>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</si>
  <si>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</si>
  <si>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</si>
  <si>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</si>
  <si>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</si>
  <si>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</si>
  <si>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</si>
  <si>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</si>
  <si>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</si>
  <si>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</si>
  <si>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</si>
  <si>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</si>
  <si>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</si>
  <si>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</si>
  <si>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</si>
  <si>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</si>
  <si>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</si>
  <si>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</si>
  <si>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</si>
  <si>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</si>
  <si>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</si>
  <si>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</si>
  <si>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</si>
  <si>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</si>
  <si>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</si>
  <si>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</si>
  <si>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</si>
  <si>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</si>
  <si>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</si>
  <si>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</si>
  <si>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</si>
  <si>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</si>
  <si>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</si>
  <si>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</si>
  <si>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</si>
  <si>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</si>
  <si>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</si>
  <si>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</si>
  <si>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</si>
  <si>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</si>
  <si>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</si>
  <si>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</si>
  <si>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</si>
  <si>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</si>
  <si>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</si>
  <si>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</si>
  <si>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</si>
  <si>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</si>
  <si>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</si>
  <si>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</si>
  <si>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</si>
  <si>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</si>
  <si>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</si>
  <si>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</si>
  <si>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</si>
  <si>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</si>
  <si>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</si>
  <si>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</si>
  <si>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</si>
  <si>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</si>
  <si>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</si>
  <si>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</si>
  <si>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</si>
  <si>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</si>
  <si>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</si>
  <si>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</si>
  <si>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</si>
  <si>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</si>
  <si>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</si>
  <si>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</si>
  <si>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</si>
  <si>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</si>
  <si>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</si>
  <si>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</si>
  <si>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</si>
  <si>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</si>
  <si>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</si>
  <si>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</si>
  <si>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</si>
  <si>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</si>
  <si>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</si>
  <si>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</si>
  <si>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</si>
  <si>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</si>
  <si>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</si>
  <si>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</si>
  <si>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</si>
  <si>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</si>
  <si>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</si>
  <si>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</si>
  <si>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</si>
  <si>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</si>
  <si>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</si>
  <si>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</si>
  <si>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</si>
  <si>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</si>
  <si>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</si>
  <si>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</si>
  <si>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</si>
  <si>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</si>
  <si>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</si>
  <si>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</si>
  <si>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</si>
  <si>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</si>
  <si>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</si>
  <si>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</si>
  <si>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</si>
  <si>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</si>
  <si>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</si>
  <si>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</si>
  <si>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</si>
  <si>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</si>
  <si>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</si>
  <si>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</si>
  <si>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</si>
  <si>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</si>
  <si>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</si>
  <si>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</si>
  <si>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</si>
  <si>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</si>
  <si>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</si>
  <si>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</si>
  <si>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</si>
  <si>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</si>
  <si>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</si>
  <si>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</si>
  <si>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</si>
  <si>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</si>
  <si>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</si>
  <si>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</si>
  <si>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</si>
  <si>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</si>
  <si>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</si>
  <si>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</si>
  <si>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</si>
  <si>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</si>
  <si>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</si>
  <si>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</si>
  <si>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</si>
  <si>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</si>
  <si>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</si>
  <si>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</si>
  <si>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</si>
  <si>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</si>
  <si>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</si>
  <si>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</si>
  <si>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</si>
  <si>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</si>
  <si>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</si>
  <si>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</si>
  <si>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</si>
  <si>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</si>
  <si>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</si>
  <si>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</si>
  <si>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</si>
  <si>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</si>
  <si>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</si>
  <si>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</si>
  <si>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</si>
  <si>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</si>
  <si>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</si>
  <si>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</si>
  <si>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</si>
  <si>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</si>
  <si>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</si>
  <si>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</si>
  <si>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</si>
  <si>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</si>
  <si>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</si>
  <si>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</si>
  <si>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</si>
  <si>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</si>
  <si>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</si>
  <si>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</si>
  <si>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</si>
  <si>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</si>
  <si>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</si>
  <si>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</si>
  <si>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</si>
  <si>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</si>
  <si>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</si>
  <si>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</si>
  <si>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</si>
  <si>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</si>
  <si>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</si>
  <si>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</si>
  <si>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</si>
  <si>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</si>
  <si>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</si>
  <si>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</si>
  <si>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</si>
  <si>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</si>
  <si>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</si>
  <si>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</si>
  <si>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</si>
  <si>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</si>
  <si>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</si>
  <si>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</si>
  <si>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</si>
  <si>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</si>
  <si>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</si>
  <si>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</si>
  <si>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</si>
  <si>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</si>
  <si>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</si>
  <si>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</si>
  <si>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</si>
  <si>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</si>
  <si>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</si>
  <si>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</si>
  <si>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</si>
  <si>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</si>
  <si>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</si>
  <si>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</si>
  <si>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</si>
  <si>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</si>
  <si>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</si>
  <si>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</si>
  <si>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</si>
  <si>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</si>
  <si>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</si>
  <si>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</si>
  <si>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</si>
  <si>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</si>
  <si>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</si>
  <si>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</si>
  <si>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</si>
  <si>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</si>
  <si>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</si>
  <si>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</si>
  <si>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</si>
  <si>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</si>
  <si>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</si>
  <si>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</si>
  <si>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</si>
  <si>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</si>
  <si>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</si>
  <si>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</si>
  <si>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</si>
  <si>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</si>
  <si>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</si>
  <si>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</si>
  <si>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</si>
  <si>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</si>
  <si>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</si>
  <si>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</si>
  <si>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</si>
  <si>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</si>
  <si>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</si>
  <si>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</si>
  <si>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</si>
  <si>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</si>
  <si>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</si>
  <si>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</si>
  <si>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</si>
  <si>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</si>
  <si>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</si>
  <si>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</si>
  <si>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</si>
  <si>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</si>
  <si>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</si>
  <si>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</si>
  <si>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</si>
  <si>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</si>
  <si>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</si>
  <si>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</si>
  <si>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</si>
  <si>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</si>
  <si>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</si>
  <si>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</si>
  <si>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</si>
  <si>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</si>
  <si>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</si>
  <si>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</si>
  <si>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</si>
  <si>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</si>
  <si>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</si>
  <si>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</si>
  <si>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</si>
  <si>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</si>
  <si>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</si>
  <si>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</si>
  <si>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</si>
  <si>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</si>
  <si>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</si>
  <si>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</si>
  <si>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</si>
  <si>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</si>
  <si>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</si>
  <si>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</si>
  <si>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</si>
  <si>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</si>
  <si>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</si>
  <si>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</si>
  <si>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</si>
  <si>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</si>
  <si>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</si>
  <si>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</si>
  <si>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</si>
  <si>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</si>
  <si>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</si>
  <si>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</si>
  <si>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</si>
  <si>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</si>
  <si>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</si>
  <si>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</si>
  <si>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</si>
  <si>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</si>
  <si>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</si>
  <si>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</si>
  <si>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</si>
  <si>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</si>
  <si>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</si>
  <si>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</si>
  <si>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</si>
  <si>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</si>
  <si>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</si>
  <si>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</si>
  <si>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</si>
  <si>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</si>
  <si>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</si>
  <si>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</si>
  <si>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</si>
  <si>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</si>
  <si>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</si>
  <si>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</si>
  <si>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</si>
  <si>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</si>
  <si>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</si>
  <si>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</si>
  <si>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</si>
  <si>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</si>
  <si>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</si>
  <si>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</si>
  <si>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</si>
  <si>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</si>
  <si>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</si>
  <si>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</si>
  <si>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</si>
  <si>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</si>
  <si>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</si>
  <si>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</si>
  <si>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</si>
  <si>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</si>
  <si>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</si>
  <si>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</si>
  <si>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</si>
  <si>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</si>
  <si>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</si>
  <si>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</si>
  <si>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</si>
  <si>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</si>
  <si>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</si>
  <si>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</si>
  <si>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</si>
  <si>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</si>
  <si>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</si>
  <si>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</si>
  <si>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</si>
  <si>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</si>
  <si>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</si>
  <si>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</si>
  <si>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</si>
  <si>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</si>
  <si>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</si>
  <si>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</si>
  <si>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</si>
  <si>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</si>
  <si>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</si>
  <si>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</si>
  <si>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</si>
  <si>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</si>
  <si>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</si>
  <si>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</si>
  <si>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</si>
  <si>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</si>
  <si>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</si>
  <si>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</si>
  <si>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</si>
  <si>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</si>
  <si>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</si>
  <si>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</si>
  <si>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</si>
  <si>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</si>
  <si>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</si>
  <si>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</si>
  <si>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</si>
  <si>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</si>
  <si>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</si>
  <si>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</si>
  <si>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</si>
  <si>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</si>
  <si>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</si>
  <si>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</si>
  <si>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</si>
  <si>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</si>
  <si>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</si>
  <si>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</si>
  <si>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</si>
  <si>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</si>
  <si>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</si>
  <si>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</si>
  <si>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</si>
  <si>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</si>
  <si>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</si>
  <si>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</si>
  <si>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</si>
  <si>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</si>
  <si>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</si>
  <si>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</si>
  <si>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</si>
  <si>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</si>
  <si>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</si>
  <si>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</si>
  <si>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</si>
  <si>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</si>
  <si>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</si>
  <si>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</si>
  <si>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</si>
  <si>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</si>
  <si>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</si>
  <si>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</si>
  <si>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</si>
  <si>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</si>
  <si>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</si>
  <si>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</si>
  <si>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</si>
  <si>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</si>
  <si>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</si>
  <si>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</si>
  <si>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</si>
  <si>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</si>
  <si>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</si>
  <si>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</si>
  <si>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</si>
  <si>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</si>
  <si>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</si>
  <si>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</si>
  <si>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</si>
  <si>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</si>
  <si>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</si>
  <si>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</si>
  <si>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</si>
  <si>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</si>
  <si>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</si>
  <si>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</si>
  <si>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</si>
  <si>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</si>
  <si>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</si>
  <si>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</si>
  <si>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</si>
  <si>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</si>
  <si>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</si>
  <si>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</si>
  <si>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</si>
  <si>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</si>
  <si>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</si>
  <si>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</si>
  <si>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</si>
  <si>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</si>
  <si>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</si>
  <si>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</si>
  <si>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</si>
  <si>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</si>
  <si>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</si>
  <si>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</si>
  <si>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</si>
  <si>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</si>
  <si>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</si>
  <si>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</si>
  <si>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</si>
  <si>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</si>
  <si>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</si>
  <si>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</si>
  <si>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</si>
  <si>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</si>
  <si>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</si>
  <si>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</si>
  <si>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</si>
  <si>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</si>
  <si>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</si>
  <si>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</si>
  <si>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</si>
  <si>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</si>
  <si>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</si>
  <si>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</si>
  <si>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</si>
  <si>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</si>
  <si>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</si>
  <si>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</si>
  <si>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</si>
  <si>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</si>
  <si>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</si>
  <si>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</si>
  <si>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</si>
  <si>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</si>
  <si>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</si>
  <si>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</si>
  <si>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</si>
  <si>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</si>
  <si>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</si>
  <si>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</si>
  <si>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</si>
  <si>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</si>
  <si>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</si>
  <si>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</si>
  <si>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</si>
  <si>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</si>
  <si>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</si>
  <si>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</si>
  <si>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</si>
  <si>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</si>
  <si>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</si>
  <si>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</si>
  <si>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</si>
  <si>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</si>
  <si>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</si>
  <si>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</si>
  <si>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</si>
  <si>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</si>
  <si>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</si>
  <si>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</si>
  <si>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</si>
  <si>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</si>
  <si>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</si>
  <si>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</si>
  <si>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</si>
  <si>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</si>
  <si>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</si>
  <si>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</si>
  <si>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</si>
  <si>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</si>
  <si>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</si>
  <si>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</si>
  <si>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</si>
  <si>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</si>
  <si>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</si>
  <si>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</si>
  <si>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</si>
  <si>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</si>
  <si>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</si>
  <si>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</si>
  <si>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</si>
  <si>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</si>
  <si>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</si>
  <si>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</si>
  <si>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</si>
  <si>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</si>
  <si>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</si>
  <si>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</si>
  <si>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</si>
  <si>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</si>
  <si>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</si>
  <si>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</si>
  <si>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</si>
  <si>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</si>
  <si>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</si>
  <si>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</si>
  <si>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</si>
  <si>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</si>
  <si>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</si>
  <si>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</si>
  <si>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</si>
  <si>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</si>
  <si>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</si>
  <si>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</si>
  <si>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</si>
  <si>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</si>
  <si>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</si>
  <si>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</si>
  <si>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</si>
  <si>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</si>
  <si>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</si>
  <si>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</si>
  <si>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</si>
  <si>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</si>
  <si>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</si>
  <si>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</si>
  <si>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</si>
  <si>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</si>
  <si>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</si>
  <si>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</si>
  <si>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</si>
  <si>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</si>
  <si>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</si>
  <si>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</si>
  <si>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</si>
  <si>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</si>
  <si>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</si>
  <si>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</si>
  <si>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</si>
  <si>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</si>
  <si>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</si>
  <si>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</si>
  <si>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</si>
  <si>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</si>
  <si>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</si>
  <si>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</si>
  <si>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</si>
  <si>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</si>
  <si>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</si>
  <si>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</si>
  <si>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</si>
  <si>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</si>
  <si>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</si>
  <si>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</si>
  <si>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</si>
  <si>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</si>
  <si>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</si>
  <si>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</si>
  <si>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</si>
  <si>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</si>
  <si>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</si>
  <si>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</si>
  <si>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</si>
  <si>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</si>
  <si>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</si>
  <si>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</si>
  <si>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</si>
  <si>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</si>
  <si>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</si>
  <si>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</si>
  <si>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</si>
  <si>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</si>
  <si>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</si>
  <si>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</si>
  <si>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</si>
  <si>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</si>
  <si>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</si>
  <si>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</si>
  <si>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</si>
  <si>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</si>
  <si>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</si>
  <si>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</si>
  <si>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</si>
  <si>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</si>
  <si>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</si>
  <si>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</si>
  <si>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</si>
  <si>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</si>
  <si>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</si>
  <si>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</si>
  <si>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</si>
  <si>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</si>
  <si>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</si>
  <si>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</si>
  <si>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</si>
  <si>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</si>
  <si>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</si>
  <si>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</si>
  <si>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</si>
  <si>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</si>
  <si>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</si>
  <si>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</si>
  <si>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</si>
  <si>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</si>
  <si>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</si>
  <si>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</si>
  <si>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</si>
  <si>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</si>
  <si>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</si>
  <si>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</si>
  <si>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</si>
  <si>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</si>
  <si>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</si>
  <si>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</si>
  <si>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</si>
  <si>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</si>
  <si>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</si>
  <si>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</si>
  <si>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</si>
  <si>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</si>
  <si>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</si>
  <si>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</si>
  <si>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</si>
  <si>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</si>
  <si>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</si>
  <si>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</si>
  <si>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</si>
  <si>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</si>
  <si>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</si>
  <si>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</si>
  <si>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</si>
  <si>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</si>
  <si>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</si>
  <si>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</si>
  <si>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</si>
  <si>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</si>
  <si>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</si>
  <si>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</si>
  <si>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</si>
  <si>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</si>
  <si>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</si>
  <si>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</si>
  <si>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</si>
  <si>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</si>
  <si>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</si>
  <si>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</si>
  <si>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</si>
  <si>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</si>
  <si>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</si>
  <si>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</si>
  <si>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</si>
  <si>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</si>
  <si>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</si>
  <si>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</si>
  <si>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</si>
  <si>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</si>
  <si>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</si>
  <si>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</si>
  <si>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</si>
  <si>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</si>
  <si>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</si>
  <si>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</si>
  <si>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</si>
  <si>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</si>
  <si>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</si>
  <si>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</si>
  <si>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</si>
  <si>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</si>
  <si>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</si>
  <si>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</si>
  <si>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</si>
  <si>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</si>
  <si>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</si>
  <si>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</si>
  <si>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</si>
  <si>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</si>
  <si>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</si>
  <si>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</si>
  <si>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</si>
  <si>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</si>
  <si>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</si>
  <si>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</si>
  <si>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</si>
  <si>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</si>
  <si>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</si>
  <si>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</si>
  <si>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</si>
  <si>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</si>
  <si>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</si>
  <si>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</si>
  <si>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</si>
  <si>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</si>
  <si>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</si>
  <si>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</si>
  <si>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</si>
  <si>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</si>
  <si>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</si>
  <si>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</si>
  <si>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</si>
  <si>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</si>
  <si>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</si>
  <si>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</si>
  <si>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</si>
  <si>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</si>
  <si>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</si>
  <si>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</si>
  <si>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</si>
  <si>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</si>
  <si>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</si>
  <si>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</si>
  <si>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</si>
  <si>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</si>
  <si>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</si>
  <si>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</si>
  <si>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</si>
  <si>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</si>
  <si>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</si>
  <si>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</si>
  <si>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</si>
  <si>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</si>
  <si>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</si>
  <si>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</si>
  <si>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</si>
  <si>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</si>
  <si>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</si>
  <si>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</si>
  <si>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</si>
  <si>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</si>
  <si>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</si>
  <si>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</si>
  <si>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</si>
  <si>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</si>
  <si>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</si>
  <si>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</si>
  <si>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</si>
  <si>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</si>
  <si>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</si>
  <si>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</si>
  <si>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</si>
  <si>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</si>
  <si>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</si>
  <si>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</si>
  <si>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</si>
  <si>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</si>
  <si>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</si>
  <si>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</si>
  <si>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</si>
  <si>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</si>
  <si>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</si>
  <si>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</si>
  <si>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</si>
  <si>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</si>
  <si>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</si>
  <si>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</si>
  <si>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</si>
  <si>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</si>
  <si>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</si>
  <si>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</si>
  <si>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</si>
  <si>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</si>
  <si>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</si>
  <si>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</si>
  <si>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</si>
  <si>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</si>
  <si>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</si>
  <si>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</si>
  <si>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</si>
  <si>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</si>
  <si>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</si>
  <si>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</si>
  <si>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</si>
  <si>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</si>
  <si>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</si>
  <si>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</si>
  <si>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</si>
  <si>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</si>
  <si>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</si>
  <si>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</si>
  <si>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</si>
  <si>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</si>
  <si>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</si>
  <si>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</si>
  <si>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</si>
  <si>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</si>
  <si>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</si>
  <si>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</si>
  <si>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</si>
  <si>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</si>
  <si>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</si>
  <si>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</si>
  <si>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</si>
  <si>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</si>
  <si>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</si>
  <si>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</si>
  <si>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</si>
  <si>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</si>
  <si>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</si>
  <si>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</si>
  <si>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</si>
  <si>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</si>
  <si>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</si>
  <si>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</si>
  <si>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</si>
  <si>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</si>
  <si>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</si>
  <si>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</si>
  <si>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</si>
  <si>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</si>
  <si>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</si>
  <si>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</si>
  <si>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</si>
  <si>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</si>
  <si>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</si>
  <si>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</si>
  <si>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</si>
  <si>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</si>
  <si>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</si>
  <si>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</si>
  <si>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</si>
  <si>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</si>
  <si>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</si>
  <si>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</si>
  <si>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</si>
  <si>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</si>
  <si>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</si>
  <si>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</si>
  <si>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</si>
  <si>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</si>
  <si>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</si>
  <si>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</si>
  <si>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</si>
  <si>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</si>
  <si>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</si>
  <si>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</si>
  <si>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</si>
  <si>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</si>
  <si>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</si>
  <si>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</si>
  <si>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</si>
  <si>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</si>
  <si>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</si>
  <si>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</si>
  <si>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</si>
  <si>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</si>
  <si>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</si>
  <si>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</si>
  <si>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</si>
  <si>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</si>
  <si>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</si>
  <si>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</si>
  <si>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</si>
  <si>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</si>
  <si>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</si>
  <si>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</si>
  <si>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</si>
  <si>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</si>
  <si>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</si>
  <si>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</si>
  <si>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</si>
  <si>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</si>
  <si>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</si>
  <si>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</si>
  <si>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</si>
  <si>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</si>
  <si>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</si>
  <si>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</si>
  <si>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</si>
  <si>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</si>
  <si>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</si>
  <si>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</si>
  <si>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</si>
  <si>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</si>
  <si>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</si>
  <si>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</si>
  <si>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</si>
  <si>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</si>
  <si>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</si>
  <si>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</si>
  <si>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</si>
  <si>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</si>
  <si>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</si>
  <si>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</si>
  <si>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</si>
  <si>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</si>
  <si>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</si>
  <si>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</si>
  <si>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</si>
  <si>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</si>
  <si>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</si>
  <si>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</si>
  <si>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</si>
  <si>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</si>
  <si>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</si>
  <si>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</si>
  <si>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</si>
  <si>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</si>
  <si>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</si>
  <si>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</si>
  <si>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</si>
  <si>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</si>
  <si>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</si>
  <si>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</si>
  <si>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</si>
  <si>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</si>
  <si>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</si>
  <si>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</si>
  <si>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</si>
  <si>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</si>
  <si>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</si>
  <si>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</si>
  <si>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</si>
  <si>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</si>
  <si>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</si>
  <si>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</si>
  <si>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</si>
  <si>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</si>
  <si>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</si>
  <si>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</si>
  <si>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</si>
  <si>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</si>
  <si>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</si>
  <si>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</si>
  <si>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</si>
  <si>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</si>
  <si>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</si>
  <si>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</si>
  <si>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</si>
  <si>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</si>
  <si>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</si>
  <si>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</si>
  <si>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</si>
  <si>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</si>
  <si>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</si>
  <si>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</si>
  <si>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</si>
  <si>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</si>
  <si>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</si>
  <si>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</si>
  <si>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</si>
  <si>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</si>
  <si>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</si>
  <si>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</si>
  <si>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</si>
  <si>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</si>
  <si>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</si>
  <si>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</si>
  <si>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</si>
  <si>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</si>
  <si>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</si>
  <si>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</si>
  <si>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</si>
  <si>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</si>
  <si>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</si>
  <si>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</si>
  <si>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</si>
  <si>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</si>
  <si>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</si>
  <si>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</si>
  <si>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</si>
  <si>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</si>
  <si>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</si>
  <si>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</si>
  <si>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</si>
  <si>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</si>
  <si>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</si>
  <si>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</si>
  <si>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</si>
  <si>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</si>
  <si>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</si>
  <si>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</si>
  <si>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</si>
  <si>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</si>
  <si>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</si>
  <si>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</si>
  <si>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</si>
  <si>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</si>
  <si>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</si>
  <si>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</si>
  <si>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</si>
  <si>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</si>
  <si>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</si>
  <si>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</si>
  <si>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</si>
  <si>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</si>
  <si>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</si>
  <si>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</si>
  <si>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</si>
  <si>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</si>
  <si>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</si>
  <si>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</si>
  <si>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</si>
  <si>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</si>
  <si>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</si>
  <si>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</si>
  <si>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</si>
  <si>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</si>
  <si>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</si>
  <si>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</si>
  <si>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</si>
  <si>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</si>
  <si>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</si>
  <si>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</si>
  <si>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</si>
  <si>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</si>
  <si>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</si>
  <si>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</si>
  <si>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</si>
  <si>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</si>
  <si>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</si>
  <si>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</si>
  <si>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</si>
  <si>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</si>
  <si>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</si>
  <si>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</si>
  <si>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</si>
  <si>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</si>
  <si>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</si>
  <si>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</si>
  <si>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</si>
  <si>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</si>
  <si>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</si>
  <si>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</si>
  <si>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</si>
  <si>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</si>
  <si>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</si>
  <si>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</si>
  <si>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</si>
  <si>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</si>
  <si>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</si>
  <si>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</si>
  <si>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</si>
  <si>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</si>
  <si>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</si>
  <si>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</si>
  <si>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</si>
  <si>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</si>
  <si>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</si>
  <si>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</si>
  <si>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</si>
  <si>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</si>
  <si>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</si>
  <si>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</si>
  <si>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</si>
  <si>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</si>
  <si>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</si>
  <si>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</si>
  <si>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</si>
  <si>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</si>
  <si>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</si>
  <si>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</si>
  <si>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</si>
  <si>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</si>
  <si>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</si>
  <si>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</si>
  <si>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</si>
  <si>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</si>
  <si>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</si>
  <si>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</si>
  <si>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</si>
  <si>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</si>
  <si>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</si>
  <si>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</si>
  <si>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</si>
  <si>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</si>
  <si>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</si>
  <si>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</si>
  <si>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</si>
  <si>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</si>
  <si>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</si>
  <si>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</si>
  <si>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</si>
  <si>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</si>
  <si>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</si>
  <si>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</si>
  <si>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</si>
  <si>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</si>
  <si>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</si>
  <si>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</si>
  <si>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</si>
  <si>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</si>
  <si>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</si>
  <si>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</si>
  <si>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</si>
  <si>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</si>
  <si>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</si>
  <si>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</si>
  <si>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</si>
  <si>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</si>
  <si>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</si>
  <si>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</si>
  <si>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</si>
  <si>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</si>
  <si>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</si>
  <si>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</si>
  <si>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</si>
  <si>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</si>
  <si>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</si>
  <si>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</si>
  <si>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</si>
  <si>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</si>
  <si>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</si>
  <si>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</si>
  <si>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</si>
  <si>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</si>
  <si>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</si>
  <si>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</si>
  <si>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</si>
  <si>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</si>
  <si>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</si>
  <si>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</si>
  <si>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</si>
  <si>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</si>
  <si>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</si>
  <si>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</si>
  <si>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</si>
  <si>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</si>
  <si>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</si>
  <si>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</si>
  <si>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</si>
  <si>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</si>
  <si>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</si>
  <si>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</si>
  <si>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</si>
  <si>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</si>
  <si>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</si>
  <si>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</si>
  <si>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</si>
  <si>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</si>
  <si>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</si>
  <si>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</si>
  <si>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</si>
  <si>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</si>
  <si>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</si>
  <si>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</si>
  <si>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</si>
  <si>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</si>
  <si>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</si>
  <si>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</si>
  <si>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</si>
  <si>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</si>
  <si>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</si>
  <si>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</si>
  <si>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</si>
  <si>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</si>
  <si>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</si>
  <si>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</si>
  <si>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</si>
  <si>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</si>
  <si>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</si>
  <si>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</si>
  <si>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</si>
  <si>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</si>
  <si>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</si>
  <si>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</si>
  <si>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</si>
  <si>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</si>
  <si>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</si>
  <si>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</si>
  <si>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</si>
  <si>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</si>
  <si>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</si>
  <si>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</si>
  <si>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</si>
  <si>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</si>
  <si>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</si>
  <si>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</si>
  <si>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</si>
  <si>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</si>
  <si>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</si>
  <si>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</si>
  <si>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</si>
  <si>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</si>
  <si>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</si>
  <si>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</si>
  <si>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</si>
  <si>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</si>
  <si>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</si>
  <si>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</si>
  <si>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</si>
  <si>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</si>
  <si>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</si>
  <si>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</si>
  <si>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</si>
  <si>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</si>
  <si>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</si>
  <si>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</si>
  <si>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</si>
  <si>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</si>
  <si>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</si>
  <si>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</si>
  <si>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</si>
  <si>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</si>
  <si>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</si>
  <si>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</si>
  <si>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</si>
  <si>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</si>
  <si>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</si>
  <si>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</si>
  <si>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</si>
  <si>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</si>
  <si>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</si>
  <si>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</si>
  <si>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</si>
  <si>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</si>
  <si>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</si>
  <si>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</si>
  <si>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</si>
  <si>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</si>
  <si>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</si>
  <si>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</si>
  <si>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</si>
  <si>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</si>
  <si>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</si>
  <si>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</si>
  <si>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</si>
  <si>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</si>
  <si>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</si>
  <si>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</si>
  <si>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</si>
  <si>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</si>
  <si>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</si>
  <si>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</si>
  <si>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</si>
  <si>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</si>
  <si>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</si>
  <si>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</si>
  <si>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</si>
  <si>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</si>
  <si>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</si>
  <si>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</si>
  <si>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</si>
  <si>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</si>
  <si>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</si>
  <si>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</si>
  <si>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</si>
  <si>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</si>
  <si>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</si>
  <si>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</si>
  <si>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</si>
  <si>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</si>
  <si>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</si>
  <si>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</si>
  <si>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</si>
  <si>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</si>
  <si>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</si>
  <si>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</si>
  <si>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</si>
  <si>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</si>
  <si>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</si>
  <si>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</si>
  <si>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</si>
  <si>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</si>
  <si>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</si>
  <si>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</si>
  <si>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</si>
  <si>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</si>
  <si>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</si>
  <si>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</si>
  <si>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</si>
  <si>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</si>
  <si>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</si>
  <si>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</si>
  <si>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</si>
  <si>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</si>
  <si>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</si>
  <si>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</si>
  <si>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</si>
  <si>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</si>
  <si>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</si>
  <si>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</si>
  <si>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</si>
  <si>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</si>
  <si>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</si>
  <si>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</si>
  <si>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</si>
  <si>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</si>
  <si>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</si>
  <si>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</si>
  <si>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</si>
  <si>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</si>
  <si>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</si>
  <si>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</si>
  <si>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</si>
  <si>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</si>
  <si>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</si>
  <si>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</si>
  <si>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</si>
  <si>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</si>
  <si>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</si>
  <si>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</si>
  <si>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</si>
  <si>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</si>
  <si>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</si>
  <si>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</si>
  <si>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</si>
  <si>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</si>
  <si>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</si>
  <si>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</si>
  <si>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</si>
  <si>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</si>
  <si>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</si>
  <si>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</si>
  <si>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</si>
  <si>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</si>
  <si>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</si>
  <si>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</si>
  <si>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</si>
  <si>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</si>
  <si>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</si>
  <si>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</si>
  <si>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</si>
  <si>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</si>
  <si>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</si>
  <si>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</si>
  <si>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</si>
  <si>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</si>
  <si>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</si>
  <si>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</si>
  <si>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</si>
  <si>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</si>
  <si>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</si>
  <si>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</si>
  <si>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</si>
  <si>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</si>
  <si>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</si>
  <si>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</si>
  <si>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</si>
  <si>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</si>
  <si>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</si>
  <si>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</si>
  <si>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</si>
  <si>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</si>
  <si>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</si>
  <si>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</si>
  <si>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</si>
  <si>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</si>
  <si>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</si>
  <si>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</si>
  <si>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</si>
  <si>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</si>
  <si>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</si>
  <si>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</si>
  <si>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</si>
  <si>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</si>
  <si>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</si>
  <si>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</si>
  <si>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</si>
  <si>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</si>
  <si>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</si>
  <si>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</si>
  <si>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</si>
  <si>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</si>
  <si>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</si>
  <si>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</si>
  <si>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</si>
  <si>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</si>
  <si>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</si>
  <si>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</si>
  <si>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</si>
  <si>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</si>
  <si>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</si>
  <si>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</si>
  <si>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</si>
  <si>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</si>
  <si>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</si>
  <si>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</si>
  <si>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</si>
  <si>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</si>
  <si>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</si>
  <si>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</si>
  <si>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</si>
  <si>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</si>
  <si>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</si>
  <si>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</si>
  <si>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</si>
  <si>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</si>
  <si>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</si>
  <si>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</si>
  <si>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</si>
  <si>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</si>
  <si>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</si>
  <si>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</si>
  <si>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</si>
  <si>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</si>
  <si>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</si>
  <si>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</si>
  <si>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</si>
  <si>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</si>
  <si>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</si>
  <si>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</si>
  <si>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</si>
  <si>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</si>
  <si>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</si>
  <si>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</si>
  <si>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</si>
  <si>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</si>
  <si>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</si>
  <si>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</si>
  <si>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</si>
  <si>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</si>
  <si>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</si>
  <si>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</si>
  <si>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</si>
  <si>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</si>
  <si>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</si>
  <si>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</si>
  <si>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</si>
  <si>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</si>
  <si>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</si>
  <si>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</si>
  <si>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</si>
  <si>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</si>
  <si>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</si>
  <si>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</si>
  <si>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</si>
  <si>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</si>
  <si>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</si>
  <si>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</si>
  <si>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</si>
  <si>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</si>
  <si>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</si>
  <si>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</si>
  <si>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</si>
  <si>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</si>
  <si>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</si>
  <si>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</si>
  <si>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</si>
  <si>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</si>
  <si>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</si>
  <si>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</si>
  <si>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</si>
  <si>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</si>
  <si>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</si>
  <si>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</si>
  <si>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</si>
  <si>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</si>
  <si>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</si>
  <si>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</si>
  <si>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</si>
  <si>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</si>
  <si>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</si>
  <si>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</si>
  <si>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</si>
  <si>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</si>
  <si>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</si>
  <si>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</si>
  <si>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</si>
  <si>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</si>
  <si>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</si>
  <si>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</si>
  <si>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</si>
  <si>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</si>
  <si>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</si>
  <si>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</si>
  <si>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</si>
  <si>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</si>
  <si>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</si>
  <si>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</si>
  <si>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</si>
  <si>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</si>
  <si>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</si>
  <si>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</si>
  <si>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</si>
  <si>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</si>
  <si>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</si>
  <si>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</si>
  <si>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</si>
  <si>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</si>
  <si>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</si>
  <si>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</si>
  <si>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</si>
  <si>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</si>
  <si>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</si>
  <si>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</si>
  <si>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</si>
  <si>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</si>
  <si>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</si>
  <si>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</si>
  <si>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</si>
  <si>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</si>
  <si>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</si>
  <si>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</si>
  <si>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</si>
  <si>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</si>
  <si>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</si>
  <si>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</si>
  <si>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</si>
  <si>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</si>
  <si>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</si>
  <si>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</si>
  <si>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</si>
  <si>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</si>
  <si>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</si>
  <si>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</si>
  <si>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</si>
  <si>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</si>
  <si>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</si>
  <si>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</si>
  <si>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</si>
  <si>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</si>
  <si>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</si>
  <si>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</si>
  <si>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</si>
  <si>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</si>
  <si>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</si>
  <si>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</si>
  <si>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</si>
  <si>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</si>
  <si>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</si>
  <si>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</si>
  <si>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</si>
  <si>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</si>
  <si>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</si>
  <si>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</si>
  <si>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</si>
  <si>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</si>
  <si>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</si>
  <si>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</si>
  <si>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</si>
  <si>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</si>
  <si>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</si>
  <si>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</si>
  <si>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</si>
  <si>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</si>
  <si>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</si>
  <si>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</si>
  <si>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</si>
  <si>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</si>
  <si>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</si>
  <si>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</si>
  <si>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</si>
  <si>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</si>
  <si>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</si>
  <si>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</si>
  <si>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</si>
  <si>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</si>
  <si>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</si>
  <si>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</si>
  <si>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</si>
  <si>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</si>
  <si>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</si>
  <si>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</si>
  <si>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</si>
  <si>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</si>
  <si>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</si>
  <si>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</si>
  <si>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</si>
  <si>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</si>
  <si>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</si>
  <si>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</si>
  <si>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</si>
  <si>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</si>
  <si>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</si>
  <si>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</si>
  <si>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</si>
  <si>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</si>
  <si>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</si>
  <si>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</si>
  <si>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</si>
  <si>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</si>
  <si>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</si>
  <si>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</si>
  <si>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</si>
  <si>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</si>
  <si>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</si>
  <si>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</si>
  <si>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</si>
  <si>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</si>
  <si>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</si>
  <si>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</si>
  <si>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</si>
  <si>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</si>
  <si>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</si>
  <si>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</si>
  <si>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</si>
  <si>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</si>
  <si>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</si>
  <si>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</si>
  <si>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</si>
  <si>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</si>
  <si>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</si>
  <si>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</si>
  <si>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</si>
  <si>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</si>
  <si>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</si>
  <si>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</si>
  <si>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</si>
  <si>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</si>
  <si>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</si>
  <si>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</si>
  <si>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</si>
  <si>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</si>
  <si>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</si>
  <si>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</si>
  <si>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</si>
  <si>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</si>
  <si>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</si>
  <si>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</si>
  <si>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</si>
  <si>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</si>
  <si>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</si>
  <si>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</si>
  <si>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</si>
  <si>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</si>
  <si>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</si>
  <si>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</si>
  <si>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</si>
  <si>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</si>
  <si>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</si>
  <si>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</si>
  <si>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</si>
  <si>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</si>
  <si>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</si>
  <si>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</si>
  <si>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</si>
  <si>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</si>
  <si>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</si>
  <si>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</si>
  <si>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</si>
  <si>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</si>
  <si>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</si>
  <si>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</si>
  <si>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</si>
  <si>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</si>
  <si>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</si>
  <si>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</si>
  <si>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</si>
  <si>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</si>
  <si>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</si>
  <si>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</si>
  <si>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</si>
  <si>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</si>
  <si>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</si>
  <si>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</si>
  <si>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</si>
  <si>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</si>
  <si>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</si>
  <si>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</si>
  <si>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</si>
  <si>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</si>
  <si>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</si>
  <si>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</si>
  <si>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</si>
  <si>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</si>
  <si>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</si>
  <si>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</si>
  <si>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</si>
  <si>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</si>
  <si>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</si>
  <si>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</si>
  <si>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</si>
  <si>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</si>
  <si>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</si>
  <si>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</si>
  <si>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</si>
  <si>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</si>
  <si>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</si>
  <si>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</si>
  <si>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</si>
  <si>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</si>
  <si>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</si>
  <si>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</si>
  <si>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</si>
  <si>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</si>
  <si>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</si>
  <si>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</si>
  <si>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</si>
  <si>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</si>
  <si>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</si>
  <si>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</si>
  <si>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</si>
  <si>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</si>
  <si>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</si>
  <si>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</si>
  <si>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</si>
  <si>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</si>
  <si>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</si>
  <si>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</si>
  <si>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</si>
  <si>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</si>
  <si>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</si>
  <si>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</si>
  <si>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</si>
  <si>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</si>
  <si>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</si>
  <si>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</si>
  <si>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</si>
  <si>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</si>
  <si>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</si>
  <si>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</si>
  <si>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</si>
  <si>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</si>
  <si>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</si>
  <si>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</si>
  <si>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</si>
  <si>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</si>
  <si>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</si>
  <si>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</si>
  <si>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</si>
  <si>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</si>
  <si>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</si>
  <si>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</si>
  <si>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</si>
  <si>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</si>
  <si>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</si>
  <si>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</si>
  <si>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</si>
  <si>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</si>
  <si>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</si>
  <si>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</si>
  <si>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</si>
  <si>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</si>
  <si>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</si>
  <si>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</si>
  <si>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</si>
  <si>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</si>
  <si>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</si>
  <si>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</si>
  <si>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</si>
  <si>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</si>
  <si>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</si>
  <si>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</si>
  <si>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</si>
  <si>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</si>
  <si>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</si>
  <si>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</si>
  <si>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</si>
  <si>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</si>
  <si>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</si>
  <si>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</si>
  <si>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</si>
  <si>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</si>
  <si>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</si>
  <si>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</si>
  <si>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</si>
  <si>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</si>
  <si>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</si>
  <si>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</si>
  <si>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</si>
  <si>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</si>
  <si>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</si>
  <si>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</si>
  <si>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</si>
  <si>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</si>
  <si>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</si>
  <si>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</si>
  <si>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</si>
  <si>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</si>
  <si>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</si>
  <si>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</si>
  <si>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</si>
  <si>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</si>
  <si>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</si>
  <si>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</si>
  <si>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</si>
  <si>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</si>
  <si>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</si>
  <si>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</si>
  <si>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</si>
  <si>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</si>
  <si>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</si>
  <si>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</si>
  <si>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</si>
  <si>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</si>
  <si>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</si>
  <si>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</si>
  <si>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</si>
  <si>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</si>
  <si>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</si>
  <si>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</si>
  <si>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</si>
  <si>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</si>
  <si>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</si>
  <si>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</si>
  <si>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</si>
  <si>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</si>
  <si>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</si>
  <si>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</si>
  <si>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</si>
  <si>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</si>
  <si>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</si>
  <si>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</si>
  <si>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</si>
  <si>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</si>
  <si>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</si>
  <si>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</si>
  <si>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</si>
  <si>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</si>
  <si>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</si>
  <si>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</si>
  <si>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</si>
  <si>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</si>
  <si>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</si>
  <si>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</si>
  <si>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</si>
  <si>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</si>
  <si>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</si>
  <si>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</si>
  <si>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</si>
  <si>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</si>
  <si>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</si>
  <si>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</si>
  <si>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</si>
  <si>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</si>
  <si>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</si>
  <si>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</si>
  <si>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</si>
  <si>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</si>
  <si>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</si>
  <si>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</si>
  <si>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</si>
  <si>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</si>
  <si>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</si>
  <si>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</si>
  <si>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</si>
  <si>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</si>
  <si>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</si>
  <si>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</si>
  <si>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</si>
  <si>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</si>
  <si>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</si>
  <si>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</si>
  <si>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</si>
  <si>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</si>
  <si>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</si>
  <si>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</si>
  <si>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</si>
  <si>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</si>
  <si>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</si>
  <si>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</si>
  <si>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</si>
  <si>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</si>
  <si>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</si>
  <si>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</si>
  <si>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</si>
  <si>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</si>
  <si>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</si>
  <si>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</si>
  <si>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</si>
  <si>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</si>
  <si>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</si>
  <si>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</si>
  <si>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</si>
  <si>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</si>
  <si>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</si>
  <si>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</si>
  <si>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</si>
  <si>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</si>
  <si>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</si>
  <si>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</si>
  <si>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</si>
  <si>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</si>
  <si>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</si>
  <si>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</si>
  <si>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</si>
  <si>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</si>
  <si>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</si>
  <si>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</si>
  <si>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</si>
  <si>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</si>
  <si>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</si>
  <si>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</si>
  <si>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</si>
  <si>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</si>
  <si>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</si>
  <si>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</si>
  <si>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</si>
  <si>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</si>
  <si>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</si>
  <si>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</si>
  <si>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</si>
  <si>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</si>
  <si>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</si>
  <si>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</si>
  <si>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</si>
  <si>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</si>
  <si>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</si>
  <si>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</si>
  <si>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</si>
  <si>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</si>
  <si>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</si>
  <si>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</si>
  <si>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</si>
  <si>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</si>
  <si>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</si>
  <si>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</si>
  <si>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</si>
  <si>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</si>
  <si>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</si>
  <si>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</si>
  <si>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</si>
  <si>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</si>
  <si>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</si>
  <si>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</si>
  <si>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</si>
  <si>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</si>
  <si>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</si>
  <si>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</si>
  <si>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</si>
  <si>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</si>
  <si>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</si>
  <si>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</si>
  <si>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</si>
  <si>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</si>
  <si>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</si>
  <si>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</si>
  <si>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</si>
  <si>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</si>
  <si>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</si>
  <si>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</si>
  <si>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</si>
  <si>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</si>
  <si>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</si>
  <si>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</si>
  <si>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</si>
  <si>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</si>
  <si>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</si>
  <si>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</si>
  <si>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</si>
  <si>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</si>
  <si>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</si>
  <si>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</si>
  <si>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</si>
  <si>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</si>
  <si>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</si>
  <si>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</si>
  <si>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</si>
  <si>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</si>
  <si>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</si>
  <si>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</si>
  <si>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</si>
  <si>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</si>
  <si>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</si>
  <si>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</si>
  <si>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</si>
  <si>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</si>
  <si>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</si>
  <si>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</si>
  <si>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</si>
  <si>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</si>
  <si>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</si>
  <si>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</si>
  <si>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</si>
  <si>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</si>
  <si>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</si>
  <si>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</si>
  <si>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</si>
  <si>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</si>
  <si>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</si>
  <si>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</si>
  <si>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</si>
  <si>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</si>
  <si>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</si>
  <si>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</si>
  <si>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</si>
  <si>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</si>
  <si>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</si>
  <si>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</si>
  <si>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</si>
  <si>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</si>
  <si>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</si>
  <si>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</si>
  <si>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</si>
  <si>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</si>
  <si>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</si>
  <si>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</si>
  <si>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</si>
  <si>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</si>
  <si>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</si>
  <si>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</si>
  <si>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</si>
  <si>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</si>
  <si>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</si>
  <si>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</si>
  <si>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</si>
  <si>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</si>
  <si>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</si>
  <si>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</si>
  <si>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</si>
  <si>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</si>
  <si>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</si>
  <si>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</si>
  <si>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</si>
  <si>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</si>
  <si>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</si>
  <si>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</si>
  <si>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</si>
  <si>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</si>
  <si>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</si>
  <si>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</si>
  <si>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</si>
  <si>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</si>
  <si>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</si>
  <si>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</si>
  <si>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</si>
  <si>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</si>
  <si>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</si>
  <si>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</si>
  <si>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</si>
  <si>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</si>
  <si>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</si>
  <si>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</si>
  <si>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</si>
  <si>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</si>
  <si>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</si>
  <si>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</si>
  <si>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</si>
  <si>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</si>
  <si>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</si>
  <si>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</si>
  <si>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</si>
  <si>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</si>
  <si>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</si>
  <si>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</si>
  <si>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</si>
  <si>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</si>
  <si>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</si>
  <si>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</si>
  <si>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</si>
  <si>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</si>
  <si>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</si>
  <si>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</si>
  <si>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</si>
  <si>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</si>
  <si>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</si>
  <si>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</si>
  <si>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</si>
  <si>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</si>
  <si>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</si>
  <si>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</si>
  <si>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</si>
  <si>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</si>
  <si>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</si>
  <si>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</si>
  <si>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</si>
  <si>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</si>
  <si>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</si>
  <si>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</si>
  <si>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</si>
  <si>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</si>
  <si>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</si>
  <si>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</si>
  <si>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</si>
  <si>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</si>
  <si>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</si>
  <si>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</si>
  <si>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</si>
  <si>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</si>
  <si>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</si>
  <si>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</si>
  <si>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</si>
  <si>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</si>
  <si>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</si>
  <si>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</si>
  <si>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</si>
  <si>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</si>
  <si>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</si>
  <si>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</si>
  <si>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</si>
  <si>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</si>
  <si>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</si>
  <si>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</si>
  <si>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</si>
  <si>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</si>
  <si>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</si>
  <si>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</si>
  <si>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</si>
  <si>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</si>
  <si>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</si>
  <si>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</si>
  <si>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</si>
  <si>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</si>
  <si>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</si>
  <si>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</si>
  <si>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</si>
  <si>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</si>
  <si>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</si>
  <si>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</si>
  <si>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</si>
  <si>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</si>
  <si>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</si>
  <si>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</si>
  <si>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</si>
  <si>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</si>
  <si>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</si>
  <si>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</si>
  <si>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</si>
  <si>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</si>
  <si>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</si>
  <si>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</si>
  <si>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</si>
  <si>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</si>
  <si>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</si>
  <si>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</si>
  <si>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</si>
  <si>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</si>
  <si>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</si>
  <si>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</si>
  <si>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</si>
  <si>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</si>
  <si>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</si>
  <si>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</si>
  <si>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</si>
  <si>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</si>
  <si>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</si>
  <si>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</si>
  <si>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</si>
  <si>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</si>
  <si>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</si>
  <si>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</si>
  <si>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</si>
  <si>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</si>
  <si>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</si>
  <si>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</si>
  <si>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</si>
  <si>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</si>
  <si>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</si>
  <si>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</si>
  <si>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</si>
  <si>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</si>
  <si>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</si>
  <si>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</si>
  <si>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</si>
  <si>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</si>
  <si>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</si>
  <si>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</si>
  <si>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</si>
  <si>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</si>
  <si>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</si>
  <si>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</si>
  <si>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</si>
  <si>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</si>
  <si>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</si>
  <si>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</si>
  <si>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</si>
  <si>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</si>
  <si>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</si>
  <si>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</si>
  <si>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</si>
  <si>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</si>
  <si>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</si>
  <si>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</si>
  <si>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</si>
  <si>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</si>
  <si>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</si>
  <si>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</si>
  <si>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</si>
  <si>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</si>
  <si>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</si>
  <si>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</si>
  <si>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</si>
  <si>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</si>
  <si>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</si>
  <si>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</si>
  <si>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</si>
  <si>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</si>
  <si>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</si>
  <si>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</si>
  <si>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</si>
  <si>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</si>
  <si>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</si>
  <si>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</si>
  <si>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</si>
  <si>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</si>
  <si>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</si>
  <si>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</si>
  <si>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</si>
  <si>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</si>
  <si>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</si>
  <si>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</si>
  <si>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</si>
  <si>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</si>
  <si>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</si>
  <si>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</si>
  <si>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</si>
  <si>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</si>
  <si>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</si>
  <si>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</si>
  <si>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</si>
  <si>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</si>
  <si>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</si>
  <si>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</si>
  <si>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</si>
  <si>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</si>
  <si>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</si>
  <si>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</si>
  <si>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</si>
  <si>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</si>
  <si>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</si>
  <si>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</si>
  <si>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</si>
  <si>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</si>
  <si>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</si>
  <si>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</si>
  <si>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</si>
  <si>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</si>
  <si>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</si>
  <si>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</si>
  <si>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</si>
  <si>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</si>
  <si>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</si>
  <si>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</si>
  <si>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</si>
  <si>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</si>
  <si>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</si>
  <si>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</si>
  <si>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</si>
  <si>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</si>
  <si>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</si>
  <si>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</si>
  <si>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</si>
  <si>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</si>
  <si>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</si>
  <si>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</si>
  <si>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</si>
  <si>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</si>
  <si>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</si>
  <si>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</si>
  <si>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</si>
  <si>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</si>
  <si>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</si>
  <si>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</si>
  <si>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</si>
  <si>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</si>
  <si>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</si>
  <si>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</si>
  <si>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</si>
  <si>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</si>
  <si>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</si>
  <si>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</si>
  <si>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</si>
  <si>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</si>
  <si>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</si>
  <si>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</si>
  <si>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</si>
  <si>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</si>
  <si>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</si>
  <si>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</si>
  <si>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</si>
  <si>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</si>
  <si>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</si>
  <si>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</si>
  <si>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</si>
  <si>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</si>
  <si>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</si>
  <si>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</si>
  <si>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</si>
  <si>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</si>
  <si>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</si>
  <si>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</si>
  <si>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</si>
  <si>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</si>
  <si>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</si>
  <si>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</si>
  <si>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</si>
  <si>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</si>
  <si>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</si>
  <si>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</si>
  <si>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</si>
  <si>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</si>
  <si>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</si>
  <si>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</si>
  <si>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</si>
  <si>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</si>
  <si>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</si>
  <si>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</si>
  <si>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</si>
  <si>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</si>
  <si>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</si>
  <si>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</si>
  <si>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</si>
  <si>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</si>
  <si>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</si>
  <si>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</si>
  <si>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</si>
  <si>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</si>
  <si>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</si>
  <si>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</si>
  <si>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</si>
  <si>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</si>
  <si>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</si>
  <si>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</si>
  <si>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</si>
  <si>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</si>
  <si>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</si>
  <si>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</si>
  <si>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</si>
  <si>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</si>
  <si>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</si>
  <si>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</si>
  <si>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</si>
  <si>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</si>
  <si>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</si>
  <si>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</si>
  <si>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</si>
  <si>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</si>
  <si>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</si>
  <si>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</si>
  <si>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</si>
  <si>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</si>
  <si>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</si>
  <si>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</si>
  <si>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</si>
  <si>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</si>
  <si>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</si>
  <si>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</si>
  <si>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</si>
  <si>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</si>
  <si>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</si>
  <si>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</si>
  <si>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</si>
  <si>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</si>
  <si>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</si>
  <si>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</si>
  <si>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</si>
  <si>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</si>
  <si>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</si>
  <si>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</si>
  <si>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</si>
  <si>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</si>
  <si>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</si>
  <si>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</si>
  <si>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</si>
  <si>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</si>
  <si>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</si>
  <si>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</si>
  <si>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</si>
  <si>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</si>
  <si>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</si>
  <si>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</si>
  <si>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</si>
  <si>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</si>
  <si>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</si>
  <si>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</si>
  <si>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</si>
  <si>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</si>
  <si>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</si>
  <si>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</si>
  <si>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</si>
  <si>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</si>
  <si>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</si>
  <si>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</si>
  <si>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</si>
  <si>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</si>
  <si>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</si>
  <si>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</si>
  <si>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</si>
  <si>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</si>
  <si>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</si>
  <si>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</si>
  <si>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</si>
  <si>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</si>
  <si>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</si>
  <si>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</si>
  <si>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</si>
  <si>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</si>
  <si>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</si>
  <si>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</si>
  <si>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</si>
  <si>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</si>
  <si>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</si>
  <si>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</si>
  <si>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</si>
  <si>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</si>
  <si>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</si>
  <si>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</si>
  <si>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</si>
  <si>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</si>
  <si>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</si>
  <si>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</si>
  <si>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</si>
  <si>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</si>
  <si>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</si>
  <si>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</si>
  <si>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</si>
  <si>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</si>
  <si>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</si>
  <si>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</si>
  <si>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</si>
  <si>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</si>
  <si>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</si>
  <si>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</si>
  <si>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</si>
  <si>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</si>
  <si>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</si>
  <si>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</si>
  <si>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</si>
  <si>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</si>
  <si>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</si>
  <si>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</si>
  <si>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</si>
  <si>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</si>
  <si>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</si>
  <si>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</si>
  <si>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</si>
  <si>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</si>
  <si>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</si>
  <si>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</si>
  <si>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</si>
  <si>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</si>
  <si>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</si>
  <si>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</si>
  <si>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</si>
  <si>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</si>
  <si>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</si>
  <si>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</si>
  <si>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</si>
  <si>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</si>
  <si>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</si>
  <si>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</si>
  <si>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</si>
  <si>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</si>
  <si>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</si>
  <si>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</si>
  <si>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</si>
  <si>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</si>
  <si>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</si>
  <si>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</si>
  <si>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</si>
  <si>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</si>
  <si>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</si>
  <si>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</si>
  <si>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</si>
  <si>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</si>
  <si>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</si>
  <si>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</si>
  <si>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</si>
  <si>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</si>
  <si>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</si>
  <si>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</si>
  <si>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</si>
  <si>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</si>
  <si>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</si>
  <si>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</si>
  <si>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</si>
  <si>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</si>
  <si>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</si>
  <si>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</si>
  <si>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</si>
  <si>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</si>
  <si>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</si>
  <si>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</si>
  <si>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</si>
  <si>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</si>
  <si>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</si>
  <si>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</si>
  <si>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</si>
  <si>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</si>
  <si>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</si>
  <si>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</si>
  <si>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</si>
  <si>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</si>
  <si>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</si>
  <si>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</si>
  <si>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</si>
  <si>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</si>
  <si>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</si>
  <si>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</si>
  <si>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</si>
  <si>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</si>
  <si>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</si>
  <si>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</si>
  <si>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</si>
  <si>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</si>
  <si>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</si>
  <si>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</si>
  <si>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</si>
  <si>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</si>
  <si>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</si>
  <si>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</si>
  <si>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</si>
  <si>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</si>
  <si>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</si>
  <si>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</si>
  <si>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</si>
  <si>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</si>
  <si>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</si>
  <si>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</si>
  <si>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</si>
  <si>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</si>
  <si>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</si>
  <si>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</si>
  <si>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</si>
  <si>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</si>
  <si>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</si>
  <si>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</si>
  <si>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</si>
  <si>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</si>
  <si>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</si>
  <si>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</si>
  <si>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</si>
  <si>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</si>
  <si>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</si>
  <si>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</si>
  <si>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</si>
  <si>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</si>
  <si>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</si>
  <si>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</si>
  <si>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</si>
  <si>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</si>
  <si>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</si>
  <si>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</si>
  <si>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</si>
  <si>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</si>
  <si>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</si>
  <si>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</si>
  <si>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</si>
  <si>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</si>
  <si>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</si>
  <si>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</si>
  <si>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</si>
  <si>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</si>
  <si>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</si>
  <si>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</si>
  <si>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</si>
  <si>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</si>
  <si>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</si>
  <si>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</si>
  <si>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</si>
  <si>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</si>
  <si>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</si>
  <si>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</si>
  <si>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</si>
  <si>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</si>
  <si>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</si>
  <si>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</si>
  <si>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</si>
  <si>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</si>
  <si>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</si>
  <si>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</si>
  <si>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</si>
  <si>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</si>
  <si>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</si>
  <si>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</si>
  <si>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</si>
  <si>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</si>
  <si>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</si>
  <si>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</si>
  <si>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</si>
  <si>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</si>
  <si>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</si>
  <si>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</si>
  <si>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</si>
  <si>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</si>
  <si>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</si>
  <si>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</si>
  <si>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</si>
  <si>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</si>
  <si>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</si>
  <si>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</si>
  <si>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</si>
  <si>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</si>
  <si>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</si>
  <si>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</si>
  <si>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</si>
  <si>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</si>
  <si>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</si>
  <si>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</si>
  <si>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</si>
  <si>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</si>
  <si>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</si>
  <si>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</si>
  <si>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</si>
  <si>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</si>
  <si>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</si>
  <si>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</si>
  <si>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</si>
  <si>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</si>
  <si>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</si>
  <si>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</si>
  <si>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</si>
  <si>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</si>
  <si>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</si>
  <si>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</si>
  <si>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</si>
  <si>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</si>
  <si>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</si>
  <si>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</si>
  <si>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</si>
  <si>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</si>
  <si>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</si>
  <si>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</si>
  <si>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</si>
  <si>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</si>
  <si>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</si>
  <si>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</si>
  <si>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</si>
  <si>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</si>
  <si>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</si>
  <si>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</si>
  <si>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</si>
  <si>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</si>
  <si>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</si>
  <si>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</si>
  <si>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</si>
  <si>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</si>
  <si>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</si>
  <si>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</si>
  <si>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</si>
  <si>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</si>
  <si>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</si>
  <si>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</si>
  <si>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</si>
  <si>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</si>
  <si>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</si>
  <si>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</si>
  <si>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</si>
  <si>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</si>
  <si>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</si>
  <si>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</si>
  <si>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</si>
  <si>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</si>
  <si>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</si>
  <si>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</si>
  <si>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</si>
  <si>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</si>
  <si>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</si>
  <si>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</si>
  <si>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</si>
  <si>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</si>
  <si>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</si>
  <si>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</si>
  <si>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</si>
  <si>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</si>
  <si>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</si>
  <si>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</si>
  <si>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</si>
  <si>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</si>
  <si>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</si>
  <si>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</si>
  <si>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</si>
  <si>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</si>
  <si>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</si>
  <si>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</si>
  <si>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</si>
  <si>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</si>
  <si>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</si>
  <si>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</si>
  <si>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</si>
  <si>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</si>
  <si>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</si>
  <si>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</si>
  <si>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</si>
  <si>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</si>
  <si>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</si>
  <si>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</si>
  <si>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</si>
  <si>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</si>
  <si>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</si>
  <si>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</si>
  <si>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</si>
  <si>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</si>
  <si>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</si>
  <si>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</si>
  <si>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</si>
  <si>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</si>
  <si>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</si>
  <si>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</si>
  <si>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</si>
  <si>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</si>
  <si>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</si>
  <si>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</si>
  <si>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</si>
  <si>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</si>
  <si>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</si>
  <si>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</si>
  <si>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</si>
  <si>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</si>
  <si>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</si>
  <si>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</si>
  <si>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</si>
  <si>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</si>
  <si>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</si>
  <si>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</si>
  <si>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</si>
  <si>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</si>
  <si>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</si>
  <si>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</si>
  <si>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</si>
  <si>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</si>
  <si>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</si>
  <si>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</si>
  <si>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</si>
  <si>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</si>
  <si>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</si>
  <si>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</si>
  <si>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</si>
  <si>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</si>
  <si>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</si>
  <si>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</si>
  <si>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</si>
  <si>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</si>
  <si>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</si>
  <si>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</si>
  <si>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</si>
  <si>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</si>
  <si>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</si>
  <si>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</si>
  <si>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</si>
  <si>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</si>
  <si>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</si>
  <si>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</si>
  <si>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</si>
  <si>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</si>
  <si>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</si>
  <si>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</si>
  <si>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</si>
  <si>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</si>
  <si>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</si>
  <si>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</si>
  <si>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</si>
  <si>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</si>
  <si>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</si>
  <si>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</si>
  <si>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</si>
  <si>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</si>
  <si>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</si>
  <si>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</si>
  <si>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</si>
  <si>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</si>
  <si>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</si>
  <si>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</si>
  <si>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</si>
  <si>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</si>
  <si>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</si>
  <si>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</si>
  <si>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</si>
  <si>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</si>
  <si>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</si>
  <si>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</si>
  <si>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</si>
  <si>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</si>
  <si>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</si>
  <si>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</si>
  <si>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</si>
  <si>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</si>
  <si>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</si>
  <si>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</si>
  <si>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</si>
  <si>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</si>
  <si>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</si>
  <si>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</si>
  <si>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</si>
  <si>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</si>
  <si>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</si>
  <si>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</si>
  <si>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</si>
  <si>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</si>
  <si>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</si>
  <si>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</si>
  <si>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</si>
  <si>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</si>
  <si>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</si>
  <si>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</si>
  <si>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</si>
  <si>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</si>
  <si>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</si>
  <si>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</si>
  <si>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</si>
  <si>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</si>
  <si>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</si>
  <si>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</si>
  <si>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</si>
  <si>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</si>
  <si>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</si>
  <si>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</si>
  <si>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</si>
  <si>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</si>
  <si>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</si>
  <si>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</si>
  <si>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</si>
  <si>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</si>
  <si>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</si>
  <si>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</si>
  <si>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</si>
  <si>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</si>
  <si>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</si>
  <si>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</si>
  <si>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</si>
  <si>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</si>
  <si>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</si>
  <si>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</si>
  <si>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</si>
  <si>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</si>
  <si>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</si>
  <si>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</si>
  <si>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</si>
  <si>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</si>
  <si>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</si>
  <si>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</si>
  <si>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</si>
  <si>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</si>
  <si>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</si>
  <si>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</si>
  <si>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</si>
  <si>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</si>
  <si>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</si>
  <si>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</si>
  <si>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</si>
  <si>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</si>
  <si>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</si>
  <si>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</si>
  <si>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</si>
  <si>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</si>
  <si>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</si>
  <si>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</si>
  <si>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</si>
  <si>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</si>
  <si>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</si>
  <si>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</si>
  <si>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</si>
  <si>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</si>
  <si>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</si>
  <si>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</si>
  <si>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</si>
  <si>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</si>
  <si>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</si>
  <si>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</si>
  <si>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</si>
  <si>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</si>
  <si>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</si>
  <si>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</si>
  <si>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</si>
  <si>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</si>
  <si>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</si>
  <si>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</si>
  <si>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</si>
  <si>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</si>
  <si>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</si>
  <si>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</si>
  <si>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</si>
  <si>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</si>
  <si>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</si>
  <si>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</si>
  <si>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</si>
  <si>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</si>
  <si>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</si>
  <si>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</si>
  <si>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</si>
  <si>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</si>
  <si>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</si>
  <si>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</si>
  <si>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</si>
  <si>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</si>
  <si>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</si>
  <si>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</si>
  <si>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</si>
  <si>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</si>
  <si>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</si>
  <si>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</si>
  <si>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</si>
  <si>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</si>
  <si>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</si>
  <si>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</si>
  <si>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</si>
  <si>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</si>
  <si>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</si>
  <si>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</si>
  <si>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</si>
  <si>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</si>
  <si>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</si>
  <si>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</si>
  <si>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</si>
  <si>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</si>
  <si>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</si>
  <si>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</si>
  <si>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</si>
  <si>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</si>
  <si>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</si>
  <si>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</si>
  <si>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</si>
  <si>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</si>
  <si>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</si>
  <si>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</si>
  <si>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</si>
  <si>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</si>
  <si>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</si>
  <si>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</si>
  <si>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</si>
  <si>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</si>
  <si>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</si>
  <si>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</si>
  <si>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</si>
  <si>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</si>
  <si>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</si>
  <si>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</si>
  <si>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</si>
  <si>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</si>
  <si>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</si>
  <si>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</si>
  <si>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</si>
  <si>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</si>
  <si>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</si>
  <si>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</si>
  <si>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</si>
  <si>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</si>
  <si>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</si>
  <si>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</si>
  <si>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</si>
  <si>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</si>
  <si>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</si>
  <si>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</si>
  <si>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</si>
  <si>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</si>
  <si>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</si>
  <si>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</si>
  <si>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</si>
  <si>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</si>
  <si>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</si>
  <si>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</si>
  <si>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</si>
  <si>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</si>
  <si>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</si>
  <si>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</si>
  <si>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</si>
  <si>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</si>
  <si>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</si>
  <si>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</si>
  <si>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</si>
  <si>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</si>
  <si>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</si>
  <si>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</si>
  <si>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</si>
  <si>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</si>
  <si>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</si>
  <si>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</si>
  <si>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</si>
  <si>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</si>
  <si>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</si>
  <si>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</si>
  <si>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</si>
  <si>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</si>
  <si>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</si>
  <si>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</si>
  <si>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</si>
  <si>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</si>
  <si>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</si>
  <si>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</si>
  <si>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</si>
  <si>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</si>
  <si>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</si>
  <si>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</si>
  <si>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</si>
  <si>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</si>
  <si>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</si>
  <si>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</si>
  <si>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</si>
  <si>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</si>
  <si>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</si>
  <si>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</si>
  <si>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</si>
  <si>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</si>
  <si>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</si>
  <si>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</si>
  <si>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</si>
  <si>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</si>
  <si>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</si>
  <si>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</si>
  <si>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</si>
  <si>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</si>
  <si>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</si>
  <si>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</si>
  <si>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</si>
  <si>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</si>
  <si>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</si>
  <si>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</si>
  <si>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</si>
  <si>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</si>
  <si>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</si>
  <si>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</si>
  <si>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</si>
  <si>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</si>
  <si>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</si>
  <si>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</si>
  <si>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</si>
  <si>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</si>
  <si>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</si>
  <si>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</si>
  <si>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</si>
  <si>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</si>
  <si>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</si>
  <si>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</si>
  <si>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</si>
  <si>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</si>
  <si>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</si>
  <si>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</si>
  <si>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</si>
  <si>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</si>
  <si>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</si>
  <si>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</si>
  <si>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</si>
  <si>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</si>
  <si>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</si>
  <si>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</si>
  <si>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</si>
  <si>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</si>
  <si>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</si>
  <si>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</si>
  <si>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</si>
  <si>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</si>
  <si>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</si>
  <si>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</si>
  <si>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</si>
  <si>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</si>
  <si>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</si>
  <si>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</si>
  <si>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</si>
  <si>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</si>
  <si>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</si>
  <si>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</si>
  <si>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</si>
  <si>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</si>
  <si>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</si>
  <si>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</si>
  <si>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</si>
  <si>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</si>
  <si>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</si>
  <si>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</si>
  <si>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</si>
  <si>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</si>
  <si>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</si>
  <si>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</si>
  <si>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</si>
  <si>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</si>
  <si>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</si>
  <si>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</si>
  <si>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</si>
  <si>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</si>
  <si>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</si>
  <si>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</si>
  <si>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</si>
  <si>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</si>
  <si>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</si>
  <si>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</si>
  <si>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</si>
  <si>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</si>
  <si>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</si>
  <si>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</si>
  <si>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</si>
  <si>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</si>
  <si>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</si>
  <si>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</si>
  <si>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</si>
  <si>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</si>
  <si>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</si>
  <si>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</si>
  <si>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</si>
  <si>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</si>
  <si>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</si>
  <si>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</si>
  <si>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</si>
  <si>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</si>
  <si>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</si>
  <si>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</si>
  <si>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</si>
  <si>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</si>
  <si>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</si>
  <si>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</si>
  <si>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</si>
  <si>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</si>
  <si>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</si>
  <si>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</si>
  <si>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</si>
  <si>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</si>
  <si>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</si>
  <si>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</si>
  <si>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</si>
  <si>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</si>
  <si>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</si>
  <si>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</si>
  <si>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</si>
  <si>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</si>
  <si>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</si>
  <si>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</si>
  <si>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</si>
  <si>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</si>
  <si>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</si>
  <si>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</si>
  <si>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</si>
  <si>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</si>
  <si>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</si>
  <si>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</si>
  <si>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</si>
  <si>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</si>
  <si>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</si>
  <si>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</si>
  <si>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</si>
  <si>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</si>
  <si>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</si>
  <si>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</si>
  <si>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</si>
  <si>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</si>
  <si>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</si>
  <si>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</si>
  <si>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</si>
  <si>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</si>
  <si>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</si>
  <si>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</si>
  <si>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</si>
  <si>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</si>
  <si>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</si>
  <si>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</si>
  <si>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</si>
  <si>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</si>
  <si>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</si>
  <si>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</si>
  <si>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</si>
  <si>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</si>
  <si>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</si>
  <si>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</si>
  <si>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</si>
  <si>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</si>
  <si>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</si>
  <si>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</si>
  <si>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</si>
  <si>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</si>
  <si>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</si>
  <si>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</si>
  <si>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</si>
  <si>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</si>
  <si>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</si>
  <si>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</si>
  <si>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</si>
  <si>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</si>
  <si>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</si>
  <si>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</si>
  <si>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</si>
  <si>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</si>
  <si>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</si>
  <si>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</si>
  <si>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</si>
  <si>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</si>
  <si>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</si>
  <si>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</si>
  <si>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</si>
  <si>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</si>
  <si>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</si>
  <si>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</si>
  <si>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</si>
  <si>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</si>
  <si>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</si>
  <si>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</si>
  <si>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</si>
  <si>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</si>
  <si>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</si>
  <si>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</si>
  <si>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</si>
  <si>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</si>
  <si>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</si>
  <si>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</si>
  <si>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</si>
  <si>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</si>
  <si>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</si>
  <si>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</si>
  <si>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</si>
  <si>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</si>
  <si>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</si>
  <si>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</si>
  <si>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</si>
  <si>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</si>
  <si>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</si>
  <si>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</si>
  <si>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</si>
  <si>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</si>
  <si>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</si>
  <si>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</si>
  <si>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</si>
  <si>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</si>
  <si>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</si>
  <si>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</si>
  <si>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</si>
  <si>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</si>
  <si>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</si>
  <si>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</si>
  <si>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</si>
  <si>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</si>
  <si>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</si>
  <si>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</si>
  <si>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</si>
  <si>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</si>
  <si>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</si>
  <si>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</si>
  <si>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</si>
  <si>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</si>
  <si>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</si>
  <si>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</si>
  <si>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</si>
  <si>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</si>
  <si>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</si>
  <si>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</si>
  <si>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</si>
  <si>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</si>
  <si>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</si>
  <si>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</si>
  <si>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</si>
  <si>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</si>
  <si>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</si>
  <si>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</si>
  <si>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</si>
  <si>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</si>
  <si>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</si>
  <si>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</si>
  <si>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</si>
  <si>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</si>
  <si>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</si>
  <si>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</si>
  <si>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</si>
  <si>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</si>
  <si>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</si>
  <si>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</si>
  <si>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</si>
  <si>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</si>
  <si>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</si>
  <si>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</si>
  <si>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</si>
  <si>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</si>
  <si>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</si>
  <si>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</si>
  <si>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</si>
  <si>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</si>
  <si>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</si>
  <si>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</si>
  <si>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</si>
  <si>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</si>
  <si>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</si>
  <si>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</si>
  <si>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</si>
  <si>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</si>
  <si>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</si>
  <si>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</si>
  <si>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</si>
  <si>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</si>
  <si>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</si>
  <si>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</si>
  <si>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</si>
  <si>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</si>
  <si>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</si>
  <si>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</si>
  <si>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</si>
  <si>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</si>
  <si>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</si>
  <si>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</si>
  <si>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</si>
  <si>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</si>
  <si>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</si>
  <si>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</si>
  <si>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</si>
  <si>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</si>
  <si>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</si>
  <si>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</si>
  <si>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</si>
  <si>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</si>
  <si>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</si>
  <si>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</si>
  <si>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</si>
  <si>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</si>
  <si>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</si>
  <si>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</si>
  <si>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</si>
  <si>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</si>
  <si>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</si>
  <si>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</si>
  <si>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</si>
  <si>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</si>
  <si>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</si>
  <si>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</si>
  <si>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</si>
  <si>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</si>
  <si>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</si>
  <si>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</si>
  <si>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</si>
  <si>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</si>
  <si>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</si>
  <si>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</si>
  <si>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</si>
  <si>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</si>
  <si>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</si>
  <si>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</si>
  <si>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</si>
  <si>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</si>
  <si>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</si>
  <si>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</si>
  <si>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</si>
  <si>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</si>
  <si>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</si>
  <si>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</si>
  <si>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</si>
  <si>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</si>
  <si>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</si>
  <si>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</si>
  <si>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</si>
  <si>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</si>
  <si>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</si>
  <si>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</si>
  <si>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</si>
  <si>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</si>
  <si>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</si>
  <si>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</si>
  <si>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</si>
  <si>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</si>
  <si>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</si>
  <si>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</si>
  <si>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</si>
  <si>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</si>
  <si>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</si>
  <si>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</si>
  <si>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</si>
  <si>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</si>
  <si>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</si>
  <si>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</si>
  <si>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</si>
  <si>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</si>
  <si>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</si>
  <si>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</si>
  <si>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</si>
  <si>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</si>
  <si>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</si>
  <si>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</si>
  <si>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</si>
  <si>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</si>
  <si>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</si>
  <si>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</si>
  <si>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</si>
  <si>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</si>
  <si>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</si>
  <si>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</si>
  <si>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</si>
  <si>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</si>
  <si>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</si>
  <si>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</si>
  <si>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</si>
  <si>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</si>
  <si>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</si>
  <si>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</si>
  <si>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</si>
  <si>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</si>
  <si>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</si>
  <si>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</si>
  <si>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</si>
  <si>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</si>
  <si>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</si>
  <si>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</si>
  <si>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</si>
  <si>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</si>
  <si>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</si>
  <si>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</si>
  <si>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</si>
  <si>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</si>
  <si>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</si>
  <si>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</si>
  <si>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</si>
  <si>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</si>
  <si>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</si>
  <si>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</si>
  <si>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</si>
  <si>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</si>
  <si>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</si>
  <si>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</si>
  <si>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</si>
  <si>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</si>
  <si>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</si>
  <si>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</si>
  <si>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</si>
  <si>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</si>
  <si>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</si>
  <si>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</si>
  <si>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</si>
  <si>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</si>
  <si>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</si>
  <si>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</si>
  <si>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</si>
  <si>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</si>
  <si>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</si>
  <si>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</si>
  <si>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</si>
  <si>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</si>
  <si>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</si>
  <si>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</si>
  <si>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</si>
  <si>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</si>
  <si>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</si>
  <si>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</si>
  <si>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</si>
  <si>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</si>
  <si>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</si>
  <si>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</si>
  <si>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</si>
  <si>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</si>
  <si>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</si>
  <si>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</si>
  <si>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</si>
  <si>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</si>
  <si>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</si>
  <si>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</si>
  <si>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</si>
  <si>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</si>
  <si>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</si>
  <si>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</si>
  <si>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</si>
  <si>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</si>
  <si>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</si>
  <si>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</si>
  <si>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</si>
  <si>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</si>
  <si>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</si>
  <si>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</si>
  <si>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</si>
  <si>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</si>
  <si>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</si>
  <si>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</si>
  <si>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</si>
  <si>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</si>
  <si>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</si>
  <si>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</si>
  <si>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</si>
  <si>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</si>
  <si>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</si>
  <si>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</si>
  <si>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</si>
  <si>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</si>
  <si>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</si>
  <si>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</si>
  <si>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</si>
  <si>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</si>
  <si>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</si>
  <si>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</si>
  <si>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</si>
  <si>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</si>
  <si>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</si>
  <si>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</si>
  <si>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</si>
  <si>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</si>
  <si>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</si>
  <si>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</si>
  <si>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</si>
  <si>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</si>
  <si>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</si>
  <si>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</si>
  <si>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</si>
  <si>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</si>
  <si>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</si>
  <si>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</si>
  <si>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</si>
  <si>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</si>
  <si>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</si>
  <si>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</si>
  <si>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</si>
  <si>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</si>
  <si>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</si>
  <si>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</si>
  <si>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</si>
  <si>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</si>
  <si>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</si>
  <si>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</si>
  <si>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</si>
  <si>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</si>
  <si>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</si>
  <si>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</si>
  <si>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</si>
  <si>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</si>
  <si>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</si>
  <si>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</si>
  <si>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</si>
  <si>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</si>
  <si>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</si>
  <si>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</si>
  <si>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</si>
  <si>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</si>
  <si>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</si>
  <si>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</si>
  <si>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</si>
  <si>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</si>
  <si>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</si>
  <si>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</si>
  <si>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</si>
  <si>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</si>
  <si>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</si>
  <si>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</si>
  <si>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</si>
  <si>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</si>
  <si>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</si>
  <si>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</si>
  <si>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</si>
  <si>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</si>
  <si>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</si>
  <si>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</si>
  <si>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</si>
  <si>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</si>
  <si>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</si>
  <si>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</si>
  <si>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</si>
  <si>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</si>
  <si>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</si>
  <si>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</si>
  <si>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</si>
  <si>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</si>
  <si>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</si>
  <si>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</si>
  <si>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</si>
  <si>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</si>
  <si>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</si>
  <si>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</si>
  <si>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</si>
  <si>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</si>
  <si>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</si>
  <si>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</si>
  <si>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</si>
  <si>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</si>
  <si>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</si>
  <si>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</si>
  <si>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</si>
  <si>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</si>
  <si>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</si>
  <si>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</si>
  <si>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</si>
  <si>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</si>
  <si>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</si>
  <si>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</si>
  <si>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</si>
  <si>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</si>
  <si>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</si>
  <si>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</si>
  <si>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</si>
  <si>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</si>
  <si>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</si>
  <si>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</si>
  <si>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</si>
  <si>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</si>
  <si>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</si>
  <si>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</si>
  <si>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</si>
  <si>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</si>
  <si>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</si>
  <si>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</si>
  <si>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</si>
  <si>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</si>
  <si>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</si>
  <si>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</si>
  <si>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</si>
  <si>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</si>
  <si>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</si>
  <si>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</si>
  <si>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</si>
  <si>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</si>
  <si>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</si>
  <si>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</si>
  <si>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</si>
  <si>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</si>
  <si>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</si>
  <si>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</si>
  <si>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</si>
  <si>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</si>
  <si>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</si>
  <si>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</si>
  <si>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</si>
  <si>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</si>
  <si>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</si>
  <si>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</si>
  <si>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</si>
  <si>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</si>
  <si>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</si>
  <si>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</si>
  <si>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</si>
  <si>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</si>
  <si>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</si>
  <si>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</si>
  <si>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</si>
  <si>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</si>
  <si>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</si>
  <si>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</si>
  <si>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</si>
  <si>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</si>
  <si>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</si>
  <si>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</si>
  <si>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</si>
  <si>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</si>
  <si>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</si>
  <si>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</si>
  <si>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</si>
  <si>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</si>
  <si>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</si>
  <si>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</si>
  <si>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</si>
  <si>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</si>
  <si>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</si>
  <si>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</si>
  <si>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</si>
  <si>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</si>
  <si>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</si>
  <si>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</si>
  <si>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</si>
  <si>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</si>
  <si>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</si>
  <si>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</si>
  <si>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</si>
  <si>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</si>
  <si>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</si>
  <si>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</si>
  <si>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</si>
  <si>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</si>
  <si>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</si>
  <si>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</si>
  <si>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</si>
  <si>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</si>
  <si>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</si>
  <si>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</si>
  <si>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</si>
  <si>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</si>
  <si>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</si>
  <si>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</si>
  <si>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</si>
  <si>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</si>
  <si>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</si>
  <si>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</si>
  <si>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</si>
  <si>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</si>
  <si>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</si>
  <si>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</si>
  <si>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</si>
  <si>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</si>
  <si>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</si>
  <si>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</si>
  <si>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</si>
  <si>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</si>
  <si>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</si>
  <si>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</si>
  <si>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</si>
  <si>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</si>
  <si>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</si>
  <si>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</si>
  <si>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</si>
  <si>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</si>
  <si>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</si>
  <si>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</si>
  <si>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</si>
  <si>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</si>
  <si>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</si>
  <si>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</si>
  <si>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</si>
  <si>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</si>
  <si>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</si>
  <si>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</si>
  <si>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</si>
  <si>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</si>
  <si>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</si>
  <si>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</si>
  <si>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</si>
  <si>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</si>
  <si>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</si>
  <si>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</si>
  <si>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</si>
  <si>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</si>
  <si>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</si>
  <si>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</si>
  <si>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</si>
  <si>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</si>
  <si>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</si>
  <si>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</si>
  <si>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</si>
  <si>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</si>
  <si>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</si>
  <si>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</si>
  <si>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</si>
  <si>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</si>
  <si>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</si>
  <si>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</si>
  <si>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</si>
  <si>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</si>
  <si>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</si>
  <si>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</si>
  <si>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</si>
  <si>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</si>
  <si>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</si>
  <si>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</si>
  <si>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</si>
  <si>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</si>
  <si>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</si>
  <si>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</si>
  <si>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</si>
  <si>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</si>
  <si>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</si>
  <si>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</si>
  <si>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</si>
  <si>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</si>
  <si>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</si>
  <si>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</si>
  <si>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</si>
  <si>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</si>
  <si>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</si>
  <si>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</si>
  <si>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</si>
  <si>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</si>
  <si>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</si>
  <si>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</si>
  <si>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</si>
  <si>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</si>
  <si>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</si>
  <si>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</si>
  <si>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</si>
  <si>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</si>
  <si>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</si>
  <si>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</si>
  <si>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</si>
  <si>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</si>
  <si>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</si>
  <si>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</si>
  <si>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</si>
  <si>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</si>
  <si>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</si>
  <si>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</si>
  <si>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</si>
  <si>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</si>
  <si>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</si>
  <si>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</si>
  <si>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</si>
  <si>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</si>
  <si>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</si>
  <si>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</si>
  <si>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</si>
  <si>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</si>
  <si>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</si>
  <si>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</si>
  <si>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</si>
  <si>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</si>
  <si>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</si>
  <si>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</si>
  <si>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</si>
  <si>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</si>
  <si>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</si>
  <si>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</si>
  <si>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</si>
  <si>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</si>
  <si>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</si>
  <si>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</si>
  <si>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</si>
  <si>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</si>
  <si>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</si>
  <si>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</si>
  <si>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</si>
  <si>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</si>
  <si>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</si>
  <si>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</si>
  <si>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</si>
  <si>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</si>
  <si>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</si>
  <si>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</si>
  <si>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</si>
  <si>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</si>
  <si>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</si>
  <si>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</si>
  <si>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</si>
  <si>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</si>
  <si>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</si>
  <si>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</si>
  <si>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</si>
  <si>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</si>
  <si>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</si>
  <si>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</si>
  <si>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</si>
  <si>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</si>
  <si>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</si>
  <si>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</si>
  <si>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</si>
  <si>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</si>
  <si>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</si>
  <si>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</si>
  <si>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</si>
  <si>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</si>
  <si>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</si>
  <si>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</si>
  <si>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</si>
  <si>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</si>
  <si>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</si>
  <si>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</si>
  <si>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</si>
  <si>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</si>
  <si>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</si>
  <si>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</si>
  <si>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</si>
  <si>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</si>
  <si>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</si>
  <si>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</si>
  <si>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</si>
  <si>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</si>
  <si>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</si>
  <si>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</si>
  <si>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</si>
  <si>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</si>
  <si>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</si>
  <si>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</si>
  <si>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</si>
  <si>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</si>
  <si>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</si>
  <si>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</si>
  <si>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</si>
  <si>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</si>
  <si>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</si>
  <si>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</si>
  <si>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</si>
  <si>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</si>
  <si>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</si>
  <si>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</si>
  <si>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</si>
  <si>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</si>
  <si>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</si>
  <si>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</si>
  <si>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</si>
  <si>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</si>
  <si>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</si>
  <si>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</si>
  <si>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</si>
  <si>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</si>
  <si>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</si>
  <si>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</si>
  <si>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</si>
  <si>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</si>
  <si>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</si>
  <si>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</si>
  <si>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</si>
  <si>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</si>
  <si>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</si>
  <si>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</si>
  <si>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</si>
  <si>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</si>
  <si>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</si>
  <si>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</si>
  <si>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</si>
  <si>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</si>
  <si>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</si>
  <si>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</si>
  <si>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</si>
  <si>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</si>
  <si>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</si>
  <si>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</si>
  <si>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</si>
  <si>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</si>
  <si>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</si>
  <si>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</si>
  <si>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</si>
  <si>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</si>
  <si>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</si>
  <si>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</si>
  <si>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</si>
  <si>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</si>
  <si>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</si>
  <si>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</si>
  <si>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</si>
  <si>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</si>
  <si>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</si>
  <si>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</si>
  <si>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</si>
  <si>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</si>
  <si>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</si>
  <si>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</si>
  <si>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</si>
  <si>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</si>
  <si>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</si>
  <si>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</si>
  <si>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</si>
  <si>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</si>
  <si>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</si>
  <si>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</si>
  <si>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</si>
  <si>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</si>
  <si>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</si>
  <si>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</si>
  <si>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</si>
  <si>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</si>
  <si>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</si>
  <si>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</si>
  <si>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</si>
  <si>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</si>
  <si>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</si>
  <si>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</si>
  <si>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</si>
  <si>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</si>
  <si>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</si>
  <si>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</si>
  <si>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</si>
  <si>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</si>
  <si>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</si>
  <si>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</si>
  <si>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</si>
  <si>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</si>
  <si>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</si>
  <si>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</si>
  <si>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</si>
  <si>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</si>
  <si>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</si>
  <si>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</si>
  <si>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</si>
  <si>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</si>
  <si>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</si>
  <si>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</si>
  <si>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</si>
  <si>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</si>
  <si>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</si>
  <si>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</si>
  <si>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</si>
  <si>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</si>
  <si>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</si>
  <si>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</si>
  <si>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</si>
  <si>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</si>
  <si>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</si>
  <si>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</si>
  <si>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</si>
  <si>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</si>
  <si>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</si>
  <si>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</si>
  <si>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</si>
  <si>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</si>
  <si>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</si>
  <si>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</si>
  <si>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</si>
  <si>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</si>
  <si>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</si>
  <si>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</si>
  <si>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</si>
  <si>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</si>
  <si>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</si>
  <si>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</si>
  <si>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</si>
  <si>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</si>
  <si>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</si>
  <si>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</si>
  <si>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</si>
  <si>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</si>
  <si>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</si>
  <si>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</si>
  <si>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</si>
  <si>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</si>
  <si>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</si>
  <si>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</si>
  <si>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</si>
  <si>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</si>
  <si>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</si>
  <si>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</si>
  <si>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</si>
  <si>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</si>
  <si>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</si>
  <si>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</si>
  <si>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</si>
  <si>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</si>
  <si>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</si>
  <si>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</si>
  <si>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</si>
  <si>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</si>
  <si>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</si>
  <si>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</si>
  <si>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</si>
  <si>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</si>
  <si>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</si>
  <si>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</si>
  <si>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</si>
  <si>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</si>
  <si>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</si>
  <si>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</si>
  <si>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</si>
  <si>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</si>
  <si>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</si>
  <si>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</si>
  <si>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</si>
  <si>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</si>
  <si>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</si>
  <si>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</si>
  <si>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</si>
  <si>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</si>
  <si>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</si>
  <si>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</si>
  <si>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</si>
  <si>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</si>
  <si>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</si>
  <si>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</si>
  <si>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</si>
  <si>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</si>
  <si>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</si>
  <si>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</si>
  <si>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</si>
  <si>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</si>
  <si>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</si>
  <si>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</si>
  <si>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</si>
  <si>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</si>
  <si>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</si>
  <si>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</si>
  <si>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</si>
  <si>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</si>
  <si>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</si>
  <si>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</si>
  <si>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</si>
  <si>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</si>
  <si>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</si>
  <si>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</si>
  <si>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</si>
  <si>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</si>
  <si>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</si>
  <si>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</si>
  <si>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</si>
  <si>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</si>
  <si>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</si>
  <si>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</si>
  <si>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</si>
  <si>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</si>
  <si>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</si>
  <si>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</si>
  <si>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</si>
  <si>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</si>
  <si>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</si>
  <si>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</si>
  <si>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</si>
  <si>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</si>
  <si>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</si>
  <si>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</si>
  <si>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</si>
  <si>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</si>
  <si>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</si>
  <si>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</si>
  <si>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</si>
  <si>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</si>
  <si>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</si>
  <si>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</si>
  <si>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</si>
  <si>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</si>
  <si>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</si>
  <si>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</si>
  <si>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</si>
  <si>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</si>
  <si>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</si>
  <si>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</si>
  <si>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</si>
  <si>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</si>
  <si>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</si>
  <si>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</si>
  <si>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</si>
  <si>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</si>
  <si>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</si>
  <si>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</si>
  <si>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</si>
  <si>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</si>
  <si>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</si>
  <si>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</si>
  <si>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</si>
  <si>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</si>
  <si>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</si>
  <si>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</si>
  <si>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</si>
  <si>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</si>
  <si>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</si>
  <si>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</si>
  <si>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</si>
  <si>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</si>
  <si>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</si>
  <si>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</si>
  <si>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</si>
  <si>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</si>
  <si>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</si>
  <si>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</si>
  <si>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</si>
  <si>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</si>
  <si>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</si>
  <si>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</si>
  <si>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</si>
  <si>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</si>
  <si>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</si>
  <si>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</si>
  <si>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</si>
  <si>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</si>
  <si>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</si>
  <si>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</si>
  <si>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</si>
  <si>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</si>
  <si>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</si>
  <si>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</si>
  <si>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</si>
  <si>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</si>
  <si>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</si>
  <si>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</si>
  <si>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</si>
  <si>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</si>
  <si>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</si>
  <si>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</si>
  <si>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</si>
  <si>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</si>
  <si>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</si>
  <si>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</si>
  <si>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</si>
  <si>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</si>
  <si>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</si>
  <si>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</si>
  <si>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</si>
  <si>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</si>
  <si>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</si>
  <si>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</si>
  <si>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</si>
  <si>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</si>
  <si>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</si>
  <si>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</si>
  <si>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</si>
  <si>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</si>
  <si>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</si>
  <si>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</si>
  <si>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</si>
  <si>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</si>
  <si>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</si>
  <si>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</si>
  <si>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</si>
  <si>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</si>
  <si>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</si>
  <si>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</si>
  <si>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</si>
  <si>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</si>
  <si>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</si>
  <si>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</si>
  <si>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</si>
  <si>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</si>
  <si>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</si>
  <si>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</si>
  <si>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</si>
  <si>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</si>
  <si>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</si>
  <si>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</si>
  <si>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</si>
  <si>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</si>
  <si>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</si>
  <si>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</si>
  <si>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</si>
  <si>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</si>
  <si>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</si>
  <si>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</si>
  <si>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</si>
  <si>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</si>
  <si>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</si>
  <si>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</si>
  <si>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</si>
  <si>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</si>
  <si>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</si>
  <si>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</si>
  <si>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</si>
  <si>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</si>
  <si>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</si>
  <si>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</si>
  <si>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</si>
  <si>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</si>
  <si>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</si>
  <si>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</si>
  <si>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</si>
  <si>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</si>
  <si>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</si>
  <si>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</si>
  <si>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</si>
  <si>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</si>
  <si>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</si>
  <si>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</si>
  <si>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</si>
  <si>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</si>
  <si>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</si>
  <si>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</si>
  <si>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</si>
  <si>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</si>
  <si>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</si>
  <si>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</si>
  <si>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</si>
  <si>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</si>
  <si>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</si>
  <si>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</si>
  <si>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</si>
  <si>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</si>
  <si>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</si>
  <si>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</si>
  <si>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</si>
  <si>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</si>
  <si>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</si>
  <si>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</si>
  <si>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</si>
  <si>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</si>
  <si>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</si>
  <si>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</si>
  <si>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</si>
  <si>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</si>
  <si>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</si>
  <si>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</si>
  <si>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</si>
  <si>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</si>
  <si>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</si>
  <si>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</si>
  <si>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</si>
  <si>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</si>
  <si>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</si>
  <si>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</si>
  <si>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</si>
  <si>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</si>
  <si>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</si>
  <si>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</si>
  <si>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</si>
  <si>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</si>
  <si>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</si>
  <si>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</si>
  <si>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</si>
  <si>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</si>
  <si>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</si>
  <si>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</si>
  <si>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</si>
  <si>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</si>
  <si>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</si>
  <si>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</si>
  <si>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</si>
  <si>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</si>
  <si>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</si>
  <si>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</si>
  <si>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</si>
  <si>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</si>
  <si>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</si>
  <si>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</si>
  <si>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</si>
  <si>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</si>
  <si>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</si>
  <si>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</si>
  <si>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</si>
  <si>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</si>
  <si>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</si>
  <si>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</si>
  <si>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</si>
  <si>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</si>
  <si>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</si>
  <si>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</si>
  <si>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</si>
  <si>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</si>
  <si>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</si>
  <si>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</si>
  <si>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</si>
  <si>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</si>
  <si>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</si>
  <si>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</si>
  <si>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</si>
  <si>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</si>
  <si>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</si>
  <si>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</si>
  <si>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</si>
  <si>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</si>
  <si>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</si>
  <si>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</si>
  <si>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</si>
  <si>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</si>
  <si>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</si>
  <si>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</si>
  <si>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</si>
  <si>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</si>
  <si>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</si>
  <si>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</si>
  <si>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</si>
  <si>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</si>
  <si>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</si>
  <si>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</si>
  <si>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</si>
  <si>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</si>
  <si>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</si>
  <si>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</si>
  <si>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</si>
  <si>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</si>
  <si>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</si>
  <si>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</si>
  <si>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</si>
  <si>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</si>
  <si>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</si>
  <si>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</si>
  <si>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</si>
  <si>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</si>
  <si>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</si>
  <si>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</si>
  <si>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</si>
  <si>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</si>
  <si>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</si>
  <si>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</si>
  <si>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</si>
  <si>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</si>
  <si>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</si>
  <si>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</si>
  <si>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</si>
  <si>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</si>
  <si>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</si>
  <si>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</si>
  <si>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</si>
  <si>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</si>
  <si>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</si>
  <si>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</si>
  <si>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</si>
  <si>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</si>
  <si>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</si>
  <si>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</si>
  <si>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</si>
  <si>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</si>
  <si>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</si>
  <si>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</si>
  <si>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</si>
  <si>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</si>
  <si>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</si>
  <si>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</si>
  <si>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</si>
  <si>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</si>
  <si>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</si>
  <si>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</si>
  <si>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</si>
  <si>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</si>
  <si>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</si>
  <si>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</si>
  <si>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</si>
  <si>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</si>
  <si>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</si>
  <si>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</si>
  <si>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</si>
  <si>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</si>
  <si>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</si>
  <si>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</si>
  <si>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</si>
  <si>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</si>
  <si>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</si>
  <si>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</si>
  <si>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</si>
  <si>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</si>
  <si>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</si>
  <si>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</si>
  <si>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</si>
  <si>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</si>
  <si>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</si>
  <si>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</si>
  <si>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</si>
  <si>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</si>
  <si>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</si>
  <si>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</si>
  <si>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</si>
  <si>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</si>
  <si>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</si>
  <si>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</si>
  <si>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</si>
  <si>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</si>
  <si>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</si>
  <si>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</si>
  <si>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</si>
  <si>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</si>
  <si>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</si>
  <si>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</si>
  <si>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</si>
  <si>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</si>
  <si>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</si>
  <si>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</si>
  <si>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</si>
  <si>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</si>
  <si>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</si>
  <si>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</si>
  <si>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</si>
  <si>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</si>
  <si>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</si>
  <si>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</si>
  <si>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</si>
  <si>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</si>
  <si>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</si>
  <si>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</si>
  <si>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</si>
  <si>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</si>
  <si>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</si>
  <si>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</si>
  <si>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</si>
  <si>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</si>
  <si>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</si>
  <si>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</si>
  <si>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</si>
  <si>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</si>
  <si>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</si>
  <si>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</si>
  <si>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</si>
  <si>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</si>
  <si>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</si>
  <si>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</si>
  <si>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</si>
  <si>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</si>
  <si>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</si>
  <si>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</si>
  <si>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</si>
  <si>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</si>
  <si>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</si>
  <si>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</si>
  <si>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</si>
  <si>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</si>
  <si>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</si>
  <si>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</si>
  <si>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</si>
  <si>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</si>
  <si>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</si>
  <si>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</si>
  <si>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</si>
  <si>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</si>
  <si>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</si>
  <si>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</si>
  <si>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</si>
  <si>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</si>
  <si>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</si>
  <si>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</si>
  <si>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</si>
  <si>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</si>
  <si>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</si>
  <si>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</si>
  <si>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</si>
  <si>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</si>
  <si>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</si>
  <si>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</si>
  <si>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</si>
  <si>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</si>
  <si>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</si>
  <si>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</si>
  <si>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</si>
  <si>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</si>
  <si>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</si>
  <si>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</si>
  <si>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</si>
  <si>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</si>
  <si>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</si>
  <si>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</si>
  <si>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</si>
  <si>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</si>
  <si>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</si>
  <si>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</si>
  <si>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</si>
  <si>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</si>
  <si>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</si>
  <si>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</si>
  <si>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</si>
  <si>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</si>
  <si>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</si>
  <si>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</si>
  <si>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</si>
  <si>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</si>
  <si>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</si>
  <si>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</si>
  <si>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</si>
  <si>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</si>
  <si>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</si>
  <si>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</si>
  <si>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</si>
  <si>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</si>
  <si>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</si>
  <si>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</si>
  <si>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</si>
  <si>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</si>
  <si>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</si>
  <si>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</si>
  <si>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</si>
  <si>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</si>
  <si>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</si>
  <si>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</si>
  <si>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</si>
  <si>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</si>
  <si>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</si>
  <si>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</si>
  <si>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</si>
  <si>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</si>
  <si>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</si>
  <si>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</si>
  <si>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</si>
  <si>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</si>
  <si>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</si>
  <si>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</si>
  <si>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</si>
  <si>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</si>
  <si>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</si>
  <si>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</si>
  <si>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</si>
  <si>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</si>
  <si>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</si>
  <si>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</si>
  <si>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</si>
  <si>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</si>
  <si>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</si>
  <si>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</si>
  <si>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</si>
  <si>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</si>
  <si>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</si>
  <si>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</si>
  <si>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</si>
  <si>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</si>
  <si>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</si>
  <si>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</si>
  <si>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</si>
  <si>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</si>
  <si>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</si>
  <si>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</si>
  <si>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</si>
  <si>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</si>
  <si>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</si>
  <si>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</si>
  <si>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</si>
  <si>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</si>
  <si>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</si>
  <si>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</si>
  <si>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</si>
  <si>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</si>
  <si>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</si>
  <si>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</si>
  <si>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</si>
  <si>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</si>
  <si>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</si>
  <si>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</si>
  <si>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</si>
  <si>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</si>
  <si>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</si>
  <si>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</si>
  <si>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</si>
  <si>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</si>
  <si>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</si>
  <si>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</si>
  <si>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</si>
  <si>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</si>
  <si>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</si>
  <si>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</si>
  <si>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</si>
  <si>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</si>
  <si>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</si>
  <si>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</si>
  <si>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</si>
  <si>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</si>
  <si>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</si>
  <si>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</si>
  <si>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</si>
  <si>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</si>
  <si>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</si>
  <si>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</si>
  <si>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</si>
  <si>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</si>
  <si>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</si>
  <si>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</si>
  <si>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</si>
  <si>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</si>
  <si>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</si>
  <si>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</si>
  <si>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</si>
  <si>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</si>
  <si>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</si>
  <si>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</si>
  <si>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</si>
  <si>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</si>
  <si>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</si>
  <si>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</si>
  <si>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</si>
  <si>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</si>
  <si>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</si>
  <si>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</si>
  <si>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</si>
  <si>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</si>
  <si>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</si>
  <si>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</si>
  <si>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</si>
  <si>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</si>
  <si>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</si>
  <si>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</si>
  <si>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</si>
  <si>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</si>
  <si>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</si>
  <si>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</si>
  <si>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</si>
  <si>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</si>
  <si>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</si>
  <si>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</si>
  <si>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</si>
  <si>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</si>
  <si>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</si>
  <si>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</si>
  <si>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</si>
  <si>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</si>
  <si>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</si>
  <si>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</si>
  <si>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</si>
  <si>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</si>
  <si>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</si>
  <si>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</si>
  <si>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</si>
  <si>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</si>
  <si>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</si>
  <si>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</si>
  <si>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</si>
  <si>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</si>
  <si>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</si>
  <si>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</si>
  <si>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</si>
  <si>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</si>
  <si>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</si>
  <si>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</si>
  <si>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</si>
  <si>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</si>
  <si>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</si>
  <si>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</si>
  <si>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</si>
  <si>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</si>
  <si>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</si>
  <si>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</si>
  <si>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</si>
  <si>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</si>
  <si>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</si>
  <si>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</si>
  <si>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</si>
  <si>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</si>
  <si>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</si>
  <si>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</si>
  <si>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</si>
  <si>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</si>
  <si>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</si>
  <si>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</si>
  <si>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</si>
  <si>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</si>
  <si>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</si>
  <si>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</si>
  <si>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</si>
  <si>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</si>
  <si>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</si>
  <si>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</si>
  <si>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</si>
  <si>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</si>
  <si>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</si>
  <si>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</si>
  <si>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</si>
  <si>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</si>
  <si>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</si>
  <si>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</si>
  <si>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</si>
  <si>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</si>
  <si>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</si>
  <si>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</si>
  <si>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</si>
  <si>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</si>
  <si>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</si>
  <si>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</si>
  <si>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</si>
  <si>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</si>
  <si>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</si>
  <si>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</si>
  <si>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</si>
  <si>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</si>
  <si>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</si>
  <si>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</si>
  <si>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</si>
  <si>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</si>
  <si>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</si>
  <si>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</si>
  <si>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</si>
  <si>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</si>
  <si>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</si>
  <si>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</si>
  <si>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</si>
  <si>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</si>
  <si>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</si>
  <si>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</si>
  <si>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</si>
  <si>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</si>
  <si>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</si>
  <si>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</si>
  <si>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</si>
  <si>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</si>
  <si>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</si>
  <si>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</si>
  <si>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</si>
  <si>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</si>
  <si>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</si>
  <si>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</si>
  <si>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</si>
  <si>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</si>
  <si>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</si>
  <si>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</si>
  <si>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</si>
  <si>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</si>
  <si>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</si>
  <si>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</si>
  <si>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</si>
  <si>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</si>
  <si>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</si>
  <si>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</si>
  <si>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</si>
  <si>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</si>
  <si>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</si>
  <si>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</si>
  <si>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</si>
  <si>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</si>
  <si>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</si>
  <si>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</si>
  <si>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</si>
  <si>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</si>
  <si>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</si>
  <si>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</si>
  <si>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</si>
  <si>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</si>
  <si>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</si>
  <si>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</si>
  <si>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</si>
  <si>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</si>
  <si>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</si>
  <si>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</si>
  <si>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</si>
  <si>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</si>
  <si>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</si>
  <si>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</si>
  <si>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</si>
  <si>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</si>
  <si>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</si>
  <si>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</si>
  <si>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</si>
  <si>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</si>
  <si>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</si>
  <si>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</si>
  <si>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</si>
  <si>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</si>
  <si>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</si>
  <si>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</si>
  <si>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</si>
  <si>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</si>
  <si>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</si>
  <si>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</si>
  <si>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</si>
  <si>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</si>
  <si>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</si>
  <si>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</si>
  <si>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</si>
  <si>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</si>
  <si>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</si>
  <si>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</si>
  <si>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</si>
  <si>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</si>
  <si>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</si>
  <si>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</si>
  <si>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</si>
  <si>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</si>
  <si>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</si>
  <si>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</si>
  <si>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</si>
  <si>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</si>
  <si>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</si>
  <si>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</si>
  <si>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</si>
  <si>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</si>
  <si>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</si>
  <si>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</si>
  <si>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</si>
  <si>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</si>
  <si>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</si>
  <si>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</si>
  <si>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</si>
  <si>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</si>
  <si>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</si>
  <si>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</si>
  <si>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</si>
  <si>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</si>
  <si>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</si>
  <si>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</si>
  <si>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</si>
  <si>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</si>
  <si>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</si>
  <si>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</si>
  <si>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</si>
  <si>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</si>
  <si>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</si>
  <si>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</si>
  <si>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</si>
  <si>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</si>
  <si>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</si>
  <si>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</si>
  <si>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</si>
  <si>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</si>
  <si>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</si>
  <si>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</si>
  <si>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</si>
  <si>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</si>
  <si>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</si>
  <si>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</si>
  <si>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</si>
  <si>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</si>
  <si>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</si>
  <si>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</si>
  <si>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</si>
  <si>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</si>
  <si>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</si>
  <si>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</si>
  <si>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</si>
  <si>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</si>
  <si>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</si>
  <si>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</si>
  <si>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</si>
  <si>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</si>
  <si>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</si>
  <si>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</si>
  <si>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</si>
  <si>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</si>
  <si>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</si>
  <si>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</si>
  <si>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</si>
  <si>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</si>
  <si>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</si>
  <si>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</si>
  <si>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</si>
  <si>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</si>
  <si>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</si>
  <si>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</si>
  <si>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</si>
  <si>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</si>
  <si>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</si>
  <si>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</si>
  <si>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</si>
  <si>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</si>
  <si>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</si>
  <si>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</si>
  <si>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</si>
  <si>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</si>
  <si>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</si>
  <si>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</si>
  <si>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</si>
  <si>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</si>
  <si>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</si>
  <si>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</si>
  <si>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</si>
  <si>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</si>
  <si>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</si>
  <si>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</si>
  <si>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</si>
  <si>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</si>
  <si>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</si>
  <si>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</si>
  <si>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</si>
  <si>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</si>
  <si>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</si>
  <si>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</si>
  <si>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</si>
  <si>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</si>
  <si>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</si>
  <si>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</si>
  <si>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</si>
  <si>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</si>
  <si>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</si>
  <si>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</si>
  <si>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</si>
  <si>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</si>
  <si>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</si>
  <si>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</si>
  <si>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</si>
  <si>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</si>
  <si>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</si>
  <si>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</si>
  <si>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</si>
  <si>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</si>
  <si>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</si>
  <si>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</si>
  <si>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</si>
  <si>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</si>
  <si>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</si>
  <si>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</si>
  <si>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</si>
  <si>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</si>
  <si>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</si>
  <si>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</si>
  <si>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</si>
  <si>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</si>
  <si>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</si>
  <si>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</si>
  <si>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</si>
  <si>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</si>
  <si>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</si>
  <si>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</si>
  <si>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</si>
  <si>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</si>
  <si>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</si>
  <si>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</si>
  <si>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</si>
  <si>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</si>
  <si>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</si>
  <si>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</si>
  <si>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</si>
  <si>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</si>
  <si>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</si>
  <si>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</si>
  <si>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</si>
  <si>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</si>
  <si>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</si>
  <si>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</si>
  <si>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</si>
  <si>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</si>
  <si>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</si>
  <si>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</si>
  <si>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</si>
  <si>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</si>
  <si>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</si>
  <si>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</si>
  <si>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</si>
  <si>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</si>
  <si>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</si>
  <si>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</si>
  <si>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</si>
  <si>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</si>
  <si>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</si>
  <si>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</si>
  <si>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</si>
  <si>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</si>
  <si>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</si>
  <si>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</si>
  <si>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</si>
  <si>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</si>
  <si>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</si>
  <si>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</si>
  <si>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</si>
  <si>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</si>
  <si>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</si>
  <si>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</si>
  <si>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</si>
  <si>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</si>
  <si>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</si>
  <si>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</si>
  <si>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</si>
  <si>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</si>
  <si>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</si>
  <si>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</si>
  <si>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</si>
  <si>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</si>
  <si>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</si>
  <si>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</si>
  <si>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</si>
  <si>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</si>
  <si>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</si>
  <si>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</si>
  <si>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</si>
  <si>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</si>
  <si>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</si>
  <si>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</si>
  <si>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</si>
  <si>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</si>
  <si>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</si>
  <si>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</si>
  <si>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</si>
  <si>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</si>
  <si>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</si>
  <si>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</si>
  <si>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</si>
  <si>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</si>
  <si>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</si>
  <si>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</si>
  <si>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</si>
  <si>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</si>
  <si>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</si>
  <si>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</si>
  <si>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</si>
  <si>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</si>
  <si>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</si>
  <si>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</si>
  <si>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</si>
  <si>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</si>
  <si>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</si>
  <si>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</si>
  <si>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</si>
  <si>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</si>
  <si>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</si>
  <si>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</si>
  <si>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</si>
  <si>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</si>
  <si>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</si>
  <si>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</si>
  <si>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</si>
  <si>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</si>
  <si>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</si>
  <si>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</si>
  <si>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</si>
  <si>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</si>
  <si>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</si>
  <si>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</si>
  <si>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</si>
  <si>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</si>
  <si>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</si>
  <si>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</si>
  <si>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</si>
  <si>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</si>
  <si>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</si>
  <si>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</si>
  <si>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</si>
  <si>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</si>
  <si>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</si>
  <si>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</si>
  <si>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</si>
  <si>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</si>
  <si>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</si>
  <si>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</si>
  <si>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</si>
  <si>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</si>
  <si>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</si>
  <si>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</si>
  <si>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</si>
  <si>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</si>
  <si>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</si>
  <si>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</si>
  <si>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</si>
  <si>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</si>
  <si>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</si>
  <si>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</si>
  <si>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</si>
  <si>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</si>
  <si>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</si>
  <si>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</si>
  <si>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</si>
  <si>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</si>
  <si>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</si>
  <si>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</si>
  <si>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</si>
  <si>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</si>
  <si>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</si>
  <si>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</si>
  <si>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</si>
  <si>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</si>
  <si>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</si>
  <si>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</si>
  <si>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</si>
  <si>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</si>
  <si>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</si>
  <si>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</si>
  <si>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</si>
  <si>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</si>
  <si>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</si>
  <si>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</si>
  <si>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</si>
  <si>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</si>
  <si>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</si>
  <si>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</si>
  <si>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</si>
  <si>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</si>
  <si>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</si>
  <si>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</si>
  <si>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</si>
  <si>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</si>
  <si>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</si>
  <si>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</si>
  <si>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</si>
  <si>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</si>
  <si>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</si>
  <si>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</si>
  <si>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</si>
  <si>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</si>
  <si>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</si>
  <si>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</si>
  <si>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</si>
  <si>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</si>
  <si>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</si>
  <si>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</si>
  <si>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</si>
  <si>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</si>
  <si>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</si>
  <si>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</si>
  <si>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</si>
  <si>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</si>
  <si>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</si>
  <si>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</si>
  <si>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</si>
  <si>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</si>
  <si>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</si>
  <si>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</si>
  <si>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</si>
  <si>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</si>
  <si>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</si>
  <si>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</si>
  <si>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</si>
  <si>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</si>
  <si>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</si>
  <si>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</si>
  <si>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</si>
  <si>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</si>
  <si>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</si>
  <si>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</si>
  <si>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</si>
  <si>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</si>
  <si>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</si>
  <si>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</si>
  <si>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</si>
  <si>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</si>
  <si>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</si>
  <si>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</si>
  <si>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</si>
  <si>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</si>
  <si>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</si>
  <si>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</si>
  <si>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</si>
  <si>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</si>
  <si>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</si>
  <si>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</si>
  <si>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</si>
  <si>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</si>
  <si>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</si>
  <si>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</si>
  <si>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</si>
  <si>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</si>
  <si>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</si>
  <si>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</si>
  <si>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</si>
  <si>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</si>
  <si>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</si>
  <si>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</si>
  <si>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</si>
  <si>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</si>
  <si>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</si>
  <si>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</si>
  <si>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</si>
  <si>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</si>
  <si>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</si>
  <si>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</si>
  <si>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</si>
  <si>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</si>
  <si>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</si>
  <si>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</si>
  <si>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</si>
  <si>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</si>
  <si>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</si>
  <si>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</si>
  <si>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</si>
  <si>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</si>
  <si>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</si>
  <si>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</si>
  <si>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</si>
  <si>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</si>
  <si>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</si>
  <si>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</si>
  <si>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</si>
  <si>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</si>
  <si>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</si>
  <si>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</si>
  <si>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</si>
  <si>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</si>
  <si>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</si>
  <si>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</si>
  <si>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</si>
  <si>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</si>
  <si>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</si>
  <si>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</si>
  <si>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</si>
  <si>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</si>
  <si>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</si>
  <si>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</si>
  <si>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</si>
  <si>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</si>
  <si>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</si>
  <si>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</si>
  <si>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</si>
  <si>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</si>
  <si>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</si>
  <si>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</si>
  <si>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</si>
  <si>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</si>
  <si>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</si>
  <si>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</si>
  <si>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</si>
  <si>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</si>
  <si>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</si>
  <si>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</si>
  <si>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</si>
  <si>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</si>
  <si>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</si>
  <si>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</si>
  <si>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</si>
  <si>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</si>
  <si>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</si>
  <si>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</si>
  <si>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</si>
  <si>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</si>
  <si>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</si>
  <si>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</si>
  <si>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</si>
  <si>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</si>
  <si>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</si>
  <si>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</si>
  <si>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</si>
  <si>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</si>
  <si>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</si>
  <si>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</si>
  <si>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</si>
  <si>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</si>
  <si>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</si>
  <si>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</si>
  <si>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</si>
  <si>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</si>
  <si>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</si>
  <si>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</si>
  <si>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</si>
  <si>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</si>
  <si>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</si>
  <si>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</si>
  <si>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</si>
  <si>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</si>
  <si>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</si>
  <si>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</si>
  <si>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</si>
  <si>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</si>
  <si>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</si>
  <si>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</si>
  <si>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</si>
  <si>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</si>
  <si>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</si>
  <si>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</si>
  <si>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</si>
  <si>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</si>
  <si>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</si>
  <si>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</si>
  <si>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</si>
  <si>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</si>
  <si>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</si>
  <si>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</si>
  <si>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</si>
  <si>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</si>
  <si>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</si>
  <si>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</si>
  <si>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</si>
  <si>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</si>
  <si>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</si>
  <si>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</si>
  <si>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</si>
  <si>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</si>
  <si>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</si>
  <si>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</si>
  <si>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</si>
  <si>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</si>
  <si>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</si>
  <si>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</si>
  <si>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</si>
  <si>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</si>
  <si>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</si>
  <si>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</si>
  <si>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</si>
  <si>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</si>
  <si>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</si>
  <si>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</si>
  <si>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</si>
  <si>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</si>
  <si>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</si>
  <si>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</si>
  <si>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</si>
  <si>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</si>
  <si>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</si>
  <si>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</si>
  <si>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</si>
  <si>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</si>
  <si>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</si>
  <si>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</si>
  <si>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</si>
  <si>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</si>
  <si>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</si>
  <si>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</si>
  <si>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</si>
  <si>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</si>
  <si>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</si>
  <si>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</si>
  <si>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</si>
  <si>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</si>
  <si>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</si>
  <si>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</si>
  <si>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</si>
  <si>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</si>
  <si>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</si>
  <si>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</si>
  <si>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</si>
  <si>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</si>
  <si>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</si>
  <si>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</si>
  <si>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</si>
  <si>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</si>
  <si>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</si>
  <si>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</si>
  <si>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</si>
  <si>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</si>
  <si>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</si>
  <si>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</si>
  <si>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</si>
  <si>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</si>
  <si>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</si>
  <si>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</si>
  <si>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</si>
  <si>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</si>
  <si>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</si>
  <si>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</si>
  <si>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</si>
  <si>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</si>
  <si>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</si>
  <si>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</si>
  <si>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</si>
  <si>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</si>
  <si>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</si>
  <si>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</si>
  <si>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</si>
  <si>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</si>
  <si>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</si>
  <si>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</si>
  <si>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</si>
  <si>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</si>
  <si>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</si>
  <si>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</si>
  <si>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</si>
  <si>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</si>
  <si>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</si>
  <si>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</si>
  <si>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</si>
  <si>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</si>
  <si>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</si>
  <si>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</si>
  <si>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</si>
  <si>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</si>
  <si>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</si>
  <si>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</si>
  <si>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</si>
  <si>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</si>
  <si>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</si>
  <si>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</si>
  <si>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</si>
  <si>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</si>
  <si>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</si>
  <si>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</si>
  <si>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</si>
  <si>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</si>
  <si>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</si>
  <si>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</si>
  <si>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</si>
  <si>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</si>
  <si>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</si>
  <si>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</si>
  <si>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</si>
  <si>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</si>
  <si>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</si>
  <si>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</si>
  <si>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</si>
  <si>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</si>
  <si>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</si>
  <si>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</si>
  <si>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</si>
  <si>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</si>
  <si>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</si>
  <si>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</si>
  <si>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</si>
  <si>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</si>
  <si>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</si>
  <si>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</si>
  <si>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</si>
  <si>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</si>
  <si>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</si>
  <si>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</si>
  <si>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</si>
  <si>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</si>
  <si>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</si>
  <si>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</si>
  <si>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</si>
  <si>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</si>
  <si>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</si>
  <si>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</si>
  <si>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</si>
  <si>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</si>
  <si>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</si>
  <si>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</si>
  <si>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</si>
  <si>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</si>
  <si>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</si>
  <si>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</si>
  <si>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</si>
  <si>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</si>
  <si>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</si>
  <si>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</si>
  <si>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</si>
  <si>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</si>
  <si>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</si>
  <si>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</si>
  <si>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</si>
  <si>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</si>
  <si>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</si>
  <si>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</si>
  <si>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</si>
  <si>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</si>
  <si>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</si>
  <si>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</si>
  <si>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</si>
  <si>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</si>
  <si>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</si>
  <si>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</si>
  <si>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</si>
  <si>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</si>
  <si>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</si>
  <si>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</si>
  <si>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</si>
  <si>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</si>
  <si>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</si>
  <si>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</si>
  <si>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</si>
  <si>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</si>
  <si>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</si>
  <si>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</si>
  <si>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</si>
  <si>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</si>
  <si>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</si>
  <si>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</si>
  <si>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</si>
  <si>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</si>
  <si>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</si>
  <si>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</si>
  <si>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</si>
  <si>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</si>
  <si>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</si>
  <si>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</si>
  <si>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</si>
  <si>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</si>
  <si>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</si>
  <si>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</si>
  <si>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</si>
  <si>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</si>
  <si>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</si>
  <si>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</si>
  <si>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</si>
  <si>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</si>
  <si>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</si>
  <si>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</si>
  <si>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</si>
  <si>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</si>
  <si>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</si>
  <si>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</si>
  <si>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</si>
  <si>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</si>
  <si>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</si>
  <si>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</si>
  <si>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</si>
  <si>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</si>
  <si>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</si>
  <si>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</si>
  <si>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</si>
  <si>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</si>
  <si>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</si>
  <si>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</si>
  <si>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</si>
  <si>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</si>
  <si>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</si>
  <si>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</si>
  <si>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</si>
  <si>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</si>
  <si>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</si>
  <si>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</si>
  <si>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</si>
  <si>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</si>
  <si>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</si>
  <si>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</si>
  <si>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</si>
  <si>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</si>
  <si>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</si>
  <si>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</si>
  <si>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</si>
  <si>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</si>
  <si>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</si>
  <si>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</si>
  <si>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</si>
  <si>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</si>
  <si>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</si>
  <si>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</si>
  <si>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</si>
  <si>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</si>
  <si>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</si>
  <si>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</si>
  <si>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</si>
  <si>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</si>
  <si>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</si>
  <si>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</si>
  <si>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</si>
  <si>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</si>
  <si>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</si>
  <si>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</si>
  <si>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</si>
  <si>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</si>
  <si>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</si>
  <si>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</si>
  <si>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</si>
  <si>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</si>
  <si>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</si>
  <si>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</si>
  <si>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</si>
  <si>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</si>
  <si>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</si>
  <si>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</si>
  <si>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</si>
  <si>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</si>
  <si>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</si>
  <si>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</si>
  <si>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</si>
  <si>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</si>
  <si>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</si>
  <si>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</si>
  <si>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</si>
  <si>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</si>
  <si>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</si>
  <si>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</si>
  <si>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</si>
  <si>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</si>
  <si>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</si>
  <si>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</si>
  <si>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</si>
  <si>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</si>
  <si>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</si>
  <si>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</si>
  <si>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</si>
  <si>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</si>
  <si>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</si>
  <si>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</si>
  <si>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</si>
  <si>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</si>
  <si>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</si>
  <si>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</si>
  <si>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</si>
  <si>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</si>
  <si>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</si>
  <si>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</si>
  <si>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</si>
  <si>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</si>
  <si>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</si>
  <si>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</si>
  <si>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</si>
  <si>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</si>
  <si>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</si>
  <si>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</si>
  <si>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</si>
  <si>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</si>
  <si>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</si>
  <si>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</si>
  <si>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</si>
  <si>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</si>
  <si>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</si>
  <si>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</si>
  <si>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</si>
  <si>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</si>
  <si>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</si>
  <si>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</si>
  <si>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</si>
  <si>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</si>
  <si>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</si>
  <si>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</si>
  <si>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</si>
  <si>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</si>
  <si>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</si>
  <si>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</si>
  <si>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</si>
  <si>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</si>
  <si>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</si>
  <si>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</si>
  <si>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</si>
  <si>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</si>
  <si>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</si>
  <si>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</si>
  <si>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</si>
  <si>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</si>
  <si>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</si>
  <si>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</si>
  <si>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</si>
  <si>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</si>
  <si>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</si>
  <si>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</si>
  <si>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</si>
  <si>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</si>
  <si>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</si>
  <si>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</si>
  <si>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</si>
  <si>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</si>
  <si>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</si>
  <si>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</si>
  <si>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</si>
  <si>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</si>
  <si>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</si>
  <si>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</si>
  <si>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</si>
  <si>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</si>
  <si>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</si>
  <si>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</si>
  <si>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</si>
  <si>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</si>
  <si>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</si>
  <si>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</si>
  <si>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</si>
  <si>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</si>
  <si>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</si>
  <si>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</si>
  <si>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</si>
  <si>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</si>
  <si>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</si>
  <si>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</si>
  <si>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</si>
  <si>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</si>
  <si>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</si>
  <si>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</si>
  <si>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</si>
  <si>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</si>
  <si>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</si>
  <si>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</si>
  <si>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</si>
  <si>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</si>
  <si>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</si>
  <si>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</si>
  <si>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</si>
  <si>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</si>
  <si>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</si>
  <si>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</si>
  <si>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</si>
  <si>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</si>
  <si>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</si>
  <si>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</si>
  <si>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</si>
  <si>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</si>
  <si>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</si>
  <si>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</si>
  <si>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</si>
  <si>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</si>
  <si>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</si>
  <si>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</si>
  <si>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</si>
  <si>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</si>
  <si>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</si>
  <si>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</si>
  <si>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</si>
  <si>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</si>
  <si>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</si>
  <si>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</si>
  <si>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</si>
  <si>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</si>
  <si>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</si>
  <si>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</si>
  <si>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</si>
  <si>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</si>
  <si>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</si>
  <si>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</si>
  <si>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</si>
  <si>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</si>
  <si>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</si>
  <si>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</si>
  <si>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</si>
  <si>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</si>
  <si>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</si>
  <si>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</si>
  <si>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</si>
  <si>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</si>
  <si>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</si>
  <si>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</si>
  <si>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</si>
  <si>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</si>
  <si>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</si>
  <si>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</si>
  <si>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</si>
  <si>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</si>
  <si>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</si>
  <si>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</si>
  <si>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</si>
  <si>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</si>
  <si>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</si>
  <si>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</si>
  <si>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</si>
  <si>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</si>
  <si>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</si>
  <si>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</si>
  <si>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</si>
  <si>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</si>
  <si>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</si>
  <si>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</si>
  <si>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</si>
  <si>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</si>
  <si>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</si>
  <si>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</si>
  <si>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</si>
  <si>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</si>
  <si>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</si>
  <si>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</si>
  <si>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</si>
  <si>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</si>
  <si>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</si>
  <si>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</si>
  <si>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</si>
  <si>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</si>
  <si>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</si>
  <si>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</si>
  <si>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</si>
  <si>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</si>
  <si>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</si>
  <si>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</si>
  <si>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</si>
  <si>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</si>
  <si>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</si>
  <si>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</si>
  <si>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</si>
  <si>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</si>
  <si>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</si>
  <si>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</si>
  <si>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</si>
  <si>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</si>
  <si>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</si>
  <si>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</si>
  <si>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</si>
  <si>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</si>
  <si>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</si>
  <si>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</si>
  <si>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</si>
  <si>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</si>
  <si>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</si>
  <si>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</si>
  <si>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</si>
  <si>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</si>
  <si>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</si>
  <si>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</si>
  <si>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</si>
  <si>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</si>
  <si>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</si>
  <si>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</si>
  <si>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</si>
  <si>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</si>
  <si>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</si>
  <si>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</si>
  <si>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</si>
  <si>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</si>
  <si>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</si>
  <si>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</si>
  <si>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</si>
  <si>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</si>
  <si>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</si>
  <si>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</si>
  <si>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</si>
  <si>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</si>
  <si>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</si>
  <si>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</si>
  <si>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</si>
  <si>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</si>
  <si>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</si>
  <si>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</si>
  <si>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</si>
  <si>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</si>
  <si>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</si>
  <si>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</si>
  <si>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</si>
  <si>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</si>
  <si>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</si>
  <si>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</si>
  <si>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</si>
  <si>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</si>
  <si>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</si>
  <si>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</si>
  <si>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</si>
  <si>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</si>
  <si>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</si>
  <si>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</si>
  <si>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</si>
  <si>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</si>
  <si>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</si>
  <si>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</si>
  <si>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</si>
  <si>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</si>
  <si>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</si>
  <si>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</si>
  <si>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</si>
  <si>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</si>
  <si>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</si>
  <si>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</si>
  <si>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</si>
  <si>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</si>
  <si>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</si>
  <si>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</si>
  <si>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</si>
  <si>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</si>
  <si>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</si>
  <si>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</si>
  <si>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</si>
  <si>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</si>
  <si>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</si>
  <si>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</si>
  <si>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</si>
  <si>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</si>
  <si>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</si>
  <si>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</si>
  <si>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</si>
  <si>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</si>
  <si>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</si>
  <si>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</si>
  <si>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</si>
  <si>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</si>
  <si>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</si>
  <si>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</si>
  <si>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</si>
  <si>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</si>
  <si>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</si>
  <si>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</si>
  <si>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</si>
  <si>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</si>
  <si>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</si>
  <si>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</si>
  <si>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</si>
  <si>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</si>
  <si>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</si>
  <si>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</si>
  <si>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</si>
  <si>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</si>
  <si>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</si>
  <si>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</si>
  <si>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</si>
  <si>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</si>
  <si>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</si>
  <si>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</si>
  <si>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</si>
  <si>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</si>
  <si>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</si>
  <si>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</si>
  <si>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</si>
  <si>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</si>
  <si>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</si>
  <si>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</si>
  <si>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</si>
  <si>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</si>
  <si>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</si>
  <si>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</si>
  <si>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</si>
  <si>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</si>
  <si>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</si>
  <si>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</si>
  <si>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</si>
  <si>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</si>
  <si>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</si>
  <si>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</si>
  <si>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</si>
  <si>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</si>
  <si>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</si>
  <si>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</si>
  <si>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</si>
  <si>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</si>
  <si>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</si>
  <si>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</si>
  <si>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</si>
  <si>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</si>
  <si>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</si>
  <si>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</si>
  <si>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</si>
  <si>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</si>
  <si>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</si>
  <si>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</si>
  <si>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</si>
  <si>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</si>
  <si>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</si>
  <si>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</si>
  <si>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</si>
  <si>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</si>
  <si>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</si>
  <si>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</si>
  <si>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</si>
  <si>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</si>
  <si>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</si>
  <si>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</si>
  <si>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</si>
  <si>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</si>
  <si>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</si>
  <si>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</si>
  <si>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</si>
  <si>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</si>
  <si>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</si>
  <si>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</si>
  <si>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</si>
  <si>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</si>
  <si>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</si>
  <si>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</si>
  <si>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</si>
  <si>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</si>
  <si>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</si>
  <si>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</si>
  <si>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</si>
  <si>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</si>
  <si>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</si>
  <si>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</si>
  <si>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</si>
  <si>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</si>
  <si>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</si>
  <si>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</si>
  <si>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</si>
  <si>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</si>
  <si>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</si>
  <si>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</si>
  <si>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</si>
  <si>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</si>
  <si>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</si>
  <si>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</si>
  <si>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</si>
  <si>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</si>
  <si>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</si>
  <si>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</si>
  <si>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</si>
  <si>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</si>
  <si>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</si>
  <si>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</si>
  <si>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</si>
  <si>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</si>
  <si>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</si>
  <si>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</si>
  <si>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</si>
  <si>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</si>
  <si>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</si>
  <si>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</si>
  <si>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</si>
  <si>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</si>
  <si>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</si>
  <si>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</si>
  <si>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</si>
  <si>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</si>
  <si>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</si>
  <si>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</si>
  <si>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</si>
  <si>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</si>
  <si>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</si>
  <si>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</si>
  <si>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</si>
  <si>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</si>
  <si>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</si>
  <si>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</si>
  <si>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</si>
  <si>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</si>
  <si>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</si>
  <si>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</si>
  <si>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</si>
  <si>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</si>
  <si>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</si>
  <si>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</si>
  <si>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</si>
  <si>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</si>
  <si>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</si>
  <si>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</si>
  <si>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</si>
  <si>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</si>
  <si>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</si>
  <si>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</si>
  <si>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</si>
  <si>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</si>
  <si>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</si>
  <si>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</si>
  <si>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</si>
  <si>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</si>
  <si>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</si>
  <si>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</si>
  <si>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</si>
  <si>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</si>
  <si>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</si>
  <si>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</si>
  <si>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</si>
  <si>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</si>
  <si>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</si>
  <si>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</si>
  <si>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</si>
  <si>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</si>
  <si>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</si>
  <si>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</si>
  <si>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</si>
  <si>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</si>
  <si>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</si>
  <si>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</si>
  <si>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</si>
  <si>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</si>
  <si>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</si>
  <si>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</si>
  <si>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</si>
  <si>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</si>
  <si>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</si>
  <si>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</si>
  <si>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</si>
  <si>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</si>
  <si>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</si>
  <si>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</si>
  <si>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</si>
  <si>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</si>
  <si>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</si>
  <si>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</si>
  <si>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</si>
  <si>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</si>
  <si>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</si>
  <si>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</si>
  <si>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</si>
  <si>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</si>
  <si>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</si>
  <si>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</si>
  <si>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</si>
  <si>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</si>
  <si>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</si>
  <si>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</si>
  <si>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</si>
  <si>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</si>
  <si>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</si>
  <si>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</si>
  <si>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</si>
  <si>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</si>
  <si>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</si>
  <si>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</si>
  <si>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</si>
  <si>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</si>
  <si>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</si>
  <si>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</si>
  <si>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</si>
  <si>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</si>
  <si>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</si>
  <si>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</si>
  <si>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</si>
  <si>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</si>
  <si>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</si>
  <si>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</si>
  <si>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</si>
  <si>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</si>
  <si>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</si>
  <si>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</si>
  <si>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</si>
  <si>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</si>
  <si>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</si>
  <si>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</si>
  <si>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</si>
  <si>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</si>
  <si>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</si>
  <si>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</si>
  <si>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</si>
  <si>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</si>
  <si>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</si>
  <si>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</si>
  <si>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</si>
  <si>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</si>
  <si>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</si>
  <si>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</si>
  <si>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</si>
  <si>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</si>
  <si>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</si>
  <si>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</si>
  <si>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</si>
  <si>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</si>
  <si>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</si>
  <si>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</si>
  <si>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</si>
  <si>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</si>
  <si>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</si>
  <si>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</si>
  <si>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</si>
  <si>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</si>
  <si>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</si>
  <si>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</si>
  <si>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</si>
  <si>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</si>
  <si>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</si>
  <si>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</si>
  <si>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</si>
  <si>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</si>
  <si>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</si>
  <si>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</si>
  <si>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</si>
  <si>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</si>
  <si>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</si>
  <si>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</si>
  <si>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</si>
  <si>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</si>
  <si>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</si>
  <si>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</si>
  <si>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</si>
  <si>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</si>
  <si>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</si>
  <si>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</si>
  <si>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</si>
  <si>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</si>
  <si>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</si>
  <si>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</si>
  <si>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</si>
  <si>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</si>
  <si>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</si>
  <si>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</si>
  <si>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</si>
  <si>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</si>
  <si>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</si>
  <si>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</si>
  <si>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</si>
  <si>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</si>
  <si>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</si>
  <si>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</si>
  <si>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</si>
  <si>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</si>
  <si>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</si>
  <si>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</si>
  <si>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</si>
  <si>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</si>
  <si>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</si>
  <si>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</si>
  <si>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</si>
  <si>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</si>
  <si>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</si>
  <si>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</si>
  <si>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</si>
  <si>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</si>
  <si>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</si>
  <si>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</si>
  <si>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</si>
  <si>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</si>
  <si>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</si>
  <si>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</si>
  <si>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</si>
  <si>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</si>
  <si>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</si>
  <si>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</si>
  <si>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</si>
  <si>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</si>
  <si>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</si>
  <si>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</si>
  <si>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</si>
  <si>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</si>
  <si>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</si>
  <si>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</si>
  <si>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</si>
  <si>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</si>
  <si>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</si>
  <si>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</si>
  <si>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</si>
  <si>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</si>
  <si>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</si>
  <si>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</si>
  <si>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</si>
  <si>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</si>
  <si>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</si>
  <si>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</si>
  <si>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</si>
  <si>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</si>
  <si>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</si>
  <si>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</si>
  <si>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</si>
  <si>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</si>
  <si>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</si>
  <si>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</si>
  <si>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</si>
  <si>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</si>
  <si>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</si>
  <si>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</si>
  <si>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</si>
  <si>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</si>
  <si>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</si>
  <si>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</si>
  <si>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</si>
  <si>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</si>
  <si>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</si>
  <si>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</si>
  <si>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</si>
  <si>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</si>
  <si>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</si>
  <si>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</si>
  <si>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</si>
  <si>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</si>
  <si>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</si>
  <si>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</si>
  <si>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</si>
  <si>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</si>
  <si>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</si>
  <si>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</si>
  <si>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</si>
  <si>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</si>
  <si>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</si>
  <si>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</si>
  <si>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</si>
  <si>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</si>
  <si>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</si>
  <si>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</si>
  <si>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</si>
  <si>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</si>
  <si>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</si>
  <si>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</si>
  <si>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</si>
  <si>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</si>
  <si>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</si>
  <si>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</si>
  <si>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</si>
  <si>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</si>
  <si>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</si>
  <si>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</si>
  <si>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</si>
  <si>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</si>
  <si>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</si>
  <si>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</si>
  <si>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</si>
  <si>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</si>
  <si>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</si>
  <si>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</si>
  <si>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</si>
  <si>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</si>
  <si>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</si>
  <si>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</si>
  <si>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</si>
  <si>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</si>
  <si>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</si>
  <si>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</si>
  <si>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</si>
  <si>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</si>
  <si>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</si>
  <si>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</si>
  <si>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</si>
  <si>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</si>
  <si>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</si>
  <si>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</si>
  <si>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</si>
  <si>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</si>
  <si>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</si>
  <si>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</si>
  <si>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</si>
  <si>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</si>
  <si>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</si>
  <si>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</si>
  <si>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</si>
  <si>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</si>
  <si>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</si>
  <si>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</si>
  <si>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</si>
  <si>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</si>
  <si>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</si>
  <si>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</si>
  <si>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</si>
  <si>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</si>
  <si>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</si>
  <si>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</si>
  <si>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</si>
  <si>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</si>
  <si>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</si>
  <si>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</si>
  <si>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</si>
  <si>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</si>
  <si>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</si>
  <si>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</si>
  <si>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</si>
  <si>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</si>
  <si>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</si>
  <si>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</si>
  <si>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</si>
  <si>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</si>
  <si>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</si>
  <si>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</si>
  <si>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</si>
  <si>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</si>
  <si>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</si>
  <si>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</si>
  <si>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</si>
  <si>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</si>
  <si>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</si>
  <si>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</si>
  <si>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</si>
  <si>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</si>
  <si>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</si>
  <si>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</si>
  <si>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</si>
  <si>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</si>
  <si>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</si>
  <si>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</si>
  <si>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</si>
  <si>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</si>
  <si>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</si>
  <si>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</si>
  <si>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</si>
  <si>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</si>
  <si>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</si>
  <si>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</si>
  <si>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</si>
  <si>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</si>
  <si>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</si>
  <si>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</si>
  <si>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</si>
  <si>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</si>
  <si>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</si>
  <si>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</si>
  <si>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</si>
  <si>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</si>
  <si>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</si>
  <si>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</si>
  <si>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</si>
  <si>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</si>
  <si>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</si>
  <si>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</si>
  <si>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</si>
  <si>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</si>
  <si>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</si>
  <si>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</si>
  <si>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</si>
  <si>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</si>
  <si>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</si>
  <si>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</si>
  <si>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</si>
  <si>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</si>
  <si>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</si>
  <si>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</si>
  <si>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</si>
  <si>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</si>
  <si>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</si>
  <si>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</si>
  <si>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</si>
  <si>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</si>
  <si>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</si>
  <si>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</si>
  <si>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</si>
  <si>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</si>
  <si>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</si>
  <si>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</si>
  <si>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</si>
  <si>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</si>
  <si>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</si>
  <si>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</si>
  <si>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</si>
  <si>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</si>
  <si>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</si>
  <si>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</si>
  <si>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</si>
  <si>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</si>
  <si>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</si>
  <si>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</si>
  <si>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</si>
  <si>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</si>
  <si>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</si>
  <si>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</si>
  <si>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</si>
  <si>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</si>
  <si>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</si>
  <si>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</si>
  <si>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</si>
  <si>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</si>
  <si>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</si>
  <si>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</si>
  <si>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</si>
  <si>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</si>
  <si>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</si>
  <si>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</si>
  <si>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</si>
  <si>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</si>
  <si>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</si>
  <si>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</si>
  <si>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</si>
  <si>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</si>
  <si>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</si>
  <si>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</si>
  <si>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</si>
  <si>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</si>
  <si>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</si>
  <si>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</si>
  <si>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</si>
  <si>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</si>
  <si>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</si>
  <si>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</si>
  <si>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</si>
  <si>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</si>
  <si>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</si>
  <si>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</si>
  <si>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</si>
  <si>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</si>
  <si>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</si>
  <si>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</si>
  <si>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</si>
  <si>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</si>
  <si>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</si>
  <si>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</si>
  <si>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</si>
  <si>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</si>
  <si>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</si>
  <si>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</si>
  <si>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</si>
  <si>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</si>
  <si>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</si>
  <si>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</si>
  <si>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</si>
  <si>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</si>
  <si>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</si>
  <si>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</si>
  <si>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</si>
  <si>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</si>
  <si>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</si>
  <si>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</si>
  <si>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</si>
  <si>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</si>
  <si>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</si>
  <si>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</si>
  <si>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</si>
  <si>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</si>
  <si>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</si>
  <si>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</si>
  <si>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</si>
  <si>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</si>
  <si>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</si>
  <si>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</si>
  <si>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</si>
  <si>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</si>
  <si>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</si>
  <si>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</si>
  <si>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</si>
  <si>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</si>
  <si>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</si>
  <si>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</si>
  <si>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</si>
  <si>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</si>
  <si>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</si>
  <si>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</si>
  <si>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</si>
  <si>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</si>
  <si>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</si>
  <si>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</si>
  <si>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</si>
  <si>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</si>
  <si>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</si>
  <si>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</si>
  <si>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</si>
  <si>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</si>
  <si>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</si>
  <si>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</si>
  <si>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</si>
  <si>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</si>
  <si>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</si>
  <si>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</si>
  <si>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</si>
  <si>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</si>
  <si>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</si>
  <si>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</si>
  <si>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</si>
  <si>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</si>
  <si>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</si>
  <si>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</si>
  <si>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</si>
  <si>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</si>
  <si>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</si>
  <si>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</si>
  <si>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</si>
  <si>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</si>
  <si>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</si>
  <si>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</si>
  <si>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</si>
  <si>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</si>
  <si>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</si>
  <si>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</si>
  <si>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</si>
  <si>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</si>
  <si>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</si>
  <si>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</si>
  <si>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</si>
  <si>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</si>
  <si>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</si>
  <si>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</si>
  <si>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</si>
  <si>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</si>
  <si>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</si>
  <si>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</si>
  <si>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</si>
  <si>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</si>
  <si>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</si>
  <si>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</si>
  <si>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</si>
  <si>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</si>
  <si>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</si>
  <si>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</si>
  <si>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</si>
  <si>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</si>
  <si>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</si>
  <si>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</si>
  <si>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</si>
  <si>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</si>
  <si>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</si>
  <si>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</si>
  <si>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</si>
  <si>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</si>
  <si>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</si>
  <si>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</si>
  <si>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</si>
  <si>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</si>
  <si>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</si>
  <si>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</si>
  <si>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</si>
  <si>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</si>
  <si>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</si>
  <si>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</si>
  <si>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</si>
  <si>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</si>
  <si>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</si>
  <si>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</si>
  <si>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</si>
  <si>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</si>
  <si>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</si>
  <si>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</si>
  <si>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</si>
  <si>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</si>
  <si>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</si>
  <si>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</si>
  <si>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</si>
  <si>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</si>
  <si>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</si>
  <si>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</si>
  <si>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</si>
  <si>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</si>
  <si>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</si>
  <si>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</si>
  <si>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</si>
  <si>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</si>
  <si>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</si>
  <si>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</si>
  <si>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</si>
  <si>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</si>
  <si>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</si>
  <si>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</si>
  <si>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</si>
  <si>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</si>
  <si>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</si>
  <si>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</si>
  <si>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</si>
  <si>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</si>
  <si>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</si>
  <si>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</si>
  <si>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</si>
  <si>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</si>
  <si>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</si>
  <si>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</si>
  <si>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</si>
  <si>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</si>
  <si>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</si>
  <si>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</si>
  <si>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</si>
  <si>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</si>
  <si>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</si>
  <si>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</si>
  <si>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</si>
  <si>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</si>
  <si>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</si>
  <si>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</si>
  <si>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</si>
  <si>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</si>
  <si>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</si>
  <si>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</si>
  <si>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</si>
  <si>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</si>
  <si>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</si>
  <si>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</si>
  <si>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</si>
  <si>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</si>
  <si>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</si>
  <si>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</si>
  <si>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</si>
  <si>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</si>
  <si>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</si>
  <si>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</si>
  <si>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</si>
  <si>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</si>
  <si>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</si>
  <si>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</si>
  <si>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</si>
  <si>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</si>
  <si>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</si>
  <si>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</si>
  <si>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</si>
  <si>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</si>
  <si>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</si>
  <si>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</si>
  <si>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</si>
  <si>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</si>
  <si>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</si>
  <si>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</si>
  <si>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</si>
  <si>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</si>
  <si>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</si>
  <si>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</si>
  <si>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</si>
  <si>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</si>
  <si>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</si>
  <si>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</si>
  <si>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</si>
  <si>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</si>
  <si>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</si>
  <si>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</si>
  <si>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</si>
  <si>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</si>
  <si>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</si>
  <si>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</si>
  <si>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</si>
  <si>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</si>
  <si>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</si>
  <si>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</si>
  <si>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</si>
  <si>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</si>
  <si>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</si>
  <si>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</si>
  <si>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</si>
  <si>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</si>
  <si>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</si>
  <si>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</si>
  <si>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</si>
  <si>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</si>
  <si>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</si>
  <si>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</si>
  <si>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</si>
  <si>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</si>
  <si>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</si>
  <si>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</si>
  <si>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</si>
  <si>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</si>
  <si>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</si>
  <si>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</si>
  <si>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</si>
  <si>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</si>
  <si>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</si>
  <si>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</si>
  <si>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</si>
  <si>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</si>
  <si>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</si>
  <si>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</si>
  <si>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</si>
  <si>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</si>
  <si>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</si>
  <si>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</si>
  <si>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</si>
  <si>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</si>
  <si>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</si>
  <si>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</si>
  <si>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</si>
  <si>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</si>
  <si>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</si>
  <si>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</si>
  <si>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</si>
  <si>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</si>
  <si>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</si>
  <si>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</si>
  <si>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</si>
  <si>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</si>
  <si>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</si>
  <si>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</si>
  <si>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</si>
  <si>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</si>
  <si>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</si>
  <si>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</si>
  <si>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</si>
  <si>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</si>
  <si>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</si>
  <si>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</si>
  <si>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</si>
  <si>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</si>
  <si>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</si>
  <si>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</si>
  <si>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</si>
  <si>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</si>
  <si>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</si>
  <si>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</si>
  <si>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</si>
  <si>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</si>
  <si>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</si>
  <si>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</si>
  <si>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</si>
  <si>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</si>
  <si>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</si>
  <si>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</si>
  <si>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</si>
  <si>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</si>
  <si>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</si>
  <si>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</si>
  <si>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</si>
  <si>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</si>
  <si>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</si>
  <si>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</si>
  <si>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</si>
  <si>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</si>
  <si>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</si>
  <si>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</si>
  <si>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</si>
  <si>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</si>
  <si>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</si>
  <si>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</si>
  <si>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</si>
  <si>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</si>
  <si>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</si>
  <si>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</si>
  <si>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</si>
  <si>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</si>
  <si>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</si>
  <si>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</si>
  <si>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</si>
  <si>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</si>
  <si>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</si>
  <si>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</si>
  <si>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</si>
  <si>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</si>
  <si>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</si>
  <si>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</si>
  <si>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</si>
  <si>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</si>
  <si>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</si>
  <si>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</si>
  <si>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</si>
  <si>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</si>
  <si>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</si>
  <si>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</si>
  <si>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</si>
  <si>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</si>
  <si>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</si>
  <si>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</si>
  <si>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</si>
  <si>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</si>
  <si>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</si>
  <si>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</si>
  <si>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</si>
  <si>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</si>
  <si>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</si>
  <si>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</si>
  <si>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</si>
  <si>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</si>
  <si>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</si>
  <si>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</si>
  <si>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</si>
  <si>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</si>
  <si>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</si>
  <si>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</si>
  <si>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</si>
  <si>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</si>
  <si>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</si>
  <si>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</si>
  <si>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</si>
  <si>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</si>
  <si>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</si>
  <si>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</si>
  <si>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</si>
  <si>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</si>
  <si>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</si>
  <si>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</si>
  <si>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</si>
  <si>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</si>
  <si>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</si>
  <si>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</si>
  <si>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</si>
  <si>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</si>
  <si>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</si>
  <si>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</si>
  <si>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</si>
  <si>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</si>
  <si>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</si>
  <si>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</si>
  <si>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</si>
  <si>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</si>
  <si>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</si>
  <si>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</si>
  <si>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</si>
  <si>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</si>
  <si>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</si>
  <si>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</si>
  <si>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</si>
  <si>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</si>
  <si>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</si>
  <si>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</si>
  <si>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</si>
  <si>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</si>
  <si>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</si>
  <si>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</si>
  <si>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</si>
  <si>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</si>
  <si>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</si>
  <si>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</si>
  <si>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</si>
  <si>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</si>
  <si>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</si>
  <si>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</si>
  <si>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</si>
  <si>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</si>
  <si>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</si>
  <si>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</si>
  <si>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</si>
  <si>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</si>
  <si>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</si>
  <si>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</si>
  <si>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</si>
  <si>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</si>
  <si>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</si>
  <si>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</si>
  <si>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</si>
  <si>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</si>
  <si>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</si>
  <si>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</si>
  <si>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</si>
  <si>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</si>
  <si>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</si>
  <si>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</si>
  <si>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</si>
  <si>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</si>
  <si>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</si>
  <si>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</si>
  <si>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</si>
  <si>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</si>
  <si>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</si>
  <si>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</si>
  <si>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</si>
  <si>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</si>
  <si>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</si>
  <si>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</si>
  <si>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</si>
  <si>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</si>
  <si>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</si>
  <si>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</si>
  <si>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</si>
  <si>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</si>
  <si>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</si>
  <si>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</si>
  <si>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</si>
  <si>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</si>
  <si>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</si>
  <si>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</si>
  <si>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</si>
  <si>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</si>
  <si>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</si>
  <si>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</si>
  <si>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</si>
  <si>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</si>
  <si>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</si>
  <si>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</si>
  <si>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</si>
  <si>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</si>
  <si>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</si>
  <si>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</si>
  <si>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</si>
  <si>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</si>
  <si>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</si>
  <si>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</si>
  <si>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</si>
  <si>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</si>
  <si>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</si>
  <si>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</si>
  <si>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</si>
  <si>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</si>
  <si>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</si>
  <si>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</si>
  <si>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</si>
  <si>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</si>
  <si>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</si>
  <si>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</si>
  <si>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</si>
  <si>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</si>
  <si>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</si>
  <si>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</si>
  <si>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</si>
  <si>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</si>
  <si>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</si>
  <si>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</si>
  <si>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</si>
  <si>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</si>
  <si>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</si>
  <si>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</si>
  <si>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</si>
  <si>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</si>
  <si>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</si>
  <si>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</si>
  <si>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</si>
  <si>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</si>
  <si>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</si>
  <si>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</si>
  <si>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</si>
  <si>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</si>
  <si>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</si>
  <si>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</si>
  <si>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</si>
  <si>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</si>
  <si>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</si>
  <si>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</si>
  <si>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</si>
  <si>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</si>
  <si>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</si>
  <si>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</si>
  <si>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</si>
  <si>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</si>
  <si>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</si>
  <si>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</si>
  <si>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</si>
  <si>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</si>
  <si>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</si>
  <si>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</si>
  <si>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</si>
  <si>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</si>
  <si>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</si>
  <si>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</si>
  <si>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</si>
  <si>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</si>
  <si>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</si>
  <si>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</si>
  <si>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</si>
  <si>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</si>
  <si>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</si>
  <si>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</si>
  <si>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</si>
  <si>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</si>
  <si>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</si>
  <si>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</si>
  <si>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</si>
  <si>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</si>
  <si>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</si>
  <si>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</si>
  <si>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</si>
  <si>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</si>
  <si>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</si>
  <si>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</si>
  <si>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</si>
  <si>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</si>
  <si>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</si>
  <si>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</si>
  <si>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</si>
  <si>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</si>
  <si>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</si>
  <si>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</si>
  <si>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</si>
  <si>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</si>
  <si>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</si>
  <si>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</si>
  <si>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</si>
  <si>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</si>
  <si>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</si>
  <si>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</si>
  <si>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</si>
  <si>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</si>
  <si>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</si>
  <si>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</si>
  <si>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</si>
  <si>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</si>
  <si>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</si>
  <si>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</si>
  <si>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</si>
  <si>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</si>
  <si>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</si>
  <si>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</si>
  <si>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</si>
  <si>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</si>
  <si>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</si>
  <si>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</si>
  <si>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</si>
  <si>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</si>
  <si>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</si>
  <si>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</si>
  <si>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</si>
  <si>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</si>
  <si>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</si>
  <si>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</si>
  <si>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</si>
  <si>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</si>
  <si>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</si>
  <si>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</si>
  <si>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</si>
  <si>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</si>
  <si>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</si>
  <si>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</si>
  <si>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</si>
  <si>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</si>
  <si>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</si>
  <si>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</si>
  <si>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</si>
  <si>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</si>
  <si>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</si>
  <si>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</si>
  <si>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</si>
  <si>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</si>
  <si>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</si>
  <si>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</si>
  <si>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</si>
  <si>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</si>
  <si>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</si>
  <si>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</si>
  <si>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</si>
  <si>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</si>
  <si>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</si>
  <si>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</si>
  <si>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</si>
  <si>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</si>
  <si>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</si>
  <si>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</si>
  <si>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</si>
  <si>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</si>
  <si>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</si>
  <si>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</si>
  <si>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</si>
  <si>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</si>
  <si>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</si>
  <si>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</si>
  <si>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</si>
  <si>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</si>
  <si>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</si>
  <si>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</si>
  <si>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</si>
  <si>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</si>
  <si>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</si>
  <si>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</si>
  <si>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</si>
  <si>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</si>
  <si>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</si>
  <si>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</si>
  <si>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</si>
  <si>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</si>
  <si>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</si>
  <si>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</si>
  <si>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</si>
  <si>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</si>
  <si>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</si>
  <si>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</si>
  <si>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</si>
  <si>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</si>
  <si>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</si>
  <si>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</si>
  <si>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</si>
  <si>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</si>
  <si>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</si>
  <si>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</si>
  <si>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</si>
  <si>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</si>
  <si>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</si>
  <si>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</si>
  <si>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</si>
  <si>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</si>
  <si>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</si>
  <si>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</si>
  <si>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</si>
  <si>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</si>
  <si>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</si>
  <si>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</si>
  <si>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</si>
  <si>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</si>
  <si>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</si>
  <si>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</si>
  <si>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</si>
  <si>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</si>
  <si>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</si>
  <si>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</si>
  <si>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</si>
  <si>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</si>
  <si>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</si>
  <si>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</si>
  <si>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</si>
  <si>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</si>
  <si>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</si>
  <si>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</si>
  <si>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</si>
  <si>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</si>
  <si>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</si>
  <si>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</si>
  <si>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</si>
  <si>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</si>
  <si>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</si>
  <si>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</si>
  <si>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</si>
  <si>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</si>
  <si>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</si>
  <si>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</si>
  <si>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</si>
  <si>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</si>
  <si>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</si>
  <si>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</si>
  <si>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</si>
  <si>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</si>
  <si>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</si>
  <si>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</si>
  <si>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</si>
  <si>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</si>
  <si>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</si>
  <si>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</si>
  <si>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</si>
  <si>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</si>
  <si>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</si>
  <si>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</si>
  <si>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</si>
  <si>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</si>
  <si>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</si>
  <si>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</si>
  <si>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</si>
  <si>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</si>
  <si>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</si>
  <si>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</si>
  <si>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</si>
  <si>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</si>
  <si>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</si>
  <si>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</si>
  <si>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</si>
  <si>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</si>
  <si>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</si>
  <si>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</si>
  <si>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</si>
  <si>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</si>
  <si>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</si>
  <si>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</si>
  <si>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</si>
  <si>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</si>
  <si>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</si>
  <si>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</si>
  <si>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</si>
  <si>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</si>
  <si>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</si>
  <si>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</si>
  <si>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</si>
  <si>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</si>
  <si>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</si>
  <si>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</si>
  <si>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</si>
  <si>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</si>
  <si>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</si>
  <si>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</si>
  <si>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</si>
  <si>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</si>
  <si>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</si>
  <si>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</si>
  <si>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</si>
  <si>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</si>
  <si>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</si>
  <si>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</si>
  <si>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</si>
  <si>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</si>
  <si>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</si>
  <si>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</si>
  <si>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</si>
  <si>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</si>
  <si>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</si>
  <si>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</si>
  <si>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</si>
  <si>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</si>
  <si>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</si>
  <si>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</si>
  <si>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</si>
  <si>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</si>
  <si>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</si>
  <si>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</si>
  <si>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</si>
  <si>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</si>
  <si>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</si>
  <si>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</si>
  <si>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</si>
  <si>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</si>
  <si>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</si>
  <si>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</si>
  <si>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</si>
  <si>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</si>
  <si>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</si>
  <si>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</si>
  <si>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</si>
  <si>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</si>
  <si>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</si>
  <si>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</si>
  <si>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</si>
  <si>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</si>
  <si>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</si>
  <si>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</si>
  <si>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</si>
  <si>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</si>
  <si>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</si>
  <si>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</si>
  <si>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</si>
  <si>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</si>
  <si>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</si>
  <si>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</si>
  <si>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</si>
  <si>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</si>
  <si>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</si>
  <si>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</si>
  <si>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</si>
  <si>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</si>
  <si>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</si>
  <si>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</si>
  <si>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</si>
  <si>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</si>
  <si>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</si>
  <si>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</si>
  <si>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</si>
  <si>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</si>
  <si>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</si>
  <si>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</si>
  <si>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</si>
  <si>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</si>
  <si>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</si>
  <si>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</si>
  <si>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</si>
  <si>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</si>
  <si>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</si>
  <si>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</si>
  <si>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</si>
  <si>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</si>
  <si>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</si>
  <si>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</si>
  <si>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</si>
  <si>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</si>
  <si>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</si>
  <si>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</si>
  <si>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</si>
  <si>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</si>
  <si>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</si>
  <si>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</si>
  <si>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</si>
  <si>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</si>
  <si>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</si>
  <si>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</si>
  <si>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</si>
  <si>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</si>
  <si>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</si>
  <si>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</si>
  <si>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</si>
  <si>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</si>
  <si>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</si>
  <si>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</si>
  <si>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</si>
  <si>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</si>
  <si>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</si>
  <si>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</si>
  <si>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</si>
  <si>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</si>
  <si>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</si>
  <si>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</si>
  <si>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</si>
  <si>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</si>
  <si>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</si>
  <si>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</si>
  <si>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</si>
  <si>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</si>
  <si>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</si>
  <si>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</si>
  <si>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</si>
  <si>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</si>
  <si>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</si>
  <si>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</si>
  <si>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</si>
  <si>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</si>
  <si>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</si>
  <si>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</si>
  <si>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</si>
  <si>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</si>
  <si>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</si>
  <si>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</si>
  <si>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</si>
  <si>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</si>
  <si>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</si>
  <si>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</si>
  <si>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</si>
  <si>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</si>
  <si>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</si>
  <si>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</si>
  <si>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</si>
  <si>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</si>
  <si>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</si>
  <si>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</si>
  <si>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</si>
  <si>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</si>
  <si>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</si>
  <si>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</si>
  <si>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</si>
  <si>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</si>
  <si>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</si>
  <si>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</si>
  <si>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</si>
  <si>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</si>
  <si>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</si>
  <si>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</si>
  <si>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</si>
  <si>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</si>
  <si>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</si>
  <si>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</si>
  <si>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</si>
  <si>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</si>
  <si>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</si>
  <si>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</si>
  <si>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</si>
  <si>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</si>
  <si>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</si>
  <si>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</si>
  <si>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</si>
  <si>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</si>
  <si>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</si>
  <si>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</si>
  <si>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</si>
  <si>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</si>
  <si>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</si>
  <si>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</si>
  <si>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</si>
  <si>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</si>
  <si>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</si>
  <si>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</si>
  <si>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</si>
  <si>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</si>
  <si>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</si>
  <si>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</si>
  <si>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</si>
  <si>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</si>
  <si>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</si>
  <si>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</si>
  <si>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</si>
  <si>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</si>
  <si>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</si>
  <si>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</si>
  <si>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</si>
  <si>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</si>
  <si>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</si>
  <si>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</si>
  <si>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</si>
  <si>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</si>
  <si>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</si>
  <si>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</si>
  <si>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</si>
  <si>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</si>
  <si>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</si>
  <si>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</si>
  <si>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</si>
  <si>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</si>
  <si>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</si>
  <si>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</si>
  <si>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</si>
  <si>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</si>
  <si>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</si>
  <si>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</si>
  <si>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</si>
  <si>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</si>
  <si>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</si>
  <si>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</si>
  <si>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</si>
  <si>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</si>
  <si>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</si>
  <si>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</si>
  <si>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</si>
  <si>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</si>
  <si>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</si>
  <si>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</si>
  <si>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</si>
  <si>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</si>
  <si>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</si>
  <si>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</si>
  <si>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</si>
  <si>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</si>
  <si>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</si>
  <si>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</si>
  <si>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</si>
  <si>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</si>
  <si>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</si>
  <si>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</si>
  <si>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</si>
  <si>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</si>
  <si>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</si>
  <si>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</si>
  <si>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</si>
  <si>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</si>
  <si>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</si>
  <si>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</si>
  <si>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</si>
  <si>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</si>
  <si>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</si>
  <si>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</si>
  <si>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</si>
  <si>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</si>
  <si>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</si>
  <si>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</si>
  <si>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</si>
  <si>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</si>
  <si>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</si>
  <si>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</si>
  <si>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</si>
  <si>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</si>
  <si>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</si>
  <si>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</si>
  <si>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</si>
  <si>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</si>
  <si>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</si>
  <si>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</si>
  <si>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</si>
  <si>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</si>
  <si>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</si>
  <si>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</si>
  <si>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</si>
  <si>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</si>
  <si>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</si>
  <si>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</si>
  <si>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</si>
  <si>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</si>
  <si>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</si>
  <si>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</si>
  <si>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</si>
  <si>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</si>
  <si>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</si>
  <si>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</si>
  <si>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</si>
  <si>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</si>
  <si>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</si>
  <si>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</si>
  <si>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</si>
  <si>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</si>
  <si>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</si>
  <si>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</si>
  <si>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</si>
  <si>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</si>
  <si>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</si>
  <si>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</si>
  <si>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</si>
  <si>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</si>
  <si>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</si>
  <si>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</si>
  <si>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</si>
  <si>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</si>
  <si>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</si>
  <si>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</si>
  <si>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</si>
  <si>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</si>
  <si>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</si>
  <si>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</si>
  <si>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</si>
  <si>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</si>
  <si>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</si>
  <si>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</si>
  <si>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</si>
  <si>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</si>
  <si>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</si>
  <si>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</si>
  <si>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</si>
  <si>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</si>
  <si>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</si>
  <si>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</si>
  <si>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</si>
  <si>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</si>
  <si>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</si>
  <si>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</si>
  <si>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</si>
  <si>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</si>
  <si>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</si>
  <si>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</si>
  <si>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</si>
  <si>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</si>
  <si>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</si>
  <si>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</si>
  <si>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</si>
  <si>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</si>
  <si>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</si>
  <si>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</si>
  <si>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</si>
  <si>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</si>
  <si>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 xml:space="preserve"> name </t>
  </si>
  <si>
    <t xml:space="preserve"> goal </t>
  </si>
  <si>
    <t xml:space="preserve"> Katrina  Reflections </t>
  </si>
  <si>
    <t xml:space="preserve"> "SUNDANCERS: The Men of Utah" </t>
  </si>
  <si>
    <t xml:space="preserve"> Road Ramblers </t>
  </si>
  <si>
    <t xml:space="preserve"> The Reality Of Chronic Illness - The Book </t>
  </si>
  <si>
    <t xml:space="preserve"> Good Morning Japan </t>
  </si>
  <si>
    <t xml:space="preserve"> KAREN  KUEHN - MAVERICK CAMERA - The Photographs &amp; Stories </t>
  </si>
  <si>
    <t xml:space="preserve"> Brewtography Project: Discovering Colorado Breweries </t>
  </si>
  <si>
    <t xml:space="preserve"> The White Desert: Wildlife &amp; Antarctica photobook </t>
  </si>
  <si>
    <t xml:space="preserve"> Modern Nomads </t>
  </si>
  <si>
    <t xml:space="preserve"> reAPPEARANCES   a limited edition photography book </t>
  </si>
  <si>
    <t xml:space="preserve"> Miles From Los Angeles - A Photo Book of the Western U.S. </t>
  </si>
  <si>
    <t xml:space="preserve"> Into The Great White Sands </t>
  </si>
  <si>
    <t xml:space="preserve"> Israel: An Inspiring Photographic Journey (Photobook) </t>
  </si>
  <si>
    <t xml:space="preserve"> Faces of Yoga: A Coffee Table Photo Book </t>
  </si>
  <si>
    <t xml:space="preserve"> Framed Himalaya: Lachen Valley (Campaign Part - 2) </t>
  </si>
  <si>
    <t xml:space="preserve"> ShootTokyo: The Book </t>
  </si>
  <si>
    <t xml:space="preserve"> In Training: a book of Bonsai photographs </t>
  </si>
  <si>
    <t xml:space="preserve"> Either Limits or Contradictions-A Photo Book in three parts </t>
  </si>
  <si>
    <t xml:space="preserve"> The Alaska Range </t>
  </si>
  <si>
    <t xml:space="preserve"> The Box </t>
  </si>
  <si>
    <t xml:space="preserve"> YOSEMITE PEOPLE </t>
  </si>
  <si>
    <t xml:space="preserve"> It's Better In The Wind - A Documentary Photobook! </t>
  </si>
  <si>
    <t xml:space="preserve"> Destino by Michelle Frankfurter: A Photo Book About Destiny </t>
  </si>
  <si>
    <t xml:space="preserve"> Hidden Mother </t>
  </si>
  <si>
    <t xml:space="preserve"> UnPresidented: Trump's Inaugural &amp; the People's Response </t>
  </si>
  <si>
    <t xml:space="preserve"> Racing Age </t>
  </si>
  <si>
    <t xml:space="preserve"> WELCOME HOME // a multipath photobook by Judith Stenneken </t>
  </si>
  <si>
    <t xml:space="preserve"> THE WATCHERS:  a book of the Wait Watchers photographs </t>
  </si>
  <si>
    <t xml:space="preserve"> Amelia and the Animals: Photographs by Robin Schwartz </t>
  </si>
  <si>
    <t xml:space="preserve"> Jesus Days, 1978-1983 </t>
  </si>
  <si>
    <t xml:space="preserve"> TULIPS </t>
  </si>
  <si>
    <t xml:space="preserve"> STREET, New York City, The 70's, 80's, 90's </t>
  </si>
  <si>
    <t xml:space="preserve"> INSIDE TRACKS: Alone Across the Outback </t>
  </si>
  <si>
    <t xml:space="preserve"> Contact by Jake Shivery </t>
  </si>
  <si>
    <t xml:space="preserve"> Silver Hour: a photo book by Alex Westfall </t>
  </si>
  <si>
    <t xml:space="preserve"> BODYSCAPES II: Theater of Life </t>
  </si>
  <si>
    <t xml:space="preserve"> Island - Japan, from the view point of many </t>
  </si>
  <si>
    <t xml:space="preserve"> Don't Go Outside: Tokyo Street Photos </t>
  </si>
  <si>
    <t xml:space="preserve"> "(more than) dust." - a feminist photo book </t>
  </si>
  <si>
    <t xml:space="preserve"> A 4-year-old's Portrait of the American West </t>
  </si>
  <si>
    <t xml:space="preserve"> Smell the [City of] Roses </t>
  </si>
  <si>
    <t xml:space="preserve"> The Cancer Family Book Project </t>
  </si>
  <si>
    <t xml:space="preserve"> The Art of Abandonment - Photo Book by Walter Arnold </t>
  </si>
  <si>
    <t xml:space="preserve"> Small Steps Are Giant Leaps </t>
  </si>
  <si>
    <t xml:space="preserve"> We Call This Home: 3 yrs of travel to 60 countries photobook </t>
  </si>
  <si>
    <t xml:space="preserve"> US National Parks: Picturing the Little Things </t>
  </si>
  <si>
    <t xml:space="preserve"> The Music Never Stopped:Epic Live Music Photos by Bob Minkin </t>
  </si>
  <si>
    <t xml:space="preserve"> Organic Portraits / A Photo Book of Polaroid &amp; Film Images </t>
  </si>
  <si>
    <t xml:space="preserve"> Clark &amp; Addison: A Limited Edition Wrigley Field Photo Book </t>
  </si>
  <si>
    <t xml:space="preserve"> The Fringes Project: Photobook of a Dying Language </t>
  </si>
  <si>
    <t xml:space="preserve"> Things I do in Detroit - A Guidebook by The Nain Rouge </t>
  </si>
  <si>
    <t xml:space="preserve"> Edge â€¢ France | Witnessing Those Unseen </t>
  </si>
  <si>
    <t xml:space="preserve"> Love Wins- A Powerful Book of LGBTQ Love Stories </t>
  </si>
  <si>
    <t xml:space="preserve"> Daily Bread: Stories from Rural Greece </t>
  </si>
  <si>
    <t xml:space="preserve"> Just One Block: The Extraordinary Journey Around The Block </t>
  </si>
  <si>
    <t xml:space="preserve"> 214: A Photobook of Dallas Hip Hop </t>
  </si>
  <si>
    <t xml:space="preserve"> The Resurgence of Femininity Photo Thesis </t>
  </si>
  <si>
    <t xml:space="preserve"> Yashica TLR Cameras History -Playing Cards </t>
  </si>
  <si>
    <t xml:space="preserve"> Death Valley </t>
  </si>
  <si>
    <t xml:space="preserve"> Portraits by Aris Jerome </t>
  </si>
  <si>
    <t xml:space="preserve"> "The Naked Pixel" Ali Pakele </t>
  </si>
  <si>
    <t xml:space="preserve"> Coffee Table Girls Exclusive Art Photography Book </t>
  </si>
  <si>
    <t>Median Pledge</t>
  </si>
  <si>
    <t>Standard Deviation o fPledged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</si>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</sst>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[$$-409]* #,##0_);_([$$-409]* \(#,##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4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65" fontId="0" fillId="0" borderId="0" xfId="0" applyNumberFormat="1"/>
    <xf numFmtId="166" fontId="0" fillId="0" borderId="0" xfId="1" applyNumberFormat="1" applyFont="1" applyAlignment="1">
      <alignment wrapText="1"/>
    </xf>
    <xf numFmtId="166" fontId="0" fillId="0" borderId="0" xfId="0" applyNumberFormat="1" applyAlignment="1">
      <alignment wrapText="1"/>
    </xf>
    <xf numFmtId="42" fontId="0" fillId="0" borderId="0" xfId="1" applyNumberFormat="1" applyFont="1" applyAlignment="1">
      <alignment horizontal="left"/>
    </xf>
    <xf numFmtId="42" fontId="0" fillId="0" borderId="0" xfId="1" applyNumberFormat="1" applyFont="1" applyAlignment="1">
      <alignment horizontal="left" vertical="center"/>
    </xf>
  </cellXfs>
  <cellStyles count="2">
    <cellStyle name="Currency" xfId="1" builtinId="4"/>
    <cellStyle name="Normal" xfId="0" builtinId="0"/>
  </cellStyles>
  <dxfs count="3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Analysis_JC.xlsx]Category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859540699524669E-2"/>
          <c:y val="5.7731958762886601E-2"/>
          <c:w val="0.73967189890051233"/>
          <c:h val="0.7346567091484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8-B748-86A5-D5BC2120C5A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8-B748-86A5-D5BC2120C5A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8-B748-86A5-D5BC2120C5A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B8-B748-86A5-D5BC2120C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7039631"/>
        <c:axId val="1748719583"/>
      </c:barChart>
      <c:catAx>
        <c:axId val="89703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719583"/>
        <c:crosses val="autoZero"/>
        <c:auto val="1"/>
        <c:lblAlgn val="ctr"/>
        <c:lblOffset val="100"/>
        <c:noMultiLvlLbl val="0"/>
      </c:catAx>
      <c:valAx>
        <c:axId val="17487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3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Analysis_JC.xlsx]Subcategory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6-B142-9954-F64D42B3F5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8376-B142-9954-F64D42B3F5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8376-B142-9954-F64D42B3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92239"/>
        <c:axId val="48294015"/>
      </c:barChart>
      <c:catAx>
        <c:axId val="4829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4015"/>
        <c:crosses val="autoZero"/>
        <c:auto val="1"/>
        <c:lblAlgn val="ctr"/>
        <c:lblOffset val="100"/>
        <c:noMultiLvlLbl val="0"/>
      </c:catAx>
      <c:valAx>
        <c:axId val="4829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Analysis_JC.xlsx]Outcomes Base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B-694A-BBB7-03BC87BB5A17}"/>
            </c:ext>
          </c:extLst>
        </c:ser>
        <c:ser>
          <c:idx val="1"/>
          <c:order val="1"/>
          <c:tx>
            <c:strRef>
              <c:f>'Outcomes Base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9B-694A-BBB7-03BC87BB5A17}"/>
            </c:ext>
          </c:extLst>
        </c:ser>
        <c:ser>
          <c:idx val="2"/>
          <c:order val="2"/>
          <c:tx>
            <c:strRef>
              <c:f>'Outcomes Base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9B-694A-BBB7-03BC87BB5A17}"/>
            </c:ext>
          </c:extLst>
        </c:ser>
        <c:ser>
          <c:idx val="3"/>
          <c:order val="3"/>
          <c:tx>
            <c:strRef>
              <c:f>'Outcomes Base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9B-694A-BBB7-03BC87BB5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1567"/>
        <c:axId val="56763247"/>
      </c:lineChart>
      <c:catAx>
        <c:axId val="5676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3247"/>
        <c:crosses val="autoZero"/>
        <c:auto val="1"/>
        <c:lblAlgn val="ctr"/>
        <c:lblOffset val="100"/>
        <c:noMultiLvlLbl val="0"/>
      </c:catAx>
      <c:valAx>
        <c:axId val="5676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a:t>
          </a:r>
        </a:p>
      </cx:txPr>
    </cx:title>
    <cx:plotArea>
      <cx:plotAreaRegion>
        <cx:series layoutId="boxWhisker" uniqueId="{795E986A-7BC5-344C-9ED4-46664BF2DFE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73D7F4-B5CE-2E46-A13F-C63539A1F8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0028FE-E067-F146-B095-17355E99717D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03A482-61E1-384D-B6A1-4D9D5755083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ED01AA8-2505-ED4E-962F-8C6E7F0FC35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18</xdr:row>
      <xdr:rowOff>95250</xdr:rowOff>
    </xdr:from>
    <xdr:to>
      <xdr:col>11</xdr:col>
      <xdr:colOff>190500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477FB-4508-9F49-B630-054D42FA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8</xdr:row>
      <xdr:rowOff>139700</xdr:rowOff>
    </xdr:from>
    <xdr:to>
      <xdr:col>10</xdr:col>
      <xdr:colOff>1041400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ED220-DD75-DA44-87F0-9ED6A4B14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825500</xdr:colOff>
      <xdr:row>19</xdr:row>
      <xdr:rowOff>114300</xdr:rowOff>
    </xdr:from>
    <xdr:to>
      <xdr:col>7</xdr:col>
      <xdr:colOff>355600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E5765-9EE9-6F41-84B2-B0E775076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7711837963" createdVersion="6" refreshedVersion="6" minRefreshableVersion="3" recordCount="4114" xr:uid="{C4DF2EB0-A5C0-0247-A06B-181B3E2D21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m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819207986111" createdVersion="6" refreshedVersion="6" minRefreshableVersion="3" recordCount="4114" xr:uid="{68C41799-0F6F-9546-B26D-FE8D1792A9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1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4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1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1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1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1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1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7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1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9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1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1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1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5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1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1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1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1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1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1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1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1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1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1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1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4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8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4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6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1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1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1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7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1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1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1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1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9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9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5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2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5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8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9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10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3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4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1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1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1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1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3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4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7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7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1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6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1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7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1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1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1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1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1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7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3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2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7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1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1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1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1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3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7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4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7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2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1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3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1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2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1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1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1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1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5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7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2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4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6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1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1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1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3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1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1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1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7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5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6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4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4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2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3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4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5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7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3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5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9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5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7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0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9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3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4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1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3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5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9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9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7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9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9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4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5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5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7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9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4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6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7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4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5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6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1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7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1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1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1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4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1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1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8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1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4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6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4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5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6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4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7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4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5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6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6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1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6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4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4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7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7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5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1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1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1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1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1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1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1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1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3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5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3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4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5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1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7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4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7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4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4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1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4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1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1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1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4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1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3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1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1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1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5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1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4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1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4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6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1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1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6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6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6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4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5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7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9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9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8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4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5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6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7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9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4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8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8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4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5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5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5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4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1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1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9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1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7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2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6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3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5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5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6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8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6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9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3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4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6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3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1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6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9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1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4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1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1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1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1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7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1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1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1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1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1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5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6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1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4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5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5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6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1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8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6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9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5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5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1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3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1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1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1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1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3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1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7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6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1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4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3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4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6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1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5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6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1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1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1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4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1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9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4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6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5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6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1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7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9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1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5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1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4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5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5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1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1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1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8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1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6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4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4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4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8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9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7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3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6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6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5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7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2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2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7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8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1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1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1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4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4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9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1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1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1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1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9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4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6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5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6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4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8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9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4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2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4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1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6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9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6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6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4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7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9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1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4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4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7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8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9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7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6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7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5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1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8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9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4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8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7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5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6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3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4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6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1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3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8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4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6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4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1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4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7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2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7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5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6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8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5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3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4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9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8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8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2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0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4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5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6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1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3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3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2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1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5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6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2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5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9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6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7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8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1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1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4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1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1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1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1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1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1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3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1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8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1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1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1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4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1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1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1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4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1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1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8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1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1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6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5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5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6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6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1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1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1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1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1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1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1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5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9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1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1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1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1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6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6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5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4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2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4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4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5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3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4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8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6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8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6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4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8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2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1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1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8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1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3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6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7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9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1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5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3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8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4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1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1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4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4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7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0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1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1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9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1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1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2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4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9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4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9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8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3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1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1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3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2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5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3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1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5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2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8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6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1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1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4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4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1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3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5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4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7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7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7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5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3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2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6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4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6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6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6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1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50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1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1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1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3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8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1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6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9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9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1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5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9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60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5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2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7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7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7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9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9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3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4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8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7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9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5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5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5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9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4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5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7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2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6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2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5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3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1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4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8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7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3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7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7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5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5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8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1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1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9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1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5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5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1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1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9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4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4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4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4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4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7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4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3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1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8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7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1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1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1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3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3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1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1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7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1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7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3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7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3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1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1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2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5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2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1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4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3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1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4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1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1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8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1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1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1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1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9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4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7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8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1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4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2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9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5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3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2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4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2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1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3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4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4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1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4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2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4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1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2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4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7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7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1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4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3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3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1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4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2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1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1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1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5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4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1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3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24C07-01A8-6644-8630-165BCE01D8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1"/>
        <item x="61"/>
        <item x="54"/>
        <item x="57"/>
        <item x="66"/>
        <item x="63"/>
        <item x="53"/>
        <item x="114"/>
        <item x="60"/>
        <item x="115"/>
        <item x="55"/>
        <item x="58"/>
        <item x="82"/>
        <item x="56"/>
        <item x="52"/>
        <item x="78"/>
        <item x="64"/>
        <item x="124"/>
        <item x="83"/>
        <item x="119"/>
        <item x="69"/>
        <item x="71"/>
        <item x="67"/>
        <item x="62"/>
        <item x="149"/>
        <item x="79"/>
        <item x="74"/>
        <item x="118"/>
        <item x="59"/>
        <item x="130"/>
        <item x="76"/>
        <item x="135"/>
        <item x="189"/>
        <item x="70"/>
        <item x="123"/>
        <item x="132"/>
        <item x="72"/>
        <item x="122"/>
        <item x="152"/>
        <item x="116"/>
        <item x="68"/>
        <item x="140"/>
        <item x="73"/>
        <item x="153"/>
        <item x="157"/>
        <item x="80"/>
        <item x="133"/>
        <item x="154"/>
        <item x="217"/>
        <item x="191"/>
        <item x="120"/>
        <item x="77"/>
        <item x="222"/>
        <item x="227"/>
        <item x="359"/>
        <item x="81"/>
        <item x="220"/>
        <item x="75"/>
        <item x="156"/>
        <item x="65"/>
        <item x="221"/>
        <item x="354"/>
        <item x="164"/>
        <item x="117"/>
        <item x="188"/>
        <item x="357"/>
        <item x="150"/>
        <item x="141"/>
        <item x="377"/>
        <item x="226"/>
        <item x="131"/>
        <item x="151"/>
        <item x="376"/>
        <item x="136"/>
        <item x="134"/>
        <item x="155"/>
        <item x="190"/>
        <item x="375"/>
        <item x="370"/>
        <item x="163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1"/>
        <item x="17"/>
        <item x="28"/>
        <item x="10"/>
        <item x="109"/>
        <item x="4"/>
        <item x="39"/>
        <item x="106"/>
        <item x="9"/>
        <item x="37"/>
        <item x="30"/>
        <item x="32"/>
        <item x="22"/>
        <item x="26"/>
        <item x="89"/>
        <item x="18"/>
        <item x="85"/>
        <item x="166"/>
        <item x="105"/>
        <item x="0"/>
        <item x="179"/>
        <item x="87"/>
        <item x="49"/>
        <item x="48"/>
        <item x="24"/>
        <item x="1"/>
        <item x="125"/>
        <item x="14"/>
        <item x="92"/>
        <item x="93"/>
        <item x="34"/>
        <item x="329"/>
        <item x="96"/>
        <item x="299"/>
        <item x="144"/>
        <item x="42"/>
        <item x="225"/>
        <item x="19"/>
        <item x="95"/>
        <item x="97"/>
        <item x="138"/>
        <item x="176"/>
        <item x="12"/>
        <item x="165"/>
        <item x="185"/>
        <item x="201"/>
        <item x="345"/>
        <item x="11"/>
        <item x="184"/>
        <item x="23"/>
        <item x="240"/>
        <item x="313"/>
        <item x="107"/>
        <item x="194"/>
        <item x="175"/>
        <item x="36"/>
        <item x="108"/>
        <item x="216"/>
        <item x="99"/>
        <item x="94"/>
        <item x="100"/>
        <item x="145"/>
        <item x="142"/>
        <item x="113"/>
        <item x="25"/>
        <item x="362"/>
        <item x="86"/>
        <item x="363"/>
        <item x="230"/>
        <item x="341"/>
        <item x="193"/>
        <item x="365"/>
        <item x="88"/>
        <item x="269"/>
        <item x="243"/>
        <item x="147"/>
        <item x="229"/>
        <item x="280"/>
        <item x="45"/>
        <item x="172"/>
        <item x="178"/>
        <item x="235"/>
        <item x="181"/>
        <item x="196"/>
        <item x="143"/>
        <item x="208"/>
        <item x="159"/>
        <item x="111"/>
        <item x="252"/>
        <item x="368"/>
        <item x="186"/>
        <item x="198"/>
        <item x="183"/>
        <item x="112"/>
        <item x="206"/>
        <item x="258"/>
        <item x="148"/>
        <item x="199"/>
        <item x="47"/>
        <item x="361"/>
        <item x="317"/>
        <item x="338"/>
        <item x="373"/>
        <item x="236"/>
        <item x="372"/>
        <item x="98"/>
        <item x="101"/>
        <item x="146"/>
        <item x="260"/>
        <item x="264"/>
        <item x="161"/>
        <item x="139"/>
        <item x="367"/>
        <item x="90"/>
        <item x="228"/>
        <item x="187"/>
        <item x="300"/>
        <item x="352"/>
        <item x="46"/>
        <item x="261"/>
        <item x="212"/>
        <item x="366"/>
        <item x="195"/>
        <item x="170"/>
        <item x="173"/>
        <item x="110"/>
        <item x="250"/>
        <item x="218"/>
        <item x="171"/>
        <item x="244"/>
        <item x="223"/>
        <item x="214"/>
        <item x="335"/>
        <item x="129"/>
        <item x="169"/>
        <item x="307"/>
        <item x="213"/>
        <item x="205"/>
        <item x="128"/>
        <item x="177"/>
        <item x="270"/>
        <item x="209"/>
        <item x="104"/>
        <item x="246"/>
        <item x="360"/>
        <item x="316"/>
        <item x="284"/>
        <item x="364"/>
        <item x="167"/>
        <item x="102"/>
        <item x="239"/>
        <item x="182"/>
        <item x="348"/>
        <item x="322"/>
        <item x="127"/>
        <item x="121"/>
        <item x="273"/>
        <item x="84"/>
        <item x="224"/>
        <item x="27"/>
        <item x="259"/>
        <item x="137"/>
        <item x="281"/>
        <item x="356"/>
        <item x="262"/>
        <item x="168"/>
        <item x="337"/>
        <item x="320"/>
        <item x="371"/>
        <item x="305"/>
        <item x="358"/>
        <item x="369"/>
        <item x="162"/>
        <item x="253"/>
        <item x="233"/>
        <item x="330"/>
        <item x="346"/>
        <item x="160"/>
        <item x="279"/>
        <item x="256"/>
        <item x="272"/>
        <item x="245"/>
        <item x="251"/>
        <item x="311"/>
        <item x="192"/>
        <item x="323"/>
        <item x="257"/>
        <item x="297"/>
        <item x="353"/>
        <item x="103"/>
        <item x="274"/>
        <item x="43"/>
        <item x="238"/>
        <item x="254"/>
        <item x="328"/>
        <item x="327"/>
        <item x="290"/>
        <item x="211"/>
        <item x="275"/>
        <item x="197"/>
        <item x="334"/>
        <item x="331"/>
        <item x="293"/>
        <item x="202"/>
        <item x="355"/>
        <item x="315"/>
        <item x="278"/>
        <item x="210"/>
        <item x="268"/>
        <item x="287"/>
        <item x="349"/>
        <item x="265"/>
        <item x="304"/>
        <item x="200"/>
        <item x="291"/>
        <item x="276"/>
        <item x="285"/>
        <item x="333"/>
        <item x="286"/>
        <item x="332"/>
        <item x="294"/>
        <item x="296"/>
        <item x="283"/>
        <item x="207"/>
        <item x="247"/>
        <item x="271"/>
        <item x="318"/>
        <item x="344"/>
        <item x="336"/>
        <item x="203"/>
        <item x="249"/>
        <item x="237"/>
        <item x="298"/>
        <item x="325"/>
        <item x="321"/>
        <item x="174"/>
        <item x="232"/>
        <item x="234"/>
        <item x="308"/>
        <item x="277"/>
        <item x="263"/>
        <item x="340"/>
        <item x="219"/>
        <item x="267"/>
        <item x="301"/>
        <item x="295"/>
        <item x="343"/>
        <item x="314"/>
        <item x="351"/>
        <item x="289"/>
        <item x="255"/>
        <item x="292"/>
        <item x="242"/>
        <item x="248"/>
        <item x="306"/>
        <item x="302"/>
        <item x="204"/>
        <item x="303"/>
        <item x="215"/>
        <item x="326"/>
        <item x="309"/>
        <item x="342"/>
        <item x="241"/>
        <item x="126"/>
        <item x="347"/>
        <item x="282"/>
        <item x="231"/>
        <item x="324"/>
        <item x="288"/>
        <item x="319"/>
        <item x="312"/>
        <item x="44"/>
        <item x="339"/>
        <item x="374"/>
        <item x="266"/>
        <item x="158"/>
        <item x="180"/>
        <item x="310"/>
        <item x="350"/>
        <item x="50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FFC57-D0BE-D549-BC79-61D2581171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10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8D530-E3E5-AC42-AF52-0D94D4C5AC7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4" zoomScaleNormal="134" workbookViewId="0">
      <selection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4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5">
        <f>(((J2/60)/60)/24)+DATE(1970, 1, 1)</f>
        <v>42177.007071759261</v>
      </c>
      <c r="T2" s="15">
        <f>(((I2/60)/60)/24)+DATE(1970, 1, 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1" si="4">ROUND(E67/D67*100, 0)</f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5">
        <f t="shared" ref="S67:S130" si="6">(((J67/60)/60)/24)+DATE(1970, 1, 1)</f>
        <v>41835.821226851855</v>
      </c>
      <c r="T67" s="15">
        <f t="shared" ref="T67:T130" si="7">(((I67/60)/60)/24)+DATE(1970, 1, 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ref="O123:O130" si="8">ROUND(E123/D123*100, 0)</f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 0)</f>
        <v>0</v>
      </c>
      <c r="P131">
        <f t="shared" ref="P131:P194" si="10">IFERROR(ROUND(E131/L131, 2), 0)</f>
        <v>0</v>
      </c>
      <c r="Q131" s="11" t="s">
        <v>8308</v>
      </c>
      <c r="R131" t="s">
        <v>8311</v>
      </c>
      <c r="S131" s="15">
        <f t="shared" ref="S131:S194" si="11">(((J131/60)/60)/24)+DATE(1970, 1, 1)</f>
        <v>41882.937303240738</v>
      </c>
      <c r="T131" s="15">
        <f t="shared" ref="T131:T194" si="12">(((I131/60)/60)/24)+DATE(1970, 1, 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 0)</f>
        <v>0</v>
      </c>
      <c r="P195">
        <f t="shared" ref="P195:P258" si="14">IFERROR(ROUND(E195/L195, 2), 0)</f>
        <v>0</v>
      </c>
      <c r="Q195" s="11" t="s">
        <v>8308</v>
      </c>
      <c r="R195" t="s">
        <v>8312</v>
      </c>
      <c r="S195" s="15">
        <f t="shared" ref="S195:S258" si="15">(((J195/60)/60)/24)+DATE(1970, 1, 1)</f>
        <v>41911.934791666667</v>
      </c>
      <c r="T195" s="15">
        <f t="shared" ref="T195:T258" si="16">(((I195/60)/60)/24)+DATE(1970, 1, 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s="11" t="s">
        <v>8308</v>
      </c>
      <c r="R196" t="s">
        <v>8312</v>
      </c>
      <c r="S196" s="15">
        <f t="shared" si="15"/>
        <v>42375.996886574074</v>
      </c>
      <c r="T196" s="15">
        <f t="shared" si="16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s="11" t="s">
        <v>8308</v>
      </c>
      <c r="R197" t="s">
        <v>8312</v>
      </c>
      <c r="S197" s="15">
        <f t="shared" si="15"/>
        <v>42135.67050925926</v>
      </c>
      <c r="T197" s="15">
        <f t="shared" si="16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s="11" t="s">
        <v>8308</v>
      </c>
      <c r="R198" t="s">
        <v>8312</v>
      </c>
      <c r="S198" s="15">
        <f t="shared" si="15"/>
        <v>42259.542800925927</v>
      </c>
      <c r="T198" s="15">
        <f t="shared" si="16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s="11" t="s">
        <v>8308</v>
      </c>
      <c r="R199" t="s">
        <v>8312</v>
      </c>
      <c r="S199" s="15">
        <f t="shared" si="15"/>
        <v>42741.848379629635</v>
      </c>
      <c r="T199" s="15">
        <f t="shared" si="16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s="11" t="s">
        <v>8308</v>
      </c>
      <c r="R200" t="s">
        <v>8312</v>
      </c>
      <c r="S200" s="15">
        <f t="shared" si="15"/>
        <v>41887.383356481485</v>
      </c>
      <c r="T200" s="15">
        <f t="shared" si="16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s="11" t="s">
        <v>8308</v>
      </c>
      <c r="R201" t="s">
        <v>8312</v>
      </c>
      <c r="S201" s="15">
        <f t="shared" si="15"/>
        <v>42584.123865740738</v>
      </c>
      <c r="T201" s="15">
        <f t="shared" si="16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s="11" t="s">
        <v>8308</v>
      </c>
      <c r="R202" t="s">
        <v>8312</v>
      </c>
      <c r="S202" s="15">
        <f t="shared" si="15"/>
        <v>41867.083368055559</v>
      </c>
      <c r="T202" s="15">
        <f t="shared" si="16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s="11" t="s">
        <v>8308</v>
      </c>
      <c r="R203" t="s">
        <v>8312</v>
      </c>
      <c r="S203" s="15">
        <f t="shared" si="15"/>
        <v>42023.818622685183</v>
      </c>
      <c r="T203" s="15">
        <f t="shared" si="16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s="11" t="s">
        <v>8308</v>
      </c>
      <c r="R204" t="s">
        <v>8312</v>
      </c>
      <c r="S204" s="15">
        <f t="shared" si="15"/>
        <v>42255.927824074075</v>
      </c>
      <c r="T204" s="15">
        <f t="shared" si="16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s="11" t="s">
        <v>8308</v>
      </c>
      <c r="R205" t="s">
        <v>8312</v>
      </c>
      <c r="S205" s="15">
        <f t="shared" si="15"/>
        <v>41973.847962962958</v>
      </c>
      <c r="T205" s="15">
        <f t="shared" si="16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s="11" t="s">
        <v>8308</v>
      </c>
      <c r="R206" t="s">
        <v>8312</v>
      </c>
      <c r="S206" s="15">
        <f t="shared" si="15"/>
        <v>42556.583368055552</v>
      </c>
      <c r="T206" s="15">
        <f t="shared" si="16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s="11" t="s">
        <v>8308</v>
      </c>
      <c r="R207" t="s">
        <v>8312</v>
      </c>
      <c r="S207" s="15">
        <f t="shared" si="15"/>
        <v>42248.632199074069</v>
      </c>
      <c r="T207" s="15">
        <f t="shared" si="16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s="11" t="s">
        <v>8308</v>
      </c>
      <c r="R208" t="s">
        <v>8312</v>
      </c>
      <c r="S208" s="15">
        <f t="shared" si="15"/>
        <v>42567.004432870366</v>
      </c>
      <c r="T208" s="15">
        <f t="shared" si="16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s="11" t="s">
        <v>8308</v>
      </c>
      <c r="R209" t="s">
        <v>8312</v>
      </c>
      <c r="S209" s="15">
        <f t="shared" si="15"/>
        <v>41978.197199074071</v>
      </c>
      <c r="T209" s="15">
        <f t="shared" si="16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s="11" t="s">
        <v>8308</v>
      </c>
      <c r="R210" t="s">
        <v>8312</v>
      </c>
      <c r="S210" s="15">
        <f t="shared" si="15"/>
        <v>41959.369988425926</v>
      </c>
      <c r="T210" s="15">
        <f t="shared" si="16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s="11" t="s">
        <v>8308</v>
      </c>
      <c r="R211" t="s">
        <v>8312</v>
      </c>
      <c r="S211" s="15">
        <f t="shared" si="15"/>
        <v>42165.922858796301</v>
      </c>
      <c r="T211" s="15">
        <f t="shared" si="16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s="11" t="s">
        <v>8308</v>
      </c>
      <c r="R212" t="s">
        <v>8312</v>
      </c>
      <c r="S212" s="15">
        <f t="shared" si="15"/>
        <v>42249.064722222218</v>
      </c>
      <c r="T212" s="15">
        <f t="shared" si="16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s="11" t="s">
        <v>8308</v>
      </c>
      <c r="R213" t="s">
        <v>8312</v>
      </c>
      <c r="S213" s="15">
        <f t="shared" si="15"/>
        <v>42236.159918981488</v>
      </c>
      <c r="T213" s="15">
        <f t="shared" si="16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s="11" t="s">
        <v>8308</v>
      </c>
      <c r="R214" t="s">
        <v>8312</v>
      </c>
      <c r="S214" s="15">
        <f t="shared" si="15"/>
        <v>42416.881018518514</v>
      </c>
      <c r="T214" s="15">
        <f t="shared" si="16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s="11" t="s">
        <v>8308</v>
      </c>
      <c r="R215" t="s">
        <v>8312</v>
      </c>
      <c r="S215" s="15">
        <f t="shared" si="15"/>
        <v>42202.594293981485</v>
      </c>
      <c r="T215" s="15">
        <f t="shared" si="16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s="11" t="s">
        <v>8308</v>
      </c>
      <c r="R216" t="s">
        <v>8312</v>
      </c>
      <c r="S216" s="15">
        <f t="shared" si="15"/>
        <v>42009.64061342593</v>
      </c>
      <c r="T216" s="15">
        <f t="shared" si="16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s="11" t="s">
        <v>8308</v>
      </c>
      <c r="R217" t="s">
        <v>8312</v>
      </c>
      <c r="S217" s="15">
        <f t="shared" si="15"/>
        <v>42375.230115740742</v>
      </c>
      <c r="T217" s="15">
        <f t="shared" si="16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s="11" t="s">
        <v>8308</v>
      </c>
      <c r="R218" t="s">
        <v>8312</v>
      </c>
      <c r="S218" s="15">
        <f t="shared" si="15"/>
        <v>42066.958761574075</v>
      </c>
      <c r="T218" s="15">
        <f t="shared" si="16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s="11" t="s">
        <v>8308</v>
      </c>
      <c r="R219" t="s">
        <v>8312</v>
      </c>
      <c r="S219" s="15">
        <f t="shared" si="15"/>
        <v>41970.64061342593</v>
      </c>
      <c r="T219" s="15">
        <f t="shared" si="16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s="11" t="s">
        <v>8308</v>
      </c>
      <c r="R220" t="s">
        <v>8312</v>
      </c>
      <c r="S220" s="15">
        <f t="shared" si="15"/>
        <v>42079.628344907411</v>
      </c>
      <c r="T220" s="15">
        <f t="shared" si="16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s="11" t="s">
        <v>8308</v>
      </c>
      <c r="R221" t="s">
        <v>8312</v>
      </c>
      <c r="S221" s="15">
        <f t="shared" si="15"/>
        <v>42429.326678240745</v>
      </c>
      <c r="T221" s="15">
        <f t="shared" si="16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s="11" t="s">
        <v>8308</v>
      </c>
      <c r="R222" t="s">
        <v>8312</v>
      </c>
      <c r="S222" s="15">
        <f t="shared" si="15"/>
        <v>42195.643865740742</v>
      </c>
      <c r="T222" s="15">
        <f t="shared" si="16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s="11" t="s">
        <v>8308</v>
      </c>
      <c r="R223" t="s">
        <v>8312</v>
      </c>
      <c r="S223" s="15">
        <f t="shared" si="15"/>
        <v>42031.837546296301</v>
      </c>
      <c r="T223" s="15">
        <f t="shared" si="16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s="11" t="s">
        <v>8308</v>
      </c>
      <c r="R224" t="s">
        <v>8312</v>
      </c>
      <c r="S224" s="15">
        <f t="shared" si="15"/>
        <v>42031.769884259258</v>
      </c>
      <c r="T224" s="15">
        <f t="shared" si="16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s="11" t="s">
        <v>8308</v>
      </c>
      <c r="R225" t="s">
        <v>8312</v>
      </c>
      <c r="S225" s="15">
        <f t="shared" si="15"/>
        <v>42482.048032407409</v>
      </c>
      <c r="T225" s="15">
        <f t="shared" si="16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s="11" t="s">
        <v>8308</v>
      </c>
      <c r="R226" t="s">
        <v>8312</v>
      </c>
      <c r="S226" s="15">
        <f t="shared" si="15"/>
        <v>42135.235254629632</v>
      </c>
      <c r="T226" s="15">
        <f t="shared" si="16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s="11" t="s">
        <v>8308</v>
      </c>
      <c r="R227" t="s">
        <v>8312</v>
      </c>
      <c r="S227" s="15">
        <f t="shared" si="15"/>
        <v>42438.961273148147</v>
      </c>
      <c r="T227" s="15">
        <f t="shared" si="16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s="11" t="s">
        <v>8308</v>
      </c>
      <c r="R228" t="s">
        <v>8312</v>
      </c>
      <c r="S228" s="15">
        <f t="shared" si="15"/>
        <v>42106.666018518517</v>
      </c>
      <c r="T228" s="15">
        <f t="shared" si="16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s="11" t="s">
        <v>8308</v>
      </c>
      <c r="R229" t="s">
        <v>8312</v>
      </c>
      <c r="S229" s="15">
        <f t="shared" si="15"/>
        <v>42164.893993055557</v>
      </c>
      <c r="T229" s="15">
        <f t="shared" si="16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s="11" t="s">
        <v>8308</v>
      </c>
      <c r="R230" t="s">
        <v>8312</v>
      </c>
      <c r="S230" s="15">
        <f t="shared" si="15"/>
        <v>42096.686400462961</v>
      </c>
      <c r="T230" s="15">
        <f t="shared" si="16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s="11" t="s">
        <v>8308</v>
      </c>
      <c r="R231" t="s">
        <v>8312</v>
      </c>
      <c r="S231" s="15">
        <f t="shared" si="15"/>
        <v>42383.933993055558</v>
      </c>
      <c r="T231" s="15">
        <f t="shared" si="16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s="11" t="s">
        <v>8308</v>
      </c>
      <c r="R232" t="s">
        <v>8312</v>
      </c>
      <c r="S232" s="15">
        <f t="shared" si="15"/>
        <v>42129.777210648142</v>
      </c>
      <c r="T232" s="15">
        <f t="shared" si="16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s="11" t="s">
        <v>8308</v>
      </c>
      <c r="R233" t="s">
        <v>8312</v>
      </c>
      <c r="S233" s="15">
        <f t="shared" si="15"/>
        <v>42341.958923611113</v>
      </c>
      <c r="T233" s="15">
        <f t="shared" si="16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s="11" t="s">
        <v>8308</v>
      </c>
      <c r="R234" t="s">
        <v>8312</v>
      </c>
      <c r="S234" s="15">
        <f t="shared" si="15"/>
        <v>42032.82576388889</v>
      </c>
      <c r="T234" s="15">
        <f t="shared" si="16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s="11" t="s">
        <v>8308</v>
      </c>
      <c r="R235" t="s">
        <v>8312</v>
      </c>
      <c r="S235" s="15">
        <f t="shared" si="15"/>
        <v>42612.911712962959</v>
      </c>
      <c r="T235" s="15">
        <f t="shared" si="16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s="11" t="s">
        <v>8308</v>
      </c>
      <c r="R236" t="s">
        <v>8312</v>
      </c>
      <c r="S236" s="15">
        <f t="shared" si="15"/>
        <v>42136.035405092596</v>
      </c>
      <c r="T236" s="15">
        <f t="shared" si="16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s="11" t="s">
        <v>8308</v>
      </c>
      <c r="R237" t="s">
        <v>8312</v>
      </c>
      <c r="S237" s="15">
        <f t="shared" si="15"/>
        <v>42164.908530092594</v>
      </c>
      <c r="T237" s="15">
        <f t="shared" si="16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s="11" t="s">
        <v>8308</v>
      </c>
      <c r="R238" t="s">
        <v>8312</v>
      </c>
      <c r="S238" s="15">
        <f t="shared" si="15"/>
        <v>42321.08447916666</v>
      </c>
      <c r="T238" s="15">
        <f t="shared" si="16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s="11" t="s">
        <v>8308</v>
      </c>
      <c r="R239" t="s">
        <v>8312</v>
      </c>
      <c r="S239" s="15">
        <f t="shared" si="15"/>
        <v>42377.577187499999</v>
      </c>
      <c r="T239" s="15">
        <f t="shared" si="16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s="11" t="s">
        <v>8308</v>
      </c>
      <c r="R240" t="s">
        <v>8312</v>
      </c>
      <c r="S240" s="15">
        <f t="shared" si="15"/>
        <v>42713.962499999994</v>
      </c>
      <c r="T240" s="15">
        <f t="shared" si="16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s="11" t="s">
        <v>8308</v>
      </c>
      <c r="R241" t="s">
        <v>8312</v>
      </c>
      <c r="S241" s="15">
        <f t="shared" si="15"/>
        <v>42297.110300925924</v>
      </c>
      <c r="T241" s="15">
        <f t="shared" si="16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s="11" t="s">
        <v>8308</v>
      </c>
      <c r="R242" t="s">
        <v>8313</v>
      </c>
      <c r="S242" s="15">
        <f t="shared" si="15"/>
        <v>41354.708460648151</v>
      </c>
      <c r="T242" s="15">
        <f t="shared" si="16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s="11" t="s">
        <v>8308</v>
      </c>
      <c r="R243" t="s">
        <v>8313</v>
      </c>
      <c r="S243" s="15">
        <f t="shared" si="15"/>
        <v>41949.697962962964</v>
      </c>
      <c r="T243" s="15">
        <f t="shared" si="16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s="11" t="s">
        <v>8308</v>
      </c>
      <c r="R244" t="s">
        <v>8313</v>
      </c>
      <c r="S244" s="15">
        <f t="shared" si="15"/>
        <v>40862.492939814816</v>
      </c>
      <c r="T244" s="15">
        <f t="shared" si="16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s="11" t="s">
        <v>8308</v>
      </c>
      <c r="R245" t="s">
        <v>8313</v>
      </c>
      <c r="S245" s="15">
        <f t="shared" si="15"/>
        <v>41662.047500000001</v>
      </c>
      <c r="T245" s="15">
        <f t="shared" si="16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s="11" t="s">
        <v>8308</v>
      </c>
      <c r="R246" t="s">
        <v>8313</v>
      </c>
      <c r="S246" s="15">
        <f t="shared" si="15"/>
        <v>40213.323599537034</v>
      </c>
      <c r="T246" s="15">
        <f t="shared" si="16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s="11" t="s">
        <v>8308</v>
      </c>
      <c r="R247" t="s">
        <v>8313</v>
      </c>
      <c r="S247" s="15">
        <f t="shared" si="15"/>
        <v>41107.053067129629</v>
      </c>
      <c r="T247" s="15">
        <f t="shared" si="16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s="11" t="s">
        <v>8308</v>
      </c>
      <c r="R248" t="s">
        <v>8313</v>
      </c>
      <c r="S248" s="15">
        <f t="shared" si="15"/>
        <v>40480.363483796296</v>
      </c>
      <c r="T248" s="15">
        <f t="shared" si="16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s="11" t="s">
        <v>8308</v>
      </c>
      <c r="R249" t="s">
        <v>8313</v>
      </c>
      <c r="S249" s="15">
        <f t="shared" si="15"/>
        <v>40430.604328703703</v>
      </c>
      <c r="T249" s="15">
        <f t="shared" si="16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s="11" t="s">
        <v>8308</v>
      </c>
      <c r="R250" t="s">
        <v>8313</v>
      </c>
      <c r="S250" s="15">
        <f t="shared" si="15"/>
        <v>40870.774409722224</v>
      </c>
      <c r="T250" s="15">
        <f t="shared" si="16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s="11" t="s">
        <v>8308</v>
      </c>
      <c r="R251" t="s">
        <v>8313</v>
      </c>
      <c r="S251" s="15">
        <f t="shared" si="15"/>
        <v>40332.923842592594</v>
      </c>
      <c r="T251" s="15">
        <f t="shared" si="16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s="11" t="s">
        <v>8308</v>
      </c>
      <c r="R252" t="s">
        <v>8313</v>
      </c>
      <c r="S252" s="15">
        <f t="shared" si="15"/>
        <v>41401.565868055557</v>
      </c>
      <c r="T252" s="15">
        <f t="shared" si="16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s="11" t="s">
        <v>8308</v>
      </c>
      <c r="R253" t="s">
        <v>8313</v>
      </c>
      <c r="S253" s="15">
        <f t="shared" si="15"/>
        <v>41013.787569444445</v>
      </c>
      <c r="T253" s="15">
        <f t="shared" si="16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s="11" t="s">
        <v>8308</v>
      </c>
      <c r="R254" t="s">
        <v>8313</v>
      </c>
      <c r="S254" s="15">
        <f t="shared" si="15"/>
        <v>40266.662708333337</v>
      </c>
      <c r="T254" s="15">
        <f t="shared" si="16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s="11" t="s">
        <v>8308</v>
      </c>
      <c r="R255" t="s">
        <v>8313</v>
      </c>
      <c r="S255" s="15">
        <f t="shared" si="15"/>
        <v>40924.650868055556</v>
      </c>
      <c r="T255" s="15">
        <f t="shared" si="16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s="11" t="s">
        <v>8308</v>
      </c>
      <c r="R256" t="s">
        <v>8313</v>
      </c>
      <c r="S256" s="15">
        <f t="shared" si="15"/>
        <v>42263.952662037031</v>
      </c>
      <c r="T256" s="15">
        <f t="shared" si="16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s="11" t="s">
        <v>8308</v>
      </c>
      <c r="R257" t="s">
        <v>8313</v>
      </c>
      <c r="S257" s="15">
        <f t="shared" si="15"/>
        <v>40588.526412037041</v>
      </c>
      <c r="T257" s="15">
        <f t="shared" si="16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s="11" t="s">
        <v>8308</v>
      </c>
      <c r="R258" t="s">
        <v>8313</v>
      </c>
      <c r="S258" s="15">
        <f t="shared" si="15"/>
        <v>41319.769293981481</v>
      </c>
      <c r="T258" s="15">
        <f t="shared" si="16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 0)</f>
        <v>107</v>
      </c>
      <c r="P259">
        <f t="shared" ref="P259:P322" si="18">IFERROR(ROUND(E259/L259, 2), 0)</f>
        <v>66.7</v>
      </c>
      <c r="Q259" s="11" t="s">
        <v>8308</v>
      </c>
      <c r="R259" t="s">
        <v>8313</v>
      </c>
      <c r="S259" s="15">
        <f t="shared" ref="S259:S322" si="19">(((J259/60)/60)/24)+DATE(1970, 1, 1)</f>
        <v>42479.626875000002</v>
      </c>
      <c r="T259" s="15">
        <f t="shared" ref="T259:T322" si="20">(((I259/60)/60)/24)+DATE(1970, 1, 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s="11" t="s">
        <v>8308</v>
      </c>
      <c r="R260" t="s">
        <v>8313</v>
      </c>
      <c r="S260" s="15">
        <f t="shared" si="19"/>
        <v>40682.051689814813</v>
      </c>
      <c r="T260" s="15">
        <f t="shared" si="20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s="11" t="s">
        <v>8308</v>
      </c>
      <c r="R261" t="s">
        <v>8313</v>
      </c>
      <c r="S261" s="15">
        <f t="shared" si="19"/>
        <v>42072.738067129627</v>
      </c>
      <c r="T261" s="15">
        <f t="shared" si="20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s="11" t="s">
        <v>8308</v>
      </c>
      <c r="R262" t="s">
        <v>8313</v>
      </c>
      <c r="S262" s="15">
        <f t="shared" si="19"/>
        <v>40330.755543981482</v>
      </c>
      <c r="T262" s="15">
        <f t="shared" si="20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s="11" t="s">
        <v>8308</v>
      </c>
      <c r="R263" t="s">
        <v>8313</v>
      </c>
      <c r="S263" s="15">
        <f t="shared" si="19"/>
        <v>41017.885462962964</v>
      </c>
      <c r="T263" s="15">
        <f t="shared" si="20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s="11" t="s">
        <v>8308</v>
      </c>
      <c r="R264" t="s">
        <v>8313</v>
      </c>
      <c r="S264" s="15">
        <f t="shared" si="19"/>
        <v>40555.24800925926</v>
      </c>
      <c r="T264" s="15">
        <f t="shared" si="20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s="11" t="s">
        <v>8308</v>
      </c>
      <c r="R265" t="s">
        <v>8313</v>
      </c>
      <c r="S265" s="15">
        <f t="shared" si="19"/>
        <v>41149.954791666663</v>
      </c>
      <c r="T265" s="15">
        <f t="shared" si="20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s="11" t="s">
        <v>8308</v>
      </c>
      <c r="R266" t="s">
        <v>8313</v>
      </c>
      <c r="S266" s="15">
        <f t="shared" si="19"/>
        <v>41010.620312500003</v>
      </c>
      <c r="T266" s="15">
        <f t="shared" si="20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s="11" t="s">
        <v>8308</v>
      </c>
      <c r="R267" t="s">
        <v>8313</v>
      </c>
      <c r="S267" s="15">
        <f t="shared" si="19"/>
        <v>40267.245717592588</v>
      </c>
      <c r="T267" s="15">
        <f t="shared" si="20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s="11" t="s">
        <v>8308</v>
      </c>
      <c r="R268" t="s">
        <v>8313</v>
      </c>
      <c r="S268" s="15">
        <f t="shared" si="19"/>
        <v>40205.174849537041</v>
      </c>
      <c r="T268" s="15">
        <f t="shared" si="20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s="11" t="s">
        <v>8308</v>
      </c>
      <c r="R269" t="s">
        <v>8313</v>
      </c>
      <c r="S269" s="15">
        <f t="shared" si="19"/>
        <v>41785.452534722222</v>
      </c>
      <c r="T269" s="15">
        <f t="shared" si="20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s="11" t="s">
        <v>8308</v>
      </c>
      <c r="R270" t="s">
        <v>8313</v>
      </c>
      <c r="S270" s="15">
        <f t="shared" si="19"/>
        <v>40809.15252314815</v>
      </c>
      <c r="T270" s="15">
        <f t="shared" si="20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s="11" t="s">
        <v>8308</v>
      </c>
      <c r="R271" t="s">
        <v>8313</v>
      </c>
      <c r="S271" s="15">
        <f t="shared" si="19"/>
        <v>42758.197013888886</v>
      </c>
      <c r="T271" s="15">
        <f t="shared" si="20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s="11" t="s">
        <v>8308</v>
      </c>
      <c r="R272" t="s">
        <v>8313</v>
      </c>
      <c r="S272" s="15">
        <f t="shared" si="19"/>
        <v>40637.866550925923</v>
      </c>
      <c r="T272" s="15">
        <f t="shared" si="20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s="11" t="s">
        <v>8308</v>
      </c>
      <c r="R273" t="s">
        <v>8313</v>
      </c>
      <c r="S273" s="15">
        <f t="shared" si="19"/>
        <v>41612.10024305556</v>
      </c>
      <c r="T273" s="15">
        <f t="shared" si="20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s="11" t="s">
        <v>8308</v>
      </c>
      <c r="R274" t="s">
        <v>8313</v>
      </c>
      <c r="S274" s="15">
        <f t="shared" si="19"/>
        <v>40235.900358796294</v>
      </c>
      <c r="T274" s="15">
        <f t="shared" si="20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s="11" t="s">
        <v>8308</v>
      </c>
      <c r="R275" t="s">
        <v>8313</v>
      </c>
      <c r="S275" s="15">
        <f t="shared" si="19"/>
        <v>40697.498449074075</v>
      </c>
      <c r="T275" s="15">
        <f t="shared" si="20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s="11" t="s">
        <v>8308</v>
      </c>
      <c r="R276" t="s">
        <v>8313</v>
      </c>
      <c r="S276" s="15">
        <f t="shared" si="19"/>
        <v>40969.912372685183</v>
      </c>
      <c r="T276" s="15">
        <f t="shared" si="20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s="11" t="s">
        <v>8308</v>
      </c>
      <c r="R277" t="s">
        <v>8313</v>
      </c>
      <c r="S277" s="15">
        <f t="shared" si="19"/>
        <v>41193.032013888893</v>
      </c>
      <c r="T277" s="15">
        <f t="shared" si="20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s="11" t="s">
        <v>8308</v>
      </c>
      <c r="R278" t="s">
        <v>8313</v>
      </c>
      <c r="S278" s="15">
        <f t="shared" si="19"/>
        <v>40967.081874999996</v>
      </c>
      <c r="T278" s="15">
        <f t="shared" si="20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s="11" t="s">
        <v>8308</v>
      </c>
      <c r="R279" t="s">
        <v>8313</v>
      </c>
      <c r="S279" s="15">
        <f t="shared" si="19"/>
        <v>42117.891423611116</v>
      </c>
      <c r="T279" s="15">
        <f t="shared" si="20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s="11" t="s">
        <v>8308</v>
      </c>
      <c r="R280" t="s">
        <v>8313</v>
      </c>
      <c r="S280" s="15">
        <f t="shared" si="19"/>
        <v>41164.040960648148</v>
      </c>
      <c r="T280" s="15">
        <f t="shared" si="20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s="11" t="s">
        <v>8308</v>
      </c>
      <c r="R281" t="s">
        <v>8313</v>
      </c>
      <c r="S281" s="15">
        <f t="shared" si="19"/>
        <v>42759.244166666671</v>
      </c>
      <c r="T281" s="15">
        <f t="shared" si="20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s="11" t="s">
        <v>8308</v>
      </c>
      <c r="R282" t="s">
        <v>8313</v>
      </c>
      <c r="S282" s="15">
        <f t="shared" si="19"/>
        <v>41744.590682870366</v>
      </c>
      <c r="T282" s="15">
        <f t="shared" si="20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s="11" t="s">
        <v>8308</v>
      </c>
      <c r="R283" t="s">
        <v>8313</v>
      </c>
      <c r="S283" s="15">
        <f t="shared" si="19"/>
        <v>39950.163344907407</v>
      </c>
      <c r="T283" s="15">
        <f t="shared" si="20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s="11" t="s">
        <v>8308</v>
      </c>
      <c r="R284" t="s">
        <v>8313</v>
      </c>
      <c r="S284" s="15">
        <f t="shared" si="19"/>
        <v>40194.920046296298</v>
      </c>
      <c r="T284" s="15">
        <f t="shared" si="20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s="11" t="s">
        <v>8308</v>
      </c>
      <c r="R285" t="s">
        <v>8313</v>
      </c>
      <c r="S285" s="15">
        <f t="shared" si="19"/>
        <v>40675.71</v>
      </c>
      <c r="T285" s="15">
        <f t="shared" si="20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s="11" t="s">
        <v>8308</v>
      </c>
      <c r="R286" t="s">
        <v>8313</v>
      </c>
      <c r="S286" s="15">
        <f t="shared" si="19"/>
        <v>40904.738194444442</v>
      </c>
      <c r="T286" s="15">
        <f t="shared" si="20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s="11" t="s">
        <v>8308</v>
      </c>
      <c r="R287" t="s">
        <v>8313</v>
      </c>
      <c r="S287" s="15">
        <f t="shared" si="19"/>
        <v>41506.756111111114</v>
      </c>
      <c r="T287" s="15">
        <f t="shared" si="20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s="11" t="s">
        <v>8308</v>
      </c>
      <c r="R288" t="s">
        <v>8313</v>
      </c>
      <c r="S288" s="15">
        <f t="shared" si="19"/>
        <v>41313.816249999996</v>
      </c>
      <c r="T288" s="15">
        <f t="shared" si="20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s="11" t="s">
        <v>8308</v>
      </c>
      <c r="R289" t="s">
        <v>8313</v>
      </c>
      <c r="S289" s="15">
        <f t="shared" si="19"/>
        <v>41184.277986111112</v>
      </c>
      <c r="T289" s="15">
        <f t="shared" si="20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s="11" t="s">
        <v>8308</v>
      </c>
      <c r="R290" t="s">
        <v>8313</v>
      </c>
      <c r="S290" s="15">
        <f t="shared" si="19"/>
        <v>41051.168900462959</v>
      </c>
      <c r="T290" s="15">
        <f t="shared" si="20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s="11" t="s">
        <v>8308</v>
      </c>
      <c r="R291" t="s">
        <v>8313</v>
      </c>
      <c r="S291" s="15">
        <f t="shared" si="19"/>
        <v>41550.456412037034</v>
      </c>
      <c r="T291" s="15">
        <f t="shared" si="20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s="11" t="s">
        <v>8308</v>
      </c>
      <c r="R292" t="s">
        <v>8313</v>
      </c>
      <c r="S292" s="15">
        <f t="shared" si="19"/>
        <v>40526.36917824074</v>
      </c>
      <c r="T292" s="15">
        <f t="shared" si="20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s="11" t="s">
        <v>8308</v>
      </c>
      <c r="R293" t="s">
        <v>8313</v>
      </c>
      <c r="S293" s="15">
        <f t="shared" si="19"/>
        <v>41376.769050925926</v>
      </c>
      <c r="T293" s="15">
        <f t="shared" si="20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s="11" t="s">
        <v>8308</v>
      </c>
      <c r="R294" t="s">
        <v>8313</v>
      </c>
      <c r="S294" s="15">
        <f t="shared" si="19"/>
        <v>40812.803229166668</v>
      </c>
      <c r="T294" s="15">
        <f t="shared" si="20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s="11" t="s">
        <v>8308</v>
      </c>
      <c r="R295" t="s">
        <v>8313</v>
      </c>
      <c r="S295" s="15">
        <f t="shared" si="19"/>
        <v>41719.667986111112</v>
      </c>
      <c r="T295" s="15">
        <f t="shared" si="20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s="11" t="s">
        <v>8308</v>
      </c>
      <c r="R296" t="s">
        <v>8313</v>
      </c>
      <c r="S296" s="15">
        <f t="shared" si="19"/>
        <v>40343.084421296298</v>
      </c>
      <c r="T296" s="15">
        <f t="shared" si="20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s="11" t="s">
        <v>8308</v>
      </c>
      <c r="R297" t="s">
        <v>8313</v>
      </c>
      <c r="S297" s="15">
        <f t="shared" si="19"/>
        <v>41519.004733796297</v>
      </c>
      <c r="T297" s="15">
        <f t="shared" si="20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s="11" t="s">
        <v>8308</v>
      </c>
      <c r="R298" t="s">
        <v>8313</v>
      </c>
      <c r="S298" s="15">
        <f t="shared" si="19"/>
        <v>41134.475497685184</v>
      </c>
      <c r="T298" s="15">
        <f t="shared" si="20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s="11" t="s">
        <v>8308</v>
      </c>
      <c r="R299" t="s">
        <v>8313</v>
      </c>
      <c r="S299" s="15">
        <f t="shared" si="19"/>
        <v>42089.72802083334</v>
      </c>
      <c r="T299" s="15">
        <f t="shared" si="20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s="11" t="s">
        <v>8308</v>
      </c>
      <c r="R300" t="s">
        <v>8313</v>
      </c>
      <c r="S300" s="15">
        <f t="shared" si="19"/>
        <v>41709.463518518518</v>
      </c>
      <c r="T300" s="15">
        <f t="shared" si="20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s="11" t="s">
        <v>8308</v>
      </c>
      <c r="R301" t="s">
        <v>8313</v>
      </c>
      <c r="S301" s="15">
        <f t="shared" si="19"/>
        <v>40469.225231481483</v>
      </c>
      <c r="T301" s="15">
        <f t="shared" si="20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s="11" t="s">
        <v>8308</v>
      </c>
      <c r="R302" t="s">
        <v>8313</v>
      </c>
      <c r="S302" s="15">
        <f t="shared" si="19"/>
        <v>40626.959930555553</v>
      </c>
      <c r="T302" s="15">
        <f t="shared" si="20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s="11" t="s">
        <v>8308</v>
      </c>
      <c r="R303" t="s">
        <v>8313</v>
      </c>
      <c r="S303" s="15">
        <f t="shared" si="19"/>
        <v>41312.737673611111</v>
      </c>
      <c r="T303" s="15">
        <f t="shared" si="20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s="11" t="s">
        <v>8308</v>
      </c>
      <c r="R304" t="s">
        <v>8313</v>
      </c>
      <c r="S304" s="15">
        <f t="shared" si="19"/>
        <v>40933.856921296298</v>
      </c>
      <c r="T304" s="15">
        <f t="shared" si="20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s="11" t="s">
        <v>8308</v>
      </c>
      <c r="R305" t="s">
        <v>8313</v>
      </c>
      <c r="S305" s="15">
        <f t="shared" si="19"/>
        <v>41032.071134259262</v>
      </c>
      <c r="T305" s="15">
        <f t="shared" si="20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s="11" t="s">
        <v>8308</v>
      </c>
      <c r="R306" t="s">
        <v>8313</v>
      </c>
      <c r="S306" s="15">
        <f t="shared" si="19"/>
        <v>41114.094872685186</v>
      </c>
      <c r="T306" s="15">
        <f t="shared" si="20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s="11" t="s">
        <v>8308</v>
      </c>
      <c r="R307" t="s">
        <v>8313</v>
      </c>
      <c r="S307" s="15">
        <f t="shared" si="19"/>
        <v>40948.630196759259</v>
      </c>
      <c r="T307" s="15">
        <f t="shared" si="20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s="11" t="s">
        <v>8308</v>
      </c>
      <c r="R308" t="s">
        <v>8313</v>
      </c>
      <c r="S308" s="15">
        <f t="shared" si="19"/>
        <v>41333.837187500001</v>
      </c>
      <c r="T308" s="15">
        <f t="shared" si="20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s="11" t="s">
        <v>8308</v>
      </c>
      <c r="R309" t="s">
        <v>8313</v>
      </c>
      <c r="S309" s="15">
        <f t="shared" si="19"/>
        <v>41282.944456018515</v>
      </c>
      <c r="T309" s="15">
        <f t="shared" si="20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s="11" t="s">
        <v>8308</v>
      </c>
      <c r="R310" t="s">
        <v>8313</v>
      </c>
      <c r="S310" s="15">
        <f t="shared" si="19"/>
        <v>40567.694560185184</v>
      </c>
      <c r="T310" s="15">
        <f t="shared" si="20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s="11" t="s">
        <v>8308</v>
      </c>
      <c r="R311" t="s">
        <v>8313</v>
      </c>
      <c r="S311" s="15">
        <f t="shared" si="19"/>
        <v>41134.751550925925</v>
      </c>
      <c r="T311" s="15">
        <f t="shared" si="20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s="11" t="s">
        <v>8308</v>
      </c>
      <c r="R312" t="s">
        <v>8313</v>
      </c>
      <c r="S312" s="15">
        <f t="shared" si="19"/>
        <v>40821.183136574073</v>
      </c>
      <c r="T312" s="15">
        <f t="shared" si="20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s="11" t="s">
        <v>8308</v>
      </c>
      <c r="R313" t="s">
        <v>8313</v>
      </c>
      <c r="S313" s="15">
        <f t="shared" si="19"/>
        <v>40868.219814814816</v>
      </c>
      <c r="T313" s="15">
        <f t="shared" si="20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s="11" t="s">
        <v>8308</v>
      </c>
      <c r="R314" t="s">
        <v>8313</v>
      </c>
      <c r="S314" s="15">
        <f t="shared" si="19"/>
        <v>41348.877685185187</v>
      </c>
      <c r="T314" s="15">
        <f t="shared" si="20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s="11" t="s">
        <v>8308</v>
      </c>
      <c r="R315" t="s">
        <v>8313</v>
      </c>
      <c r="S315" s="15">
        <f t="shared" si="19"/>
        <v>40357.227939814817</v>
      </c>
      <c r="T315" s="15">
        <f t="shared" si="20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s="11" t="s">
        <v>8308</v>
      </c>
      <c r="R316" t="s">
        <v>8313</v>
      </c>
      <c r="S316" s="15">
        <f t="shared" si="19"/>
        <v>41304.833194444444</v>
      </c>
      <c r="T316" s="15">
        <f t="shared" si="20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s="11" t="s">
        <v>8308</v>
      </c>
      <c r="R317" t="s">
        <v>8313</v>
      </c>
      <c r="S317" s="15">
        <f t="shared" si="19"/>
        <v>41113.77238425926</v>
      </c>
      <c r="T317" s="15">
        <f t="shared" si="20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s="11" t="s">
        <v>8308</v>
      </c>
      <c r="R318" t="s">
        <v>8313</v>
      </c>
      <c r="S318" s="15">
        <f t="shared" si="19"/>
        <v>41950.923576388886</v>
      </c>
      <c r="T318" s="15">
        <f t="shared" si="20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s="11" t="s">
        <v>8308</v>
      </c>
      <c r="R319" t="s">
        <v>8313</v>
      </c>
      <c r="S319" s="15">
        <f t="shared" si="19"/>
        <v>41589.676886574074</v>
      </c>
      <c r="T319" s="15">
        <f t="shared" si="20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s="11" t="s">
        <v>8308</v>
      </c>
      <c r="R320" t="s">
        <v>8313</v>
      </c>
      <c r="S320" s="15">
        <f t="shared" si="19"/>
        <v>41330.038784722223</v>
      </c>
      <c r="T320" s="15">
        <f t="shared" si="20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s="11" t="s">
        <v>8308</v>
      </c>
      <c r="R321" t="s">
        <v>8313</v>
      </c>
      <c r="S321" s="15">
        <f t="shared" si="19"/>
        <v>40123.83829861111</v>
      </c>
      <c r="T321" s="15">
        <f t="shared" si="20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s="11" t="s">
        <v>8308</v>
      </c>
      <c r="R322" t="s">
        <v>8313</v>
      </c>
      <c r="S322" s="15">
        <f t="shared" si="19"/>
        <v>42331.551307870366</v>
      </c>
      <c r="T322" s="15">
        <f t="shared" si="20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 0)</f>
        <v>103</v>
      </c>
      <c r="P323">
        <f t="shared" ref="P323:P386" si="22">IFERROR(ROUND(E323/L323, 2), 0)</f>
        <v>106.62</v>
      </c>
      <c r="Q323" s="11" t="s">
        <v>8308</v>
      </c>
      <c r="R323" t="s">
        <v>8313</v>
      </c>
      <c r="S323" s="15">
        <f t="shared" ref="S323:S386" si="23">(((J323/60)/60)/24)+DATE(1970, 1, 1)</f>
        <v>42647.446597222224</v>
      </c>
      <c r="T323" s="15">
        <f t="shared" ref="T323:T386" si="24">(((I323/60)/60)/24)+DATE(1970, 1, 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15">
        <f t="shared" si="23"/>
        <v>42473.57</v>
      </c>
      <c r="T324" s="15">
        <f t="shared" si="24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15">
        <f t="shared" si="23"/>
        <v>42697.32136574074</v>
      </c>
      <c r="T325" s="15">
        <f t="shared" si="24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15">
        <f t="shared" si="23"/>
        <v>42184.626250000001</v>
      </c>
      <c r="T326" s="15">
        <f t="shared" si="24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15">
        <f t="shared" si="23"/>
        <v>42689.187881944439</v>
      </c>
      <c r="T327" s="15">
        <f t="shared" si="24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15">
        <f t="shared" si="23"/>
        <v>42775.314884259264</v>
      </c>
      <c r="T328" s="15">
        <f t="shared" si="24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15">
        <f t="shared" si="23"/>
        <v>42058.235289351855</v>
      </c>
      <c r="T329" s="15">
        <f t="shared" si="24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15">
        <f t="shared" si="23"/>
        <v>42278.946620370371</v>
      </c>
      <c r="T330" s="15">
        <f t="shared" si="24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15">
        <f t="shared" si="23"/>
        <v>42291.46674768519</v>
      </c>
      <c r="T331" s="15">
        <f t="shared" si="24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15">
        <f t="shared" si="23"/>
        <v>41379.515775462962</v>
      </c>
      <c r="T332" s="15">
        <f t="shared" si="24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15">
        <f t="shared" si="23"/>
        <v>42507.581412037034</v>
      </c>
      <c r="T333" s="15">
        <f t="shared" si="24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15">
        <f t="shared" si="23"/>
        <v>42263.680289351847</v>
      </c>
      <c r="T334" s="15">
        <f t="shared" si="24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15">
        <f t="shared" si="23"/>
        <v>42437.636469907404</v>
      </c>
      <c r="T335" s="15">
        <f t="shared" si="24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15">
        <f t="shared" si="23"/>
        <v>42101.682372685187</v>
      </c>
      <c r="T336" s="15">
        <f t="shared" si="24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15">
        <f t="shared" si="23"/>
        <v>42101.737442129626</v>
      </c>
      <c r="T337" s="15">
        <f t="shared" si="24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s="11" t="s">
        <v>8308</v>
      </c>
      <c r="R338" t="s">
        <v>8313</v>
      </c>
      <c r="S338" s="15">
        <f t="shared" si="23"/>
        <v>42291.596273148149</v>
      </c>
      <c r="T338" s="15">
        <f t="shared" si="24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s="11" t="s">
        <v>8308</v>
      </c>
      <c r="R339" t="s">
        <v>8313</v>
      </c>
      <c r="S339" s="15">
        <f t="shared" si="23"/>
        <v>42047.128564814819</v>
      </c>
      <c r="T339" s="15">
        <f t="shared" si="24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s="11" t="s">
        <v>8308</v>
      </c>
      <c r="R340" t="s">
        <v>8313</v>
      </c>
      <c r="S340" s="15">
        <f t="shared" si="23"/>
        <v>42559.755671296298</v>
      </c>
      <c r="T340" s="15">
        <f t="shared" si="24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s="11" t="s">
        <v>8308</v>
      </c>
      <c r="R341" t="s">
        <v>8313</v>
      </c>
      <c r="S341" s="15">
        <f t="shared" si="23"/>
        <v>42093.760046296295</v>
      </c>
      <c r="T341" s="15">
        <f t="shared" si="24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s="11" t="s">
        <v>8308</v>
      </c>
      <c r="R342" t="s">
        <v>8313</v>
      </c>
      <c r="S342" s="15">
        <f t="shared" si="23"/>
        <v>42772.669062500005</v>
      </c>
      <c r="T342" s="15">
        <f t="shared" si="24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s="11" t="s">
        <v>8308</v>
      </c>
      <c r="R343" t="s">
        <v>8313</v>
      </c>
      <c r="S343" s="15">
        <f t="shared" si="23"/>
        <v>41894.879606481481</v>
      </c>
      <c r="T343" s="15">
        <f t="shared" si="24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s="11" t="s">
        <v>8308</v>
      </c>
      <c r="R344" t="s">
        <v>8313</v>
      </c>
      <c r="S344" s="15">
        <f t="shared" si="23"/>
        <v>42459.780844907407</v>
      </c>
      <c r="T344" s="15">
        <f t="shared" si="24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s="11" t="s">
        <v>8308</v>
      </c>
      <c r="R345" t="s">
        <v>8313</v>
      </c>
      <c r="S345" s="15">
        <f t="shared" si="23"/>
        <v>41926.73778935185</v>
      </c>
      <c r="T345" s="15">
        <f t="shared" si="24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s="11" t="s">
        <v>8308</v>
      </c>
      <c r="R346" t="s">
        <v>8313</v>
      </c>
      <c r="S346" s="15">
        <f t="shared" si="23"/>
        <v>42111.970995370371</v>
      </c>
      <c r="T346" s="15">
        <f t="shared" si="24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s="11" t="s">
        <v>8308</v>
      </c>
      <c r="R347" t="s">
        <v>8313</v>
      </c>
      <c r="S347" s="15">
        <f t="shared" si="23"/>
        <v>42114.944328703699</v>
      </c>
      <c r="T347" s="15">
        <f t="shared" si="24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s="11" t="s">
        <v>8308</v>
      </c>
      <c r="R348" t="s">
        <v>8313</v>
      </c>
      <c r="S348" s="15">
        <f t="shared" si="23"/>
        <v>42261.500243055561</v>
      </c>
      <c r="T348" s="15">
        <f t="shared" si="24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s="11" t="s">
        <v>8308</v>
      </c>
      <c r="R349" t="s">
        <v>8313</v>
      </c>
      <c r="S349" s="15">
        <f t="shared" si="23"/>
        <v>42292.495474537034</v>
      </c>
      <c r="T349" s="15">
        <f t="shared" si="24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s="11" t="s">
        <v>8308</v>
      </c>
      <c r="R350" t="s">
        <v>8313</v>
      </c>
      <c r="S350" s="15">
        <f t="shared" si="23"/>
        <v>42207.58699074074</v>
      </c>
      <c r="T350" s="15">
        <f t="shared" si="24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s="11" t="s">
        <v>8308</v>
      </c>
      <c r="R351" t="s">
        <v>8313</v>
      </c>
      <c r="S351" s="15">
        <f t="shared" si="23"/>
        <v>42760.498935185184</v>
      </c>
      <c r="T351" s="15">
        <f t="shared" si="24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s="11" t="s">
        <v>8308</v>
      </c>
      <c r="R352" t="s">
        <v>8313</v>
      </c>
      <c r="S352" s="15">
        <f t="shared" si="23"/>
        <v>42586.066076388888</v>
      </c>
      <c r="T352" s="15">
        <f t="shared" si="24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s="11" t="s">
        <v>8308</v>
      </c>
      <c r="R353" t="s">
        <v>8313</v>
      </c>
      <c r="S353" s="15">
        <f t="shared" si="23"/>
        <v>42427.964745370366</v>
      </c>
      <c r="T353" s="15">
        <f t="shared" si="24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s="11" t="s">
        <v>8308</v>
      </c>
      <c r="R354" t="s">
        <v>8313</v>
      </c>
      <c r="S354" s="15">
        <f t="shared" si="23"/>
        <v>41890.167453703703</v>
      </c>
      <c r="T354" s="15">
        <f t="shared" si="24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s="11" t="s">
        <v>8308</v>
      </c>
      <c r="R355" t="s">
        <v>8313</v>
      </c>
      <c r="S355" s="15">
        <f t="shared" si="23"/>
        <v>42297.791886574079</v>
      </c>
      <c r="T355" s="15">
        <f t="shared" si="24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s="11" t="s">
        <v>8308</v>
      </c>
      <c r="R356" t="s">
        <v>8313</v>
      </c>
      <c r="S356" s="15">
        <f t="shared" si="23"/>
        <v>42438.827789351853</v>
      </c>
      <c r="T356" s="15">
        <f t="shared" si="24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s="11" t="s">
        <v>8308</v>
      </c>
      <c r="R357" t="s">
        <v>8313</v>
      </c>
      <c r="S357" s="15">
        <f t="shared" si="23"/>
        <v>41943.293912037036</v>
      </c>
      <c r="T357" s="15">
        <f t="shared" si="24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s="11" t="s">
        <v>8308</v>
      </c>
      <c r="R358" t="s">
        <v>8313</v>
      </c>
      <c r="S358" s="15">
        <f t="shared" si="23"/>
        <v>42415.803159722222</v>
      </c>
      <c r="T358" s="15">
        <f t="shared" si="24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s="11" t="s">
        <v>8308</v>
      </c>
      <c r="R359" t="s">
        <v>8313</v>
      </c>
      <c r="S359" s="15">
        <f t="shared" si="23"/>
        <v>42078.222187499996</v>
      </c>
      <c r="T359" s="15">
        <f t="shared" si="24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s="11" t="s">
        <v>8308</v>
      </c>
      <c r="R360" t="s">
        <v>8313</v>
      </c>
      <c r="S360" s="15">
        <f t="shared" si="23"/>
        <v>42507.860196759255</v>
      </c>
      <c r="T360" s="15">
        <f t="shared" si="24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s="11" t="s">
        <v>8308</v>
      </c>
      <c r="R361" t="s">
        <v>8313</v>
      </c>
      <c r="S361" s="15">
        <f t="shared" si="23"/>
        <v>41935.070486111108</v>
      </c>
      <c r="T361" s="15">
        <f t="shared" si="24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s="11" t="s">
        <v>8308</v>
      </c>
      <c r="R362" t="s">
        <v>8313</v>
      </c>
      <c r="S362" s="15">
        <f t="shared" si="23"/>
        <v>42163.897916666669</v>
      </c>
      <c r="T362" s="15">
        <f t="shared" si="24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s="11" t="s">
        <v>8308</v>
      </c>
      <c r="R363" t="s">
        <v>8313</v>
      </c>
      <c r="S363" s="15">
        <f t="shared" si="23"/>
        <v>41936.001226851848</v>
      </c>
      <c r="T363" s="15">
        <f t="shared" si="24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s="11" t="s">
        <v>8308</v>
      </c>
      <c r="R364" t="s">
        <v>8313</v>
      </c>
      <c r="S364" s="15">
        <f t="shared" si="23"/>
        <v>41837.210543981484</v>
      </c>
      <c r="T364" s="15">
        <f t="shared" si="24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s="11" t="s">
        <v>8308</v>
      </c>
      <c r="R365" t="s">
        <v>8313</v>
      </c>
      <c r="S365" s="15">
        <f t="shared" si="23"/>
        <v>40255.744629629626</v>
      </c>
      <c r="T365" s="15">
        <f t="shared" si="24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s="11" t="s">
        <v>8308</v>
      </c>
      <c r="R366" t="s">
        <v>8313</v>
      </c>
      <c r="S366" s="15">
        <f t="shared" si="23"/>
        <v>41780.859629629631</v>
      </c>
      <c r="T366" s="15">
        <f t="shared" si="24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s="11" t="s">
        <v>8308</v>
      </c>
      <c r="R367" t="s">
        <v>8313</v>
      </c>
      <c r="S367" s="15">
        <f t="shared" si="23"/>
        <v>41668.606469907405</v>
      </c>
      <c r="T367" s="15">
        <f t="shared" si="24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s="11" t="s">
        <v>8308</v>
      </c>
      <c r="R368" t="s">
        <v>8313</v>
      </c>
      <c r="S368" s="15">
        <f t="shared" si="23"/>
        <v>41019.793032407404</v>
      </c>
      <c r="T368" s="15">
        <f t="shared" si="24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s="11" t="s">
        <v>8308</v>
      </c>
      <c r="R369" t="s">
        <v>8313</v>
      </c>
      <c r="S369" s="15">
        <f t="shared" si="23"/>
        <v>41355.577291666668</v>
      </c>
      <c r="T369" s="15">
        <f t="shared" si="24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s="11" t="s">
        <v>8308</v>
      </c>
      <c r="R370" t="s">
        <v>8313</v>
      </c>
      <c r="S370" s="15">
        <f t="shared" si="23"/>
        <v>42043.605578703704</v>
      </c>
      <c r="T370" s="15">
        <f t="shared" si="24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s="11" t="s">
        <v>8308</v>
      </c>
      <c r="R371" t="s">
        <v>8313</v>
      </c>
      <c r="S371" s="15">
        <f t="shared" si="23"/>
        <v>40893.551724537036</v>
      </c>
      <c r="T371" s="15">
        <f t="shared" si="24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s="11" t="s">
        <v>8308</v>
      </c>
      <c r="R372" t="s">
        <v>8313</v>
      </c>
      <c r="S372" s="15">
        <f t="shared" si="23"/>
        <v>42711.795138888891</v>
      </c>
      <c r="T372" s="15">
        <f t="shared" si="24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s="11" t="s">
        <v>8308</v>
      </c>
      <c r="R373" t="s">
        <v>8313</v>
      </c>
      <c r="S373" s="15">
        <f t="shared" si="23"/>
        <v>41261.767812500002</v>
      </c>
      <c r="T373" s="15">
        <f t="shared" si="24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s="11" t="s">
        <v>8308</v>
      </c>
      <c r="R374" t="s">
        <v>8313</v>
      </c>
      <c r="S374" s="15">
        <f t="shared" si="23"/>
        <v>42425.576898148152</v>
      </c>
      <c r="T374" s="15">
        <f t="shared" si="24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s="11" t="s">
        <v>8308</v>
      </c>
      <c r="R375" t="s">
        <v>8313</v>
      </c>
      <c r="S375" s="15">
        <f t="shared" si="23"/>
        <v>41078.91201388889</v>
      </c>
      <c r="T375" s="15">
        <f t="shared" si="24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s="11" t="s">
        <v>8308</v>
      </c>
      <c r="R376" t="s">
        <v>8313</v>
      </c>
      <c r="S376" s="15">
        <f t="shared" si="23"/>
        <v>40757.889247685183</v>
      </c>
      <c r="T376" s="15">
        <f t="shared" si="24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s="11" t="s">
        <v>8308</v>
      </c>
      <c r="R377" t="s">
        <v>8313</v>
      </c>
      <c r="S377" s="15">
        <f t="shared" si="23"/>
        <v>41657.985081018516</v>
      </c>
      <c r="T377" s="15">
        <f t="shared" si="24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s="11" t="s">
        <v>8308</v>
      </c>
      <c r="R378" t="s">
        <v>8313</v>
      </c>
      <c r="S378" s="15">
        <f t="shared" si="23"/>
        <v>42576.452731481477</v>
      </c>
      <c r="T378" s="15">
        <f t="shared" si="24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s="11" t="s">
        <v>8308</v>
      </c>
      <c r="R379" t="s">
        <v>8313</v>
      </c>
      <c r="S379" s="15">
        <f t="shared" si="23"/>
        <v>42292.250787037032</v>
      </c>
      <c r="T379" s="15">
        <f t="shared" si="24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s="11" t="s">
        <v>8308</v>
      </c>
      <c r="R380" t="s">
        <v>8313</v>
      </c>
      <c r="S380" s="15">
        <f t="shared" si="23"/>
        <v>42370.571851851855</v>
      </c>
      <c r="T380" s="15">
        <f t="shared" si="24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s="11" t="s">
        <v>8308</v>
      </c>
      <c r="R381" t="s">
        <v>8313</v>
      </c>
      <c r="S381" s="15">
        <f t="shared" si="23"/>
        <v>40987.688333333332</v>
      </c>
      <c r="T381" s="15">
        <f t="shared" si="24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s="11" t="s">
        <v>8308</v>
      </c>
      <c r="R382" t="s">
        <v>8313</v>
      </c>
      <c r="S382" s="15">
        <f t="shared" si="23"/>
        <v>42367.719814814816</v>
      </c>
      <c r="T382" s="15">
        <f t="shared" si="24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s="11" t="s">
        <v>8308</v>
      </c>
      <c r="R383" t="s">
        <v>8313</v>
      </c>
      <c r="S383" s="15">
        <f t="shared" si="23"/>
        <v>41085.698113425926</v>
      </c>
      <c r="T383" s="15">
        <f t="shared" si="24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s="11" t="s">
        <v>8308</v>
      </c>
      <c r="R384" t="s">
        <v>8313</v>
      </c>
      <c r="S384" s="15">
        <f t="shared" si="23"/>
        <v>41144.709490740745</v>
      </c>
      <c r="T384" s="15">
        <f t="shared" si="24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s="11" t="s">
        <v>8308</v>
      </c>
      <c r="R385" t="s">
        <v>8313</v>
      </c>
      <c r="S385" s="15">
        <f t="shared" si="23"/>
        <v>41755.117581018516</v>
      </c>
      <c r="T385" s="15">
        <f t="shared" si="24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s="11" t="s">
        <v>8308</v>
      </c>
      <c r="R386" t="s">
        <v>8313</v>
      </c>
      <c r="S386" s="15">
        <f t="shared" si="23"/>
        <v>41980.781793981485</v>
      </c>
      <c r="T386" s="15">
        <f t="shared" si="24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 0)</f>
        <v>106</v>
      </c>
      <c r="P387">
        <f t="shared" ref="P387:P450" si="26">IFERROR(ROUND(E387/L387, 2), 0)</f>
        <v>111.8</v>
      </c>
      <c r="Q387" s="11" t="s">
        <v>8308</v>
      </c>
      <c r="R387" t="s">
        <v>8313</v>
      </c>
      <c r="S387" s="15">
        <f t="shared" ref="S387:S450" si="27">(((J387/60)/60)/24)+DATE(1970, 1, 1)</f>
        <v>41934.584502314814</v>
      </c>
      <c r="T387" s="15">
        <f t="shared" ref="T387:T450" si="28">(((I387/60)/60)/24)+DATE(1970, 1, 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s="11" t="s">
        <v>8308</v>
      </c>
      <c r="R388" t="s">
        <v>8313</v>
      </c>
      <c r="S388" s="15">
        <f t="shared" si="27"/>
        <v>42211.951284722221</v>
      </c>
      <c r="T388" s="15">
        <f t="shared" si="28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s="11" t="s">
        <v>8308</v>
      </c>
      <c r="R389" t="s">
        <v>8313</v>
      </c>
      <c r="S389" s="15">
        <f t="shared" si="27"/>
        <v>42200.67659722222</v>
      </c>
      <c r="T389" s="15">
        <f t="shared" si="28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s="11" t="s">
        <v>8308</v>
      </c>
      <c r="R390" t="s">
        <v>8313</v>
      </c>
      <c r="S390" s="15">
        <f t="shared" si="27"/>
        <v>42549.076157407413</v>
      </c>
      <c r="T390" s="15">
        <f t="shared" si="28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s="11" t="s">
        <v>8308</v>
      </c>
      <c r="R391" t="s">
        <v>8313</v>
      </c>
      <c r="S391" s="15">
        <f t="shared" si="27"/>
        <v>41674.063078703701</v>
      </c>
      <c r="T391" s="15">
        <f t="shared" si="28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s="11" t="s">
        <v>8308</v>
      </c>
      <c r="R392" t="s">
        <v>8313</v>
      </c>
      <c r="S392" s="15">
        <f t="shared" si="27"/>
        <v>42112.036712962959</v>
      </c>
      <c r="T392" s="15">
        <f t="shared" si="28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s="11" t="s">
        <v>8308</v>
      </c>
      <c r="R393" t="s">
        <v>8313</v>
      </c>
      <c r="S393" s="15">
        <f t="shared" si="27"/>
        <v>40865.042256944449</v>
      </c>
      <c r="T393" s="15">
        <f t="shared" si="28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s="11" t="s">
        <v>8308</v>
      </c>
      <c r="R394" t="s">
        <v>8313</v>
      </c>
      <c r="S394" s="15">
        <f t="shared" si="27"/>
        <v>40763.717256944445</v>
      </c>
      <c r="T394" s="15">
        <f t="shared" si="28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s="11" t="s">
        <v>8308</v>
      </c>
      <c r="R395" t="s">
        <v>8313</v>
      </c>
      <c r="S395" s="15">
        <f t="shared" si="27"/>
        <v>41526.708935185183</v>
      </c>
      <c r="T395" s="15">
        <f t="shared" si="28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s="11" t="s">
        <v>8308</v>
      </c>
      <c r="R396" t="s">
        <v>8313</v>
      </c>
      <c r="S396" s="15">
        <f t="shared" si="27"/>
        <v>42417.818078703705</v>
      </c>
      <c r="T396" s="15">
        <f t="shared" si="28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s="11" t="s">
        <v>8308</v>
      </c>
      <c r="R397" t="s">
        <v>8313</v>
      </c>
      <c r="S397" s="15">
        <f t="shared" si="27"/>
        <v>40990.909259259257</v>
      </c>
      <c r="T397" s="15">
        <f t="shared" si="28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s="11" t="s">
        <v>8308</v>
      </c>
      <c r="R398" t="s">
        <v>8313</v>
      </c>
      <c r="S398" s="15">
        <f t="shared" si="27"/>
        <v>41082.564884259256</v>
      </c>
      <c r="T398" s="15">
        <f t="shared" si="28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s="11" t="s">
        <v>8308</v>
      </c>
      <c r="R399" t="s">
        <v>8313</v>
      </c>
      <c r="S399" s="15">
        <f t="shared" si="27"/>
        <v>40379.776435185187</v>
      </c>
      <c r="T399" s="15">
        <f t="shared" si="28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s="11" t="s">
        <v>8308</v>
      </c>
      <c r="R400" t="s">
        <v>8313</v>
      </c>
      <c r="S400" s="15">
        <f t="shared" si="27"/>
        <v>42078.793124999997</v>
      </c>
      <c r="T400" s="15">
        <f t="shared" si="28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s="11" t="s">
        <v>8308</v>
      </c>
      <c r="R401" t="s">
        <v>8313</v>
      </c>
      <c r="S401" s="15">
        <f t="shared" si="27"/>
        <v>42687.875775462962</v>
      </c>
      <c r="T401" s="15">
        <f t="shared" si="28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s="11" t="s">
        <v>8308</v>
      </c>
      <c r="R402" t="s">
        <v>8313</v>
      </c>
      <c r="S402" s="15">
        <f t="shared" si="27"/>
        <v>41745.635960648149</v>
      </c>
      <c r="T402" s="15">
        <f t="shared" si="28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s="11" t="s">
        <v>8308</v>
      </c>
      <c r="R403" t="s">
        <v>8313</v>
      </c>
      <c r="S403" s="15">
        <f t="shared" si="27"/>
        <v>40732.842245370368</v>
      </c>
      <c r="T403" s="15">
        <f t="shared" si="28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s="11" t="s">
        <v>8308</v>
      </c>
      <c r="R404" t="s">
        <v>8313</v>
      </c>
      <c r="S404" s="15">
        <f t="shared" si="27"/>
        <v>42292.539548611108</v>
      </c>
      <c r="T404" s="15">
        <f t="shared" si="28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s="11" t="s">
        <v>8308</v>
      </c>
      <c r="R405" t="s">
        <v>8313</v>
      </c>
      <c r="S405" s="15">
        <f t="shared" si="27"/>
        <v>40718.310659722221</v>
      </c>
      <c r="T405" s="15">
        <f t="shared" si="28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s="11" t="s">
        <v>8308</v>
      </c>
      <c r="R406" t="s">
        <v>8313</v>
      </c>
      <c r="S406" s="15">
        <f t="shared" si="27"/>
        <v>41646.628032407411</v>
      </c>
      <c r="T406" s="15">
        <f t="shared" si="28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s="11" t="s">
        <v>8308</v>
      </c>
      <c r="R407" t="s">
        <v>8313</v>
      </c>
      <c r="S407" s="15">
        <f t="shared" si="27"/>
        <v>41674.08494212963</v>
      </c>
      <c r="T407" s="15">
        <f t="shared" si="28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s="11" t="s">
        <v>8308</v>
      </c>
      <c r="R408" t="s">
        <v>8313</v>
      </c>
      <c r="S408" s="15">
        <f t="shared" si="27"/>
        <v>40638.162465277775</v>
      </c>
      <c r="T408" s="15">
        <f t="shared" si="28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s="11" t="s">
        <v>8308</v>
      </c>
      <c r="R409" t="s">
        <v>8313</v>
      </c>
      <c r="S409" s="15">
        <f t="shared" si="27"/>
        <v>40806.870949074073</v>
      </c>
      <c r="T409" s="15">
        <f t="shared" si="28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s="11" t="s">
        <v>8308</v>
      </c>
      <c r="R410" t="s">
        <v>8313</v>
      </c>
      <c r="S410" s="15">
        <f t="shared" si="27"/>
        <v>41543.735995370371</v>
      </c>
      <c r="T410" s="15">
        <f t="shared" si="28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s="11" t="s">
        <v>8308</v>
      </c>
      <c r="R411" t="s">
        <v>8313</v>
      </c>
      <c r="S411" s="15">
        <f t="shared" si="27"/>
        <v>42543.862777777773</v>
      </c>
      <c r="T411" s="15">
        <f t="shared" si="28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s="11" t="s">
        <v>8308</v>
      </c>
      <c r="R412" t="s">
        <v>8313</v>
      </c>
      <c r="S412" s="15">
        <f t="shared" si="27"/>
        <v>42113.981446759266</v>
      </c>
      <c r="T412" s="15">
        <f t="shared" si="28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s="11" t="s">
        <v>8308</v>
      </c>
      <c r="R413" t="s">
        <v>8313</v>
      </c>
      <c r="S413" s="15">
        <f t="shared" si="27"/>
        <v>41598.17597222222</v>
      </c>
      <c r="T413" s="15">
        <f t="shared" si="28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s="11" t="s">
        <v>8308</v>
      </c>
      <c r="R414" t="s">
        <v>8313</v>
      </c>
      <c r="S414" s="15">
        <f t="shared" si="27"/>
        <v>41099.742800925924</v>
      </c>
      <c r="T414" s="15">
        <f t="shared" si="28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s="11" t="s">
        <v>8308</v>
      </c>
      <c r="R415" t="s">
        <v>8313</v>
      </c>
      <c r="S415" s="15">
        <f t="shared" si="27"/>
        <v>41079.877442129626</v>
      </c>
      <c r="T415" s="15">
        <f t="shared" si="28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s="11" t="s">
        <v>8308</v>
      </c>
      <c r="R416" t="s">
        <v>8313</v>
      </c>
      <c r="S416" s="15">
        <f t="shared" si="27"/>
        <v>41529.063252314816</v>
      </c>
      <c r="T416" s="15">
        <f t="shared" si="28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s="11" t="s">
        <v>8308</v>
      </c>
      <c r="R417" t="s">
        <v>8313</v>
      </c>
      <c r="S417" s="15">
        <f t="shared" si="27"/>
        <v>41904.851875</v>
      </c>
      <c r="T417" s="15">
        <f t="shared" si="28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s="11" t="s">
        <v>8308</v>
      </c>
      <c r="R418" t="s">
        <v>8313</v>
      </c>
      <c r="S418" s="15">
        <f t="shared" si="27"/>
        <v>41648.396192129629</v>
      </c>
      <c r="T418" s="15">
        <f t="shared" si="28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s="11" t="s">
        <v>8308</v>
      </c>
      <c r="R419" t="s">
        <v>8313</v>
      </c>
      <c r="S419" s="15">
        <f t="shared" si="27"/>
        <v>41360.970601851855</v>
      </c>
      <c r="T419" s="15">
        <f t="shared" si="28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s="11" t="s">
        <v>8308</v>
      </c>
      <c r="R420" t="s">
        <v>8313</v>
      </c>
      <c r="S420" s="15">
        <f t="shared" si="27"/>
        <v>42178.282372685186</v>
      </c>
      <c r="T420" s="15">
        <f t="shared" si="28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s="11" t="s">
        <v>8308</v>
      </c>
      <c r="R421" t="s">
        <v>8313</v>
      </c>
      <c r="S421" s="15">
        <f t="shared" si="27"/>
        <v>41394.842442129629</v>
      </c>
      <c r="T421" s="15">
        <f t="shared" si="28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s="11" t="s">
        <v>8308</v>
      </c>
      <c r="R422" t="s">
        <v>8314</v>
      </c>
      <c r="S422" s="15">
        <f t="shared" si="27"/>
        <v>41682.23646990741</v>
      </c>
      <c r="T422" s="15">
        <f t="shared" si="28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s="11" t="s">
        <v>8308</v>
      </c>
      <c r="R423" t="s">
        <v>8314</v>
      </c>
      <c r="S423" s="15">
        <f t="shared" si="27"/>
        <v>42177.491388888884</v>
      </c>
      <c r="T423" s="15">
        <f t="shared" si="28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s="11" t="s">
        <v>8308</v>
      </c>
      <c r="R424" t="s">
        <v>8314</v>
      </c>
      <c r="S424" s="15">
        <f t="shared" si="27"/>
        <v>41863.260381944441</v>
      </c>
      <c r="T424" s="15">
        <f t="shared" si="28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s="11" t="s">
        <v>8308</v>
      </c>
      <c r="R425" t="s">
        <v>8314</v>
      </c>
      <c r="S425" s="15">
        <f t="shared" si="27"/>
        <v>41400.92627314815</v>
      </c>
      <c r="T425" s="15">
        <f t="shared" si="28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s="11" t="s">
        <v>8308</v>
      </c>
      <c r="R426" t="s">
        <v>8314</v>
      </c>
      <c r="S426" s="15">
        <f t="shared" si="27"/>
        <v>40934.376145833332</v>
      </c>
      <c r="T426" s="15">
        <f t="shared" si="28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s="11" t="s">
        <v>8308</v>
      </c>
      <c r="R427" t="s">
        <v>8314</v>
      </c>
      <c r="S427" s="15">
        <f t="shared" si="27"/>
        <v>42275.861157407402</v>
      </c>
      <c r="T427" s="15">
        <f t="shared" si="28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s="11" t="s">
        <v>8308</v>
      </c>
      <c r="R428" t="s">
        <v>8314</v>
      </c>
      <c r="S428" s="15">
        <f t="shared" si="27"/>
        <v>42400.711967592593</v>
      </c>
      <c r="T428" s="15">
        <f t="shared" si="28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s="11" t="s">
        <v>8308</v>
      </c>
      <c r="R429" t="s">
        <v>8314</v>
      </c>
      <c r="S429" s="15">
        <f t="shared" si="27"/>
        <v>42285.909027777772</v>
      </c>
      <c r="T429" s="15">
        <f t="shared" si="28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s="11" t="s">
        <v>8308</v>
      </c>
      <c r="R430" t="s">
        <v>8314</v>
      </c>
      <c r="S430" s="15">
        <f t="shared" si="27"/>
        <v>41778.766724537039</v>
      </c>
      <c r="T430" s="15">
        <f t="shared" si="28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s="11" t="s">
        <v>8308</v>
      </c>
      <c r="R431" t="s">
        <v>8314</v>
      </c>
      <c r="S431" s="15">
        <f t="shared" si="27"/>
        <v>40070.901412037041</v>
      </c>
      <c r="T431" s="15">
        <f t="shared" si="28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s="11" t="s">
        <v>8308</v>
      </c>
      <c r="R432" t="s">
        <v>8314</v>
      </c>
      <c r="S432" s="15">
        <f t="shared" si="27"/>
        <v>41513.107256944444</v>
      </c>
      <c r="T432" s="15">
        <f t="shared" si="28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s="11" t="s">
        <v>8308</v>
      </c>
      <c r="R433" t="s">
        <v>8314</v>
      </c>
      <c r="S433" s="15">
        <f t="shared" si="27"/>
        <v>42526.871331018512</v>
      </c>
      <c r="T433" s="15">
        <f t="shared" si="28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s="11" t="s">
        <v>8308</v>
      </c>
      <c r="R434" t="s">
        <v>8314</v>
      </c>
      <c r="S434" s="15">
        <f t="shared" si="27"/>
        <v>42238.726631944446</v>
      </c>
      <c r="T434" s="15">
        <f t="shared" si="28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s="11" t="s">
        <v>8308</v>
      </c>
      <c r="R435" t="s">
        <v>8314</v>
      </c>
      <c r="S435" s="15">
        <f t="shared" si="27"/>
        <v>42228.629884259266</v>
      </c>
      <c r="T435" s="15">
        <f t="shared" si="28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s="11" t="s">
        <v>8308</v>
      </c>
      <c r="R436" t="s">
        <v>8314</v>
      </c>
      <c r="S436" s="15">
        <f t="shared" si="27"/>
        <v>41576.834513888891</v>
      </c>
      <c r="T436" s="15">
        <f t="shared" si="28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s="11" t="s">
        <v>8308</v>
      </c>
      <c r="R437" t="s">
        <v>8314</v>
      </c>
      <c r="S437" s="15">
        <f t="shared" si="27"/>
        <v>41500.747453703705</v>
      </c>
      <c r="T437" s="15">
        <f t="shared" si="28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s="11" t="s">
        <v>8308</v>
      </c>
      <c r="R438" t="s">
        <v>8314</v>
      </c>
      <c r="S438" s="15">
        <f t="shared" si="27"/>
        <v>41456.36241898148</v>
      </c>
      <c r="T438" s="15">
        <f t="shared" si="28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15">
        <f t="shared" si="27"/>
        <v>42591.31858796296</v>
      </c>
      <c r="T439" s="15">
        <f t="shared" si="28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s="11" t="s">
        <v>8308</v>
      </c>
      <c r="R440" t="s">
        <v>8314</v>
      </c>
      <c r="S440" s="15">
        <f t="shared" si="27"/>
        <v>42296.261087962965</v>
      </c>
      <c r="T440" s="15">
        <f t="shared" si="28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s="11" t="s">
        <v>8308</v>
      </c>
      <c r="R441" t="s">
        <v>8314</v>
      </c>
      <c r="S441" s="15">
        <f t="shared" si="27"/>
        <v>41919.761782407404</v>
      </c>
      <c r="T441" s="15">
        <f t="shared" si="28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s="11" t="s">
        <v>8308</v>
      </c>
      <c r="R442" t="s">
        <v>8314</v>
      </c>
      <c r="S442" s="15">
        <f t="shared" si="27"/>
        <v>42423.985567129625</v>
      </c>
      <c r="T442" s="15">
        <f t="shared" si="28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s="11" t="s">
        <v>8308</v>
      </c>
      <c r="R443" t="s">
        <v>8314</v>
      </c>
      <c r="S443" s="15">
        <f t="shared" si="27"/>
        <v>41550.793935185182</v>
      </c>
      <c r="T443" s="15">
        <f t="shared" si="28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s="11" t="s">
        <v>8308</v>
      </c>
      <c r="R444" t="s">
        <v>8314</v>
      </c>
      <c r="S444" s="15">
        <f t="shared" si="27"/>
        <v>42024.888692129629</v>
      </c>
      <c r="T444" s="15">
        <f t="shared" si="28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s="11" t="s">
        <v>8308</v>
      </c>
      <c r="R445" t="s">
        <v>8314</v>
      </c>
      <c r="S445" s="15">
        <f t="shared" si="27"/>
        <v>41650.015057870369</v>
      </c>
      <c r="T445" s="15">
        <f t="shared" si="28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s="11" t="s">
        <v>8308</v>
      </c>
      <c r="R446" t="s">
        <v>8314</v>
      </c>
      <c r="S446" s="15">
        <f t="shared" si="27"/>
        <v>40894.906956018516</v>
      </c>
      <c r="T446" s="15">
        <f t="shared" si="28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s="11" t="s">
        <v>8308</v>
      </c>
      <c r="R447" t="s">
        <v>8314</v>
      </c>
      <c r="S447" s="15">
        <f t="shared" si="27"/>
        <v>42130.335358796292</v>
      </c>
      <c r="T447" s="15">
        <f t="shared" si="28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s="11" t="s">
        <v>8308</v>
      </c>
      <c r="R448" t="s">
        <v>8314</v>
      </c>
      <c r="S448" s="15">
        <f t="shared" si="27"/>
        <v>42037.083564814813</v>
      </c>
      <c r="T448" s="15">
        <f t="shared" si="28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s="11" t="s">
        <v>8308</v>
      </c>
      <c r="R449" t="s">
        <v>8314</v>
      </c>
      <c r="S449" s="15">
        <f t="shared" si="27"/>
        <v>41331.555127314816</v>
      </c>
      <c r="T449" s="15">
        <f t="shared" si="28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s="11" t="s">
        <v>8308</v>
      </c>
      <c r="R450" t="s">
        <v>8314</v>
      </c>
      <c r="S450" s="15">
        <f t="shared" si="27"/>
        <v>41753.758043981477</v>
      </c>
      <c r="T450" s="15">
        <f t="shared" si="28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 0)</f>
        <v>2</v>
      </c>
      <c r="P451">
        <f t="shared" ref="P451:P514" si="30">IFERROR(ROUND(E451/L451, 2), 0)</f>
        <v>9</v>
      </c>
      <c r="Q451" s="11" t="s">
        <v>8308</v>
      </c>
      <c r="R451" t="s">
        <v>8314</v>
      </c>
      <c r="S451" s="15">
        <f t="shared" ref="S451:S514" si="31">(((J451/60)/60)/24)+DATE(1970, 1, 1)</f>
        <v>41534.568113425928</v>
      </c>
      <c r="T451" s="15">
        <f t="shared" ref="T451:T514" si="32">(((I451/60)/60)/24)+DATE(1970, 1, 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s="11" t="s">
        <v>8308</v>
      </c>
      <c r="R452" t="s">
        <v>8314</v>
      </c>
      <c r="S452" s="15">
        <f t="shared" si="31"/>
        <v>41654.946759259255</v>
      </c>
      <c r="T452" s="15">
        <f t="shared" si="32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s="11" t="s">
        <v>8308</v>
      </c>
      <c r="R453" t="s">
        <v>8314</v>
      </c>
      <c r="S453" s="15">
        <f t="shared" si="31"/>
        <v>41634.715173611112</v>
      </c>
      <c r="T453" s="15">
        <f t="shared" si="32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s="11" t="s">
        <v>8308</v>
      </c>
      <c r="R454" t="s">
        <v>8314</v>
      </c>
      <c r="S454" s="15">
        <f t="shared" si="31"/>
        <v>42107.703877314809</v>
      </c>
      <c r="T454" s="15">
        <f t="shared" si="32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s="11" t="s">
        <v>8308</v>
      </c>
      <c r="R455" t="s">
        <v>8314</v>
      </c>
      <c r="S455" s="15">
        <f t="shared" si="31"/>
        <v>42038.824988425928</v>
      </c>
      <c r="T455" s="15">
        <f t="shared" si="32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s="11" t="s">
        <v>8308</v>
      </c>
      <c r="R456" t="s">
        <v>8314</v>
      </c>
      <c r="S456" s="15">
        <f t="shared" si="31"/>
        <v>41938.717256944445</v>
      </c>
      <c r="T456" s="15">
        <f t="shared" si="32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s="11" t="s">
        <v>8308</v>
      </c>
      <c r="R457" t="s">
        <v>8314</v>
      </c>
      <c r="S457" s="15">
        <f t="shared" si="31"/>
        <v>40971.002569444441</v>
      </c>
      <c r="T457" s="15">
        <f t="shared" si="32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s="11" t="s">
        <v>8308</v>
      </c>
      <c r="R458" t="s">
        <v>8314</v>
      </c>
      <c r="S458" s="15">
        <f t="shared" si="31"/>
        <v>41547.694456018515</v>
      </c>
      <c r="T458" s="15">
        <f t="shared" si="32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s="11" t="s">
        <v>8308</v>
      </c>
      <c r="R459" t="s">
        <v>8314</v>
      </c>
      <c r="S459" s="15">
        <f t="shared" si="31"/>
        <v>41837.767500000002</v>
      </c>
      <c r="T459" s="15">
        <f t="shared" si="32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s="11" t="s">
        <v>8308</v>
      </c>
      <c r="R460" t="s">
        <v>8314</v>
      </c>
      <c r="S460" s="15">
        <f t="shared" si="31"/>
        <v>41378.69976851852</v>
      </c>
      <c r="T460" s="15">
        <f t="shared" si="32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s="11" t="s">
        <v>8308</v>
      </c>
      <c r="R461" t="s">
        <v>8314</v>
      </c>
      <c r="S461" s="15">
        <f t="shared" si="31"/>
        <v>40800.6403587963</v>
      </c>
      <c r="T461" s="15">
        <f t="shared" si="32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s="11" t="s">
        <v>8308</v>
      </c>
      <c r="R462" t="s">
        <v>8314</v>
      </c>
      <c r="S462" s="15">
        <f t="shared" si="31"/>
        <v>41759.542534722219</v>
      </c>
      <c r="T462" s="15">
        <f t="shared" si="32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s="11" t="s">
        <v>8308</v>
      </c>
      <c r="R463" t="s">
        <v>8314</v>
      </c>
      <c r="S463" s="15">
        <f t="shared" si="31"/>
        <v>41407.84684027778</v>
      </c>
      <c r="T463" s="15">
        <f t="shared" si="32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15">
        <f t="shared" si="31"/>
        <v>40705.126631944448</v>
      </c>
      <c r="T464" s="15">
        <f t="shared" si="32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s="11" t="s">
        <v>8308</v>
      </c>
      <c r="R465" t="s">
        <v>8314</v>
      </c>
      <c r="S465" s="15">
        <f t="shared" si="31"/>
        <v>40750.710104166668</v>
      </c>
      <c r="T465" s="15">
        <f t="shared" si="32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s="11" t="s">
        <v>8308</v>
      </c>
      <c r="R466" t="s">
        <v>8314</v>
      </c>
      <c r="S466" s="15">
        <f t="shared" si="31"/>
        <v>42488.848784722228</v>
      </c>
      <c r="T466" s="15">
        <f t="shared" si="32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s="11" t="s">
        <v>8308</v>
      </c>
      <c r="R467" t="s">
        <v>8314</v>
      </c>
      <c r="S467" s="15">
        <f t="shared" si="31"/>
        <v>41801.120069444441</v>
      </c>
      <c r="T467" s="15">
        <f t="shared" si="32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s="11" t="s">
        <v>8308</v>
      </c>
      <c r="R468" t="s">
        <v>8314</v>
      </c>
      <c r="S468" s="15">
        <f t="shared" si="31"/>
        <v>41129.942870370374</v>
      </c>
      <c r="T468" s="15">
        <f t="shared" si="32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s="11" t="s">
        <v>8308</v>
      </c>
      <c r="R469" t="s">
        <v>8314</v>
      </c>
      <c r="S469" s="15">
        <f t="shared" si="31"/>
        <v>41135.679791666669</v>
      </c>
      <c r="T469" s="15">
        <f t="shared" si="32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s="11" t="s">
        <v>8308</v>
      </c>
      <c r="R470" t="s">
        <v>8314</v>
      </c>
      <c r="S470" s="15">
        <f t="shared" si="31"/>
        <v>41041.167627314811</v>
      </c>
      <c r="T470" s="15">
        <f t="shared" si="32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15">
        <f t="shared" si="31"/>
        <v>41827.989861111113</v>
      </c>
      <c r="T471" s="15">
        <f t="shared" si="32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s="11" t="s">
        <v>8308</v>
      </c>
      <c r="R472" t="s">
        <v>8314</v>
      </c>
      <c r="S472" s="15">
        <f t="shared" si="31"/>
        <v>41605.167696759258</v>
      </c>
      <c r="T472" s="15">
        <f t="shared" si="32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s="11" t="s">
        <v>8308</v>
      </c>
      <c r="R473" t="s">
        <v>8314</v>
      </c>
      <c r="S473" s="15">
        <f t="shared" si="31"/>
        <v>41703.721979166665</v>
      </c>
      <c r="T473" s="15">
        <f t="shared" si="32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s="11" t="s">
        <v>8308</v>
      </c>
      <c r="R474" t="s">
        <v>8314</v>
      </c>
      <c r="S474" s="15">
        <f t="shared" si="31"/>
        <v>41844.922662037039</v>
      </c>
      <c r="T474" s="15">
        <f t="shared" si="32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s="11" t="s">
        <v>8308</v>
      </c>
      <c r="R475" t="s">
        <v>8314</v>
      </c>
      <c r="S475" s="15">
        <f t="shared" si="31"/>
        <v>41869.698136574072</v>
      </c>
      <c r="T475" s="15">
        <f t="shared" si="32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s="11" t="s">
        <v>8308</v>
      </c>
      <c r="R476" t="s">
        <v>8314</v>
      </c>
      <c r="S476" s="15">
        <f t="shared" si="31"/>
        <v>42753.329039351855</v>
      </c>
      <c r="T476" s="15">
        <f t="shared" si="32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s="11" t="s">
        <v>8308</v>
      </c>
      <c r="R477" t="s">
        <v>8314</v>
      </c>
      <c r="S477" s="15">
        <f t="shared" si="31"/>
        <v>42100.086145833338</v>
      </c>
      <c r="T477" s="15">
        <f t="shared" si="32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s="11" t="s">
        <v>8308</v>
      </c>
      <c r="R478" t="s">
        <v>8314</v>
      </c>
      <c r="S478" s="15">
        <f t="shared" si="31"/>
        <v>41757.975011574075</v>
      </c>
      <c r="T478" s="15">
        <f t="shared" si="32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s="11" t="s">
        <v>8308</v>
      </c>
      <c r="R479" t="s">
        <v>8314</v>
      </c>
      <c r="S479" s="15">
        <f t="shared" si="31"/>
        <v>40987.83488425926</v>
      </c>
      <c r="T479" s="15">
        <f t="shared" si="32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15">
        <f t="shared" si="31"/>
        <v>42065.910983796297</v>
      </c>
      <c r="T480" s="15">
        <f t="shared" si="32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s="11" t="s">
        <v>8308</v>
      </c>
      <c r="R481" t="s">
        <v>8314</v>
      </c>
      <c r="S481" s="15">
        <f t="shared" si="31"/>
        <v>41904.407812500001</v>
      </c>
      <c r="T481" s="15">
        <f t="shared" si="32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s="11" t="s">
        <v>8308</v>
      </c>
      <c r="R482" t="s">
        <v>8314</v>
      </c>
      <c r="S482" s="15">
        <f t="shared" si="31"/>
        <v>41465.500173611108</v>
      </c>
      <c r="T482" s="15">
        <f t="shared" si="32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s="11" t="s">
        <v>8308</v>
      </c>
      <c r="R483" t="s">
        <v>8314</v>
      </c>
      <c r="S483" s="15">
        <f t="shared" si="31"/>
        <v>41162.672326388885</v>
      </c>
      <c r="T483" s="15">
        <f t="shared" si="32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s="11" t="s">
        <v>8308</v>
      </c>
      <c r="R484" t="s">
        <v>8314</v>
      </c>
      <c r="S484" s="15">
        <f t="shared" si="31"/>
        <v>42447.896875000006</v>
      </c>
      <c r="T484" s="15">
        <f t="shared" si="32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s="11" t="s">
        <v>8308</v>
      </c>
      <c r="R485" t="s">
        <v>8314</v>
      </c>
      <c r="S485" s="15">
        <f t="shared" si="31"/>
        <v>41243.197592592594</v>
      </c>
      <c r="T485" s="15">
        <f t="shared" si="32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s="11" t="s">
        <v>8308</v>
      </c>
      <c r="R486" t="s">
        <v>8314</v>
      </c>
      <c r="S486" s="15">
        <f t="shared" si="31"/>
        <v>42272.93949074074</v>
      </c>
      <c r="T486" s="15">
        <f t="shared" si="32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s="11" t="s">
        <v>8308</v>
      </c>
      <c r="R487" t="s">
        <v>8314</v>
      </c>
      <c r="S487" s="15">
        <f t="shared" si="31"/>
        <v>41381.50577546296</v>
      </c>
      <c r="T487" s="15">
        <f t="shared" si="32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s="11" t="s">
        <v>8308</v>
      </c>
      <c r="R488" t="s">
        <v>8314</v>
      </c>
      <c r="S488" s="15">
        <f t="shared" si="31"/>
        <v>41761.94258101852</v>
      </c>
      <c r="T488" s="15">
        <f t="shared" si="32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s="11" t="s">
        <v>8308</v>
      </c>
      <c r="R489" t="s">
        <v>8314</v>
      </c>
      <c r="S489" s="15">
        <f t="shared" si="31"/>
        <v>42669.594837962963</v>
      </c>
      <c r="T489" s="15">
        <f t="shared" si="32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15">
        <f t="shared" si="31"/>
        <v>42714.054398148146</v>
      </c>
      <c r="T490" s="15">
        <f t="shared" si="32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s="11" t="s">
        <v>8308</v>
      </c>
      <c r="R491" t="s">
        <v>8314</v>
      </c>
      <c r="S491" s="15">
        <f t="shared" si="31"/>
        <v>40882.481666666667</v>
      </c>
      <c r="T491" s="15">
        <f t="shared" si="32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s="11" t="s">
        <v>8308</v>
      </c>
      <c r="R492" t="s">
        <v>8314</v>
      </c>
      <c r="S492" s="15">
        <f t="shared" si="31"/>
        <v>41113.968576388892</v>
      </c>
      <c r="T492" s="15">
        <f t="shared" si="32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15">
        <f t="shared" si="31"/>
        <v>42366.982627314821</v>
      </c>
      <c r="T493" s="15">
        <f t="shared" si="32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15">
        <f t="shared" si="31"/>
        <v>42596.03506944445</v>
      </c>
      <c r="T494" s="15">
        <f t="shared" si="32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15">
        <f t="shared" si="31"/>
        <v>42114.726134259254</v>
      </c>
      <c r="T495" s="15">
        <f t="shared" si="32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s="11" t="s">
        <v>8308</v>
      </c>
      <c r="R496" t="s">
        <v>8314</v>
      </c>
      <c r="S496" s="15">
        <f t="shared" si="31"/>
        <v>41799.830613425926</v>
      </c>
      <c r="T496" s="15">
        <f t="shared" si="32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s="11" t="s">
        <v>8308</v>
      </c>
      <c r="R497" t="s">
        <v>8314</v>
      </c>
      <c r="S497" s="15">
        <f t="shared" si="31"/>
        <v>42171.827604166669</v>
      </c>
      <c r="T497" s="15">
        <f t="shared" si="32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s="11" t="s">
        <v>8308</v>
      </c>
      <c r="R498" t="s">
        <v>8314</v>
      </c>
      <c r="S498" s="15">
        <f t="shared" si="31"/>
        <v>41620.93141203704</v>
      </c>
      <c r="T498" s="15">
        <f t="shared" si="32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s="11" t="s">
        <v>8308</v>
      </c>
      <c r="R499" t="s">
        <v>8314</v>
      </c>
      <c r="S499" s="15">
        <f t="shared" si="31"/>
        <v>41945.037789351853</v>
      </c>
      <c r="T499" s="15">
        <f t="shared" si="32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s="11" t="s">
        <v>8308</v>
      </c>
      <c r="R500" t="s">
        <v>8314</v>
      </c>
      <c r="S500" s="15">
        <f t="shared" si="31"/>
        <v>40858.762141203704</v>
      </c>
      <c r="T500" s="15">
        <f t="shared" si="32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s="11" t="s">
        <v>8308</v>
      </c>
      <c r="R501" t="s">
        <v>8314</v>
      </c>
      <c r="S501" s="15">
        <f t="shared" si="31"/>
        <v>40043.895462962959</v>
      </c>
      <c r="T501" s="15">
        <f t="shared" si="32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s="11" t="s">
        <v>8308</v>
      </c>
      <c r="R502" t="s">
        <v>8314</v>
      </c>
      <c r="S502" s="15">
        <f t="shared" si="31"/>
        <v>40247.886006944449</v>
      </c>
      <c r="T502" s="15">
        <f t="shared" si="32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s="11" t="s">
        <v>8308</v>
      </c>
      <c r="R503" t="s">
        <v>8314</v>
      </c>
      <c r="S503" s="15">
        <f t="shared" si="31"/>
        <v>40703.234386574077</v>
      </c>
      <c r="T503" s="15">
        <f t="shared" si="32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s="11" t="s">
        <v>8308</v>
      </c>
      <c r="R504" t="s">
        <v>8314</v>
      </c>
      <c r="S504" s="15">
        <f t="shared" si="31"/>
        <v>40956.553530092591</v>
      </c>
      <c r="T504" s="15">
        <f t="shared" si="32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s="11" t="s">
        <v>8308</v>
      </c>
      <c r="R505" t="s">
        <v>8314</v>
      </c>
      <c r="S505" s="15">
        <f t="shared" si="31"/>
        <v>41991.526655092588</v>
      </c>
      <c r="T505" s="15">
        <f t="shared" si="32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s="11" t="s">
        <v>8308</v>
      </c>
      <c r="R506" t="s">
        <v>8314</v>
      </c>
      <c r="S506" s="15">
        <f t="shared" si="31"/>
        <v>40949.98364583333</v>
      </c>
      <c r="T506" s="15">
        <f t="shared" si="32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s="11" t="s">
        <v>8308</v>
      </c>
      <c r="R507" t="s">
        <v>8314</v>
      </c>
      <c r="S507" s="15">
        <f t="shared" si="31"/>
        <v>42318.098217592589</v>
      </c>
      <c r="T507" s="15">
        <f t="shared" si="32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s="11" t="s">
        <v>8308</v>
      </c>
      <c r="R508" t="s">
        <v>8314</v>
      </c>
      <c r="S508" s="15">
        <f t="shared" si="31"/>
        <v>41466.552314814813</v>
      </c>
      <c r="T508" s="15">
        <f t="shared" si="32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s="11" t="s">
        <v>8308</v>
      </c>
      <c r="R509" t="s">
        <v>8314</v>
      </c>
      <c r="S509" s="15">
        <f t="shared" si="31"/>
        <v>41156.958993055552</v>
      </c>
      <c r="T509" s="15">
        <f t="shared" si="32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s="11" t="s">
        <v>8308</v>
      </c>
      <c r="R510" t="s">
        <v>8314</v>
      </c>
      <c r="S510" s="15">
        <f t="shared" si="31"/>
        <v>40995.024317129632</v>
      </c>
      <c r="T510" s="15">
        <f t="shared" si="32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s="11" t="s">
        <v>8308</v>
      </c>
      <c r="R511" t="s">
        <v>8314</v>
      </c>
      <c r="S511" s="15">
        <f t="shared" si="31"/>
        <v>42153.631597222222</v>
      </c>
      <c r="T511" s="15">
        <f t="shared" si="32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s="11" t="s">
        <v>8308</v>
      </c>
      <c r="R512" t="s">
        <v>8314</v>
      </c>
      <c r="S512" s="15">
        <f t="shared" si="31"/>
        <v>42400.176377314812</v>
      </c>
      <c r="T512" s="15">
        <f t="shared" si="32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s="11" t="s">
        <v>8308</v>
      </c>
      <c r="R513" t="s">
        <v>8314</v>
      </c>
      <c r="S513" s="15">
        <f t="shared" si="31"/>
        <v>41340.303032407406</v>
      </c>
      <c r="T513" s="15">
        <f t="shared" si="32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s="11" t="s">
        <v>8308</v>
      </c>
      <c r="R514" t="s">
        <v>8314</v>
      </c>
      <c r="S514" s="15">
        <f t="shared" si="31"/>
        <v>42649.742210648154</v>
      </c>
      <c r="T514" s="15">
        <f t="shared" si="32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 0)</f>
        <v>14</v>
      </c>
      <c r="P515">
        <f t="shared" ref="P515:P578" si="34">IFERROR(ROUND(E515/L515, 2), 0)</f>
        <v>102.38</v>
      </c>
      <c r="Q515" s="11" t="s">
        <v>8308</v>
      </c>
      <c r="R515" t="s">
        <v>8314</v>
      </c>
      <c r="S515" s="15">
        <f t="shared" ref="S515:S578" si="35">(((J515/60)/60)/24)+DATE(1970, 1, 1)</f>
        <v>42552.653993055559</v>
      </c>
      <c r="T515" s="15">
        <f t="shared" ref="T515:T578" si="36">(((I515/60)/60)/24)+DATE(1970, 1, 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s="11" t="s">
        <v>8308</v>
      </c>
      <c r="R516" t="s">
        <v>8314</v>
      </c>
      <c r="S516" s="15">
        <f t="shared" si="35"/>
        <v>41830.613969907405</v>
      </c>
      <c r="T516" s="15">
        <f t="shared" si="3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s="11" t="s">
        <v>8308</v>
      </c>
      <c r="R517" t="s">
        <v>8314</v>
      </c>
      <c r="S517" s="15">
        <f t="shared" si="35"/>
        <v>42327.490752314814</v>
      </c>
      <c r="T517" s="15">
        <f t="shared" si="3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s="11" t="s">
        <v>8308</v>
      </c>
      <c r="R518" t="s">
        <v>8314</v>
      </c>
      <c r="S518" s="15">
        <f t="shared" si="35"/>
        <v>42091.778703703705</v>
      </c>
      <c r="T518" s="15">
        <f t="shared" si="3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s="11" t="s">
        <v>8308</v>
      </c>
      <c r="R519" t="s">
        <v>8314</v>
      </c>
      <c r="S519" s="15">
        <f t="shared" si="35"/>
        <v>42738.615289351852</v>
      </c>
      <c r="T519" s="15">
        <f t="shared" si="3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s="11" t="s">
        <v>8308</v>
      </c>
      <c r="R520" t="s">
        <v>8314</v>
      </c>
      <c r="S520" s="15">
        <f t="shared" si="35"/>
        <v>42223.616018518514</v>
      </c>
      <c r="T520" s="15">
        <f t="shared" si="3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s="11" t="s">
        <v>8308</v>
      </c>
      <c r="R521" t="s">
        <v>8314</v>
      </c>
      <c r="S521" s="15">
        <f t="shared" si="35"/>
        <v>41218.391446759262</v>
      </c>
      <c r="T521" s="15">
        <f t="shared" si="3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s="11" t="s">
        <v>8315</v>
      </c>
      <c r="R522" t="s">
        <v>8316</v>
      </c>
      <c r="S522" s="15">
        <f t="shared" si="35"/>
        <v>42318.702094907407</v>
      </c>
      <c r="T522" s="15">
        <f t="shared" si="3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s="11" t="s">
        <v>8315</v>
      </c>
      <c r="R523" t="s">
        <v>8316</v>
      </c>
      <c r="S523" s="15">
        <f t="shared" si="35"/>
        <v>42646.092812499999</v>
      </c>
      <c r="T523" s="15">
        <f t="shared" si="3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s="11" t="s">
        <v>8315</v>
      </c>
      <c r="R524" t="s">
        <v>8316</v>
      </c>
      <c r="S524" s="15">
        <f t="shared" si="35"/>
        <v>42430.040798611109</v>
      </c>
      <c r="T524" s="15">
        <f t="shared" si="3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s="11" t="s">
        <v>8315</v>
      </c>
      <c r="R525" t="s">
        <v>8316</v>
      </c>
      <c r="S525" s="15">
        <f t="shared" si="35"/>
        <v>42238.13282407407</v>
      </c>
      <c r="T525" s="15">
        <f t="shared" si="3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s="11" t="s">
        <v>8315</v>
      </c>
      <c r="R526" t="s">
        <v>8316</v>
      </c>
      <c r="S526" s="15">
        <f t="shared" si="35"/>
        <v>42492.717233796298</v>
      </c>
      <c r="T526" s="15">
        <f t="shared" si="3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s="11" t="s">
        <v>8315</v>
      </c>
      <c r="R527" t="s">
        <v>8316</v>
      </c>
      <c r="S527" s="15">
        <f t="shared" si="35"/>
        <v>41850.400937500002</v>
      </c>
      <c r="T527" s="15">
        <f t="shared" si="3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s="11" t="s">
        <v>8315</v>
      </c>
      <c r="R528" t="s">
        <v>8316</v>
      </c>
      <c r="S528" s="15">
        <f t="shared" si="35"/>
        <v>42192.591944444444</v>
      </c>
      <c r="T528" s="15">
        <f t="shared" si="3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s="11" t="s">
        <v>8315</v>
      </c>
      <c r="R529" t="s">
        <v>8316</v>
      </c>
      <c r="S529" s="15">
        <f t="shared" si="35"/>
        <v>42753.205625000002</v>
      </c>
      <c r="T529" s="15">
        <f t="shared" si="3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s="11" t="s">
        <v>8315</v>
      </c>
      <c r="R530" t="s">
        <v>8316</v>
      </c>
      <c r="S530" s="15">
        <f t="shared" si="35"/>
        <v>42155.920219907406</v>
      </c>
      <c r="T530" s="15">
        <f t="shared" si="3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s="11" t="s">
        <v>8315</v>
      </c>
      <c r="R531" t="s">
        <v>8316</v>
      </c>
      <c r="S531" s="15">
        <f t="shared" si="35"/>
        <v>42725.031180555554</v>
      </c>
      <c r="T531" s="15">
        <f t="shared" si="3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s="11" t="s">
        <v>8315</v>
      </c>
      <c r="R532" t="s">
        <v>8316</v>
      </c>
      <c r="S532" s="15">
        <f t="shared" si="35"/>
        <v>42157.591064814813</v>
      </c>
      <c r="T532" s="15">
        <f t="shared" si="3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s="11" t="s">
        <v>8315</v>
      </c>
      <c r="R533" t="s">
        <v>8316</v>
      </c>
      <c r="S533" s="15">
        <f t="shared" si="35"/>
        <v>42676.065150462964</v>
      </c>
      <c r="T533" s="15">
        <f t="shared" si="3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s="11" t="s">
        <v>8315</v>
      </c>
      <c r="R534" t="s">
        <v>8316</v>
      </c>
      <c r="S534" s="15">
        <f t="shared" si="35"/>
        <v>42473.007037037038</v>
      </c>
      <c r="T534" s="15">
        <f t="shared" si="3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s="11" t="s">
        <v>8315</v>
      </c>
      <c r="R535" t="s">
        <v>8316</v>
      </c>
      <c r="S535" s="15">
        <f t="shared" si="35"/>
        <v>42482.43478009259</v>
      </c>
      <c r="T535" s="15">
        <f t="shared" si="3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s="11" t="s">
        <v>8315</v>
      </c>
      <c r="R536" t="s">
        <v>8316</v>
      </c>
      <c r="S536" s="15">
        <f t="shared" si="35"/>
        <v>42270.810995370368</v>
      </c>
      <c r="T536" s="15">
        <f t="shared" si="3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s="11" t="s">
        <v>8315</v>
      </c>
      <c r="R537" t="s">
        <v>8316</v>
      </c>
      <c r="S537" s="15">
        <f t="shared" si="35"/>
        <v>42711.545196759253</v>
      </c>
      <c r="T537" s="15">
        <f t="shared" si="3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s="11" t="s">
        <v>8315</v>
      </c>
      <c r="R538" t="s">
        <v>8316</v>
      </c>
      <c r="S538" s="15">
        <f t="shared" si="35"/>
        <v>42179.344988425932</v>
      </c>
      <c r="T538" s="15">
        <f t="shared" si="3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s="11" t="s">
        <v>8315</v>
      </c>
      <c r="R539" t="s">
        <v>8316</v>
      </c>
      <c r="S539" s="15">
        <f t="shared" si="35"/>
        <v>42282.768414351856</v>
      </c>
      <c r="T539" s="15">
        <f t="shared" si="3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s="11" t="s">
        <v>8315</v>
      </c>
      <c r="R540" t="s">
        <v>8316</v>
      </c>
      <c r="S540" s="15">
        <f t="shared" si="35"/>
        <v>42473.794710648144</v>
      </c>
      <c r="T540" s="15">
        <f t="shared" si="3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s="11" t="s">
        <v>8315</v>
      </c>
      <c r="R541" t="s">
        <v>8316</v>
      </c>
      <c r="S541" s="15">
        <f t="shared" si="35"/>
        <v>42535.049849537041</v>
      </c>
      <c r="T541" s="15">
        <f t="shared" si="3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s="11" t="s">
        <v>8317</v>
      </c>
      <c r="R542" t="s">
        <v>8318</v>
      </c>
      <c r="S542" s="15">
        <f t="shared" si="35"/>
        <v>42009.817199074074</v>
      </c>
      <c r="T542" s="15">
        <f t="shared" si="3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s="11" t="s">
        <v>8317</v>
      </c>
      <c r="R543" t="s">
        <v>8318</v>
      </c>
      <c r="S543" s="15">
        <f t="shared" si="35"/>
        <v>42276.046689814815</v>
      </c>
      <c r="T543" s="15">
        <f t="shared" si="3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s="11" t="s">
        <v>8317</v>
      </c>
      <c r="R544" t="s">
        <v>8318</v>
      </c>
      <c r="S544" s="15">
        <f t="shared" si="35"/>
        <v>42433.737453703703</v>
      </c>
      <c r="T544" s="15">
        <f t="shared" si="3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s="11" t="s">
        <v>8317</v>
      </c>
      <c r="R545" t="s">
        <v>8318</v>
      </c>
      <c r="S545" s="15">
        <f t="shared" si="35"/>
        <v>41914.092152777775</v>
      </c>
      <c r="T545" s="15">
        <f t="shared" si="3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s="11" t="s">
        <v>8317</v>
      </c>
      <c r="R546" t="s">
        <v>8318</v>
      </c>
      <c r="S546" s="15">
        <f t="shared" si="35"/>
        <v>42525.656944444447</v>
      </c>
      <c r="T546" s="15">
        <f t="shared" si="3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s="11" t="s">
        <v>8317</v>
      </c>
      <c r="R547" t="s">
        <v>8318</v>
      </c>
      <c r="S547" s="15">
        <f t="shared" si="35"/>
        <v>42283.592465277776</v>
      </c>
      <c r="T547" s="15">
        <f t="shared" si="3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s="11" t="s">
        <v>8317</v>
      </c>
      <c r="R548" t="s">
        <v>8318</v>
      </c>
      <c r="S548" s="15">
        <f t="shared" si="35"/>
        <v>42249.667997685188</v>
      </c>
      <c r="T548" s="15">
        <f t="shared" si="3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s="11" t="s">
        <v>8317</v>
      </c>
      <c r="R549" t="s">
        <v>8318</v>
      </c>
      <c r="S549" s="15">
        <f t="shared" si="35"/>
        <v>42380.696342592593</v>
      </c>
      <c r="T549" s="15">
        <f t="shared" si="3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s="11" t="s">
        <v>8317</v>
      </c>
      <c r="R550" t="s">
        <v>8318</v>
      </c>
      <c r="S550" s="15">
        <f t="shared" si="35"/>
        <v>42276.903333333335</v>
      </c>
      <c r="T550" s="15">
        <f t="shared" si="3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s="11" t="s">
        <v>8317</v>
      </c>
      <c r="R551" t="s">
        <v>8318</v>
      </c>
      <c r="S551" s="15">
        <f t="shared" si="35"/>
        <v>42163.636828703704</v>
      </c>
      <c r="T551" s="15">
        <f t="shared" si="3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s="11" t="s">
        <v>8317</v>
      </c>
      <c r="R552" t="s">
        <v>8318</v>
      </c>
      <c r="S552" s="15">
        <f t="shared" si="35"/>
        <v>42753.678761574076</v>
      </c>
      <c r="T552" s="15">
        <f t="shared" si="3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s="11" t="s">
        <v>8317</v>
      </c>
      <c r="R553" t="s">
        <v>8318</v>
      </c>
      <c r="S553" s="15">
        <f t="shared" si="35"/>
        <v>42173.275740740741</v>
      </c>
      <c r="T553" s="15">
        <f t="shared" si="3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s="11" t="s">
        <v>8317</v>
      </c>
      <c r="R554" t="s">
        <v>8318</v>
      </c>
      <c r="S554" s="15">
        <f t="shared" si="35"/>
        <v>42318.616851851853</v>
      </c>
      <c r="T554" s="15">
        <f t="shared" si="3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s="11" t="s">
        <v>8317</v>
      </c>
      <c r="R555" t="s">
        <v>8318</v>
      </c>
      <c r="S555" s="15">
        <f t="shared" si="35"/>
        <v>41927.71980324074</v>
      </c>
      <c r="T555" s="15">
        <f t="shared" si="3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s="11" t="s">
        <v>8317</v>
      </c>
      <c r="R556" t="s">
        <v>8318</v>
      </c>
      <c r="S556" s="15">
        <f t="shared" si="35"/>
        <v>41901.684861111113</v>
      </c>
      <c r="T556" s="15">
        <f t="shared" si="3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s="11" t="s">
        <v>8317</v>
      </c>
      <c r="R557" t="s">
        <v>8318</v>
      </c>
      <c r="S557" s="15">
        <f t="shared" si="35"/>
        <v>42503.353506944448</v>
      </c>
      <c r="T557" s="15">
        <f t="shared" si="3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s="11" t="s">
        <v>8317</v>
      </c>
      <c r="R558" t="s">
        <v>8318</v>
      </c>
      <c r="S558" s="15">
        <f t="shared" si="35"/>
        <v>42345.860150462962</v>
      </c>
      <c r="T558" s="15">
        <f t="shared" si="3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s="11" t="s">
        <v>8317</v>
      </c>
      <c r="R559" t="s">
        <v>8318</v>
      </c>
      <c r="S559" s="15">
        <f t="shared" si="35"/>
        <v>42676.942164351851</v>
      </c>
      <c r="T559" s="15">
        <f t="shared" si="3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s="11" t="s">
        <v>8317</v>
      </c>
      <c r="R560" t="s">
        <v>8318</v>
      </c>
      <c r="S560" s="15">
        <f t="shared" si="35"/>
        <v>42057.883159722223</v>
      </c>
      <c r="T560" s="15">
        <f t="shared" si="3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s="11" t="s">
        <v>8317</v>
      </c>
      <c r="R561" t="s">
        <v>8318</v>
      </c>
      <c r="S561" s="15">
        <f t="shared" si="35"/>
        <v>42321.283101851848</v>
      </c>
      <c r="T561" s="15">
        <f t="shared" si="3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s="11" t="s">
        <v>8317</v>
      </c>
      <c r="R562" t="s">
        <v>8318</v>
      </c>
      <c r="S562" s="15">
        <f t="shared" si="35"/>
        <v>41960.771354166667</v>
      </c>
      <c r="T562" s="15">
        <f t="shared" si="3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s="11" t="s">
        <v>8317</v>
      </c>
      <c r="R563" t="s">
        <v>8318</v>
      </c>
      <c r="S563" s="15">
        <f t="shared" si="35"/>
        <v>42268.658715277779</v>
      </c>
      <c r="T563" s="15">
        <f t="shared" si="3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s="11" t="s">
        <v>8317</v>
      </c>
      <c r="R564" t="s">
        <v>8318</v>
      </c>
      <c r="S564" s="15">
        <f t="shared" si="35"/>
        <v>42692.389062500006</v>
      </c>
      <c r="T564" s="15">
        <f t="shared" si="3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s="11" t="s">
        <v>8317</v>
      </c>
      <c r="R565" t="s">
        <v>8318</v>
      </c>
      <c r="S565" s="15">
        <f t="shared" si="35"/>
        <v>42022.069988425923</v>
      </c>
      <c r="T565" s="15">
        <f t="shared" si="3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s="11" t="s">
        <v>8317</v>
      </c>
      <c r="R566" t="s">
        <v>8318</v>
      </c>
      <c r="S566" s="15">
        <f t="shared" si="35"/>
        <v>42411.942997685182</v>
      </c>
      <c r="T566" s="15">
        <f t="shared" si="3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s="11" t="s">
        <v>8317</v>
      </c>
      <c r="R567" t="s">
        <v>8318</v>
      </c>
      <c r="S567" s="15">
        <f t="shared" si="35"/>
        <v>42165.785289351858</v>
      </c>
      <c r="T567" s="15">
        <f t="shared" si="3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s="11" t="s">
        <v>8317</v>
      </c>
      <c r="R568" t="s">
        <v>8318</v>
      </c>
      <c r="S568" s="15">
        <f t="shared" si="35"/>
        <v>42535.68440972222</v>
      </c>
      <c r="T568" s="15">
        <f t="shared" si="3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s="11" t="s">
        <v>8317</v>
      </c>
      <c r="R569" t="s">
        <v>8318</v>
      </c>
      <c r="S569" s="15">
        <f t="shared" si="35"/>
        <v>41975.842523148152</v>
      </c>
      <c r="T569" s="15">
        <f t="shared" si="3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s="11" t="s">
        <v>8317</v>
      </c>
      <c r="R570" t="s">
        <v>8318</v>
      </c>
      <c r="S570" s="15">
        <f t="shared" si="35"/>
        <v>42348.9215625</v>
      </c>
      <c r="T570" s="15">
        <f t="shared" si="3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s="11" t="s">
        <v>8317</v>
      </c>
      <c r="R571" t="s">
        <v>8318</v>
      </c>
      <c r="S571" s="15">
        <f t="shared" si="35"/>
        <v>42340.847361111111</v>
      </c>
      <c r="T571" s="15">
        <f t="shared" si="3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s="11" t="s">
        <v>8317</v>
      </c>
      <c r="R572" t="s">
        <v>8318</v>
      </c>
      <c r="S572" s="15">
        <f t="shared" si="35"/>
        <v>42388.798252314817</v>
      </c>
      <c r="T572" s="15">
        <f t="shared" si="3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s="11" t="s">
        <v>8317</v>
      </c>
      <c r="R573" t="s">
        <v>8318</v>
      </c>
      <c r="S573" s="15">
        <f t="shared" si="35"/>
        <v>42192.816238425927</v>
      </c>
      <c r="T573" s="15">
        <f t="shared" si="3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s="11" t="s">
        <v>8317</v>
      </c>
      <c r="R574" t="s">
        <v>8318</v>
      </c>
      <c r="S574" s="15">
        <f t="shared" si="35"/>
        <v>42282.71629629629</v>
      </c>
      <c r="T574" s="15">
        <f t="shared" si="3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s="11" t="s">
        <v>8317</v>
      </c>
      <c r="R575" t="s">
        <v>8318</v>
      </c>
      <c r="S575" s="15">
        <f t="shared" si="35"/>
        <v>41963.050127314811</v>
      </c>
      <c r="T575" s="15">
        <f t="shared" si="3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s="11" t="s">
        <v>8317</v>
      </c>
      <c r="R576" t="s">
        <v>8318</v>
      </c>
      <c r="S576" s="15">
        <f t="shared" si="35"/>
        <v>42632.443368055552</v>
      </c>
      <c r="T576" s="15">
        <f t="shared" si="3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s="11" t="s">
        <v>8317</v>
      </c>
      <c r="R577" t="s">
        <v>8318</v>
      </c>
      <c r="S577" s="15">
        <f t="shared" si="35"/>
        <v>42138.692627314813</v>
      </c>
      <c r="T577" s="15">
        <f t="shared" si="3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s="11" t="s">
        <v>8317</v>
      </c>
      <c r="R578" t="s">
        <v>8318</v>
      </c>
      <c r="S578" s="15">
        <f t="shared" si="35"/>
        <v>42031.471666666665</v>
      </c>
      <c r="T578" s="15">
        <f t="shared" si="3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 0)</f>
        <v>0</v>
      </c>
      <c r="P579">
        <f t="shared" ref="P579:P642" si="38">IFERROR(ROUND(E579/L579, 2), 0)</f>
        <v>10</v>
      </c>
      <c r="Q579" s="11" t="s">
        <v>8317</v>
      </c>
      <c r="R579" t="s">
        <v>8318</v>
      </c>
      <c r="S579" s="15">
        <f t="shared" ref="S579:S642" si="39">(((J579/60)/60)/24)+DATE(1970, 1, 1)</f>
        <v>42450.589143518519</v>
      </c>
      <c r="T579" s="15">
        <f t="shared" ref="T579:T642" si="40">(((I579/60)/60)/24)+DATE(1970, 1, 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 0)</f>
        <v>119</v>
      </c>
      <c r="P643">
        <f t="shared" ref="P643:P706" si="42">IFERROR(ROUND(E643/L643, 2), 0)</f>
        <v>151.32</v>
      </c>
      <c r="Q643" s="11" t="s">
        <v>8317</v>
      </c>
      <c r="R643" t="s">
        <v>8319</v>
      </c>
      <c r="S643" s="15">
        <f t="shared" ref="S643:S706" si="43">(((J643/60)/60)/24)+DATE(1970, 1, 1)</f>
        <v>42199.57</v>
      </c>
      <c r="T643" s="15">
        <f t="shared" ref="T643:T706" si="44">(((I643/60)/60)/24)+DATE(1970, 1, 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32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 0)</f>
        <v>1</v>
      </c>
      <c r="P707">
        <f t="shared" ref="P707:P770" si="46">IFERROR(ROUND(E707/L707, 2), 0)</f>
        <v>195.4</v>
      </c>
      <c r="Q707" s="11" t="s">
        <v>8317</v>
      </c>
      <c r="R707" t="s">
        <v>8319</v>
      </c>
      <c r="S707" s="15">
        <f t="shared" ref="S707:S770" si="47">(((J707/60)/60)/24)+DATE(1970, 1, 1)</f>
        <v>42726.491643518515</v>
      </c>
      <c r="T707" s="15">
        <f t="shared" ref="T707:T770" si="48">(((I707/60)/60)/24)+DATE(1970, 1, 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 0)</f>
        <v>41</v>
      </c>
      <c r="P771">
        <f t="shared" ref="P771:P834" si="50">IFERROR(ROUND(E771/L771, 2), 0)</f>
        <v>31.85</v>
      </c>
      <c r="Q771" s="11" t="s">
        <v>8320</v>
      </c>
      <c r="R771" t="s">
        <v>8322</v>
      </c>
      <c r="S771" s="15">
        <f t="shared" ref="S771:S834" si="51">(((J771/60)/60)/24)+DATE(1970, 1, 1)</f>
        <v>41604.996458333335</v>
      </c>
      <c r="T771" s="15">
        <f t="shared" ref="T771:T834" si="52">(((I771/60)/60)/24)+DATE(1970, 1, 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 0)</f>
        <v>102</v>
      </c>
      <c r="P835">
        <f t="shared" ref="P835:P898" si="54">IFERROR(ROUND(E835/L835, 2), 0)</f>
        <v>148.78</v>
      </c>
      <c r="Q835" s="11" t="s">
        <v>8323</v>
      </c>
      <c r="R835" t="s">
        <v>8324</v>
      </c>
      <c r="S835" s="15">
        <f t="shared" ref="S835:S898" si="55">(((J835/60)/60)/24)+DATE(1970, 1, 1)</f>
        <v>41718.878182870372</v>
      </c>
      <c r="T835" s="15">
        <f t="shared" ref="T835:T898" si="56">(((I835/60)/60)/24)+DATE(1970, 1, 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 0)</f>
        <v>0</v>
      </c>
      <c r="P899">
        <f t="shared" ref="P899:P962" si="58">IFERROR(ROUND(E899/L899, 2), 0)</f>
        <v>0</v>
      </c>
      <c r="Q899" s="11" t="s">
        <v>8323</v>
      </c>
      <c r="R899" t="s">
        <v>8327</v>
      </c>
      <c r="S899" s="15">
        <f t="shared" ref="S899:S962" si="59">(((J899/60)/60)/24)+DATE(1970, 1, 1)</f>
        <v>41211.688750000001</v>
      </c>
      <c r="T899" s="15">
        <f t="shared" ref="T899:T962" si="60">(((I899/60)/60)/24)+DATE(1970, 1, 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 0)</f>
        <v>42</v>
      </c>
      <c r="P963">
        <f t="shared" ref="P963:P1026" si="62">IFERROR(ROUND(E963/L963, 2), 0)</f>
        <v>364.35</v>
      </c>
      <c r="Q963" s="11" t="s">
        <v>8317</v>
      </c>
      <c r="R963" t="s">
        <v>8319</v>
      </c>
      <c r="S963" s="15">
        <f t="shared" ref="S963:S1026" si="63">(((J963/60)/60)/24)+DATE(1970, 1, 1)</f>
        <v>42740.693692129629</v>
      </c>
      <c r="T963" s="15">
        <f t="shared" ref="T963:T1026" si="64">(((I963/60)/60)/24)+DATE(1970, 1, 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 0)</f>
        <v>110</v>
      </c>
      <c r="P1027">
        <f t="shared" ref="P1027:P1090" si="66">IFERROR(ROUND(E1027/L1027, 2), 0)</f>
        <v>71.849999999999994</v>
      </c>
      <c r="Q1027" s="11" t="s">
        <v>8323</v>
      </c>
      <c r="R1027" t="s">
        <v>8328</v>
      </c>
      <c r="S1027" s="15">
        <f t="shared" ref="S1027:S1090" si="67">(((J1027/60)/60)/24)+DATE(1970, 1, 1)</f>
        <v>42049.833761574075</v>
      </c>
      <c r="T1027" s="15">
        <f t="shared" ref="T1027:T1090" si="68">(((I1027/60)/60)/24)+DATE(1970, 1, 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 0)</f>
        <v>8</v>
      </c>
      <c r="P1091">
        <f t="shared" ref="P1091:P1154" si="70">IFERROR(ROUND(E1091/L1091, 2), 0)</f>
        <v>23.96</v>
      </c>
      <c r="Q1091" s="11" t="s">
        <v>8331</v>
      </c>
      <c r="R1091" t="s">
        <v>8332</v>
      </c>
      <c r="S1091" s="15">
        <f t="shared" ref="S1091:S1154" si="71">(((J1091/60)/60)/24)+DATE(1970, 1, 1)</f>
        <v>42151.189525462964</v>
      </c>
      <c r="T1091" s="15">
        <f t="shared" ref="T1091:T1154" si="72">(((I1091/60)/60)/24)+DATE(1970, 1, 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 0)</f>
        <v>1</v>
      </c>
      <c r="P1155">
        <f t="shared" ref="P1155:P1218" si="74">IFERROR(ROUND(E1155/L1155, 2), 0)</f>
        <v>50</v>
      </c>
      <c r="Q1155" s="11" t="s">
        <v>8334</v>
      </c>
      <c r="R1155" t="s">
        <v>8335</v>
      </c>
      <c r="S1155" s="15">
        <f t="shared" ref="S1155:S1218" si="75">(((J1155/60)/60)/24)+DATE(1970, 1, 1)</f>
        <v>42143.714178240742</v>
      </c>
      <c r="T1155" s="15">
        <f t="shared" ref="T1155:T1218" si="76">(((I1155/60)/60)/24)+DATE(1970, 1, 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 0)</f>
        <v>103</v>
      </c>
      <c r="P1219">
        <f t="shared" ref="P1219:P1282" si="78">IFERROR(ROUND(E1219/L1219, 2), 0)</f>
        <v>148.57</v>
      </c>
      <c r="Q1219" s="11" t="s">
        <v>8336</v>
      </c>
      <c r="R1219" t="s">
        <v>8337</v>
      </c>
      <c r="S1219" s="15">
        <f t="shared" ref="S1219:S1282" si="79">(((J1219/60)/60)/24)+DATE(1970, 1, 1)</f>
        <v>42535.809490740736</v>
      </c>
      <c r="T1219" s="15">
        <f t="shared" ref="T1219:T1282" si="80">(((I1219/60)/60)/24)+DATE(1970, 1, 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 0)</f>
        <v>111</v>
      </c>
      <c r="P1283">
        <f t="shared" ref="P1283:P1346" si="82">IFERROR(ROUND(E1283/L1283, 2), 0)</f>
        <v>104.73</v>
      </c>
      <c r="Q1283" s="11" t="s">
        <v>8323</v>
      </c>
      <c r="R1283" t="s">
        <v>8324</v>
      </c>
      <c r="S1283" s="15">
        <f t="shared" ref="S1283:S1346" si="83">(((J1283/60)/60)/24)+DATE(1970, 1, 1)</f>
        <v>41463.743472222224</v>
      </c>
      <c r="T1283" s="15">
        <f t="shared" ref="T1283:T1346" si="84">(((I1283/60)/60)/24)+DATE(1970, 1, 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 0)</f>
        <v>125</v>
      </c>
      <c r="P1347">
        <f t="shared" ref="P1347:P1410" si="86">IFERROR(ROUND(E1347/L1347, 2), 0)</f>
        <v>53.57</v>
      </c>
      <c r="Q1347" s="11" t="s">
        <v>8320</v>
      </c>
      <c r="R1347" t="s">
        <v>8321</v>
      </c>
      <c r="S1347" s="15">
        <f t="shared" ref="S1347:S1410" si="87">(((J1347/60)/60)/24)+DATE(1970, 1, 1)</f>
        <v>41799.814340277779</v>
      </c>
      <c r="T1347" s="15">
        <f t="shared" ref="T1347:T1410" si="88">(((I1347/60)/60)/24)+DATE(1970, 1, 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 0)</f>
        <v>0</v>
      </c>
      <c r="P1411">
        <f t="shared" ref="P1411:P1474" si="90">IFERROR(ROUND(E1411/L1411, 2), 0)</f>
        <v>0</v>
      </c>
      <c r="Q1411" s="11" t="s">
        <v>8320</v>
      </c>
      <c r="R1411" t="s">
        <v>8339</v>
      </c>
      <c r="S1411" s="15">
        <f t="shared" ref="S1411:S1474" si="91">(((J1411/60)/60)/24)+DATE(1970, 1, 1)</f>
        <v>41945.133506944447</v>
      </c>
      <c r="T1411" s="15">
        <f t="shared" ref="T1411:T1474" si="92">(((I1411/60)/60)/24)+DATE(1970, 1, 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 0)</f>
        <v>121</v>
      </c>
      <c r="P1475">
        <f t="shared" ref="P1475:P1538" si="94">IFERROR(ROUND(E1475/L1475, 2), 0)</f>
        <v>38.46</v>
      </c>
      <c r="Q1475" s="11" t="s">
        <v>8320</v>
      </c>
      <c r="R1475" t="s">
        <v>8340</v>
      </c>
      <c r="S1475" s="15">
        <f t="shared" ref="S1475:S1538" si="95">(((J1475/60)/60)/24)+DATE(1970, 1, 1)</f>
        <v>40939.979618055557</v>
      </c>
      <c r="T1475" s="15">
        <f t="shared" ref="T1475:T1538" si="96">(((I1475/60)/60)/24)+DATE(1970, 1, 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 0)</f>
        <v>180</v>
      </c>
      <c r="P1539">
        <f t="shared" ref="P1539:P1602" si="98">IFERROR(ROUND(E1539/L1539, 2), 0)</f>
        <v>96.38</v>
      </c>
      <c r="Q1539" s="11" t="s">
        <v>8336</v>
      </c>
      <c r="R1539" t="s">
        <v>8337</v>
      </c>
      <c r="S1539" s="15">
        <f t="shared" ref="S1539:S1602" si="99">(((J1539/60)/60)/24)+DATE(1970, 1, 1)</f>
        <v>42552.315127314811</v>
      </c>
      <c r="T1539" s="15">
        <f t="shared" ref="T1539:T1602" si="100">(((I1539/60)/60)/24)+DATE(1970, 1, 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 0)</f>
        <v>108</v>
      </c>
      <c r="P1603">
        <f t="shared" ref="P1603:P1666" si="102">IFERROR(ROUND(E1603/L1603, 2), 0)</f>
        <v>48.33</v>
      </c>
      <c r="Q1603" s="11" t="s">
        <v>8323</v>
      </c>
      <c r="R1603" t="s">
        <v>8324</v>
      </c>
      <c r="S1603" s="15">
        <f t="shared" ref="S1603:S1666" si="103">(((J1603/60)/60)/24)+DATE(1970, 1, 1)</f>
        <v>40638.092974537038</v>
      </c>
      <c r="T1603" s="15">
        <f t="shared" ref="T1603:T1666" si="104">(((I1603/60)/60)/24)+DATE(1970, 1, 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 0)</f>
        <v>119</v>
      </c>
      <c r="P1667">
        <f t="shared" ref="P1667:P1730" si="106">IFERROR(ROUND(E1667/L1667, 2), 0)</f>
        <v>44.96</v>
      </c>
      <c r="Q1667" s="11" t="s">
        <v>8323</v>
      </c>
      <c r="R1667" t="s">
        <v>8344</v>
      </c>
      <c r="S1667" s="15">
        <f t="shared" ref="S1667:S1730" si="107">(((J1667/60)/60)/24)+DATE(1970, 1, 1)</f>
        <v>40564.649456018517</v>
      </c>
      <c r="T1667" s="15">
        <f t="shared" ref="T1667:T1730" si="108">(((I1667/60)/60)/24)+DATE(1970, 1, 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 0)</f>
        <v>0</v>
      </c>
      <c r="P1731">
        <f t="shared" ref="P1731:P1794" si="110">IFERROR(ROUND(E1731/L1731, 2), 0)</f>
        <v>0</v>
      </c>
      <c r="Q1731" s="11" t="s">
        <v>8323</v>
      </c>
      <c r="R1731" t="s">
        <v>8345</v>
      </c>
      <c r="S1731" s="15">
        <f t="shared" ref="S1731:S1794" si="111">(((J1731/60)/60)/24)+DATE(1970, 1, 1)</f>
        <v>42471.052152777775</v>
      </c>
      <c r="T1731" s="15">
        <f t="shared" ref="T1731:T1794" si="112">(((I1731/60)/60)/24)+DATE(1970, 1, 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 0)</f>
        <v>1</v>
      </c>
      <c r="P1795">
        <f t="shared" ref="P1795:P1858" si="114">IFERROR(ROUND(E1795/L1795, 2), 0)</f>
        <v>20</v>
      </c>
      <c r="Q1795" s="11" t="s">
        <v>8336</v>
      </c>
      <c r="R1795" t="s">
        <v>8337</v>
      </c>
      <c r="S1795" s="15">
        <f t="shared" ref="S1795:S1858" si="115">(((J1795/60)/60)/24)+DATE(1970, 1, 1)</f>
        <v>41940.89166666667</v>
      </c>
      <c r="T1795" s="15">
        <f t="shared" ref="T1795:T1858" si="116">(((I1795/60)/60)/24)+DATE(1970, 1, 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 0)</f>
        <v>100</v>
      </c>
      <c r="P1859">
        <f t="shared" ref="P1859:P1922" si="118">IFERROR(ROUND(E1859/L1859, 2), 0)</f>
        <v>136.36000000000001</v>
      </c>
      <c r="Q1859" s="11" t="s">
        <v>8323</v>
      </c>
      <c r="R1859" t="s">
        <v>8324</v>
      </c>
      <c r="S1859" s="15">
        <f t="shared" ref="S1859:S1922" si="119">(((J1859/60)/60)/24)+DATE(1970, 1, 1)</f>
        <v>41864.76866898148</v>
      </c>
      <c r="T1859" s="15">
        <f t="shared" ref="T1859:T1922" si="120">(((I1859/60)/60)/24)+DATE(1970, 1, 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 0)</f>
        <v>137</v>
      </c>
      <c r="P1923">
        <f t="shared" ref="P1923:P1986" si="122">IFERROR(ROUND(E1923/L1923, 2), 0)</f>
        <v>54</v>
      </c>
      <c r="Q1923" s="11" t="s">
        <v>8323</v>
      </c>
      <c r="R1923" t="s">
        <v>8327</v>
      </c>
      <c r="S1923" s="15">
        <f t="shared" ref="S1923:S1986" si="123">(((J1923/60)/60)/24)+DATE(1970, 1, 1)</f>
        <v>41074.221562500003</v>
      </c>
      <c r="T1923" s="15">
        <f t="shared" ref="T1923:T1986" si="124">(((I1923/60)/60)/24)+DATE(1970, 1, 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 0)</f>
        <v>3</v>
      </c>
      <c r="P1987">
        <f t="shared" ref="P1987:P2050" si="126">IFERROR(ROUND(E1987/L1987, 2), 0)</f>
        <v>12.75</v>
      </c>
      <c r="Q1987" s="11" t="s">
        <v>8336</v>
      </c>
      <c r="R1987" t="s">
        <v>8348</v>
      </c>
      <c r="S1987" s="15">
        <f t="shared" ref="S1987:S2050" si="127">(((J1987/60)/60)/24)+DATE(1970, 1, 1)</f>
        <v>42555.698738425926</v>
      </c>
      <c r="T1987" s="15">
        <f t="shared" ref="T1987:T2050" si="128">(((I1987/60)/60)/24)+DATE(1970, 1, 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 0)</f>
        <v>120</v>
      </c>
      <c r="P2051">
        <f t="shared" ref="P2051:P2114" si="130">IFERROR(ROUND(E2051/L2051, 2), 0)</f>
        <v>80.989999999999995</v>
      </c>
      <c r="Q2051" s="11" t="s">
        <v>8317</v>
      </c>
      <c r="R2051" t="s">
        <v>8347</v>
      </c>
      <c r="S2051" s="15">
        <f t="shared" ref="S2051:S2114" si="131">(((J2051/60)/60)/24)+DATE(1970, 1, 1)</f>
        <v>41575.527349537035</v>
      </c>
      <c r="T2051" s="15">
        <f t="shared" ref="T2051:T2114" si="132">(((I2051/60)/60)/24)+DATE(1970, 1, 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 0)</f>
        <v>105</v>
      </c>
      <c r="P2115">
        <f t="shared" ref="P2115:P2178" si="134">IFERROR(ROUND(E2115/L2115, 2), 0)</f>
        <v>68.599999999999994</v>
      </c>
      <c r="Q2115" s="11" t="s">
        <v>8323</v>
      </c>
      <c r="R2115" t="s">
        <v>8327</v>
      </c>
      <c r="S2115" s="15">
        <f t="shared" ref="S2115:S2178" si="135">(((J2115/60)/60)/24)+DATE(1970, 1, 1)</f>
        <v>41870.86546296296</v>
      </c>
      <c r="T2115" s="15">
        <f t="shared" ref="T2115:T2178" si="136">(((I2115/60)/60)/24)+DATE(1970, 1, 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 0)</f>
        <v>100</v>
      </c>
      <c r="P2179">
        <f t="shared" ref="P2179:P2242" si="138">IFERROR(ROUND(E2179/L2179, 2), 0)</f>
        <v>65.87</v>
      </c>
      <c r="Q2179" s="11" t="s">
        <v>8323</v>
      </c>
      <c r="R2179" t="s">
        <v>8324</v>
      </c>
      <c r="S2179" s="15">
        <f t="shared" ref="S2179:S2242" si="139">(((J2179/60)/60)/24)+DATE(1970, 1, 1)</f>
        <v>42502.250775462962</v>
      </c>
      <c r="T2179" s="15">
        <f t="shared" ref="T2179:T2242" si="140">(((I2179/60)/60)/24)+DATE(1970, 1, 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 0)</f>
        <v>806</v>
      </c>
      <c r="P2243">
        <f t="shared" ref="P2243:P2306" si="142">IFERROR(ROUND(E2243/L2243, 2), 0)</f>
        <v>49.47</v>
      </c>
      <c r="Q2243" s="11" t="s">
        <v>8331</v>
      </c>
      <c r="R2243" t="s">
        <v>8349</v>
      </c>
      <c r="S2243" s="15">
        <f t="shared" ref="S2243:S2306" si="143">(((J2243/60)/60)/24)+DATE(1970, 1, 1)</f>
        <v>42766.827546296292</v>
      </c>
      <c r="T2243" s="15">
        <f t="shared" ref="T2243:T2306" si="144">(((I2243/60)/60)/24)+DATE(1970, 1, 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 0)</f>
        <v>101</v>
      </c>
      <c r="P2307">
        <f t="shared" ref="P2307:P2370" si="146">IFERROR(ROUND(E2307/L2307, 2), 0)</f>
        <v>109.11</v>
      </c>
      <c r="Q2307" s="11" t="s">
        <v>8323</v>
      </c>
      <c r="R2307" t="s">
        <v>8327</v>
      </c>
      <c r="S2307" s="15">
        <f t="shared" ref="S2307:S2370" si="147">(((J2307/60)/60)/24)+DATE(1970, 1, 1)</f>
        <v>41834.695277777777</v>
      </c>
      <c r="T2307" s="15">
        <f t="shared" ref="T2307:T2370" si="148">(((I2307/60)/60)/24)+DATE(1970, 1, 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 0)</f>
        <v>0</v>
      </c>
      <c r="P2371">
        <f t="shared" ref="P2371:P2434" si="150">IFERROR(ROUND(E2371/L2371, 2), 0)</f>
        <v>0</v>
      </c>
      <c r="Q2371" s="11" t="s">
        <v>8317</v>
      </c>
      <c r="R2371" t="s">
        <v>8318</v>
      </c>
      <c r="S2371" s="15">
        <f t="shared" ref="S2371:S2434" si="151">(((J2371/60)/60)/24)+DATE(1970, 1, 1)</f>
        <v>42380.812627314815</v>
      </c>
      <c r="T2371" s="15">
        <f t="shared" ref="T2371:T2434" si="152">(((I2371/60)/60)/24)+DATE(1970, 1, 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 0)</f>
        <v>0</v>
      </c>
      <c r="P2435">
        <f t="shared" ref="P2435:P2498" si="154">IFERROR(ROUND(E2435/L2435, 2), 0)</f>
        <v>0</v>
      </c>
      <c r="Q2435" s="11" t="s">
        <v>8334</v>
      </c>
      <c r="R2435" t="s">
        <v>8335</v>
      </c>
      <c r="S2435" s="15">
        <f t="shared" ref="S2435:S2498" si="155">(((J2435/60)/60)/24)+DATE(1970, 1, 1)</f>
        <v>42397.89980324074</v>
      </c>
      <c r="T2435" s="15">
        <f t="shared" ref="T2435:T2498" si="156">(((I2435/60)/60)/24)+DATE(1970, 1, 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 0)</f>
        <v>113</v>
      </c>
      <c r="P2499">
        <f t="shared" ref="P2499:P2562" si="158">IFERROR(ROUND(E2499/L2499, 2), 0)</f>
        <v>80.55</v>
      </c>
      <c r="Q2499" s="11" t="s">
        <v>8323</v>
      </c>
      <c r="R2499" t="s">
        <v>8327</v>
      </c>
      <c r="S2499" s="15">
        <f t="shared" ref="S2499:S2562" si="159">(((J2499/60)/60)/24)+DATE(1970, 1, 1)</f>
        <v>40730.878912037035</v>
      </c>
      <c r="T2499" s="15">
        <f t="shared" ref="T2499:T2562" si="160">(((I2499/60)/60)/24)+DATE(1970, 1, 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 0)</f>
        <v>0</v>
      </c>
      <c r="P2563">
        <f t="shared" ref="P2563:P2626" si="162">IFERROR(ROUND(E2563/L2563, 2), 0)</f>
        <v>0</v>
      </c>
      <c r="Q2563" s="11" t="s">
        <v>8334</v>
      </c>
      <c r="R2563" t="s">
        <v>8335</v>
      </c>
      <c r="S2563" s="15">
        <f t="shared" ref="S2563:S2626" si="163">(((J2563/60)/60)/24)+DATE(1970, 1, 1)</f>
        <v>42260.528807870374</v>
      </c>
      <c r="T2563" s="15">
        <f t="shared" ref="T2563:T2626" si="164">(((I2563/60)/60)/24)+DATE(1970, 1, 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1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 0)</f>
        <v>956</v>
      </c>
      <c r="P2627">
        <f t="shared" ref="P2627:P2690" si="166">IFERROR(ROUND(E2627/L2627, 2), 0)</f>
        <v>27.58</v>
      </c>
      <c r="Q2627" s="11" t="s">
        <v>8317</v>
      </c>
      <c r="R2627" t="s">
        <v>8353</v>
      </c>
      <c r="S2627" s="15">
        <f t="shared" ref="S2627:S2690" si="167">(((J2627/60)/60)/24)+DATE(1970, 1, 1)</f>
        <v>42658.810277777782</v>
      </c>
      <c r="T2627" s="15">
        <f t="shared" ref="T2627:T2690" si="168">(((I2627/60)/60)/24)+DATE(1970, 1, 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1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 0)</f>
        <v>0</v>
      </c>
      <c r="P2691">
        <f t="shared" ref="P2691:P2754" si="170">IFERROR(ROUND(E2691/L2691, 2), 0)</f>
        <v>1</v>
      </c>
      <c r="Q2691" s="11" t="s">
        <v>8334</v>
      </c>
      <c r="R2691" t="s">
        <v>8335</v>
      </c>
      <c r="S2691" s="15">
        <f t="shared" ref="S2691:S2754" si="171">(((J2691/60)/60)/24)+DATE(1970, 1, 1)</f>
        <v>42551.961689814809</v>
      </c>
      <c r="T2691" s="15">
        <f t="shared" ref="T2691:T2754" si="172">(((I2691/60)/60)/24)+DATE(1970, 1, 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1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 0)</f>
        <v>19</v>
      </c>
      <c r="P2755">
        <f t="shared" ref="P2755:P2818" si="174">IFERROR(ROUND(E2755/L2755, 2), 0)</f>
        <v>47.5</v>
      </c>
      <c r="Q2755" s="11" t="s">
        <v>8320</v>
      </c>
      <c r="R2755" t="s">
        <v>8356</v>
      </c>
      <c r="S2755" s="15">
        <f t="shared" ref="S2755:S2818" si="175">(((J2755/60)/60)/24)+DATE(1970, 1, 1)</f>
        <v>41117.900729166664</v>
      </c>
      <c r="T2755" s="15">
        <f t="shared" ref="T2755:T2818" si="176">(((I2755/60)/60)/24)+DATE(1970, 1, 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1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 0)</f>
        <v>130</v>
      </c>
      <c r="P2819">
        <f t="shared" ref="P2819:P2882" si="178">IFERROR(ROUND(E2819/L2819, 2), 0)</f>
        <v>23.64</v>
      </c>
      <c r="Q2819" s="11" t="s">
        <v>8315</v>
      </c>
      <c r="R2819" t="s">
        <v>8316</v>
      </c>
      <c r="S2819" s="15">
        <f t="shared" ref="S2819:S2882" si="179">(((J2819/60)/60)/24)+DATE(1970, 1, 1)</f>
        <v>42023.634976851856</v>
      </c>
      <c r="T2819" s="15">
        <f t="shared" ref="T2819:T2882" si="180">(((I2819/60)/60)/24)+DATE(1970, 1, 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1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 0)</f>
        <v>0</v>
      </c>
      <c r="P2883">
        <f t="shared" ref="P2883:P2946" si="182">IFERROR(ROUND(E2883/L2883, 2), 0)</f>
        <v>0</v>
      </c>
      <c r="Q2883" s="11" t="s">
        <v>8315</v>
      </c>
      <c r="R2883" t="s">
        <v>8316</v>
      </c>
      <c r="S2883" s="15">
        <f t="shared" ref="S2883:S2946" si="183">(((J2883/60)/60)/24)+DATE(1970, 1, 1)</f>
        <v>41916.597638888888</v>
      </c>
      <c r="T2883" s="15">
        <f t="shared" ref="T2883:T2946" si="184">(((I2883/60)/60)/24)+DATE(1970, 1, 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1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 0)</f>
        <v>0</v>
      </c>
      <c r="P2947">
        <f t="shared" ref="P2947:P3010" si="186">IFERROR(ROUND(E2947/L2947, 2), 0)</f>
        <v>0</v>
      </c>
      <c r="Q2947" s="11" t="s">
        <v>8315</v>
      </c>
      <c r="R2947" t="s">
        <v>8355</v>
      </c>
      <c r="S2947" s="15">
        <f t="shared" ref="S2947:S3010" si="187">(((J2947/60)/60)/24)+DATE(1970, 1, 1)</f>
        <v>42118.139583333337</v>
      </c>
      <c r="T2947" s="15">
        <f t="shared" ref="T2947:T3010" si="188">(((I2947/60)/60)/24)+DATE(1970, 1, 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1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 0)</f>
        <v>120</v>
      </c>
      <c r="P3011">
        <f t="shared" ref="P3011:P3074" si="190">IFERROR(ROUND(E3011/L3011, 2), 0)</f>
        <v>233.9</v>
      </c>
      <c r="Q3011" s="11" t="s">
        <v>8315</v>
      </c>
      <c r="R3011" t="s">
        <v>8355</v>
      </c>
      <c r="S3011" s="15">
        <f t="shared" ref="S3011:S3074" si="191">(((J3011/60)/60)/24)+DATE(1970, 1, 1)</f>
        <v>41939.569907407407</v>
      </c>
      <c r="T3011" s="15">
        <f t="shared" ref="T3011:T3074" si="192">(((I3011/60)/60)/24)+DATE(1970, 1, 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1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 0)</f>
        <v>0</v>
      </c>
      <c r="P3075">
        <f t="shared" ref="P3075:P3138" si="194">IFERROR(ROUND(E3075/L3075, 2), 0)</f>
        <v>92.14</v>
      </c>
      <c r="Q3075" s="11" t="s">
        <v>8315</v>
      </c>
      <c r="R3075" t="s">
        <v>8355</v>
      </c>
      <c r="S3075" s="15">
        <f t="shared" ref="S3075:S3138" si="195">(((J3075/60)/60)/24)+DATE(1970, 1, 1)</f>
        <v>42111.684027777781</v>
      </c>
      <c r="T3075" s="15">
        <f t="shared" ref="T3075:T3138" si="196">(((I3075/60)/60)/24)+DATE(1970, 1, 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1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 0)</f>
        <v>3</v>
      </c>
      <c r="P3139">
        <f t="shared" ref="P3139:P3202" si="198">IFERROR(ROUND(E3139/L3139, 2), 0)</f>
        <v>50</v>
      </c>
      <c r="Q3139" s="11" t="s">
        <v>8315</v>
      </c>
      <c r="R3139" t="s">
        <v>8316</v>
      </c>
      <c r="S3139" s="15">
        <f t="shared" ref="S3139:S3202" si="199">(((J3139/60)/60)/24)+DATE(1970, 1, 1)</f>
        <v>42807.885057870371</v>
      </c>
      <c r="T3139" s="15">
        <f t="shared" ref="T3139:T3202" si="200">(((I3139/60)/60)/24)+DATE(1970, 1, 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1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 0)</f>
        <v>1</v>
      </c>
      <c r="P3203">
        <f t="shared" ref="P3203:P3266" si="202">IFERROR(ROUND(E3203/L3203, 2), 0)</f>
        <v>12.5</v>
      </c>
      <c r="Q3203" s="11" t="s">
        <v>8315</v>
      </c>
      <c r="R3203" t="s">
        <v>8357</v>
      </c>
      <c r="S3203" s="15">
        <f t="shared" ref="S3203:S3266" si="203">(((J3203/60)/60)/24)+DATE(1970, 1, 1)</f>
        <v>41861.767094907409</v>
      </c>
      <c r="T3203" s="15">
        <f t="shared" ref="T3203:T3266" si="204">(((I3203/60)/60)/24)+DATE(1970, 1, 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 0)</f>
        <v>164</v>
      </c>
      <c r="P3267">
        <f t="shared" ref="P3267:P3330" si="206">IFERROR(ROUND(E3267/L3267, 2), 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 1, 1)</f>
        <v>42311.711979166663</v>
      </c>
      <c r="T3267" s="15">
        <f t="shared" ref="T3267:T3330" si="208">(((I3267/60)/60)/24)+DATE(1970, 1, 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 0)</f>
        <v>117</v>
      </c>
      <c r="P3331">
        <f t="shared" ref="P3331:P3394" si="210">IFERROR(ROUND(E3331/L3331, 2), 0)</f>
        <v>44.92</v>
      </c>
      <c r="Q3331" s="11" t="s">
        <v>8315</v>
      </c>
      <c r="R3331" t="s">
        <v>8316</v>
      </c>
      <c r="S3331" s="15">
        <f t="shared" ref="S3331:S3394" si="211">(((J3331/60)/60)/24)+DATE(1970, 1, 1)</f>
        <v>41837.323009259257</v>
      </c>
      <c r="T3331" s="15">
        <f t="shared" ref="T3331:T3394" si="212">(((I3331/60)/60)/24)+DATE(1970, 1, 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 0)</f>
        <v>106</v>
      </c>
      <c r="P3395">
        <f t="shared" ref="P3395:P3458" si="214">IFERROR(ROUND(E3395/L3395, 2), 0)</f>
        <v>36.07</v>
      </c>
      <c r="Q3395" s="11" t="s">
        <v>8315</v>
      </c>
      <c r="R3395" t="s">
        <v>8316</v>
      </c>
      <c r="S3395" s="15">
        <f t="shared" ref="S3395:S3458" si="215">(((J3395/60)/60)/24)+DATE(1970, 1, 1)</f>
        <v>41923.921643518523</v>
      </c>
      <c r="T3395" s="15">
        <f t="shared" ref="T3395:T3458" si="216">(((I3395/60)/60)/24)+DATE(1970, 1, 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 0)</f>
        <v>140</v>
      </c>
      <c r="P3459">
        <f t="shared" ref="P3459:P3522" si="218">IFERROR(ROUND(E3459/L3459, 2), 0)</f>
        <v>50.98</v>
      </c>
      <c r="Q3459" s="11" t="s">
        <v>8315</v>
      </c>
      <c r="R3459" t="s">
        <v>8316</v>
      </c>
      <c r="S3459" s="15">
        <f t="shared" ref="S3459:S3522" si="219">(((J3459/60)/60)/24)+DATE(1970, 1, 1)</f>
        <v>42016.706678240742</v>
      </c>
      <c r="T3459" s="15">
        <f t="shared" ref="T3459:T3522" si="220">(((I3459/60)/60)/24)+DATE(1970, 1, 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 0)</f>
        <v>169</v>
      </c>
      <c r="P3523">
        <f t="shared" ref="P3523:P3586" si="222">IFERROR(ROUND(E3523/L3523, 2), 0)</f>
        <v>45.62</v>
      </c>
      <c r="Q3523" s="11" t="s">
        <v>8315</v>
      </c>
      <c r="R3523" t="s">
        <v>8316</v>
      </c>
      <c r="S3523" s="15">
        <f t="shared" ref="S3523:S3586" si="223">(((J3523/60)/60)/24)+DATE(1970, 1, 1)</f>
        <v>41881.361342592594</v>
      </c>
      <c r="T3523" s="15">
        <f t="shared" ref="T3523:T3586" si="224">(((I3523/60)/60)/24)+DATE(1970, 1, 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 0)</f>
        <v>119</v>
      </c>
      <c r="P3587">
        <f t="shared" ref="P3587:P3650" si="226">IFERROR(ROUND(E3587/L3587, 2), 0)</f>
        <v>176.09</v>
      </c>
      <c r="Q3587" s="11" t="s">
        <v>8315</v>
      </c>
      <c r="R3587" t="s">
        <v>8316</v>
      </c>
      <c r="S3587" s="15">
        <f t="shared" ref="S3587:S3650" si="227">(((J3587/60)/60)/24)+DATE(1970, 1, 1)</f>
        <v>41964.716319444444</v>
      </c>
      <c r="T3587" s="15">
        <f t="shared" ref="T3587:T3650" si="228">(((I3587/60)/60)/24)+DATE(1970, 1, 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 0)</f>
        <v>104</v>
      </c>
      <c r="P3651">
        <f t="shared" ref="P3651:P3714" si="230">IFERROR(ROUND(E3651/L3651, 2), 0)</f>
        <v>97.5</v>
      </c>
      <c r="Q3651" s="11" t="s">
        <v>8315</v>
      </c>
      <c r="R3651" t="s">
        <v>8316</v>
      </c>
      <c r="S3651" s="15">
        <f t="shared" ref="S3651:S3714" si="231">(((J3651/60)/60)/24)+DATE(1970, 1, 1)</f>
        <v>41780.712893518517</v>
      </c>
      <c r="T3651" s="15">
        <f t="shared" ref="T3651:T3714" si="232">(((I3651/60)/60)/24)+DATE(1970, 1, 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 0)</f>
        <v>102</v>
      </c>
      <c r="P3715">
        <f t="shared" ref="P3715:P3778" si="234">IFERROR(ROUND(E3715/L3715, 2), 0)</f>
        <v>106.84</v>
      </c>
      <c r="Q3715" s="11" t="s">
        <v>8315</v>
      </c>
      <c r="R3715" t="s">
        <v>8316</v>
      </c>
      <c r="S3715" s="15">
        <f t="shared" ref="S3715:S3778" si="235">(((J3715/60)/60)/24)+DATE(1970, 1, 1)</f>
        <v>42505.738032407404</v>
      </c>
      <c r="T3715" s="15">
        <f t="shared" ref="T3715:T3778" si="236">(((I3715/60)/60)/24)+DATE(1970, 1, 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 0)</f>
        <v>143</v>
      </c>
      <c r="P3779">
        <f t="shared" ref="P3779:P3842" si="238">IFERROR(ROUND(E3779/L3779, 2), 0)</f>
        <v>48.54</v>
      </c>
      <c r="Q3779" s="11" t="s">
        <v>8315</v>
      </c>
      <c r="R3779" t="s">
        <v>8357</v>
      </c>
      <c r="S3779" s="15">
        <f t="shared" ref="S3779:S3842" si="239">(((J3779/60)/60)/24)+DATE(1970, 1, 1)</f>
        <v>41887.111354166671</v>
      </c>
      <c r="T3779" s="15">
        <f t="shared" ref="T3779:T3842" si="240">(((I3779/60)/60)/24)+DATE(1970, 1, 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1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 0)</f>
        <v>9</v>
      </c>
      <c r="P3843">
        <f t="shared" ref="P3843:P3906" si="242">IFERROR(ROUND(E3843/L3843, 2), 0)</f>
        <v>25.65</v>
      </c>
      <c r="Q3843" s="11" t="s">
        <v>8315</v>
      </c>
      <c r="R3843" t="s">
        <v>8316</v>
      </c>
      <c r="S3843" s="15">
        <f t="shared" ref="S3843:S3906" si="243">(((J3843/60)/60)/24)+DATE(1970, 1, 1)</f>
        <v>41780.785729166666</v>
      </c>
      <c r="T3843" s="15">
        <f t="shared" ref="T3843:T3906" si="244">(((I3843/60)/60)/24)+DATE(1970, 1, 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 0)</f>
        <v>12</v>
      </c>
      <c r="P3907">
        <f t="shared" ref="P3907:P3970" si="246">IFERROR(ROUND(E3907/L3907, 2), 0)</f>
        <v>24.71</v>
      </c>
      <c r="Q3907" s="11" t="s">
        <v>8315</v>
      </c>
      <c r="R3907" t="s">
        <v>8316</v>
      </c>
      <c r="S3907" s="15">
        <f t="shared" ref="S3907:S3970" si="247">(((J3907/60)/60)/24)+DATE(1970, 1, 1)</f>
        <v>42124.623877314814</v>
      </c>
      <c r="T3907" s="15">
        <f t="shared" ref="T3907:T3970" si="248">(((I3907/60)/60)/24)+DATE(1970, 1, 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 0)</f>
        <v>7</v>
      </c>
      <c r="P3971">
        <f t="shared" ref="P3971:P4034" si="250">IFERROR(ROUND(E3971/L3971, 2), 0)</f>
        <v>35.17</v>
      </c>
      <c r="Q3971" s="11" t="s">
        <v>8315</v>
      </c>
      <c r="R3971" t="s">
        <v>8316</v>
      </c>
      <c r="S3971" s="15">
        <f t="shared" ref="S3971:S4034" si="251">(((J3971/60)/60)/24)+DATE(1970, 1, 1)</f>
        <v>42601.854699074072</v>
      </c>
      <c r="T3971" s="15">
        <f t="shared" ref="T3971:T4034" si="252">(((I3971/60)/60)/24)+DATE(1970, 1, 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 0)</f>
        <v>26</v>
      </c>
      <c r="P4035">
        <f t="shared" ref="P4035:P4098" si="254">IFERROR(ROUND(E4035/L4035, 2), 0)</f>
        <v>65.34</v>
      </c>
      <c r="Q4035" s="11" t="s">
        <v>8315</v>
      </c>
      <c r="R4035" t="s">
        <v>8316</v>
      </c>
      <c r="S4035" s="15">
        <f t="shared" ref="S4035:S4098" si="255">(((J4035/60)/60)/24)+DATE(1970, 1, 1)</f>
        <v>42614.268796296295</v>
      </c>
      <c r="T4035" s="15">
        <f t="shared" ref="T4035:T4098" si="256">(((I4035/60)/60)/24)+DATE(1970, 1, 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 0)</f>
        <v>0</v>
      </c>
      <c r="P4099">
        <f t="shared" ref="P4099:P4115" si="258">IFERROR(ROUND(E4099/L4099, 2), 0)</f>
        <v>0</v>
      </c>
      <c r="Q4099" s="11" t="s">
        <v>8315</v>
      </c>
      <c r="R4099" t="s">
        <v>8316</v>
      </c>
      <c r="S4099" s="15">
        <f t="shared" ref="S4099:S4115" si="259">(((J4099/60)/60)/24)+DATE(1970, 1, 1)</f>
        <v>42344.824502314819</v>
      </c>
      <c r="T4099" s="15">
        <f t="shared" ref="T4099:T4115" si="260">(((I4099/60)/60)/24)+DATE(1970, 1, 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735F9F34-5BE9-B44B-99AA-E312936E14F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2:A4116"/>
  </sortState>
  <conditionalFormatting sqref="F1:F1048576">
    <cfRule type="containsText" dxfId="31" priority="10" operator="containsText" text="Canceled">
      <formula>NOT(ISERROR(SEARCH("Canceled",F1)))</formula>
    </cfRule>
    <cfRule type="containsText" dxfId="30" priority="11" operator="containsText" text="Failed">
      <formula>NOT(ISERROR(SEARCH("Failed",F1)))</formula>
    </cfRule>
    <cfRule type="containsText" dxfId="29" priority="12" operator="containsText" text="Successful">
      <formula>NOT(ISERROR(SEARCH("Successful",F1)))</formula>
    </cfRule>
    <cfRule type="containsText" dxfId="28" priority="13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9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8F3CE-02F0-C04F-B683-3A25DB36E867}">
  <dimension ref="A1:T413"/>
  <sheetViews>
    <sheetView topLeftCell="A2074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23" priority="9" operator="containsText" text="Canceled">
      <formula>NOT(ISERROR(SEARCH("Canceled",F1)))</formula>
    </cfRule>
    <cfRule type="containsText" dxfId="22" priority="10" operator="containsText" text="Failed">
      <formula>NOT(ISERROR(SEARCH("Failed",F1)))</formula>
    </cfRule>
    <cfRule type="containsText" dxfId="21" priority="11" operator="containsText" text="Successful">
      <formula>NOT(ISERROR(SEARCH("Successful",F1)))</formula>
    </cfRule>
    <cfRule type="containsText" dxfId="20" priority="12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93256-DB9F-6447-BE01-5D1984CCCDD6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27" priority="9" operator="containsText" text="Canceled">
      <formula>NOT(ISERROR(SEARCH("Canceled",F1)))</formula>
    </cfRule>
    <cfRule type="containsText" dxfId="26" priority="10" operator="containsText" text="Failed">
      <formula>NOT(ISERROR(SEARCH("Failed",F1)))</formula>
    </cfRule>
    <cfRule type="containsText" dxfId="25" priority="11" operator="containsText" text="Successful">
      <formula>NOT(ISERROR(SEARCH("Successful",F1)))</formula>
    </cfRule>
    <cfRule type="containsText" dxfId="24" priority="12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EC5E-ED94-FB43-8189-0DDBA4FBF83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1.1640625" style="37" bestFit="1" customWidth="1"/>
  </cols>
  <sheetData>
    <row r="1" spans="1:3" x14ac:dyDescent="0.2">
      <c r="B1" s="37" t="s">
        <v>8385</v>
      </c>
      <c r="C1" s="37" t="s">
        <v>8386</v>
      </c>
    </row>
    <row r="2" spans="1:3" x14ac:dyDescent="0.2">
      <c r="A2" t="s">
        <v>8387</v>
      </c>
      <c r="B2" s="38">
        <f>AVERAGE('Successful US Kickstarters'!D:D)</f>
        <v>5048.8786407766993</v>
      </c>
      <c r="C2" s="38">
        <f>AVERAGE('Failed US Kickstarters'!D:D)</f>
        <v>10554.212</v>
      </c>
    </row>
    <row r="3" spans="1:3" x14ac:dyDescent="0.2">
      <c r="A3" t="s">
        <v>8388</v>
      </c>
      <c r="B3" s="38">
        <f>MEDIAN('Successful US Kickstarters'!D:D)</f>
        <v>3000</v>
      </c>
      <c r="C3" s="38">
        <f>MEDIAN('Failed US Kickstarters'!D:D)</f>
        <v>5000</v>
      </c>
    </row>
    <row r="4" spans="1:3" x14ac:dyDescent="0.2">
      <c r="A4" t="s">
        <v>8460</v>
      </c>
      <c r="B4" s="38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2">
      <c r="A5" t="s">
        <v>8461</v>
      </c>
      <c r="B5" s="38">
        <f>_xlfn.QUARTILE.EXC('Successful US Kickstarters'!D:D, 3)</f>
        <v>5000</v>
      </c>
      <c r="C5" s="38">
        <f>_xlfn.QUARTILE.EXC('Failed US Kickstarters'!D:D, 3)</f>
        <v>10000</v>
      </c>
    </row>
    <row r="6" spans="1:3" x14ac:dyDescent="0.2">
      <c r="A6" t="s">
        <v>8462</v>
      </c>
      <c r="B6" s="38">
        <f>_xlfn.QUARTILE.EXC('Successful US Kickstarters'!D:D, 1)</f>
        <v>1500</v>
      </c>
      <c r="C6" s="38">
        <f>_xlfn.QUARTILE.EXC('Failed US Kickstarters'!D:D, 1)</f>
        <v>2000</v>
      </c>
    </row>
    <row r="7" spans="1:3" x14ac:dyDescent="0.2">
      <c r="A7" t="s">
        <v>8463</v>
      </c>
      <c r="B7" s="38">
        <f>B5-B6</f>
        <v>3500</v>
      </c>
      <c r="C7" s="38">
        <f>C5-C6</f>
        <v>8000</v>
      </c>
    </row>
    <row r="8" spans="1:3" x14ac:dyDescent="0.2">
      <c r="B8" s="38"/>
      <c r="C8" s="38"/>
    </row>
    <row r="9" spans="1:3" x14ac:dyDescent="0.2">
      <c r="A9" t="s">
        <v>8389</v>
      </c>
      <c r="B9" s="38">
        <f>AVERAGE('Successful US Kickstarters'!E:E)</f>
        <v>5601.5458009708727</v>
      </c>
      <c r="C9" s="38">
        <f>AVERAGE('Failed US Kickstarters'!E:E)</f>
        <v>558.65484000000004</v>
      </c>
    </row>
    <row r="10" spans="1:3" x14ac:dyDescent="0.2">
      <c r="A10" t="s">
        <v>8390</v>
      </c>
      <c r="B10" s="38">
        <f>MEDIAN('Successful US Kickstarters'!E:E)</f>
        <v>3167.5</v>
      </c>
      <c r="C10" s="38">
        <f>MEDIAN('Failed US Kickstarters'!E:E)</f>
        <v>103</v>
      </c>
    </row>
    <row r="11" spans="1:3" x14ac:dyDescent="0.2">
      <c r="A11" t="s">
        <v>8456</v>
      </c>
      <c r="B11" s="37">
        <f>_xlfn.STDEV.P('Successful US Kickstarters'!E:E)</f>
        <v>8334.5731699164608</v>
      </c>
      <c r="C11" s="37">
        <f>_xlfn.STDEV.P('Failed US Kickstarters'!E:E)</f>
        <v>1330.5230280400915</v>
      </c>
    </row>
    <row r="12" spans="1:3" x14ac:dyDescent="0.2">
      <c r="A12" t="s">
        <v>8457</v>
      </c>
      <c r="B12" s="37">
        <f>_xlfn.QUARTILE.EXC('Successful US Kickstarters'!E:E, 3)</f>
        <v>5699</v>
      </c>
      <c r="C12" s="37">
        <f>+_xlfn.QUARTILE.EXC('Failed US Kickstarters'!E:E, 3)</f>
        <v>501</v>
      </c>
    </row>
    <row r="13" spans="1:3" x14ac:dyDescent="0.2">
      <c r="A13" t="s">
        <v>8458</v>
      </c>
      <c r="B13" s="37">
        <f>_xlfn.QUARTILE.EXC('Successful US Kickstarters'!E:E, 1)</f>
        <v>1716.5074999999999</v>
      </c>
      <c r="C13" s="37">
        <f>_xlfn.QUARTILE.EXC('Failed US Kickstarters'!E:E, 1)</f>
        <v>9.25</v>
      </c>
    </row>
    <row r="14" spans="1:3" x14ac:dyDescent="0.2">
      <c r="A14" t="s">
        <v>8459</v>
      </c>
      <c r="B14" s="37">
        <f>B12-B13</f>
        <v>3982.4925000000003</v>
      </c>
      <c r="C14" s="3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3325-AC59-6740-8A28-E419C18CEDE9}">
  <dimension ref="A2:F7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D4ED5-5AD9-2545-B71F-84DA300E3E5B}">
  <dimension ref="A1:E7"/>
  <sheetViews>
    <sheetView workbookViewId="0">
      <selection activeCell="H27" sqref="H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CE192-957D-7C40-B06A-1DE703135A9C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511F8-D416-AE46-BE7B-838C61793F7D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1.83203125" bestFit="1" customWidth="1"/>
  </cols>
  <sheetData>
    <row r="1" spans="1:6" x14ac:dyDescent="0.2">
      <c r="A1" s="17" t="s">
        <v>8380</v>
      </c>
      <c r="B1" s="17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 Kickstarter!B:E, 4, FALSE)</f>
        <v>2020</v>
      </c>
      <c r="E2">
        <f>VLOOKUP(A2,  Kickstarter!B:P, 15, FALSE)</f>
        <v>51.79</v>
      </c>
      <c r="F2">
        <f>VLOOKUP(A2, 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 Kickstarter!B:E, 4, FALSE)</f>
        <v>2020</v>
      </c>
      <c r="E3">
        <f>VLOOKUP(A3,  Kickstarter!B:P, 15, FALSE)</f>
        <v>36.07</v>
      </c>
      <c r="F3">
        <f>VLOOKUP(A3, 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 Kickstarter!B:E, 4, FALSE)</f>
        <v>2576</v>
      </c>
      <c r="E4">
        <f>VLOOKUP(A4,  Kickstarter!B:P, 15, FALSE)</f>
        <v>33.03</v>
      </c>
      <c r="F4">
        <f>VLOOKUP(A4, 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 Kickstarter!B:E, 4, FALSE)</f>
        <v>1168</v>
      </c>
      <c r="E5">
        <f>VLOOKUP(A5,  Kickstarter!B:P, 15, FALSE)</f>
        <v>44.92</v>
      </c>
      <c r="F5">
        <f>VLOOKUP(A5, 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 Kickstarter!B:E, 4, FALSE)</f>
        <v>4137</v>
      </c>
      <c r="E6">
        <f>VLOOKUP(A6,  Kickstarter!B:P, 15, FALSE)</f>
        <v>36.61</v>
      </c>
      <c r="F6">
        <f>VLOOKUP(A6, 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CC3D-776C-674D-9A9D-D0D8AEB8B8A7}">
  <dimension ref="A1:A10"/>
  <sheetViews>
    <sheetView workbookViewId="0">
      <selection activeCell="I35" sqref="I35"/>
    </sheetView>
  </sheetViews>
  <sheetFormatPr baseColWidth="10" defaultRowHeight="15" x14ac:dyDescent="0.2"/>
  <sheetData>
    <row r="1" spans="1:1" x14ac:dyDescent="0.2">
      <c r="A1">
        <v>41</v>
      </c>
    </row>
    <row r="2" spans="1:1" x14ac:dyDescent="0.2">
      <c r="A2">
        <v>47</v>
      </c>
    </row>
    <row r="3" spans="1:1" x14ac:dyDescent="0.2">
      <c r="A3">
        <v>48</v>
      </c>
    </row>
    <row r="4" spans="1:1" x14ac:dyDescent="0.2">
      <c r="A4">
        <v>49</v>
      </c>
    </row>
    <row r="5" spans="1:1" x14ac:dyDescent="0.2">
      <c r="A5">
        <v>50</v>
      </c>
    </row>
    <row r="6" spans="1:1" x14ac:dyDescent="0.2">
      <c r="A6">
        <v>60</v>
      </c>
    </row>
    <row r="7" spans="1:1" x14ac:dyDescent="0.2">
      <c r="A7">
        <v>65</v>
      </c>
    </row>
    <row r="8" spans="1:1" x14ac:dyDescent="0.2">
      <c r="A8">
        <v>67</v>
      </c>
    </row>
    <row r="9" spans="1:1" x14ac:dyDescent="0.2">
      <c r="A9">
        <v>68</v>
      </c>
    </row>
    <row r="10" spans="1:1" x14ac:dyDescent="0.2">
      <c r="A10">
        <f>AVERAGE(A1:A9)</f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D791D-4186-2A40-880F-DE9B961FB646}">
  <dimension ref="A1:T64"/>
  <sheetViews>
    <sheetView workbookViewId="0">
      <selection activeCell="A2" sqref="A2:T64"/>
    </sheetView>
  </sheetViews>
  <sheetFormatPr baseColWidth="10" defaultRowHeight="15" x14ac:dyDescent="0.2"/>
  <sheetData>
    <row r="1" spans="1:20" x14ac:dyDescent="0.2">
      <c r="A1" s="1"/>
      <c r="B1" s="8"/>
      <c r="C1" s="2"/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ht="16" x14ac:dyDescent="0.2">
      <c r="A2" s="19" t="s">
        <v>0</v>
      </c>
      <c r="B2" s="20" t="s">
        <v>8391</v>
      </c>
      <c r="C2" s="21" t="s">
        <v>4110</v>
      </c>
      <c r="D2" s="22" t="s">
        <v>8392</v>
      </c>
      <c r="E2" s="23" t="s">
        <v>8217</v>
      </c>
      <c r="F2" s="19" t="s">
        <v>8304</v>
      </c>
      <c r="G2" s="19" t="s">
        <v>8222</v>
      </c>
      <c r="H2" s="19" t="s">
        <v>8244</v>
      </c>
      <c r="I2" s="19" t="s">
        <v>8258</v>
      </c>
      <c r="J2" s="19" t="s">
        <v>8259</v>
      </c>
      <c r="K2" s="19" t="s">
        <v>8260</v>
      </c>
      <c r="L2" s="19" t="s">
        <v>8261</v>
      </c>
      <c r="M2" s="19" t="s">
        <v>8262</v>
      </c>
      <c r="N2" s="19" t="s">
        <v>8305</v>
      </c>
      <c r="O2" s="19" t="s">
        <v>8306</v>
      </c>
      <c r="P2" s="19" t="s">
        <v>8307</v>
      </c>
      <c r="Q2" s="24" t="s">
        <v>8358</v>
      </c>
      <c r="R2" s="19" t="s">
        <v>8359</v>
      </c>
      <c r="S2" s="19" t="s">
        <v>8365</v>
      </c>
      <c r="T2" s="19" t="s">
        <v>8366</v>
      </c>
    </row>
    <row r="3" spans="1:20" ht="224" x14ac:dyDescent="0.2">
      <c r="A3" s="25">
        <v>1185</v>
      </c>
      <c r="B3" s="26" t="s">
        <v>8393</v>
      </c>
      <c r="C3" s="27" t="s">
        <v>5295</v>
      </c>
      <c r="D3" s="28">
        <v>12500</v>
      </c>
      <c r="E3" s="29">
        <v>13180</v>
      </c>
      <c r="F3" s="30" t="s">
        <v>8218</v>
      </c>
      <c r="G3" s="25" t="s">
        <v>8223</v>
      </c>
      <c r="H3" s="25" t="s">
        <v>8245</v>
      </c>
      <c r="I3" s="25">
        <v>1433736000</v>
      </c>
      <c r="J3" s="25">
        <v>1430945149</v>
      </c>
      <c r="K3" s="25" t="b">
        <v>0</v>
      </c>
      <c r="L3" s="25">
        <v>111</v>
      </c>
      <c r="M3" s="25" t="b">
        <v>1</v>
      </c>
      <c r="N3" s="25" t="s">
        <v>8283</v>
      </c>
      <c r="O3" s="31">
        <v>105</v>
      </c>
      <c r="P3" s="25">
        <v>118.74</v>
      </c>
      <c r="Q3" s="32" t="s">
        <v>8336</v>
      </c>
      <c r="R3" s="25" t="s">
        <v>8337</v>
      </c>
      <c r="S3" s="33">
        <v>42130</v>
      </c>
      <c r="T3" s="33">
        <v>42163</v>
      </c>
    </row>
    <row r="4" spans="1:20" ht="208" x14ac:dyDescent="0.2">
      <c r="A4" s="25">
        <v>1187</v>
      </c>
      <c r="B4" s="26" t="s">
        <v>8394</v>
      </c>
      <c r="C4" s="27" t="s">
        <v>5297</v>
      </c>
      <c r="D4" s="28">
        <v>8750</v>
      </c>
      <c r="E4" s="29">
        <v>9111</v>
      </c>
      <c r="F4" s="30" t="s">
        <v>8218</v>
      </c>
      <c r="G4" s="25" t="s">
        <v>8223</v>
      </c>
      <c r="H4" s="25" t="s">
        <v>8245</v>
      </c>
      <c r="I4" s="25">
        <v>1431885600</v>
      </c>
      <c r="J4" s="25">
        <v>1429133323</v>
      </c>
      <c r="K4" s="25" t="b">
        <v>0</v>
      </c>
      <c r="L4" s="25">
        <v>70</v>
      </c>
      <c r="M4" s="25" t="b">
        <v>1</v>
      </c>
      <c r="N4" s="25" t="s">
        <v>8283</v>
      </c>
      <c r="O4" s="31">
        <v>104</v>
      </c>
      <c r="P4" s="25">
        <v>130.16</v>
      </c>
      <c r="Q4" s="32" t="s">
        <v>8336</v>
      </c>
      <c r="R4" s="25" t="s">
        <v>8337</v>
      </c>
      <c r="S4" s="33">
        <v>42109</v>
      </c>
      <c r="T4" s="33">
        <v>42141</v>
      </c>
    </row>
    <row r="5" spans="1:20" ht="208" x14ac:dyDescent="0.2">
      <c r="A5" s="25">
        <v>1189</v>
      </c>
      <c r="B5" s="26" t="s">
        <v>8395</v>
      </c>
      <c r="C5" s="27" t="s">
        <v>5299</v>
      </c>
      <c r="D5" s="28">
        <v>9000</v>
      </c>
      <c r="E5" s="29">
        <v>9700</v>
      </c>
      <c r="F5" s="30" t="s">
        <v>8218</v>
      </c>
      <c r="G5" s="25" t="s">
        <v>8223</v>
      </c>
      <c r="H5" s="25" t="s">
        <v>8245</v>
      </c>
      <c r="I5" s="25">
        <v>1467242995</v>
      </c>
      <c r="J5" s="25">
        <v>1465428595</v>
      </c>
      <c r="K5" s="25" t="b">
        <v>0</v>
      </c>
      <c r="L5" s="25">
        <v>86</v>
      </c>
      <c r="M5" s="25" t="b">
        <v>1</v>
      </c>
      <c r="N5" s="25" t="s">
        <v>8283</v>
      </c>
      <c r="O5" s="31">
        <v>108</v>
      </c>
      <c r="P5" s="25">
        <v>112.79</v>
      </c>
      <c r="Q5" s="32" t="s">
        <v>8336</v>
      </c>
      <c r="R5" s="25" t="s">
        <v>8337</v>
      </c>
      <c r="S5" s="33">
        <v>42529</v>
      </c>
      <c r="T5" s="33">
        <v>42550</v>
      </c>
    </row>
    <row r="6" spans="1:20" ht="144" x14ac:dyDescent="0.2">
      <c r="A6" s="25">
        <v>1190</v>
      </c>
      <c r="B6" s="26" t="s">
        <v>8396</v>
      </c>
      <c r="C6" s="27" t="s">
        <v>5300</v>
      </c>
      <c r="D6" s="28">
        <v>500</v>
      </c>
      <c r="E6" s="29">
        <v>675</v>
      </c>
      <c r="F6" s="30" t="s">
        <v>8218</v>
      </c>
      <c r="G6" s="25" t="s">
        <v>8223</v>
      </c>
      <c r="H6" s="25" t="s">
        <v>8245</v>
      </c>
      <c r="I6" s="25">
        <v>1409500725</v>
      </c>
      <c r="J6" s="25">
        <v>1406908725</v>
      </c>
      <c r="K6" s="25" t="b">
        <v>0</v>
      </c>
      <c r="L6" s="25">
        <v>13</v>
      </c>
      <c r="M6" s="25" t="b">
        <v>1</v>
      </c>
      <c r="N6" s="25" t="s">
        <v>8283</v>
      </c>
      <c r="O6" s="31">
        <v>135</v>
      </c>
      <c r="P6" s="25">
        <v>51.92</v>
      </c>
      <c r="Q6" s="32" t="s">
        <v>8336</v>
      </c>
      <c r="R6" s="25" t="s">
        <v>8337</v>
      </c>
      <c r="S6" s="33">
        <v>41852</v>
      </c>
      <c r="T6" s="33">
        <v>41882</v>
      </c>
    </row>
    <row r="7" spans="1:20" ht="208" x14ac:dyDescent="0.2">
      <c r="A7" s="25">
        <v>1191</v>
      </c>
      <c r="B7" s="26" t="s">
        <v>8397</v>
      </c>
      <c r="C7" s="27" t="s">
        <v>5301</v>
      </c>
      <c r="D7" s="28">
        <v>2700</v>
      </c>
      <c r="E7" s="29">
        <v>2945</v>
      </c>
      <c r="F7" s="30" t="s">
        <v>8218</v>
      </c>
      <c r="G7" s="25" t="s">
        <v>8223</v>
      </c>
      <c r="H7" s="25" t="s">
        <v>8245</v>
      </c>
      <c r="I7" s="25">
        <v>1458480560</v>
      </c>
      <c r="J7" s="25">
        <v>1455892160</v>
      </c>
      <c r="K7" s="25" t="b">
        <v>0</v>
      </c>
      <c r="L7" s="25">
        <v>33</v>
      </c>
      <c r="M7" s="25" t="b">
        <v>1</v>
      </c>
      <c r="N7" s="25" t="s">
        <v>8283</v>
      </c>
      <c r="O7" s="31">
        <v>109</v>
      </c>
      <c r="P7" s="25">
        <v>89.24</v>
      </c>
      <c r="Q7" s="32" t="s">
        <v>8336</v>
      </c>
      <c r="R7" s="25" t="s">
        <v>8337</v>
      </c>
      <c r="S7" s="33">
        <v>42419</v>
      </c>
      <c r="T7" s="33">
        <v>42449</v>
      </c>
    </row>
    <row r="8" spans="1:20" ht="208" x14ac:dyDescent="0.2">
      <c r="A8" s="25">
        <v>1193</v>
      </c>
      <c r="B8" s="26" t="s">
        <v>8398</v>
      </c>
      <c r="C8" s="27" t="s">
        <v>5303</v>
      </c>
      <c r="D8" s="28">
        <v>21000</v>
      </c>
      <c r="E8" s="29">
        <v>21831</v>
      </c>
      <c r="F8" s="30" t="s">
        <v>8218</v>
      </c>
      <c r="G8" s="25" t="s">
        <v>8223</v>
      </c>
      <c r="H8" s="25" t="s">
        <v>8245</v>
      </c>
      <c r="I8" s="25">
        <v>1460223453</v>
      </c>
      <c r="J8" s="25">
        <v>1455043053</v>
      </c>
      <c r="K8" s="25" t="b">
        <v>0</v>
      </c>
      <c r="L8" s="25">
        <v>273</v>
      </c>
      <c r="M8" s="25" t="b">
        <v>1</v>
      </c>
      <c r="N8" s="25" t="s">
        <v>8283</v>
      </c>
      <c r="O8" s="31">
        <v>104</v>
      </c>
      <c r="P8" s="25">
        <v>79.97</v>
      </c>
      <c r="Q8" s="32" t="s">
        <v>8336</v>
      </c>
      <c r="R8" s="25" t="s">
        <v>8337</v>
      </c>
      <c r="S8" s="33">
        <v>42409</v>
      </c>
      <c r="T8" s="33">
        <v>42469</v>
      </c>
    </row>
    <row r="9" spans="1:20" ht="240" x14ac:dyDescent="0.2">
      <c r="A9" s="25">
        <v>1197</v>
      </c>
      <c r="B9" s="26" t="s">
        <v>8399</v>
      </c>
      <c r="C9" s="27" t="s">
        <v>5307</v>
      </c>
      <c r="D9" s="28">
        <v>15000</v>
      </c>
      <c r="E9" s="29">
        <v>37994</v>
      </c>
      <c r="F9" s="30" t="s">
        <v>8218</v>
      </c>
      <c r="G9" s="25" t="s">
        <v>8223</v>
      </c>
      <c r="H9" s="25" t="s">
        <v>8245</v>
      </c>
      <c r="I9" s="25">
        <v>1465797540</v>
      </c>
      <c r="J9" s="25">
        <v>1463155034</v>
      </c>
      <c r="K9" s="25" t="b">
        <v>0</v>
      </c>
      <c r="L9" s="25">
        <v>314</v>
      </c>
      <c r="M9" s="25" t="b">
        <v>1</v>
      </c>
      <c r="N9" s="25" t="s">
        <v>8283</v>
      </c>
      <c r="O9" s="31">
        <v>253</v>
      </c>
      <c r="P9" s="25">
        <v>121</v>
      </c>
      <c r="Q9" s="32" t="s">
        <v>8336</v>
      </c>
      <c r="R9" s="25" t="s">
        <v>8337</v>
      </c>
      <c r="S9" s="33">
        <v>42503</v>
      </c>
      <c r="T9" s="33">
        <v>42534</v>
      </c>
    </row>
    <row r="10" spans="1:20" ht="208" x14ac:dyDescent="0.2">
      <c r="A10" s="25">
        <v>1198</v>
      </c>
      <c r="B10" s="26" t="s">
        <v>8400</v>
      </c>
      <c r="C10" s="27" t="s">
        <v>5308</v>
      </c>
      <c r="D10" s="28">
        <v>3500</v>
      </c>
      <c r="E10" s="29">
        <v>9121</v>
      </c>
      <c r="F10" s="30" t="s">
        <v>8218</v>
      </c>
      <c r="G10" s="25" t="s">
        <v>8223</v>
      </c>
      <c r="H10" s="25" t="s">
        <v>8245</v>
      </c>
      <c r="I10" s="25">
        <v>1451530800</v>
      </c>
      <c r="J10" s="25">
        <v>1448463086</v>
      </c>
      <c r="K10" s="25" t="b">
        <v>0</v>
      </c>
      <c r="L10" s="25">
        <v>167</v>
      </c>
      <c r="M10" s="25" t="b">
        <v>1</v>
      </c>
      <c r="N10" s="25" t="s">
        <v>8283</v>
      </c>
      <c r="O10" s="31">
        <v>261</v>
      </c>
      <c r="P10" s="25">
        <v>54.62</v>
      </c>
      <c r="Q10" s="32" t="s">
        <v>8336</v>
      </c>
      <c r="R10" s="25" t="s">
        <v>8337</v>
      </c>
      <c r="S10" s="33">
        <v>42333</v>
      </c>
      <c r="T10" s="33">
        <v>42369</v>
      </c>
    </row>
    <row r="11" spans="1:20" ht="224" x14ac:dyDescent="0.2">
      <c r="A11" s="25">
        <v>1200</v>
      </c>
      <c r="B11" s="26" t="s">
        <v>8401</v>
      </c>
      <c r="C11" s="27" t="s">
        <v>5310</v>
      </c>
      <c r="D11" s="28">
        <v>4800</v>
      </c>
      <c r="E11" s="29">
        <v>6029</v>
      </c>
      <c r="F11" s="30" t="s">
        <v>8218</v>
      </c>
      <c r="G11" s="25" t="s">
        <v>8223</v>
      </c>
      <c r="H11" s="25" t="s">
        <v>8245</v>
      </c>
      <c r="I11" s="25">
        <v>1429183656</v>
      </c>
      <c r="J11" s="25">
        <v>1427369256</v>
      </c>
      <c r="K11" s="25" t="b">
        <v>0</v>
      </c>
      <c r="L11" s="25">
        <v>103</v>
      </c>
      <c r="M11" s="25" t="b">
        <v>1</v>
      </c>
      <c r="N11" s="25" t="s">
        <v>8283</v>
      </c>
      <c r="O11" s="31">
        <v>126</v>
      </c>
      <c r="P11" s="25">
        <v>58.53</v>
      </c>
      <c r="Q11" s="32" t="s">
        <v>8336</v>
      </c>
      <c r="R11" s="25" t="s">
        <v>8337</v>
      </c>
      <c r="S11" s="33">
        <v>42089</v>
      </c>
      <c r="T11" s="33">
        <v>42110</v>
      </c>
    </row>
    <row r="12" spans="1:20" ht="208" x14ac:dyDescent="0.2">
      <c r="A12" s="25">
        <v>1203</v>
      </c>
      <c r="B12" s="26" t="s">
        <v>8402</v>
      </c>
      <c r="C12" s="27" t="s">
        <v>5313</v>
      </c>
      <c r="D12" s="28">
        <v>16300</v>
      </c>
      <c r="E12" s="29">
        <v>16700</v>
      </c>
      <c r="F12" s="30" t="s">
        <v>8218</v>
      </c>
      <c r="G12" s="25" t="s">
        <v>8223</v>
      </c>
      <c r="H12" s="25" t="s">
        <v>8245</v>
      </c>
      <c r="I12" s="25">
        <v>1433083527</v>
      </c>
      <c r="J12" s="25">
        <v>1430491527</v>
      </c>
      <c r="K12" s="25" t="b">
        <v>0</v>
      </c>
      <c r="L12" s="25">
        <v>101</v>
      </c>
      <c r="M12" s="25" t="b">
        <v>1</v>
      </c>
      <c r="N12" s="25" t="s">
        <v>8283</v>
      </c>
      <c r="O12" s="31">
        <v>102</v>
      </c>
      <c r="P12" s="25">
        <v>165.35</v>
      </c>
      <c r="Q12" s="32" t="s">
        <v>8336</v>
      </c>
      <c r="R12" s="25" t="s">
        <v>8337</v>
      </c>
      <c r="S12" s="33">
        <v>42125</v>
      </c>
      <c r="T12" s="33">
        <v>42155</v>
      </c>
    </row>
    <row r="13" spans="1:20" ht="192" x14ac:dyDescent="0.2">
      <c r="A13" s="25">
        <v>1204</v>
      </c>
      <c r="B13" s="26" t="s">
        <v>8403</v>
      </c>
      <c r="C13" s="27" t="s">
        <v>5314</v>
      </c>
      <c r="D13" s="28">
        <v>13000</v>
      </c>
      <c r="E13" s="29">
        <v>13383</v>
      </c>
      <c r="F13" s="30" t="s">
        <v>8218</v>
      </c>
      <c r="G13" s="25" t="s">
        <v>8223</v>
      </c>
      <c r="H13" s="25" t="s">
        <v>8245</v>
      </c>
      <c r="I13" s="25">
        <v>1449205200</v>
      </c>
      <c r="J13" s="25">
        <v>1445363833</v>
      </c>
      <c r="K13" s="25" t="b">
        <v>0</v>
      </c>
      <c r="L13" s="25">
        <v>57</v>
      </c>
      <c r="M13" s="25" t="b">
        <v>1</v>
      </c>
      <c r="N13" s="25" t="s">
        <v>8283</v>
      </c>
      <c r="O13" s="31">
        <v>103</v>
      </c>
      <c r="P13" s="25">
        <v>234.79</v>
      </c>
      <c r="Q13" s="32" t="s">
        <v>8336</v>
      </c>
      <c r="R13" s="25" t="s">
        <v>8337</v>
      </c>
      <c r="S13" s="33">
        <v>42297</v>
      </c>
      <c r="T13" s="33">
        <v>42342</v>
      </c>
    </row>
    <row r="14" spans="1:20" ht="224" x14ac:dyDescent="0.2">
      <c r="A14" s="25">
        <v>1208</v>
      </c>
      <c r="B14" s="26" t="s">
        <v>8404</v>
      </c>
      <c r="C14" s="27" t="s">
        <v>5318</v>
      </c>
      <c r="D14" s="28">
        <v>10000</v>
      </c>
      <c r="E14" s="29">
        <v>15530</v>
      </c>
      <c r="F14" s="30" t="s">
        <v>8218</v>
      </c>
      <c r="G14" s="25" t="s">
        <v>8223</v>
      </c>
      <c r="H14" s="25" t="s">
        <v>8245</v>
      </c>
      <c r="I14" s="25">
        <v>1458835264</v>
      </c>
      <c r="J14" s="25">
        <v>1456246864</v>
      </c>
      <c r="K14" s="25" t="b">
        <v>0</v>
      </c>
      <c r="L14" s="25">
        <v>75</v>
      </c>
      <c r="M14" s="25" t="b">
        <v>1</v>
      </c>
      <c r="N14" s="25" t="s">
        <v>8283</v>
      </c>
      <c r="O14" s="31">
        <v>155</v>
      </c>
      <c r="P14" s="25">
        <v>207.07</v>
      </c>
      <c r="Q14" s="32" t="s">
        <v>8336</v>
      </c>
      <c r="R14" s="25" t="s">
        <v>8337</v>
      </c>
      <c r="S14" s="33">
        <v>42423</v>
      </c>
      <c r="T14" s="33">
        <v>42453</v>
      </c>
    </row>
    <row r="15" spans="1:20" ht="192" x14ac:dyDescent="0.2">
      <c r="A15" s="25">
        <v>1209</v>
      </c>
      <c r="B15" s="26" t="s">
        <v>8405</v>
      </c>
      <c r="C15" s="27" t="s">
        <v>5319</v>
      </c>
      <c r="D15" s="28">
        <v>6000</v>
      </c>
      <c r="E15" s="29">
        <v>6360</v>
      </c>
      <c r="F15" s="30" t="s">
        <v>8218</v>
      </c>
      <c r="G15" s="25" t="s">
        <v>8223</v>
      </c>
      <c r="H15" s="25" t="s">
        <v>8245</v>
      </c>
      <c r="I15" s="25">
        <v>1488053905</v>
      </c>
      <c r="J15" s="25">
        <v>1485461905</v>
      </c>
      <c r="K15" s="25" t="b">
        <v>0</v>
      </c>
      <c r="L15" s="25">
        <v>46</v>
      </c>
      <c r="M15" s="25" t="b">
        <v>1</v>
      </c>
      <c r="N15" s="25" t="s">
        <v>8283</v>
      </c>
      <c r="O15" s="31">
        <v>106</v>
      </c>
      <c r="P15" s="25">
        <v>138.26</v>
      </c>
      <c r="Q15" s="32" t="s">
        <v>8336</v>
      </c>
      <c r="R15" s="25" t="s">
        <v>8337</v>
      </c>
      <c r="S15" s="33">
        <v>42761</v>
      </c>
      <c r="T15" s="33">
        <v>42791</v>
      </c>
    </row>
    <row r="16" spans="1:20" ht="192" x14ac:dyDescent="0.2">
      <c r="A16" s="25">
        <v>1212</v>
      </c>
      <c r="B16" s="26" t="s">
        <v>8406</v>
      </c>
      <c r="C16" s="27" t="s">
        <v>5322</v>
      </c>
      <c r="D16" s="28">
        <v>2500</v>
      </c>
      <c r="E16" s="29">
        <v>3226</v>
      </c>
      <c r="F16" s="30" t="s">
        <v>8218</v>
      </c>
      <c r="G16" s="25" t="s">
        <v>8223</v>
      </c>
      <c r="H16" s="25" t="s">
        <v>8245</v>
      </c>
      <c r="I16" s="25">
        <v>1448586000</v>
      </c>
      <c r="J16" s="25">
        <v>1447195695</v>
      </c>
      <c r="K16" s="25" t="b">
        <v>0</v>
      </c>
      <c r="L16" s="25">
        <v>83</v>
      </c>
      <c r="M16" s="25" t="b">
        <v>1</v>
      </c>
      <c r="N16" s="25" t="s">
        <v>8283</v>
      </c>
      <c r="O16" s="31">
        <v>129</v>
      </c>
      <c r="P16" s="25">
        <v>38.869999999999997</v>
      </c>
      <c r="Q16" s="32" t="s">
        <v>8336</v>
      </c>
      <c r="R16" s="25" t="s">
        <v>8337</v>
      </c>
      <c r="S16" s="33">
        <v>42318</v>
      </c>
      <c r="T16" s="33">
        <v>42335</v>
      </c>
    </row>
    <row r="17" spans="1:20" ht="224" x14ac:dyDescent="0.2">
      <c r="A17" s="25">
        <v>1214</v>
      </c>
      <c r="B17" s="26" t="s">
        <v>8407</v>
      </c>
      <c r="C17" s="27" t="s">
        <v>5324</v>
      </c>
      <c r="D17" s="28">
        <v>2000</v>
      </c>
      <c r="E17" s="29">
        <v>2636</v>
      </c>
      <c r="F17" s="30" t="s">
        <v>8218</v>
      </c>
      <c r="G17" s="25" t="s">
        <v>8223</v>
      </c>
      <c r="H17" s="25" t="s">
        <v>8245</v>
      </c>
      <c r="I17" s="25">
        <v>1433880605</v>
      </c>
      <c r="J17" s="25">
        <v>1428696605</v>
      </c>
      <c r="K17" s="25" t="b">
        <v>0</v>
      </c>
      <c r="L17" s="25">
        <v>25</v>
      </c>
      <c r="M17" s="25" t="b">
        <v>1</v>
      </c>
      <c r="N17" s="25" t="s">
        <v>8283</v>
      </c>
      <c r="O17" s="31">
        <v>132</v>
      </c>
      <c r="P17" s="25">
        <v>105.44</v>
      </c>
      <c r="Q17" s="32" t="s">
        <v>8336</v>
      </c>
      <c r="R17" s="25" t="s">
        <v>8337</v>
      </c>
      <c r="S17" s="33">
        <v>42104</v>
      </c>
      <c r="T17" s="33">
        <v>42164</v>
      </c>
    </row>
    <row r="18" spans="1:20" ht="208" x14ac:dyDescent="0.2">
      <c r="A18" s="25">
        <v>1215</v>
      </c>
      <c r="B18" s="26" t="s">
        <v>8408</v>
      </c>
      <c r="C18" s="27" t="s">
        <v>5325</v>
      </c>
      <c r="D18" s="28">
        <v>5000</v>
      </c>
      <c r="E18" s="29">
        <v>39304.01</v>
      </c>
      <c r="F18" s="30" t="s">
        <v>8218</v>
      </c>
      <c r="G18" s="25" t="s">
        <v>8223</v>
      </c>
      <c r="H18" s="25" t="s">
        <v>8245</v>
      </c>
      <c r="I18" s="25">
        <v>1401487756</v>
      </c>
      <c r="J18" s="25">
        <v>1398895756</v>
      </c>
      <c r="K18" s="25" t="b">
        <v>0</v>
      </c>
      <c r="L18" s="25">
        <v>549</v>
      </c>
      <c r="M18" s="25" t="b">
        <v>1</v>
      </c>
      <c r="N18" s="25" t="s">
        <v>8283</v>
      </c>
      <c r="O18" s="31">
        <v>786</v>
      </c>
      <c r="P18" s="25">
        <v>71.59</v>
      </c>
      <c r="Q18" s="32" t="s">
        <v>8336</v>
      </c>
      <c r="R18" s="25" t="s">
        <v>8337</v>
      </c>
      <c r="S18" s="33">
        <v>41759</v>
      </c>
      <c r="T18" s="33">
        <v>41789</v>
      </c>
    </row>
    <row r="19" spans="1:20" ht="112" x14ac:dyDescent="0.2">
      <c r="A19" s="25">
        <v>1216</v>
      </c>
      <c r="B19" s="26" t="s">
        <v>8409</v>
      </c>
      <c r="C19" s="27" t="s">
        <v>5326</v>
      </c>
      <c r="D19" s="28">
        <v>14000</v>
      </c>
      <c r="E19" s="29">
        <v>20398</v>
      </c>
      <c r="F19" s="30" t="s">
        <v>8218</v>
      </c>
      <c r="G19" s="25" t="s">
        <v>8223</v>
      </c>
      <c r="H19" s="25" t="s">
        <v>8245</v>
      </c>
      <c r="I19" s="25">
        <v>1443826980</v>
      </c>
      <c r="J19" s="25">
        <v>1441032457</v>
      </c>
      <c r="K19" s="25" t="b">
        <v>0</v>
      </c>
      <c r="L19" s="25">
        <v>222</v>
      </c>
      <c r="M19" s="25" t="b">
        <v>1</v>
      </c>
      <c r="N19" s="25" t="s">
        <v>8283</v>
      </c>
      <c r="O19" s="31">
        <v>146</v>
      </c>
      <c r="P19" s="25">
        <v>91.88</v>
      </c>
      <c r="Q19" s="32" t="s">
        <v>8336</v>
      </c>
      <c r="R19" s="25" t="s">
        <v>8337</v>
      </c>
      <c r="S19" s="33">
        <v>42247</v>
      </c>
      <c r="T19" s="33">
        <v>42279</v>
      </c>
    </row>
    <row r="20" spans="1:20" ht="208" x14ac:dyDescent="0.2">
      <c r="A20" s="25">
        <v>1217</v>
      </c>
      <c r="B20" s="26" t="s">
        <v>8410</v>
      </c>
      <c r="C20" s="27" t="s">
        <v>5327</v>
      </c>
      <c r="D20" s="28">
        <v>26500</v>
      </c>
      <c r="E20" s="29">
        <v>27189</v>
      </c>
      <c r="F20" s="30" t="s">
        <v>8218</v>
      </c>
      <c r="G20" s="25" t="s">
        <v>8223</v>
      </c>
      <c r="H20" s="25" t="s">
        <v>8245</v>
      </c>
      <c r="I20" s="25">
        <v>1468524340</v>
      </c>
      <c r="J20" s="25">
        <v>1465932340</v>
      </c>
      <c r="K20" s="25" t="b">
        <v>0</v>
      </c>
      <c r="L20" s="25">
        <v>183</v>
      </c>
      <c r="M20" s="25" t="b">
        <v>1</v>
      </c>
      <c r="N20" s="25" t="s">
        <v>8283</v>
      </c>
      <c r="O20" s="31">
        <v>103</v>
      </c>
      <c r="P20" s="25">
        <v>148.57</v>
      </c>
      <c r="Q20" s="32" t="s">
        <v>8336</v>
      </c>
      <c r="R20" s="25" t="s">
        <v>8337</v>
      </c>
      <c r="S20" s="33">
        <v>42535</v>
      </c>
      <c r="T20" s="33">
        <v>42565</v>
      </c>
    </row>
    <row r="21" spans="1:20" ht="208" x14ac:dyDescent="0.2">
      <c r="A21" s="25">
        <v>1218</v>
      </c>
      <c r="B21" s="26" t="s">
        <v>8411</v>
      </c>
      <c r="C21" s="27" t="s">
        <v>5328</v>
      </c>
      <c r="D21" s="28">
        <v>9000</v>
      </c>
      <c r="E21" s="29">
        <v>15505</v>
      </c>
      <c r="F21" s="30" t="s">
        <v>8218</v>
      </c>
      <c r="G21" s="25" t="s">
        <v>8223</v>
      </c>
      <c r="H21" s="25" t="s">
        <v>8245</v>
      </c>
      <c r="I21" s="25">
        <v>1446346800</v>
      </c>
      <c r="J21" s="25">
        <v>1443714800</v>
      </c>
      <c r="K21" s="25" t="b">
        <v>0</v>
      </c>
      <c r="L21" s="25">
        <v>89</v>
      </c>
      <c r="M21" s="25" t="b">
        <v>1</v>
      </c>
      <c r="N21" s="25" t="s">
        <v>8283</v>
      </c>
      <c r="O21" s="31">
        <v>172</v>
      </c>
      <c r="P21" s="25">
        <v>174.21</v>
      </c>
      <c r="Q21" s="32" t="s">
        <v>8336</v>
      </c>
      <c r="R21" s="25" t="s">
        <v>8337</v>
      </c>
      <c r="S21" s="33">
        <v>42278</v>
      </c>
      <c r="T21" s="33">
        <v>42309</v>
      </c>
    </row>
    <row r="22" spans="1:20" ht="144" x14ac:dyDescent="0.2">
      <c r="A22" s="25">
        <v>1219</v>
      </c>
      <c r="B22" s="26" t="s">
        <v>8412</v>
      </c>
      <c r="C22" s="27" t="s">
        <v>5329</v>
      </c>
      <c r="D22" s="28">
        <v>16350</v>
      </c>
      <c r="E22" s="29">
        <v>26024</v>
      </c>
      <c r="F22" s="30" t="s">
        <v>8218</v>
      </c>
      <c r="G22" s="25" t="s">
        <v>8223</v>
      </c>
      <c r="H22" s="25" t="s">
        <v>8245</v>
      </c>
      <c r="I22" s="25">
        <v>1476961513</v>
      </c>
      <c r="J22" s="25">
        <v>1474369513</v>
      </c>
      <c r="K22" s="25" t="b">
        <v>0</v>
      </c>
      <c r="L22" s="25">
        <v>253</v>
      </c>
      <c r="M22" s="25" t="b">
        <v>1</v>
      </c>
      <c r="N22" s="25" t="s">
        <v>8283</v>
      </c>
      <c r="O22" s="31">
        <v>159</v>
      </c>
      <c r="P22" s="25">
        <v>102.86</v>
      </c>
      <c r="Q22" s="32" t="s">
        <v>8336</v>
      </c>
      <c r="R22" s="25" t="s">
        <v>8337</v>
      </c>
      <c r="S22" s="33">
        <v>42633</v>
      </c>
      <c r="T22" s="33">
        <v>42663</v>
      </c>
    </row>
    <row r="23" spans="1:20" ht="160" x14ac:dyDescent="0.2">
      <c r="A23" s="25">
        <v>1223</v>
      </c>
      <c r="B23" s="26" t="s">
        <v>8413</v>
      </c>
      <c r="C23" s="27" t="s">
        <v>5333</v>
      </c>
      <c r="D23" s="28">
        <v>19800</v>
      </c>
      <c r="E23" s="29">
        <v>22197</v>
      </c>
      <c r="F23" s="30" t="s">
        <v>8218</v>
      </c>
      <c r="G23" s="25" t="s">
        <v>8223</v>
      </c>
      <c r="H23" s="25" t="s">
        <v>8245</v>
      </c>
      <c r="I23" s="25">
        <v>1478754909</v>
      </c>
      <c r="J23" s="25">
        <v>1476159309</v>
      </c>
      <c r="K23" s="25" t="b">
        <v>0</v>
      </c>
      <c r="L23" s="25">
        <v>191</v>
      </c>
      <c r="M23" s="25" t="b">
        <v>1</v>
      </c>
      <c r="N23" s="25" t="s">
        <v>8283</v>
      </c>
      <c r="O23" s="31">
        <v>112</v>
      </c>
      <c r="P23" s="25">
        <v>116.21</v>
      </c>
      <c r="Q23" s="32" t="s">
        <v>8336</v>
      </c>
      <c r="R23" s="25" t="s">
        <v>8337</v>
      </c>
      <c r="S23" s="33">
        <v>42654</v>
      </c>
      <c r="T23" s="33">
        <v>42684</v>
      </c>
    </row>
    <row r="24" spans="1:20" ht="208" x14ac:dyDescent="0.2">
      <c r="A24" s="25">
        <v>1507</v>
      </c>
      <c r="B24" s="26" t="s">
        <v>8414</v>
      </c>
      <c r="C24" s="27" t="s">
        <v>5617</v>
      </c>
      <c r="D24" s="28">
        <v>1200</v>
      </c>
      <c r="E24" s="29">
        <v>2580</v>
      </c>
      <c r="F24" s="30" t="s">
        <v>8218</v>
      </c>
      <c r="G24" s="25" t="s">
        <v>8223</v>
      </c>
      <c r="H24" s="25" t="s">
        <v>8245</v>
      </c>
      <c r="I24" s="25">
        <v>1273911000</v>
      </c>
      <c r="J24" s="25">
        <v>1268822909</v>
      </c>
      <c r="K24" s="25" t="b">
        <v>1</v>
      </c>
      <c r="L24" s="25">
        <v>33</v>
      </c>
      <c r="M24" s="25" t="b">
        <v>1</v>
      </c>
      <c r="N24" s="25" t="s">
        <v>8283</v>
      </c>
      <c r="O24" s="31">
        <v>215</v>
      </c>
      <c r="P24" s="25">
        <v>78.180000000000007</v>
      </c>
      <c r="Q24" s="32" t="s">
        <v>8336</v>
      </c>
      <c r="R24" s="25" t="s">
        <v>8337</v>
      </c>
      <c r="S24" s="33">
        <v>40254</v>
      </c>
      <c r="T24" s="33">
        <v>40313</v>
      </c>
    </row>
    <row r="25" spans="1:20" ht="192" x14ac:dyDescent="0.2">
      <c r="A25" s="25">
        <v>1508</v>
      </c>
      <c r="B25" s="26" t="s">
        <v>8415</v>
      </c>
      <c r="C25" s="27" t="s">
        <v>5618</v>
      </c>
      <c r="D25" s="28">
        <v>18500</v>
      </c>
      <c r="E25" s="29">
        <v>20491</v>
      </c>
      <c r="F25" s="30" t="s">
        <v>8218</v>
      </c>
      <c r="G25" s="25" t="s">
        <v>8223</v>
      </c>
      <c r="H25" s="25" t="s">
        <v>8245</v>
      </c>
      <c r="I25" s="25">
        <v>1403880281</v>
      </c>
      <c r="J25" s="25">
        <v>1401201881</v>
      </c>
      <c r="K25" s="25" t="b">
        <v>1</v>
      </c>
      <c r="L25" s="25">
        <v>211</v>
      </c>
      <c r="M25" s="25" t="b">
        <v>1</v>
      </c>
      <c r="N25" s="25" t="s">
        <v>8283</v>
      </c>
      <c r="O25" s="31">
        <v>111</v>
      </c>
      <c r="P25" s="25">
        <v>97.11</v>
      </c>
      <c r="Q25" s="32" t="s">
        <v>8336</v>
      </c>
      <c r="R25" s="25" t="s">
        <v>8337</v>
      </c>
      <c r="S25" s="33">
        <v>41786</v>
      </c>
      <c r="T25" s="33">
        <v>41817</v>
      </c>
    </row>
    <row r="26" spans="1:20" ht="208" x14ac:dyDescent="0.2">
      <c r="A26" s="25">
        <v>1511</v>
      </c>
      <c r="B26" s="26" t="s">
        <v>8416</v>
      </c>
      <c r="C26" s="27" t="s">
        <v>5621</v>
      </c>
      <c r="D26" s="28">
        <v>14000</v>
      </c>
      <c r="E26" s="29">
        <v>15651</v>
      </c>
      <c r="F26" s="30" t="s">
        <v>8218</v>
      </c>
      <c r="G26" s="25" t="s">
        <v>8223</v>
      </c>
      <c r="H26" s="25" t="s">
        <v>8245</v>
      </c>
      <c r="I26" s="25">
        <v>1447858804</v>
      </c>
      <c r="J26" s="25">
        <v>1445263204</v>
      </c>
      <c r="K26" s="25" t="b">
        <v>1</v>
      </c>
      <c r="L26" s="25">
        <v>206</v>
      </c>
      <c r="M26" s="25" t="b">
        <v>1</v>
      </c>
      <c r="N26" s="25" t="s">
        <v>8283</v>
      </c>
      <c r="O26" s="31">
        <v>112</v>
      </c>
      <c r="P26" s="25">
        <v>75.98</v>
      </c>
      <c r="Q26" s="32" t="s">
        <v>8336</v>
      </c>
      <c r="R26" s="25" t="s">
        <v>8337</v>
      </c>
      <c r="S26" s="33">
        <v>42296</v>
      </c>
      <c r="T26" s="33">
        <v>42326</v>
      </c>
    </row>
    <row r="27" spans="1:20" ht="224" x14ac:dyDescent="0.2">
      <c r="A27" s="25">
        <v>1512</v>
      </c>
      <c r="B27" s="26" t="s">
        <v>8417</v>
      </c>
      <c r="C27" s="27" t="s">
        <v>5622</v>
      </c>
      <c r="D27" s="28">
        <v>3500</v>
      </c>
      <c r="E27" s="29">
        <v>19557</v>
      </c>
      <c r="F27" s="30" t="s">
        <v>8218</v>
      </c>
      <c r="G27" s="25" t="s">
        <v>8223</v>
      </c>
      <c r="H27" s="25" t="s">
        <v>8245</v>
      </c>
      <c r="I27" s="25">
        <v>1486311939</v>
      </c>
      <c r="J27" s="25">
        <v>1483719939</v>
      </c>
      <c r="K27" s="25" t="b">
        <v>1</v>
      </c>
      <c r="L27" s="25">
        <v>335</v>
      </c>
      <c r="M27" s="25" t="b">
        <v>1</v>
      </c>
      <c r="N27" s="25" t="s">
        <v>8283</v>
      </c>
      <c r="O27" s="31">
        <v>559</v>
      </c>
      <c r="P27" s="25">
        <v>58.38</v>
      </c>
      <c r="Q27" s="32" t="s">
        <v>8336</v>
      </c>
      <c r="R27" s="25" t="s">
        <v>8337</v>
      </c>
      <c r="S27" s="33">
        <v>42741</v>
      </c>
      <c r="T27" s="33">
        <v>42771</v>
      </c>
    </row>
    <row r="28" spans="1:20" ht="208" x14ac:dyDescent="0.2">
      <c r="A28" s="25">
        <v>1514</v>
      </c>
      <c r="B28" s="26" t="s">
        <v>8418</v>
      </c>
      <c r="C28" s="27" t="s">
        <v>5624</v>
      </c>
      <c r="D28" s="28">
        <v>25000</v>
      </c>
      <c r="E28" s="29">
        <v>26619</v>
      </c>
      <c r="F28" s="30" t="s">
        <v>8218</v>
      </c>
      <c r="G28" s="25" t="s">
        <v>8223</v>
      </c>
      <c r="H28" s="25" t="s">
        <v>8245</v>
      </c>
      <c r="I28" s="25">
        <v>1443363640</v>
      </c>
      <c r="J28" s="25">
        <v>1439907640</v>
      </c>
      <c r="K28" s="25" t="b">
        <v>1</v>
      </c>
      <c r="L28" s="25">
        <v>176</v>
      </c>
      <c r="M28" s="25" t="b">
        <v>1</v>
      </c>
      <c r="N28" s="25" t="s">
        <v>8283</v>
      </c>
      <c r="O28" s="31">
        <v>106</v>
      </c>
      <c r="P28" s="25">
        <v>151.24</v>
      </c>
      <c r="Q28" s="32" t="s">
        <v>8336</v>
      </c>
      <c r="R28" s="25" t="s">
        <v>8337</v>
      </c>
      <c r="S28" s="33">
        <v>42234</v>
      </c>
      <c r="T28" s="33">
        <v>42274</v>
      </c>
    </row>
    <row r="29" spans="1:20" ht="192" x14ac:dyDescent="0.2">
      <c r="A29" s="25">
        <v>1516</v>
      </c>
      <c r="B29" s="26" t="s">
        <v>8419</v>
      </c>
      <c r="C29" s="27" t="s">
        <v>5626</v>
      </c>
      <c r="D29" s="28">
        <v>17000</v>
      </c>
      <c r="E29" s="29">
        <v>18472</v>
      </c>
      <c r="F29" s="30" t="s">
        <v>8218</v>
      </c>
      <c r="G29" s="25" t="s">
        <v>8223</v>
      </c>
      <c r="H29" s="25" t="s">
        <v>8245</v>
      </c>
      <c r="I29" s="25">
        <v>1475762400</v>
      </c>
      <c r="J29" s="25">
        <v>1473160292</v>
      </c>
      <c r="K29" s="25" t="b">
        <v>1</v>
      </c>
      <c r="L29" s="25">
        <v>116</v>
      </c>
      <c r="M29" s="25" t="b">
        <v>1</v>
      </c>
      <c r="N29" s="25" t="s">
        <v>8283</v>
      </c>
      <c r="O29" s="31">
        <v>109</v>
      </c>
      <c r="P29" s="25">
        <v>159.24</v>
      </c>
      <c r="Q29" s="32" t="s">
        <v>8336</v>
      </c>
      <c r="R29" s="25" t="s">
        <v>8337</v>
      </c>
      <c r="S29" s="33">
        <v>42619</v>
      </c>
      <c r="T29" s="33">
        <v>42649</v>
      </c>
    </row>
    <row r="30" spans="1:20" ht="208" x14ac:dyDescent="0.2">
      <c r="A30" s="25">
        <v>1517</v>
      </c>
      <c r="B30" s="26" t="s">
        <v>8420</v>
      </c>
      <c r="C30" s="27" t="s">
        <v>5627</v>
      </c>
      <c r="D30" s="28">
        <v>15000</v>
      </c>
      <c r="E30" s="29">
        <v>24297</v>
      </c>
      <c r="F30" s="30" t="s">
        <v>8218</v>
      </c>
      <c r="G30" s="25" t="s">
        <v>8223</v>
      </c>
      <c r="H30" s="25" t="s">
        <v>8245</v>
      </c>
      <c r="I30" s="25">
        <v>1417845600</v>
      </c>
      <c r="J30" s="25">
        <v>1415194553</v>
      </c>
      <c r="K30" s="25" t="b">
        <v>1</v>
      </c>
      <c r="L30" s="25">
        <v>615</v>
      </c>
      <c r="M30" s="25" t="b">
        <v>1</v>
      </c>
      <c r="N30" s="25" t="s">
        <v>8283</v>
      </c>
      <c r="O30" s="31">
        <v>162</v>
      </c>
      <c r="P30" s="25">
        <v>39.51</v>
      </c>
      <c r="Q30" s="32" t="s">
        <v>8336</v>
      </c>
      <c r="R30" s="25" t="s">
        <v>8337</v>
      </c>
      <c r="S30" s="33">
        <v>41948</v>
      </c>
      <c r="T30" s="33">
        <v>41979</v>
      </c>
    </row>
    <row r="31" spans="1:20" ht="128" x14ac:dyDescent="0.2">
      <c r="A31" s="25">
        <v>1518</v>
      </c>
      <c r="B31" s="26" t="s">
        <v>8421</v>
      </c>
      <c r="C31" s="27" t="s">
        <v>5628</v>
      </c>
      <c r="D31" s="28">
        <v>15000</v>
      </c>
      <c r="E31" s="29">
        <v>30805</v>
      </c>
      <c r="F31" s="30" t="s">
        <v>8218</v>
      </c>
      <c r="G31" s="25" t="s">
        <v>8223</v>
      </c>
      <c r="H31" s="25" t="s">
        <v>8245</v>
      </c>
      <c r="I31" s="25">
        <v>1401565252</v>
      </c>
      <c r="J31" s="25">
        <v>1398973252</v>
      </c>
      <c r="K31" s="25" t="b">
        <v>1</v>
      </c>
      <c r="L31" s="25">
        <v>236</v>
      </c>
      <c r="M31" s="25" t="b">
        <v>1</v>
      </c>
      <c r="N31" s="25" t="s">
        <v>8283</v>
      </c>
      <c r="O31" s="31">
        <v>205</v>
      </c>
      <c r="P31" s="25">
        <v>130.53</v>
      </c>
      <c r="Q31" s="32" t="s">
        <v>8336</v>
      </c>
      <c r="R31" s="25" t="s">
        <v>8337</v>
      </c>
      <c r="S31" s="33">
        <v>41760</v>
      </c>
      <c r="T31" s="33">
        <v>41790</v>
      </c>
    </row>
    <row r="32" spans="1:20" ht="208" x14ac:dyDescent="0.2">
      <c r="A32" s="25">
        <v>1519</v>
      </c>
      <c r="B32" s="26" t="s">
        <v>8422</v>
      </c>
      <c r="C32" s="27" t="s">
        <v>5629</v>
      </c>
      <c r="D32" s="28">
        <v>9000</v>
      </c>
      <c r="E32" s="29">
        <v>9302.75</v>
      </c>
      <c r="F32" s="30" t="s">
        <v>8218</v>
      </c>
      <c r="G32" s="25" t="s">
        <v>8223</v>
      </c>
      <c r="H32" s="25" t="s">
        <v>8245</v>
      </c>
      <c r="I32" s="25">
        <v>1403301540</v>
      </c>
      <c r="J32" s="25">
        <v>1400867283</v>
      </c>
      <c r="K32" s="25" t="b">
        <v>1</v>
      </c>
      <c r="L32" s="25">
        <v>145</v>
      </c>
      <c r="M32" s="25" t="b">
        <v>1</v>
      </c>
      <c r="N32" s="25" t="s">
        <v>8283</v>
      </c>
      <c r="O32" s="31">
        <v>103</v>
      </c>
      <c r="P32" s="25">
        <v>64.16</v>
      </c>
      <c r="Q32" s="32" t="s">
        <v>8336</v>
      </c>
      <c r="R32" s="25" t="s">
        <v>8337</v>
      </c>
      <c r="S32" s="33">
        <v>41782</v>
      </c>
      <c r="T32" s="33">
        <v>41810</v>
      </c>
    </row>
    <row r="33" spans="1:20" ht="144" x14ac:dyDescent="0.2">
      <c r="A33" s="25">
        <v>1520</v>
      </c>
      <c r="B33" s="26" t="s">
        <v>8423</v>
      </c>
      <c r="C33" s="27" t="s">
        <v>5630</v>
      </c>
      <c r="D33" s="28">
        <v>18000</v>
      </c>
      <c r="E33" s="29">
        <v>18625</v>
      </c>
      <c r="F33" s="30" t="s">
        <v>8218</v>
      </c>
      <c r="G33" s="25" t="s">
        <v>8223</v>
      </c>
      <c r="H33" s="25" t="s">
        <v>8245</v>
      </c>
      <c r="I33" s="25">
        <v>1418961600</v>
      </c>
      <c r="J33" s="25">
        <v>1415824513</v>
      </c>
      <c r="K33" s="25" t="b">
        <v>1</v>
      </c>
      <c r="L33" s="25">
        <v>167</v>
      </c>
      <c r="M33" s="25" t="b">
        <v>1</v>
      </c>
      <c r="N33" s="25" t="s">
        <v>8283</v>
      </c>
      <c r="O33" s="31">
        <v>103</v>
      </c>
      <c r="P33" s="25">
        <v>111.53</v>
      </c>
      <c r="Q33" s="32" t="s">
        <v>8336</v>
      </c>
      <c r="R33" s="25" t="s">
        <v>8337</v>
      </c>
      <c r="S33" s="33">
        <v>41955</v>
      </c>
      <c r="T33" s="33">
        <v>41992</v>
      </c>
    </row>
    <row r="34" spans="1:20" ht="192" x14ac:dyDescent="0.2">
      <c r="A34" s="25">
        <v>1521</v>
      </c>
      <c r="B34" s="26" t="s">
        <v>8424</v>
      </c>
      <c r="C34" s="27" t="s">
        <v>5631</v>
      </c>
      <c r="D34" s="28">
        <v>37500</v>
      </c>
      <c r="E34" s="29">
        <v>40055</v>
      </c>
      <c r="F34" s="30" t="s">
        <v>8218</v>
      </c>
      <c r="G34" s="25" t="s">
        <v>8223</v>
      </c>
      <c r="H34" s="25" t="s">
        <v>8245</v>
      </c>
      <c r="I34" s="25">
        <v>1465272091</v>
      </c>
      <c r="J34" s="25">
        <v>1462248091</v>
      </c>
      <c r="K34" s="25" t="b">
        <v>1</v>
      </c>
      <c r="L34" s="25">
        <v>235</v>
      </c>
      <c r="M34" s="25" t="b">
        <v>1</v>
      </c>
      <c r="N34" s="25" t="s">
        <v>8283</v>
      </c>
      <c r="O34" s="31">
        <v>107</v>
      </c>
      <c r="P34" s="25">
        <v>170.45</v>
      </c>
      <c r="Q34" s="32" t="s">
        <v>8336</v>
      </c>
      <c r="R34" s="25" t="s">
        <v>8337</v>
      </c>
      <c r="S34" s="33">
        <v>42493</v>
      </c>
      <c r="T34" s="33">
        <v>42528</v>
      </c>
    </row>
    <row r="35" spans="1:20" ht="208" x14ac:dyDescent="0.2">
      <c r="A35" s="25">
        <v>1522</v>
      </c>
      <c r="B35" s="26" t="s">
        <v>8425</v>
      </c>
      <c r="C35" s="27" t="s">
        <v>5632</v>
      </c>
      <c r="D35" s="28">
        <v>43500</v>
      </c>
      <c r="E35" s="29">
        <v>60450.1</v>
      </c>
      <c r="F35" s="30" t="s">
        <v>8218</v>
      </c>
      <c r="G35" s="25" t="s">
        <v>8223</v>
      </c>
      <c r="H35" s="25" t="s">
        <v>8245</v>
      </c>
      <c r="I35" s="25">
        <v>1413575739</v>
      </c>
      <c r="J35" s="25">
        <v>1410983739</v>
      </c>
      <c r="K35" s="25" t="b">
        <v>1</v>
      </c>
      <c r="L35" s="25">
        <v>452</v>
      </c>
      <c r="M35" s="25" t="b">
        <v>1</v>
      </c>
      <c r="N35" s="25" t="s">
        <v>8283</v>
      </c>
      <c r="O35" s="31">
        <v>139</v>
      </c>
      <c r="P35" s="25">
        <v>133.74</v>
      </c>
      <c r="Q35" s="32" t="s">
        <v>8336</v>
      </c>
      <c r="R35" s="25" t="s">
        <v>8337</v>
      </c>
      <c r="S35" s="33">
        <v>41899</v>
      </c>
      <c r="T35" s="33">
        <v>41929</v>
      </c>
    </row>
    <row r="36" spans="1:20" ht="256" x14ac:dyDescent="0.2">
      <c r="A36" s="25">
        <v>1523</v>
      </c>
      <c r="B36" s="26" t="s">
        <v>8426</v>
      </c>
      <c r="C36" s="27" t="s">
        <v>5633</v>
      </c>
      <c r="D36" s="28">
        <v>18500</v>
      </c>
      <c r="E36" s="29">
        <v>23096</v>
      </c>
      <c r="F36" s="30" t="s">
        <v>8218</v>
      </c>
      <c r="G36" s="25" t="s">
        <v>8223</v>
      </c>
      <c r="H36" s="25" t="s">
        <v>8245</v>
      </c>
      <c r="I36" s="25">
        <v>1419292800</v>
      </c>
      <c r="J36" s="25">
        <v>1416592916</v>
      </c>
      <c r="K36" s="25" t="b">
        <v>1</v>
      </c>
      <c r="L36" s="25">
        <v>241</v>
      </c>
      <c r="M36" s="25" t="b">
        <v>1</v>
      </c>
      <c r="N36" s="25" t="s">
        <v>8283</v>
      </c>
      <c r="O36" s="31">
        <v>125</v>
      </c>
      <c r="P36" s="25">
        <v>95.83</v>
      </c>
      <c r="Q36" s="32" t="s">
        <v>8336</v>
      </c>
      <c r="R36" s="25" t="s">
        <v>8337</v>
      </c>
      <c r="S36" s="33">
        <v>41964</v>
      </c>
      <c r="T36" s="33">
        <v>41996</v>
      </c>
    </row>
    <row r="37" spans="1:20" ht="208" x14ac:dyDescent="0.2">
      <c r="A37" s="25">
        <v>1525</v>
      </c>
      <c r="B37" s="26" t="s">
        <v>8427</v>
      </c>
      <c r="C37" s="27" t="s">
        <v>5635</v>
      </c>
      <c r="D37" s="28">
        <v>2600</v>
      </c>
      <c r="E37" s="29">
        <v>4524.1499999999996</v>
      </c>
      <c r="F37" s="30" t="s">
        <v>8218</v>
      </c>
      <c r="G37" s="25" t="s">
        <v>8223</v>
      </c>
      <c r="H37" s="25" t="s">
        <v>8245</v>
      </c>
      <c r="I37" s="25">
        <v>1471539138</v>
      </c>
      <c r="J37" s="25">
        <v>1468947138</v>
      </c>
      <c r="K37" s="25" t="b">
        <v>1</v>
      </c>
      <c r="L37" s="25">
        <v>140</v>
      </c>
      <c r="M37" s="25" t="b">
        <v>1</v>
      </c>
      <c r="N37" s="25" t="s">
        <v>8283</v>
      </c>
      <c r="O37" s="31">
        <v>174</v>
      </c>
      <c r="P37" s="25">
        <v>32.32</v>
      </c>
      <c r="Q37" s="32" t="s">
        <v>8336</v>
      </c>
      <c r="R37" s="25" t="s">
        <v>8337</v>
      </c>
      <c r="S37" s="33">
        <v>42570</v>
      </c>
      <c r="T37" s="33">
        <v>42600</v>
      </c>
    </row>
    <row r="38" spans="1:20" ht="224" x14ac:dyDescent="0.2">
      <c r="A38" s="25">
        <v>1526</v>
      </c>
      <c r="B38" s="26" t="s">
        <v>8428</v>
      </c>
      <c r="C38" s="27" t="s">
        <v>5636</v>
      </c>
      <c r="D38" s="28">
        <v>23000</v>
      </c>
      <c r="E38" s="29">
        <v>27675</v>
      </c>
      <c r="F38" s="30" t="s">
        <v>8218</v>
      </c>
      <c r="G38" s="25" t="s">
        <v>8223</v>
      </c>
      <c r="H38" s="25" t="s">
        <v>8245</v>
      </c>
      <c r="I38" s="25">
        <v>1453185447</v>
      </c>
      <c r="J38" s="25">
        <v>1448951847</v>
      </c>
      <c r="K38" s="25" t="b">
        <v>1</v>
      </c>
      <c r="L38" s="25">
        <v>280</v>
      </c>
      <c r="M38" s="25" t="b">
        <v>1</v>
      </c>
      <c r="N38" s="25" t="s">
        <v>8283</v>
      </c>
      <c r="O38" s="31">
        <v>120</v>
      </c>
      <c r="P38" s="25">
        <v>98.84</v>
      </c>
      <c r="Q38" s="32" t="s">
        <v>8336</v>
      </c>
      <c r="R38" s="25" t="s">
        <v>8337</v>
      </c>
      <c r="S38" s="33">
        <v>42339</v>
      </c>
      <c r="T38" s="33">
        <v>42388</v>
      </c>
    </row>
    <row r="39" spans="1:20" ht="160" x14ac:dyDescent="0.2">
      <c r="A39" s="25">
        <v>1527</v>
      </c>
      <c r="B39" s="26" t="s">
        <v>8429</v>
      </c>
      <c r="C39" s="27" t="s">
        <v>5637</v>
      </c>
      <c r="D39" s="28">
        <v>3500</v>
      </c>
      <c r="E39" s="29">
        <v>3865.55</v>
      </c>
      <c r="F39" s="30" t="s">
        <v>8218</v>
      </c>
      <c r="G39" s="25" t="s">
        <v>8223</v>
      </c>
      <c r="H39" s="25" t="s">
        <v>8245</v>
      </c>
      <c r="I39" s="25">
        <v>1489497886</v>
      </c>
      <c r="J39" s="25">
        <v>1487082286</v>
      </c>
      <c r="K39" s="25" t="b">
        <v>1</v>
      </c>
      <c r="L39" s="25">
        <v>70</v>
      </c>
      <c r="M39" s="25" t="b">
        <v>1</v>
      </c>
      <c r="N39" s="25" t="s">
        <v>8283</v>
      </c>
      <c r="O39" s="31">
        <v>110</v>
      </c>
      <c r="P39" s="25">
        <v>55.22</v>
      </c>
      <c r="Q39" s="32" t="s">
        <v>8336</v>
      </c>
      <c r="R39" s="25" t="s">
        <v>8337</v>
      </c>
      <c r="S39" s="33">
        <v>42780</v>
      </c>
      <c r="T39" s="33">
        <v>42808</v>
      </c>
    </row>
    <row r="40" spans="1:20" ht="128" x14ac:dyDescent="0.2">
      <c r="A40" s="25">
        <v>1528</v>
      </c>
      <c r="B40" s="26" t="s">
        <v>8430</v>
      </c>
      <c r="C40" s="27" t="s">
        <v>5638</v>
      </c>
      <c r="D40" s="28">
        <v>3000</v>
      </c>
      <c r="E40" s="29">
        <v>8447</v>
      </c>
      <c r="F40" s="30" t="s">
        <v>8218</v>
      </c>
      <c r="G40" s="25" t="s">
        <v>8223</v>
      </c>
      <c r="H40" s="25" t="s">
        <v>8245</v>
      </c>
      <c r="I40" s="25">
        <v>1485907200</v>
      </c>
      <c r="J40" s="25">
        <v>1483292122</v>
      </c>
      <c r="K40" s="25" t="b">
        <v>1</v>
      </c>
      <c r="L40" s="25">
        <v>160</v>
      </c>
      <c r="M40" s="25" t="b">
        <v>1</v>
      </c>
      <c r="N40" s="25" t="s">
        <v>8283</v>
      </c>
      <c r="O40" s="31">
        <v>282</v>
      </c>
      <c r="P40" s="25">
        <v>52.79</v>
      </c>
      <c r="Q40" s="32" t="s">
        <v>8336</v>
      </c>
      <c r="R40" s="25" t="s">
        <v>8337</v>
      </c>
      <c r="S40" s="33">
        <v>42736</v>
      </c>
      <c r="T40" s="33">
        <v>42767</v>
      </c>
    </row>
    <row r="41" spans="1:20" ht="160" x14ac:dyDescent="0.2">
      <c r="A41" s="25">
        <v>1529</v>
      </c>
      <c r="B41" s="26" t="s">
        <v>8431</v>
      </c>
      <c r="C41" s="27" t="s">
        <v>5639</v>
      </c>
      <c r="D41" s="28">
        <v>19000</v>
      </c>
      <c r="E41" s="29">
        <v>19129</v>
      </c>
      <c r="F41" s="30" t="s">
        <v>8218</v>
      </c>
      <c r="G41" s="25" t="s">
        <v>8223</v>
      </c>
      <c r="H41" s="25" t="s">
        <v>8245</v>
      </c>
      <c r="I41" s="25">
        <v>1426773920</v>
      </c>
      <c r="J41" s="25">
        <v>1424185520</v>
      </c>
      <c r="K41" s="25" t="b">
        <v>1</v>
      </c>
      <c r="L41" s="25">
        <v>141</v>
      </c>
      <c r="M41" s="25" t="b">
        <v>1</v>
      </c>
      <c r="N41" s="25" t="s">
        <v>8283</v>
      </c>
      <c r="O41" s="31">
        <v>101</v>
      </c>
      <c r="P41" s="25">
        <v>135.66999999999999</v>
      </c>
      <c r="Q41" s="32" t="s">
        <v>8336</v>
      </c>
      <c r="R41" s="25" t="s">
        <v>8337</v>
      </c>
      <c r="S41" s="33">
        <v>42052</v>
      </c>
      <c r="T41" s="33">
        <v>42082</v>
      </c>
    </row>
    <row r="42" spans="1:20" ht="240" x14ac:dyDescent="0.2">
      <c r="A42" s="25">
        <v>1530</v>
      </c>
      <c r="B42" s="26" t="s">
        <v>8432</v>
      </c>
      <c r="C42" s="27" t="s">
        <v>5640</v>
      </c>
      <c r="D42" s="28">
        <v>35000</v>
      </c>
      <c r="E42" s="29">
        <v>47189</v>
      </c>
      <c r="F42" s="30" t="s">
        <v>8218</v>
      </c>
      <c r="G42" s="25" t="s">
        <v>8223</v>
      </c>
      <c r="H42" s="25" t="s">
        <v>8245</v>
      </c>
      <c r="I42" s="25">
        <v>1445624695</v>
      </c>
      <c r="J42" s="25">
        <v>1443464695</v>
      </c>
      <c r="K42" s="25" t="b">
        <v>1</v>
      </c>
      <c r="L42" s="25">
        <v>874</v>
      </c>
      <c r="M42" s="25" t="b">
        <v>1</v>
      </c>
      <c r="N42" s="25" t="s">
        <v>8283</v>
      </c>
      <c r="O42" s="31">
        <v>135</v>
      </c>
      <c r="P42" s="25">
        <v>53.99</v>
      </c>
      <c r="Q42" s="32" t="s">
        <v>8336</v>
      </c>
      <c r="R42" s="25" t="s">
        <v>8337</v>
      </c>
      <c r="S42" s="33">
        <v>42275</v>
      </c>
      <c r="T42" s="33">
        <v>42300</v>
      </c>
    </row>
    <row r="43" spans="1:20" ht="208" x14ac:dyDescent="0.2">
      <c r="A43" s="25">
        <v>1531</v>
      </c>
      <c r="B43" s="26" t="s">
        <v>8433</v>
      </c>
      <c r="C43" s="27" t="s">
        <v>5641</v>
      </c>
      <c r="D43" s="28">
        <v>2350</v>
      </c>
      <c r="E43" s="29">
        <v>4135</v>
      </c>
      <c r="F43" s="30" t="s">
        <v>8218</v>
      </c>
      <c r="G43" s="25" t="s">
        <v>8223</v>
      </c>
      <c r="H43" s="25" t="s">
        <v>8245</v>
      </c>
      <c r="I43" s="25">
        <v>1417402800</v>
      </c>
      <c r="J43" s="25">
        <v>1414610126</v>
      </c>
      <c r="K43" s="25" t="b">
        <v>1</v>
      </c>
      <c r="L43" s="25">
        <v>73</v>
      </c>
      <c r="M43" s="25" t="b">
        <v>1</v>
      </c>
      <c r="N43" s="25" t="s">
        <v>8283</v>
      </c>
      <c r="O43" s="31">
        <v>176</v>
      </c>
      <c r="P43" s="25">
        <v>56.64</v>
      </c>
      <c r="Q43" s="32" t="s">
        <v>8336</v>
      </c>
      <c r="R43" s="25" t="s">
        <v>8337</v>
      </c>
      <c r="S43" s="33">
        <v>41941</v>
      </c>
      <c r="T43" s="33">
        <v>41974</v>
      </c>
    </row>
    <row r="44" spans="1:20" ht="144" x14ac:dyDescent="0.2">
      <c r="A44" s="25">
        <v>1533</v>
      </c>
      <c r="B44" s="26" t="s">
        <v>8434</v>
      </c>
      <c r="C44" s="27" t="s">
        <v>5643</v>
      </c>
      <c r="D44" s="28">
        <v>45000</v>
      </c>
      <c r="E44" s="29">
        <v>65313</v>
      </c>
      <c r="F44" s="30" t="s">
        <v>8218</v>
      </c>
      <c r="G44" s="25" t="s">
        <v>8223</v>
      </c>
      <c r="H44" s="25" t="s">
        <v>8245</v>
      </c>
      <c r="I44" s="25">
        <v>1462161540</v>
      </c>
      <c r="J44" s="25">
        <v>1457913777</v>
      </c>
      <c r="K44" s="25" t="b">
        <v>1</v>
      </c>
      <c r="L44" s="25">
        <v>740</v>
      </c>
      <c r="M44" s="25" t="b">
        <v>1</v>
      </c>
      <c r="N44" s="25" t="s">
        <v>8283</v>
      </c>
      <c r="O44" s="31">
        <v>145</v>
      </c>
      <c r="P44" s="25">
        <v>88.26</v>
      </c>
      <c r="Q44" s="32" t="s">
        <v>8336</v>
      </c>
      <c r="R44" s="25" t="s">
        <v>8337</v>
      </c>
      <c r="S44" s="33">
        <v>42443</v>
      </c>
      <c r="T44" s="33">
        <v>42492</v>
      </c>
    </row>
    <row r="45" spans="1:20" ht="192" x14ac:dyDescent="0.2">
      <c r="A45" s="25">
        <v>1534</v>
      </c>
      <c r="B45" s="26" t="s">
        <v>8435</v>
      </c>
      <c r="C45" s="27" t="s">
        <v>5644</v>
      </c>
      <c r="D45" s="28">
        <v>7500</v>
      </c>
      <c r="E45" s="29">
        <v>31330</v>
      </c>
      <c r="F45" s="30" t="s">
        <v>8218</v>
      </c>
      <c r="G45" s="25" t="s">
        <v>8223</v>
      </c>
      <c r="H45" s="25" t="s">
        <v>8245</v>
      </c>
      <c r="I45" s="25">
        <v>1441383062</v>
      </c>
      <c r="J45" s="25">
        <v>1438791062</v>
      </c>
      <c r="K45" s="25" t="b">
        <v>1</v>
      </c>
      <c r="L45" s="25">
        <v>369</v>
      </c>
      <c r="M45" s="25" t="b">
        <v>1</v>
      </c>
      <c r="N45" s="25" t="s">
        <v>8283</v>
      </c>
      <c r="O45" s="31">
        <v>418</v>
      </c>
      <c r="P45" s="25">
        <v>84.91</v>
      </c>
      <c r="Q45" s="32" t="s">
        <v>8336</v>
      </c>
      <c r="R45" s="25" t="s">
        <v>8337</v>
      </c>
      <c r="S45" s="33">
        <v>42221</v>
      </c>
      <c r="T45" s="33">
        <v>42251</v>
      </c>
    </row>
    <row r="46" spans="1:20" ht="192" x14ac:dyDescent="0.2">
      <c r="A46" s="25">
        <v>1535</v>
      </c>
      <c r="B46" s="26" t="s">
        <v>8436</v>
      </c>
      <c r="C46" s="27" t="s">
        <v>5645</v>
      </c>
      <c r="D46" s="28">
        <v>4000</v>
      </c>
      <c r="E46" s="29">
        <v>5297</v>
      </c>
      <c r="F46" s="30" t="s">
        <v>8218</v>
      </c>
      <c r="G46" s="25" t="s">
        <v>8223</v>
      </c>
      <c r="H46" s="25" t="s">
        <v>8245</v>
      </c>
      <c r="I46" s="25">
        <v>1464040800</v>
      </c>
      <c r="J46" s="25">
        <v>1461527631</v>
      </c>
      <c r="K46" s="25" t="b">
        <v>1</v>
      </c>
      <c r="L46" s="25">
        <v>110</v>
      </c>
      <c r="M46" s="25" t="b">
        <v>1</v>
      </c>
      <c r="N46" s="25" t="s">
        <v>8283</v>
      </c>
      <c r="O46" s="31">
        <v>132</v>
      </c>
      <c r="P46" s="25">
        <v>48.15</v>
      </c>
      <c r="Q46" s="32" t="s">
        <v>8336</v>
      </c>
      <c r="R46" s="25" t="s">
        <v>8337</v>
      </c>
      <c r="S46" s="33">
        <v>42484</v>
      </c>
      <c r="T46" s="33">
        <v>42513</v>
      </c>
    </row>
    <row r="47" spans="1:20" ht="224" x14ac:dyDescent="0.2">
      <c r="A47" s="25">
        <v>1536</v>
      </c>
      <c r="B47" s="26" t="s">
        <v>8437</v>
      </c>
      <c r="C47" s="27" t="s">
        <v>5646</v>
      </c>
      <c r="D47" s="28">
        <v>12000</v>
      </c>
      <c r="E47" s="29">
        <v>30037.01</v>
      </c>
      <c r="F47" s="30" t="s">
        <v>8218</v>
      </c>
      <c r="G47" s="25" t="s">
        <v>8223</v>
      </c>
      <c r="H47" s="25" t="s">
        <v>8245</v>
      </c>
      <c r="I47" s="25">
        <v>1440702910</v>
      </c>
      <c r="J47" s="25">
        <v>1438110910</v>
      </c>
      <c r="K47" s="25" t="b">
        <v>1</v>
      </c>
      <c r="L47" s="25">
        <v>455</v>
      </c>
      <c r="M47" s="25" t="b">
        <v>1</v>
      </c>
      <c r="N47" s="25" t="s">
        <v>8283</v>
      </c>
      <c r="O47" s="31">
        <v>250</v>
      </c>
      <c r="P47" s="25">
        <v>66.02</v>
      </c>
      <c r="Q47" s="32" t="s">
        <v>8336</v>
      </c>
      <c r="R47" s="25" t="s">
        <v>8337</v>
      </c>
      <c r="S47" s="33">
        <v>42213</v>
      </c>
      <c r="T47" s="33">
        <v>42243</v>
      </c>
    </row>
    <row r="48" spans="1:20" ht="192" x14ac:dyDescent="0.2">
      <c r="A48" s="25">
        <v>1538</v>
      </c>
      <c r="B48" s="26" t="s">
        <v>8438</v>
      </c>
      <c r="C48" s="27" t="s">
        <v>5648</v>
      </c>
      <c r="D48" s="28">
        <v>7000</v>
      </c>
      <c r="E48" s="29">
        <v>7184</v>
      </c>
      <c r="F48" s="30" t="s">
        <v>8218</v>
      </c>
      <c r="G48" s="25" t="s">
        <v>8223</v>
      </c>
      <c r="H48" s="25" t="s">
        <v>8245</v>
      </c>
      <c r="I48" s="25">
        <v>1421952370</v>
      </c>
      <c r="J48" s="25">
        <v>1418064370</v>
      </c>
      <c r="K48" s="25" t="b">
        <v>1</v>
      </c>
      <c r="L48" s="25">
        <v>46</v>
      </c>
      <c r="M48" s="25" t="b">
        <v>1</v>
      </c>
      <c r="N48" s="25" t="s">
        <v>8283</v>
      </c>
      <c r="O48" s="31">
        <v>103</v>
      </c>
      <c r="P48" s="25">
        <v>156.16999999999999</v>
      </c>
      <c r="Q48" s="32" t="s">
        <v>8336</v>
      </c>
      <c r="R48" s="25" t="s">
        <v>8337</v>
      </c>
      <c r="S48" s="33">
        <v>41981</v>
      </c>
      <c r="T48" s="33">
        <v>42026</v>
      </c>
    </row>
    <row r="49" spans="1:20" ht="224" x14ac:dyDescent="0.2">
      <c r="A49" s="25">
        <v>1539</v>
      </c>
      <c r="B49" s="26" t="s">
        <v>8439</v>
      </c>
      <c r="C49" s="27" t="s">
        <v>5649</v>
      </c>
      <c r="D49" s="28">
        <v>20000</v>
      </c>
      <c r="E49" s="29">
        <v>27197.22</v>
      </c>
      <c r="F49" s="30" t="s">
        <v>8218</v>
      </c>
      <c r="G49" s="25" t="s">
        <v>8223</v>
      </c>
      <c r="H49" s="25" t="s">
        <v>8245</v>
      </c>
      <c r="I49" s="25">
        <v>1483481019</v>
      </c>
      <c r="J49" s="25">
        <v>1480629819</v>
      </c>
      <c r="K49" s="25" t="b">
        <v>0</v>
      </c>
      <c r="L49" s="25">
        <v>284</v>
      </c>
      <c r="M49" s="25" t="b">
        <v>1</v>
      </c>
      <c r="N49" s="25" t="s">
        <v>8283</v>
      </c>
      <c r="O49" s="31">
        <v>136</v>
      </c>
      <c r="P49" s="25">
        <v>95.76</v>
      </c>
      <c r="Q49" s="32" t="s">
        <v>8336</v>
      </c>
      <c r="R49" s="25" t="s">
        <v>8337</v>
      </c>
      <c r="S49" s="33">
        <v>42705</v>
      </c>
      <c r="T49" s="33">
        <v>42738</v>
      </c>
    </row>
    <row r="50" spans="1:20" ht="224" x14ac:dyDescent="0.2">
      <c r="A50" s="25">
        <v>1540</v>
      </c>
      <c r="B50" s="26" t="s">
        <v>8440</v>
      </c>
      <c r="C50" s="27" t="s">
        <v>5650</v>
      </c>
      <c r="D50" s="28">
        <v>15000</v>
      </c>
      <c r="E50" s="29">
        <v>17680</v>
      </c>
      <c r="F50" s="30" t="s">
        <v>8218</v>
      </c>
      <c r="G50" s="25" t="s">
        <v>8223</v>
      </c>
      <c r="H50" s="25" t="s">
        <v>8245</v>
      </c>
      <c r="I50" s="25">
        <v>1416964500</v>
      </c>
      <c r="J50" s="25">
        <v>1414368616</v>
      </c>
      <c r="K50" s="25" t="b">
        <v>1</v>
      </c>
      <c r="L50" s="25">
        <v>98</v>
      </c>
      <c r="M50" s="25" t="b">
        <v>1</v>
      </c>
      <c r="N50" s="25" t="s">
        <v>8283</v>
      </c>
      <c r="O50" s="31">
        <v>118</v>
      </c>
      <c r="P50" s="25">
        <v>180.41</v>
      </c>
      <c r="Q50" s="32" t="s">
        <v>8336</v>
      </c>
      <c r="R50" s="25" t="s">
        <v>8337</v>
      </c>
      <c r="S50" s="33">
        <v>41939</v>
      </c>
      <c r="T50" s="33">
        <v>41969</v>
      </c>
    </row>
    <row r="51" spans="1:20" ht="208" x14ac:dyDescent="0.2">
      <c r="A51" s="25">
        <v>1742</v>
      </c>
      <c r="B51" s="26" t="s">
        <v>8441</v>
      </c>
      <c r="C51" s="27" t="s">
        <v>5852</v>
      </c>
      <c r="D51" s="28">
        <v>2000</v>
      </c>
      <c r="E51" s="29">
        <v>2175</v>
      </c>
      <c r="F51" s="30" t="s">
        <v>8218</v>
      </c>
      <c r="G51" s="25" t="s">
        <v>8223</v>
      </c>
      <c r="H51" s="25" t="s">
        <v>8245</v>
      </c>
      <c r="I51" s="25">
        <v>1483822800</v>
      </c>
      <c r="J51" s="25">
        <v>1481058170</v>
      </c>
      <c r="K51" s="25" t="b">
        <v>0</v>
      </c>
      <c r="L51" s="25">
        <v>34</v>
      </c>
      <c r="M51" s="25" t="b">
        <v>1</v>
      </c>
      <c r="N51" s="25" t="s">
        <v>8283</v>
      </c>
      <c r="O51" s="31">
        <v>109</v>
      </c>
      <c r="P51" s="25">
        <v>63.97</v>
      </c>
      <c r="Q51" s="32" t="s">
        <v>8336</v>
      </c>
      <c r="R51" s="25" t="s">
        <v>8337</v>
      </c>
      <c r="S51" s="33">
        <v>42710</v>
      </c>
      <c r="T51" s="33">
        <v>42742</v>
      </c>
    </row>
    <row r="52" spans="1:20" ht="176" x14ac:dyDescent="0.2">
      <c r="A52" s="25">
        <v>1743</v>
      </c>
      <c r="B52" s="26" t="s">
        <v>8442</v>
      </c>
      <c r="C52" s="27" t="s">
        <v>5853</v>
      </c>
      <c r="D52" s="28">
        <v>6000</v>
      </c>
      <c r="E52" s="29">
        <v>6025</v>
      </c>
      <c r="F52" s="30" t="s">
        <v>8218</v>
      </c>
      <c r="G52" s="25" t="s">
        <v>8223</v>
      </c>
      <c r="H52" s="25" t="s">
        <v>8245</v>
      </c>
      <c r="I52" s="25">
        <v>1472270340</v>
      </c>
      <c r="J52" s="25">
        <v>1470348775</v>
      </c>
      <c r="K52" s="25" t="b">
        <v>0</v>
      </c>
      <c r="L52" s="25">
        <v>67</v>
      </c>
      <c r="M52" s="25" t="b">
        <v>1</v>
      </c>
      <c r="N52" s="25" t="s">
        <v>8283</v>
      </c>
      <c r="O52" s="31">
        <v>100</v>
      </c>
      <c r="P52" s="25">
        <v>89.93</v>
      </c>
      <c r="Q52" s="32" t="s">
        <v>8336</v>
      </c>
      <c r="R52" s="25" t="s">
        <v>8337</v>
      </c>
      <c r="S52" s="33">
        <v>42586</v>
      </c>
      <c r="T52" s="33">
        <v>42609</v>
      </c>
    </row>
    <row r="53" spans="1:20" ht="224" x14ac:dyDescent="0.2">
      <c r="A53" s="25">
        <v>1745</v>
      </c>
      <c r="B53" s="26" t="s">
        <v>8443</v>
      </c>
      <c r="C53" s="27" t="s">
        <v>5855</v>
      </c>
      <c r="D53" s="28">
        <v>7000</v>
      </c>
      <c r="E53" s="29">
        <v>7981</v>
      </c>
      <c r="F53" s="30" t="s">
        <v>8218</v>
      </c>
      <c r="G53" s="25" t="s">
        <v>8223</v>
      </c>
      <c r="H53" s="25" t="s">
        <v>8245</v>
      </c>
      <c r="I53" s="25">
        <v>1482372000</v>
      </c>
      <c r="J53" s="25">
        <v>1479276838</v>
      </c>
      <c r="K53" s="25" t="b">
        <v>0</v>
      </c>
      <c r="L53" s="25">
        <v>89</v>
      </c>
      <c r="M53" s="25" t="b">
        <v>1</v>
      </c>
      <c r="N53" s="25" t="s">
        <v>8283</v>
      </c>
      <c r="O53" s="31">
        <v>114</v>
      </c>
      <c r="P53" s="25">
        <v>89.67</v>
      </c>
      <c r="Q53" s="32" t="s">
        <v>8336</v>
      </c>
      <c r="R53" s="25" t="s">
        <v>8337</v>
      </c>
      <c r="S53" s="33">
        <v>42690</v>
      </c>
      <c r="T53" s="33">
        <v>42726</v>
      </c>
    </row>
    <row r="54" spans="1:20" ht="240" x14ac:dyDescent="0.2">
      <c r="A54" s="25">
        <v>1746</v>
      </c>
      <c r="B54" s="26" t="s">
        <v>8444</v>
      </c>
      <c r="C54" s="27" t="s">
        <v>5856</v>
      </c>
      <c r="D54" s="28">
        <v>15000</v>
      </c>
      <c r="E54" s="29">
        <v>22215</v>
      </c>
      <c r="F54" s="30" t="s">
        <v>8218</v>
      </c>
      <c r="G54" s="25" t="s">
        <v>8223</v>
      </c>
      <c r="H54" s="25" t="s">
        <v>8245</v>
      </c>
      <c r="I54" s="25">
        <v>1479952800</v>
      </c>
      <c r="J54" s="25">
        <v>1477368867</v>
      </c>
      <c r="K54" s="25" t="b">
        <v>0</v>
      </c>
      <c r="L54" s="25">
        <v>107</v>
      </c>
      <c r="M54" s="25" t="b">
        <v>1</v>
      </c>
      <c r="N54" s="25" t="s">
        <v>8283</v>
      </c>
      <c r="O54" s="31">
        <v>148</v>
      </c>
      <c r="P54" s="25">
        <v>207.62</v>
      </c>
      <c r="Q54" s="32" t="s">
        <v>8336</v>
      </c>
      <c r="R54" s="25" t="s">
        <v>8337</v>
      </c>
      <c r="S54" s="33">
        <v>42668</v>
      </c>
      <c r="T54" s="33">
        <v>42698</v>
      </c>
    </row>
    <row r="55" spans="1:20" ht="208" x14ac:dyDescent="0.2">
      <c r="A55" s="25">
        <v>1750</v>
      </c>
      <c r="B55" s="26" t="s">
        <v>8445</v>
      </c>
      <c r="C55" s="27" t="s">
        <v>5860</v>
      </c>
      <c r="D55" s="28">
        <v>5000</v>
      </c>
      <c r="E55" s="29">
        <v>10081</v>
      </c>
      <c r="F55" s="30" t="s">
        <v>8218</v>
      </c>
      <c r="G55" s="25" t="s">
        <v>8223</v>
      </c>
      <c r="H55" s="25" t="s">
        <v>8245</v>
      </c>
      <c r="I55" s="25">
        <v>1461096304</v>
      </c>
      <c r="J55" s="25">
        <v>1458936304</v>
      </c>
      <c r="K55" s="25" t="b">
        <v>0</v>
      </c>
      <c r="L55" s="25">
        <v>125</v>
      </c>
      <c r="M55" s="25" t="b">
        <v>1</v>
      </c>
      <c r="N55" s="25" t="s">
        <v>8283</v>
      </c>
      <c r="O55" s="31">
        <v>202</v>
      </c>
      <c r="P55" s="25">
        <v>80.650000000000006</v>
      </c>
      <c r="Q55" s="32" t="s">
        <v>8336</v>
      </c>
      <c r="R55" s="25" t="s">
        <v>8337</v>
      </c>
      <c r="S55" s="33">
        <v>42454</v>
      </c>
      <c r="T55" s="33">
        <v>42479</v>
      </c>
    </row>
    <row r="56" spans="1:20" ht="112" x14ac:dyDescent="0.2">
      <c r="A56" s="25">
        <v>1751</v>
      </c>
      <c r="B56" s="26" t="s">
        <v>8446</v>
      </c>
      <c r="C56" s="27" t="s">
        <v>5861</v>
      </c>
      <c r="D56" s="28">
        <v>10000</v>
      </c>
      <c r="E56" s="29">
        <v>10290</v>
      </c>
      <c r="F56" s="30" t="s">
        <v>8218</v>
      </c>
      <c r="G56" s="25" t="s">
        <v>8223</v>
      </c>
      <c r="H56" s="25" t="s">
        <v>8245</v>
      </c>
      <c r="I56" s="25">
        <v>1426787123</v>
      </c>
      <c r="J56" s="25">
        <v>1424198723</v>
      </c>
      <c r="K56" s="25" t="b">
        <v>0</v>
      </c>
      <c r="L56" s="25">
        <v>61</v>
      </c>
      <c r="M56" s="25" t="b">
        <v>1</v>
      </c>
      <c r="N56" s="25" t="s">
        <v>8283</v>
      </c>
      <c r="O56" s="31">
        <v>103</v>
      </c>
      <c r="P56" s="25">
        <v>168.69</v>
      </c>
      <c r="Q56" s="32" t="s">
        <v>8336</v>
      </c>
      <c r="R56" s="25" t="s">
        <v>8337</v>
      </c>
      <c r="S56" s="33">
        <v>42052</v>
      </c>
      <c r="T56" s="33">
        <v>42082</v>
      </c>
    </row>
    <row r="57" spans="1:20" ht="224" x14ac:dyDescent="0.2">
      <c r="A57" s="25">
        <v>1755</v>
      </c>
      <c r="B57" s="26" t="s">
        <v>8447</v>
      </c>
      <c r="C57" s="27" t="s">
        <v>5865</v>
      </c>
      <c r="D57" s="28">
        <v>25</v>
      </c>
      <c r="E57" s="29">
        <v>30</v>
      </c>
      <c r="F57" s="30" t="s">
        <v>8218</v>
      </c>
      <c r="G57" s="25" t="s">
        <v>8223</v>
      </c>
      <c r="H57" s="25" t="s">
        <v>8245</v>
      </c>
      <c r="I57" s="25">
        <v>1444071361</v>
      </c>
      <c r="J57" s="25">
        <v>1441479361</v>
      </c>
      <c r="K57" s="25" t="b">
        <v>0</v>
      </c>
      <c r="L57" s="25">
        <v>4</v>
      </c>
      <c r="M57" s="25" t="b">
        <v>1</v>
      </c>
      <c r="N57" s="25" t="s">
        <v>8283</v>
      </c>
      <c r="O57" s="31">
        <v>120</v>
      </c>
      <c r="P57" s="25">
        <v>7.5</v>
      </c>
      <c r="Q57" s="32" t="s">
        <v>8336</v>
      </c>
      <c r="R57" s="25" t="s">
        <v>8337</v>
      </c>
      <c r="S57" s="33">
        <v>42252</v>
      </c>
      <c r="T57" s="33">
        <v>42282</v>
      </c>
    </row>
    <row r="58" spans="1:20" ht="208" x14ac:dyDescent="0.2">
      <c r="A58" s="25">
        <v>1756</v>
      </c>
      <c r="B58" s="26" t="s">
        <v>8448</v>
      </c>
      <c r="C58" s="27" t="s">
        <v>5866</v>
      </c>
      <c r="D58" s="28">
        <v>5500</v>
      </c>
      <c r="E58" s="29">
        <v>5655.6</v>
      </c>
      <c r="F58" s="30" t="s">
        <v>8218</v>
      </c>
      <c r="G58" s="25" t="s">
        <v>8223</v>
      </c>
      <c r="H58" s="25" t="s">
        <v>8245</v>
      </c>
      <c r="I58" s="25">
        <v>1472443269</v>
      </c>
      <c r="J58" s="25">
        <v>1468987269</v>
      </c>
      <c r="K58" s="25" t="b">
        <v>0</v>
      </c>
      <c r="L58" s="25">
        <v>120</v>
      </c>
      <c r="M58" s="25" t="b">
        <v>1</v>
      </c>
      <c r="N58" s="25" t="s">
        <v>8283</v>
      </c>
      <c r="O58" s="31">
        <v>103</v>
      </c>
      <c r="P58" s="25">
        <v>47.13</v>
      </c>
      <c r="Q58" s="32" t="s">
        <v>8336</v>
      </c>
      <c r="R58" s="25" t="s">
        <v>8337</v>
      </c>
      <c r="S58" s="33">
        <v>42571</v>
      </c>
      <c r="T58" s="33">
        <v>42611</v>
      </c>
    </row>
    <row r="59" spans="1:20" ht="144" x14ac:dyDescent="0.2">
      <c r="A59" s="25">
        <v>1757</v>
      </c>
      <c r="B59" s="26" t="s">
        <v>8449</v>
      </c>
      <c r="C59" s="27" t="s">
        <v>5867</v>
      </c>
      <c r="D59" s="28">
        <v>5000</v>
      </c>
      <c r="E59" s="29">
        <v>5800</v>
      </c>
      <c r="F59" s="30" t="s">
        <v>8218</v>
      </c>
      <c r="G59" s="25" t="s">
        <v>8223</v>
      </c>
      <c r="H59" s="25" t="s">
        <v>8245</v>
      </c>
      <c r="I59" s="25">
        <v>1485631740</v>
      </c>
      <c r="J59" s="25">
        <v>1483041083</v>
      </c>
      <c r="K59" s="25" t="b">
        <v>0</v>
      </c>
      <c r="L59" s="25">
        <v>14</v>
      </c>
      <c r="M59" s="25" t="b">
        <v>1</v>
      </c>
      <c r="N59" s="25" t="s">
        <v>8283</v>
      </c>
      <c r="O59" s="31">
        <v>116</v>
      </c>
      <c r="P59" s="25">
        <v>414.29</v>
      </c>
      <c r="Q59" s="32" t="s">
        <v>8336</v>
      </c>
      <c r="R59" s="25" t="s">
        <v>8337</v>
      </c>
      <c r="S59" s="33">
        <v>42733</v>
      </c>
      <c r="T59" s="33">
        <v>42763</v>
      </c>
    </row>
    <row r="60" spans="1:20" ht="192" x14ac:dyDescent="0.2">
      <c r="A60" s="25">
        <v>1758</v>
      </c>
      <c r="B60" s="26" t="s">
        <v>8450</v>
      </c>
      <c r="C60" s="27" t="s">
        <v>5868</v>
      </c>
      <c r="D60" s="28">
        <v>1000</v>
      </c>
      <c r="E60" s="29">
        <v>1147</v>
      </c>
      <c r="F60" s="30" t="s">
        <v>8218</v>
      </c>
      <c r="G60" s="25" t="s">
        <v>8223</v>
      </c>
      <c r="H60" s="25" t="s">
        <v>8245</v>
      </c>
      <c r="I60" s="25">
        <v>1468536992</v>
      </c>
      <c r="J60" s="25">
        <v>1463352992</v>
      </c>
      <c r="K60" s="25" t="b">
        <v>0</v>
      </c>
      <c r="L60" s="25">
        <v>27</v>
      </c>
      <c r="M60" s="25" t="b">
        <v>1</v>
      </c>
      <c r="N60" s="25" t="s">
        <v>8283</v>
      </c>
      <c r="O60" s="31">
        <v>115</v>
      </c>
      <c r="P60" s="25">
        <v>42.48</v>
      </c>
      <c r="Q60" s="32" t="s">
        <v>8336</v>
      </c>
      <c r="R60" s="25" t="s">
        <v>8337</v>
      </c>
      <c r="S60" s="33">
        <v>42505</v>
      </c>
      <c r="T60" s="33">
        <v>42565</v>
      </c>
    </row>
    <row r="61" spans="1:20" ht="80" x14ac:dyDescent="0.2">
      <c r="A61" s="25">
        <v>1759</v>
      </c>
      <c r="B61" s="26" t="s">
        <v>8451</v>
      </c>
      <c r="C61" s="27" t="s">
        <v>5869</v>
      </c>
      <c r="D61" s="28">
        <v>5000</v>
      </c>
      <c r="E61" s="29">
        <v>5330</v>
      </c>
      <c r="F61" s="30" t="s">
        <v>8218</v>
      </c>
      <c r="G61" s="25" t="s">
        <v>8223</v>
      </c>
      <c r="H61" s="25" t="s">
        <v>8245</v>
      </c>
      <c r="I61" s="25">
        <v>1427309629</v>
      </c>
      <c r="J61" s="25">
        <v>1425585229</v>
      </c>
      <c r="K61" s="25" t="b">
        <v>0</v>
      </c>
      <c r="L61" s="25">
        <v>49</v>
      </c>
      <c r="M61" s="25" t="b">
        <v>1</v>
      </c>
      <c r="N61" s="25" t="s">
        <v>8283</v>
      </c>
      <c r="O61" s="31">
        <v>107</v>
      </c>
      <c r="P61" s="25">
        <v>108.78</v>
      </c>
      <c r="Q61" s="32" t="s">
        <v>8336</v>
      </c>
      <c r="R61" s="25" t="s">
        <v>8337</v>
      </c>
      <c r="S61" s="33">
        <v>42068</v>
      </c>
      <c r="T61" s="33">
        <v>42088</v>
      </c>
    </row>
    <row r="62" spans="1:20" ht="208" x14ac:dyDescent="0.2">
      <c r="A62" s="25">
        <v>1760</v>
      </c>
      <c r="B62" s="26" t="s">
        <v>8452</v>
      </c>
      <c r="C62" s="27" t="s">
        <v>5870</v>
      </c>
      <c r="D62" s="28">
        <v>5000</v>
      </c>
      <c r="E62" s="29">
        <v>8272</v>
      </c>
      <c r="F62" s="30" t="s">
        <v>8218</v>
      </c>
      <c r="G62" s="25" t="s">
        <v>8223</v>
      </c>
      <c r="H62" s="25" t="s">
        <v>8245</v>
      </c>
      <c r="I62" s="25">
        <v>1456416513</v>
      </c>
      <c r="J62" s="25">
        <v>1454688513</v>
      </c>
      <c r="K62" s="25" t="b">
        <v>0</v>
      </c>
      <c r="L62" s="25">
        <v>102</v>
      </c>
      <c r="M62" s="25" t="b">
        <v>1</v>
      </c>
      <c r="N62" s="25" t="s">
        <v>8283</v>
      </c>
      <c r="O62" s="31">
        <v>165</v>
      </c>
      <c r="P62" s="25">
        <v>81.099999999999994</v>
      </c>
      <c r="Q62" s="32" t="s">
        <v>8336</v>
      </c>
      <c r="R62" s="25" t="s">
        <v>8337</v>
      </c>
      <c r="S62" s="33">
        <v>42405</v>
      </c>
      <c r="T62" s="33">
        <v>42425</v>
      </c>
    </row>
    <row r="63" spans="1:20" ht="80" x14ac:dyDescent="0.2">
      <c r="A63" s="25">
        <v>1762</v>
      </c>
      <c r="B63" s="26" t="s">
        <v>8453</v>
      </c>
      <c r="C63" s="27" t="s">
        <v>5872</v>
      </c>
      <c r="D63" s="28">
        <v>100</v>
      </c>
      <c r="E63" s="29">
        <v>885</v>
      </c>
      <c r="F63" s="30" t="s">
        <v>8218</v>
      </c>
      <c r="G63" s="25" t="s">
        <v>8223</v>
      </c>
      <c r="H63" s="25" t="s">
        <v>8245</v>
      </c>
      <c r="I63" s="25">
        <v>1457739245</v>
      </c>
      <c r="J63" s="25">
        <v>1455147245</v>
      </c>
      <c r="K63" s="25" t="b">
        <v>0</v>
      </c>
      <c r="L63" s="25">
        <v>25</v>
      </c>
      <c r="M63" s="25" t="b">
        <v>1</v>
      </c>
      <c r="N63" s="25" t="s">
        <v>8283</v>
      </c>
      <c r="O63" s="31">
        <v>885</v>
      </c>
      <c r="P63" s="25">
        <v>35.4</v>
      </c>
      <c r="Q63" s="32" t="s">
        <v>8336</v>
      </c>
      <c r="R63" s="25" t="s">
        <v>8337</v>
      </c>
      <c r="S63" s="33">
        <v>42410</v>
      </c>
      <c r="T63" s="33">
        <v>42440</v>
      </c>
    </row>
    <row r="64" spans="1:20" ht="224" x14ac:dyDescent="0.2">
      <c r="A64" s="25">
        <v>1763</v>
      </c>
      <c r="B64" s="26" t="s">
        <v>8454</v>
      </c>
      <c r="C64" s="27" t="s">
        <v>5873</v>
      </c>
      <c r="D64" s="28">
        <v>12000</v>
      </c>
      <c r="E64" s="29">
        <v>12229</v>
      </c>
      <c r="F64" s="30" t="s">
        <v>8218</v>
      </c>
      <c r="G64" s="25" t="s">
        <v>8223</v>
      </c>
      <c r="H64" s="25" t="s">
        <v>8245</v>
      </c>
      <c r="I64" s="25">
        <v>1477255840</v>
      </c>
      <c r="J64" s="25">
        <v>1474663840</v>
      </c>
      <c r="K64" s="25" t="b">
        <v>0</v>
      </c>
      <c r="L64" s="25">
        <v>118</v>
      </c>
      <c r="M64" s="25" t="b">
        <v>1</v>
      </c>
      <c r="N64" s="25" t="s">
        <v>8283</v>
      </c>
      <c r="O64" s="31">
        <v>102</v>
      </c>
      <c r="P64" s="25">
        <v>103.64</v>
      </c>
      <c r="Q64" s="32" t="s">
        <v>8336</v>
      </c>
      <c r="R64" s="25" t="s">
        <v>8337</v>
      </c>
      <c r="S64" s="33">
        <v>42636</v>
      </c>
      <c r="T64" s="33">
        <v>42666</v>
      </c>
    </row>
  </sheetData>
  <conditionalFormatting sqref="F1">
    <cfRule type="containsText" dxfId="19" priority="9" operator="containsText" text="Canceled">
      <formula>NOT(ISERROR(SEARCH("Canceled",F1)))</formula>
    </cfRule>
    <cfRule type="containsText" dxfId="18" priority="10" operator="containsText" text="Failed">
      <formula>NOT(ISERROR(SEARCH("Failed",F1)))</formula>
    </cfRule>
    <cfRule type="containsText" dxfId="17" priority="11" operator="containsText" text="Successful">
      <formula>NOT(ISERROR(SEARCH("Successful",F1)))</formula>
    </cfRule>
    <cfRule type="containsText" dxfId="16" priority="12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1AA1A-3C09-DC4B-A4DE-F86391D8B6A6}">
  <dimension ref="A1:T35"/>
  <sheetViews>
    <sheetView topLeftCell="K1" workbookViewId="0">
      <selection sqref="A1:T3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1" t="s">
        <v>8336</v>
      </c>
      <c r="R2" t="s">
        <v>8337</v>
      </c>
      <c r="S2" s="15">
        <v>41834.980462962965</v>
      </c>
      <c r="T2" s="15">
        <v>41864.980462962965</v>
      </c>
    </row>
    <row r="3" spans="1:20" ht="160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1" t="s">
        <v>8336</v>
      </c>
      <c r="R3" t="s">
        <v>8337</v>
      </c>
      <c r="S3" s="15">
        <v>41824.658379629633</v>
      </c>
      <c r="T3" s="15">
        <v>41854.658379629633</v>
      </c>
    </row>
    <row r="4" spans="1:20" ht="192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1" t="s">
        <v>8336</v>
      </c>
      <c r="R4" t="s">
        <v>8337</v>
      </c>
      <c r="S4" s="15">
        <v>41849.560694444444</v>
      </c>
      <c r="T4" s="15">
        <v>41909.560694444444</v>
      </c>
    </row>
    <row r="5" spans="1:20" ht="192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1" t="s">
        <v>8336</v>
      </c>
      <c r="R5" t="s">
        <v>8337</v>
      </c>
      <c r="S5" s="15">
        <v>41987.818969907406</v>
      </c>
      <c r="T5" s="15">
        <v>42017.818969907406</v>
      </c>
    </row>
    <row r="6" spans="1:20" ht="224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1" t="s">
        <v>8336</v>
      </c>
      <c r="R6" t="s">
        <v>8337</v>
      </c>
      <c r="S6" s="15">
        <v>41891.780023148152</v>
      </c>
      <c r="T6" s="15">
        <v>41926.780023148152</v>
      </c>
    </row>
    <row r="7" spans="1:20" ht="20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1" t="s">
        <v>8336</v>
      </c>
      <c r="R7" t="s">
        <v>8337</v>
      </c>
      <c r="S7" s="15">
        <v>41978.760393518518</v>
      </c>
      <c r="T7" s="15">
        <v>42023.760393518518</v>
      </c>
    </row>
    <row r="8" spans="1:20" ht="240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1" t="s">
        <v>8336</v>
      </c>
      <c r="R8" t="s">
        <v>8337</v>
      </c>
      <c r="S8" s="15">
        <v>41930.218657407408</v>
      </c>
      <c r="T8" s="15">
        <v>41972.624305555553</v>
      </c>
    </row>
    <row r="9" spans="1:20" ht="192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1" t="s">
        <v>8336</v>
      </c>
      <c r="R9" t="s">
        <v>8337</v>
      </c>
      <c r="S9" s="15">
        <v>41891.976388888892</v>
      </c>
      <c r="T9" s="15">
        <v>41936.976388888892</v>
      </c>
    </row>
    <row r="10" spans="1:20" ht="192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1" t="s">
        <v>8336</v>
      </c>
      <c r="R10" t="s">
        <v>8337</v>
      </c>
      <c r="S10" s="15">
        <v>42045.86336805555</v>
      </c>
      <c r="T10" s="15">
        <v>42090.821701388893</v>
      </c>
    </row>
    <row r="11" spans="1:20" ht="192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1" t="s">
        <v>8336</v>
      </c>
      <c r="R11" t="s">
        <v>8337</v>
      </c>
      <c r="S11" s="15">
        <v>42585.691898148143</v>
      </c>
      <c r="T11" s="15">
        <v>42615.691898148143</v>
      </c>
    </row>
    <row r="12" spans="1:20" ht="192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1" t="s">
        <v>8336</v>
      </c>
      <c r="R12" t="s">
        <v>8337</v>
      </c>
      <c r="S12" s="15">
        <v>42493.600810185191</v>
      </c>
      <c r="T12" s="15">
        <v>42553.600810185191</v>
      </c>
    </row>
    <row r="13" spans="1:20" ht="224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1" t="s">
        <v>8336</v>
      </c>
      <c r="R13" t="s">
        <v>8337</v>
      </c>
      <c r="S13" s="15">
        <v>42597.617418981477</v>
      </c>
      <c r="T13" s="15">
        <v>42628.617418981477</v>
      </c>
    </row>
    <row r="14" spans="1:20" ht="22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1" t="s">
        <v>8336</v>
      </c>
      <c r="R14" t="s">
        <v>8337</v>
      </c>
      <c r="S14" s="15">
        <v>42388.575104166666</v>
      </c>
      <c r="T14" s="15">
        <v>42421.575104166666</v>
      </c>
    </row>
    <row r="15" spans="1:20" ht="192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1" t="s">
        <v>8336</v>
      </c>
      <c r="R15" t="s">
        <v>8337</v>
      </c>
      <c r="S15" s="15">
        <v>42115.949976851851</v>
      </c>
      <c r="T15" s="15">
        <v>42145.949976851851</v>
      </c>
    </row>
    <row r="16" spans="1:20" ht="192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1" t="s">
        <v>8336</v>
      </c>
      <c r="R16" t="s">
        <v>8337</v>
      </c>
      <c r="S16" s="15">
        <v>42003.655555555553</v>
      </c>
      <c r="T16" s="15">
        <v>42035.142361111109</v>
      </c>
    </row>
    <row r="17" spans="1:20" ht="192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1" t="s">
        <v>8336</v>
      </c>
      <c r="R17" t="s">
        <v>8337</v>
      </c>
      <c r="S17" s="15">
        <v>41897.134895833333</v>
      </c>
      <c r="T17" s="15">
        <v>41928</v>
      </c>
    </row>
    <row r="18" spans="1:20" ht="160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1" t="s">
        <v>8336</v>
      </c>
      <c r="R18" t="s">
        <v>8337</v>
      </c>
      <c r="S18" s="15">
        <v>42068.65552083333</v>
      </c>
      <c r="T18" s="15">
        <v>42098.613854166666</v>
      </c>
    </row>
    <row r="19" spans="1:20" ht="192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1" t="s">
        <v>8336</v>
      </c>
      <c r="R19" t="s">
        <v>8337</v>
      </c>
      <c r="S19" s="15">
        <v>41956.250034722223</v>
      </c>
      <c r="T19" s="15">
        <v>42016.250034722223</v>
      </c>
    </row>
    <row r="20" spans="1:20" ht="160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1" t="s">
        <v>8336</v>
      </c>
      <c r="R20" t="s">
        <v>8337</v>
      </c>
      <c r="S20" s="15">
        <v>42010.674513888895</v>
      </c>
      <c r="T20" s="15">
        <v>42040.674513888895</v>
      </c>
    </row>
    <row r="21" spans="1:20" ht="144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1" t="s">
        <v>8336</v>
      </c>
      <c r="R21" t="s">
        <v>8337</v>
      </c>
      <c r="S21" s="15">
        <v>42189.031041666662</v>
      </c>
      <c r="T21" s="15">
        <v>42226.290972222225</v>
      </c>
    </row>
    <row r="22" spans="1:20" ht="20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1" t="s">
        <v>8336</v>
      </c>
      <c r="R22" t="s">
        <v>8337</v>
      </c>
      <c r="S22" s="15">
        <v>42011.551180555558</v>
      </c>
      <c r="T22" s="15">
        <v>42046.551180555558</v>
      </c>
    </row>
    <row r="23" spans="1:20" ht="192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1" t="s">
        <v>8336</v>
      </c>
      <c r="R23" t="s">
        <v>8337</v>
      </c>
      <c r="S23" s="15">
        <v>42689.56931712963</v>
      </c>
      <c r="T23" s="15">
        <v>42719.56931712963</v>
      </c>
    </row>
    <row r="24" spans="1:20" ht="224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1" t="s">
        <v>8336</v>
      </c>
      <c r="R24" t="s">
        <v>8337</v>
      </c>
      <c r="S24" s="15">
        <v>42344.32677083333</v>
      </c>
      <c r="T24" s="15">
        <v>42404.32677083333</v>
      </c>
    </row>
    <row r="25" spans="1:20" ht="192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1" t="s">
        <v>8336</v>
      </c>
      <c r="R25" t="s">
        <v>8337</v>
      </c>
      <c r="S25" s="15">
        <v>42018.071550925932</v>
      </c>
      <c r="T25" s="15">
        <v>42049.071550925932</v>
      </c>
    </row>
    <row r="26" spans="1:20" ht="192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1" t="s">
        <v>8336</v>
      </c>
      <c r="R26" t="s">
        <v>8337</v>
      </c>
      <c r="S26" s="15">
        <v>42282.678287037037</v>
      </c>
      <c r="T26" s="15">
        <v>42322.719953703709</v>
      </c>
    </row>
    <row r="27" spans="1:20" ht="96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1" t="s">
        <v>8336</v>
      </c>
      <c r="R27" t="s">
        <v>8337</v>
      </c>
      <c r="S27" s="15">
        <v>41880.068437499998</v>
      </c>
      <c r="T27" s="15">
        <v>41910.068437499998</v>
      </c>
    </row>
    <row r="28" spans="1:20" ht="192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1" t="s">
        <v>8336</v>
      </c>
      <c r="R28" t="s">
        <v>8337</v>
      </c>
      <c r="S28" s="15">
        <v>42742.680902777778</v>
      </c>
      <c r="T28" s="15">
        <v>42777.680902777778</v>
      </c>
    </row>
    <row r="29" spans="1:20" ht="160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1" t="s">
        <v>8336</v>
      </c>
      <c r="R29" t="s">
        <v>8337</v>
      </c>
      <c r="S29" s="15">
        <v>41860.91002314815</v>
      </c>
      <c r="T29" s="15">
        <v>41872.91002314815</v>
      </c>
    </row>
    <row r="30" spans="1:20" ht="144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1" t="s">
        <v>8336</v>
      </c>
      <c r="R30" t="s">
        <v>8337</v>
      </c>
      <c r="S30" s="15">
        <v>41876.433680555558</v>
      </c>
      <c r="T30" s="15">
        <v>41936.166666666664</v>
      </c>
    </row>
    <row r="31" spans="1:20" ht="22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1" t="s">
        <v>8336</v>
      </c>
      <c r="R31" t="s">
        <v>8337</v>
      </c>
      <c r="S31" s="15">
        <v>42172.906678240746</v>
      </c>
      <c r="T31" s="15">
        <v>42186.906678240746</v>
      </c>
    </row>
    <row r="32" spans="1:20" ht="128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1" t="s">
        <v>8336</v>
      </c>
      <c r="R32" t="s">
        <v>8337</v>
      </c>
      <c r="S32" s="15">
        <v>42705.662118055552</v>
      </c>
      <c r="T32" s="15">
        <v>42765.290972222225</v>
      </c>
    </row>
    <row r="33" spans="1:20" ht="160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1" t="s">
        <v>8336</v>
      </c>
      <c r="R33" t="s">
        <v>8337</v>
      </c>
      <c r="S33" s="15">
        <v>42067.234375</v>
      </c>
      <c r="T33" s="15">
        <v>42097.192708333328</v>
      </c>
    </row>
    <row r="34" spans="1:20" ht="192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1" t="s">
        <v>8336</v>
      </c>
      <c r="R34" t="s">
        <v>8337</v>
      </c>
      <c r="S34" s="15">
        <v>41820.752268518518</v>
      </c>
      <c r="T34" s="15">
        <v>41850.752268518518</v>
      </c>
    </row>
    <row r="35" spans="1:20" ht="256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1" t="s">
        <v>8336</v>
      </c>
      <c r="R35" t="s">
        <v>8337</v>
      </c>
      <c r="S35" s="15">
        <v>42065.084375000006</v>
      </c>
      <c r="T35" s="15">
        <v>42095.042708333334</v>
      </c>
    </row>
  </sheetData>
  <conditionalFormatting sqref="F1:F35">
    <cfRule type="containsText" dxfId="15" priority="9" operator="containsText" text="Canceled">
      <formula>NOT(ISERROR(SEARCH("Canceled",F1)))</formula>
    </cfRule>
    <cfRule type="containsText" dxfId="14" priority="10" operator="containsText" text="Failed">
      <formula>NOT(ISERROR(SEARCH("Failed",F1)))</formula>
    </cfRule>
    <cfRule type="containsText" dxfId="13" priority="11" operator="containsText" text="Successful">
      <formula>NOT(ISERROR(SEARCH("Successful",F1)))</formula>
    </cfRule>
    <cfRule type="containsText" dxfId="12" priority="12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6800-8BE5-2844-806E-9AA8DD5E6414}">
  <dimension ref="A1:T102"/>
  <sheetViews>
    <sheetView topLeftCell="A5" workbookViewId="0">
      <selection activeCell="N28" sqref="N28"/>
    </sheetView>
  </sheetViews>
  <sheetFormatPr baseColWidth="10" defaultRowHeight="15" x14ac:dyDescent="0.2"/>
  <sheetData>
    <row r="1" spans="1:20" x14ac:dyDescent="0.2">
      <c r="A1" s="1"/>
      <c r="B1" s="8"/>
      <c r="C1" s="2"/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x14ac:dyDescent="0.2">
      <c r="B2" s="9"/>
      <c r="C2" s="3"/>
      <c r="D2" s="5"/>
      <c r="E2" s="7"/>
      <c r="Q2" s="11"/>
      <c r="S2" s="15"/>
      <c r="T2" s="15"/>
    </row>
    <row r="3" spans="1:20" x14ac:dyDescent="0.2">
      <c r="B3" s="9"/>
      <c r="C3" s="3"/>
      <c r="D3" s="5"/>
      <c r="E3" s="7"/>
      <c r="Q3" s="11"/>
      <c r="S3" s="15"/>
      <c r="T3" s="15"/>
    </row>
    <row r="4" spans="1:20" x14ac:dyDescent="0.2">
      <c r="B4" s="9"/>
      <c r="C4" s="3"/>
      <c r="D4" s="5"/>
      <c r="E4" s="7"/>
      <c r="Q4" s="11"/>
      <c r="S4" s="15"/>
      <c r="T4" s="15"/>
    </row>
    <row r="5" spans="1:20" ht="16" x14ac:dyDescent="0.2">
      <c r="B5" s="9" t="s">
        <v>8385</v>
      </c>
      <c r="C5" s="3" t="s">
        <v>8386</v>
      </c>
      <c r="D5" s="5"/>
      <c r="E5" s="7"/>
      <c r="Q5" s="11"/>
      <c r="S5" s="15"/>
      <c r="T5" s="15"/>
    </row>
    <row r="6" spans="1:20" x14ac:dyDescent="0.2">
      <c r="A6" t="s">
        <v>8387</v>
      </c>
      <c r="B6" s="35">
        <f>AVERAGE('Successful US Photobook'!D:D)</f>
        <v>11797.983870967742</v>
      </c>
      <c r="C6" s="35">
        <f>AVERAGE('Failed US Photobook'!D:D)</f>
        <v>19033.823529411766</v>
      </c>
      <c r="D6" s="5"/>
      <c r="E6" s="7"/>
      <c r="Q6" s="11"/>
      <c r="S6" s="15"/>
      <c r="T6" s="15"/>
    </row>
    <row r="7" spans="1:20" x14ac:dyDescent="0.2">
      <c r="A7" t="s">
        <v>8388</v>
      </c>
      <c r="B7" s="35">
        <f>MEDIAN('Successful US Photobook'!D:D)</f>
        <v>9000</v>
      </c>
      <c r="C7" s="35">
        <f>MEDIAN('Failed US Photobook'!D:D)</f>
        <v>15750</v>
      </c>
      <c r="D7" s="5"/>
      <c r="E7" s="7"/>
      <c r="Q7" s="11"/>
      <c r="S7" s="15"/>
      <c r="T7" s="15"/>
    </row>
    <row r="8" spans="1:20" x14ac:dyDescent="0.2">
      <c r="B8" s="36"/>
      <c r="C8" s="36"/>
      <c r="D8" s="5"/>
      <c r="E8" s="7"/>
      <c r="Q8" s="11"/>
      <c r="S8" s="15"/>
      <c r="T8" s="15"/>
    </row>
    <row r="9" spans="1:20" x14ac:dyDescent="0.2">
      <c r="A9" t="s">
        <v>8389</v>
      </c>
      <c r="B9" s="35">
        <f>AVERAGE('Successful US Photobook'!E:E)</f>
        <v>16550.925645161289</v>
      </c>
      <c r="C9" s="35">
        <f>AVERAGE('Failed US Photobook'!E:E)</f>
        <v>4461.6611764705876</v>
      </c>
      <c r="D9" s="5"/>
      <c r="E9" s="7"/>
      <c r="Q9" s="11"/>
      <c r="S9" s="15"/>
      <c r="T9" s="15"/>
    </row>
    <row r="10" spans="1:20" x14ac:dyDescent="0.2">
      <c r="A10" t="s">
        <v>8455</v>
      </c>
      <c r="B10" s="35">
        <f>+MEDIAN('Successful US Photobook'!E:E)</f>
        <v>13281.5</v>
      </c>
      <c r="C10" s="35">
        <f>MEDIAN('Failed US Photobook'!E:E)</f>
        <v>1932.5</v>
      </c>
      <c r="D10" s="5"/>
      <c r="E10" s="7"/>
      <c r="Q10" s="11"/>
      <c r="S10" s="15"/>
      <c r="T10" s="15"/>
    </row>
    <row r="11" spans="1:20" x14ac:dyDescent="0.2">
      <c r="B11" s="9"/>
      <c r="C11" s="3"/>
      <c r="D11" s="5"/>
      <c r="E11" s="7"/>
      <c r="Q11" s="11"/>
      <c r="S11" s="15"/>
      <c r="T11" s="15"/>
    </row>
    <row r="12" spans="1:20" x14ac:dyDescent="0.2">
      <c r="B12" s="9"/>
      <c r="C12" s="3"/>
      <c r="D12" s="5"/>
      <c r="E12" s="7"/>
      <c r="Q12" s="11"/>
      <c r="S12" s="15"/>
      <c r="T12" s="15"/>
    </row>
    <row r="13" spans="1:20" x14ac:dyDescent="0.2">
      <c r="B13" s="9"/>
      <c r="C13" s="3"/>
      <c r="D13" s="5"/>
      <c r="E13" s="7"/>
      <c r="Q13" s="11"/>
      <c r="S13" s="15"/>
      <c r="T13" s="15"/>
    </row>
    <row r="14" spans="1:20" x14ac:dyDescent="0.2">
      <c r="B14" s="9"/>
      <c r="C14" s="3"/>
      <c r="D14" s="5"/>
      <c r="E14" s="7"/>
      <c r="Q14" s="11"/>
      <c r="S14" s="15"/>
      <c r="T14" s="15"/>
    </row>
    <row r="15" spans="1:20" x14ac:dyDescent="0.2">
      <c r="B15" s="9"/>
      <c r="C15" s="3"/>
      <c r="D15" s="5"/>
      <c r="E15" s="7"/>
      <c r="Q15" s="11"/>
      <c r="S15" s="15"/>
      <c r="T15" s="15"/>
    </row>
    <row r="16" spans="1:20" x14ac:dyDescent="0.2">
      <c r="B16" s="9"/>
      <c r="C16" s="3"/>
      <c r="D16" s="5"/>
      <c r="E16" s="7"/>
      <c r="Q16" s="11"/>
      <c r="S16" s="15"/>
      <c r="T16" s="15"/>
    </row>
    <row r="17" spans="2:20" x14ac:dyDescent="0.2">
      <c r="B17" s="9"/>
      <c r="C17" s="3"/>
      <c r="D17" s="5"/>
      <c r="E17" s="7"/>
      <c r="Q17" s="11"/>
      <c r="S17" s="15"/>
      <c r="T17" s="15"/>
    </row>
    <row r="18" spans="2:20" x14ac:dyDescent="0.2">
      <c r="B18" s="9"/>
      <c r="C18" s="3"/>
      <c r="D18" s="5"/>
      <c r="E18" s="7"/>
      <c r="Q18" s="11"/>
      <c r="S18" s="15"/>
      <c r="T18" s="15"/>
    </row>
    <row r="19" spans="2:20" x14ac:dyDescent="0.2">
      <c r="B19" s="9"/>
      <c r="C19" s="3"/>
      <c r="D19" s="5"/>
      <c r="E19" s="7"/>
      <c r="Q19" s="11"/>
      <c r="S19" s="15"/>
      <c r="T19" s="15"/>
    </row>
    <row r="20" spans="2:20" x14ac:dyDescent="0.2">
      <c r="B20" s="9"/>
      <c r="C20" s="3"/>
      <c r="D20" s="5"/>
      <c r="E20" s="7"/>
      <c r="Q20" s="11"/>
      <c r="S20" s="15"/>
      <c r="T20" s="15"/>
    </row>
    <row r="21" spans="2:20" x14ac:dyDescent="0.2">
      <c r="B21" s="9"/>
      <c r="C21" s="3"/>
      <c r="D21" s="5"/>
      <c r="E21" s="7"/>
      <c r="Q21" s="11"/>
      <c r="S21" s="15"/>
      <c r="T21" s="15"/>
    </row>
    <row r="22" spans="2:20" x14ac:dyDescent="0.2">
      <c r="B22" s="9"/>
      <c r="C22" s="3"/>
      <c r="D22" s="5"/>
      <c r="E22" s="7"/>
      <c r="Q22" s="11"/>
      <c r="S22" s="15"/>
      <c r="T22" s="15"/>
    </row>
    <row r="23" spans="2:20" x14ac:dyDescent="0.2">
      <c r="B23" s="9"/>
      <c r="C23" s="3"/>
      <c r="D23" s="5"/>
      <c r="E23" s="7"/>
      <c r="Q23" s="11"/>
      <c r="S23" s="15"/>
      <c r="T23" s="15"/>
    </row>
    <row r="24" spans="2:20" x14ac:dyDescent="0.2">
      <c r="B24" s="9"/>
      <c r="C24" s="3"/>
      <c r="D24" s="5"/>
      <c r="E24" s="7"/>
      <c r="Q24" s="11"/>
      <c r="S24" s="15"/>
      <c r="T24" s="15"/>
    </row>
    <row r="25" spans="2:20" x14ac:dyDescent="0.2">
      <c r="B25" s="9"/>
      <c r="C25" s="3"/>
      <c r="D25" s="5"/>
      <c r="E25" s="7"/>
      <c r="Q25" s="11"/>
      <c r="S25" s="15"/>
      <c r="T25" s="15"/>
    </row>
    <row r="26" spans="2:20" x14ac:dyDescent="0.2">
      <c r="B26" s="9"/>
      <c r="C26" s="3"/>
      <c r="D26" s="5"/>
      <c r="E26" s="7"/>
      <c r="Q26" s="11"/>
      <c r="S26" s="15"/>
      <c r="T26" s="15"/>
    </row>
    <row r="27" spans="2:20" x14ac:dyDescent="0.2">
      <c r="B27" s="9"/>
      <c r="C27" s="3"/>
      <c r="D27" s="5"/>
      <c r="E27" s="7"/>
      <c r="Q27" s="11"/>
      <c r="S27" s="15"/>
      <c r="T27" s="15"/>
    </row>
    <row r="28" spans="2:20" x14ac:dyDescent="0.2">
      <c r="B28" s="9"/>
      <c r="C28" s="3"/>
      <c r="D28" s="5"/>
      <c r="E28" s="7"/>
      <c r="Q28" s="11"/>
      <c r="S28" s="15"/>
      <c r="T28" s="15"/>
    </row>
    <row r="29" spans="2:20" x14ac:dyDescent="0.2">
      <c r="B29" s="9"/>
      <c r="C29" s="3"/>
      <c r="D29" s="5"/>
      <c r="E29" s="7"/>
      <c r="Q29" s="11"/>
      <c r="S29" s="15"/>
      <c r="T29" s="15"/>
    </row>
    <row r="30" spans="2:20" x14ac:dyDescent="0.2">
      <c r="B30" s="9"/>
      <c r="C30" s="3"/>
      <c r="D30" s="5"/>
      <c r="E30" s="7"/>
      <c r="Q30" s="11"/>
      <c r="S30" s="15"/>
      <c r="T30" s="15"/>
    </row>
    <row r="31" spans="2:20" x14ac:dyDescent="0.2">
      <c r="B31" s="9"/>
      <c r="C31" s="3"/>
      <c r="D31" s="5"/>
      <c r="E31" s="7"/>
      <c r="Q31" s="11"/>
      <c r="S31" s="15"/>
      <c r="T31" s="15"/>
    </row>
    <row r="32" spans="2:20" x14ac:dyDescent="0.2">
      <c r="B32" s="9"/>
      <c r="C32" s="3"/>
      <c r="D32" s="5"/>
      <c r="E32" s="7"/>
      <c r="Q32" s="11"/>
      <c r="S32" s="15"/>
      <c r="T32" s="15"/>
    </row>
    <row r="33" spans="2:20" x14ac:dyDescent="0.2">
      <c r="B33" s="9"/>
      <c r="C33" s="3"/>
      <c r="D33" s="5"/>
      <c r="E33" s="7"/>
      <c r="Q33" s="11"/>
      <c r="S33" s="15"/>
      <c r="T33" s="15"/>
    </row>
    <row r="34" spans="2:20" x14ac:dyDescent="0.2">
      <c r="B34" s="9"/>
      <c r="C34" s="3"/>
      <c r="D34" s="5"/>
      <c r="E34" s="7"/>
      <c r="Q34" s="11"/>
      <c r="S34" s="15"/>
      <c r="T34" s="15"/>
    </row>
    <row r="35" spans="2:20" x14ac:dyDescent="0.2">
      <c r="B35" s="9"/>
      <c r="C35" s="3"/>
      <c r="D35" s="5"/>
      <c r="E35" s="7"/>
      <c r="Q35" s="11"/>
      <c r="S35" s="15"/>
      <c r="T35" s="15"/>
    </row>
    <row r="36" spans="2:20" x14ac:dyDescent="0.2">
      <c r="B36" s="9"/>
      <c r="C36" s="3"/>
      <c r="D36" s="5"/>
      <c r="E36" s="7"/>
      <c r="Q36" s="11"/>
      <c r="S36" s="15"/>
      <c r="T36" s="15"/>
    </row>
    <row r="37" spans="2:20" x14ac:dyDescent="0.2">
      <c r="B37" s="9"/>
      <c r="C37" s="3"/>
      <c r="D37" s="5"/>
      <c r="E37" s="7"/>
      <c r="Q37" s="11"/>
      <c r="S37" s="15"/>
      <c r="T37" s="15"/>
    </row>
    <row r="38" spans="2:20" x14ac:dyDescent="0.2">
      <c r="B38" s="9"/>
      <c r="C38" s="3"/>
      <c r="D38" s="5"/>
      <c r="E38" s="7"/>
      <c r="Q38" s="11"/>
      <c r="S38" s="15"/>
      <c r="T38" s="15"/>
    </row>
    <row r="39" spans="2:20" x14ac:dyDescent="0.2">
      <c r="B39" s="9"/>
      <c r="C39" s="3"/>
      <c r="D39" s="5"/>
      <c r="E39" s="7"/>
      <c r="Q39" s="11"/>
      <c r="S39" s="15"/>
      <c r="T39" s="15"/>
    </row>
    <row r="40" spans="2:20" x14ac:dyDescent="0.2">
      <c r="B40" s="9"/>
      <c r="C40" s="3"/>
      <c r="D40" s="5"/>
      <c r="E40" s="7"/>
      <c r="Q40" s="11"/>
      <c r="S40" s="15"/>
      <c r="T40" s="15"/>
    </row>
    <row r="41" spans="2:20" x14ac:dyDescent="0.2">
      <c r="B41" s="9"/>
      <c r="C41" s="3"/>
      <c r="D41" s="5"/>
      <c r="E41" s="7"/>
      <c r="Q41" s="11"/>
      <c r="S41" s="15"/>
      <c r="T41" s="15"/>
    </row>
    <row r="42" spans="2:20" x14ac:dyDescent="0.2">
      <c r="B42" s="9"/>
      <c r="C42" s="3"/>
      <c r="D42" s="5"/>
      <c r="E42" s="7"/>
      <c r="Q42" s="11"/>
      <c r="S42" s="15"/>
      <c r="T42" s="15"/>
    </row>
    <row r="43" spans="2:20" x14ac:dyDescent="0.2">
      <c r="B43" s="9"/>
      <c r="C43" s="3"/>
      <c r="D43" s="5"/>
      <c r="E43" s="7"/>
      <c r="Q43" s="11"/>
      <c r="S43" s="15"/>
      <c r="T43" s="15"/>
    </row>
    <row r="44" spans="2:20" x14ac:dyDescent="0.2">
      <c r="B44" s="9"/>
      <c r="C44" s="3"/>
      <c r="D44" s="5"/>
      <c r="E44" s="7"/>
      <c r="Q44" s="11"/>
      <c r="S44" s="15"/>
      <c r="T44" s="15"/>
    </row>
    <row r="45" spans="2:20" x14ac:dyDescent="0.2">
      <c r="B45" s="9"/>
      <c r="C45" s="3"/>
      <c r="D45" s="5"/>
      <c r="E45" s="7"/>
      <c r="Q45" s="11"/>
      <c r="S45" s="15"/>
      <c r="T45" s="15"/>
    </row>
    <row r="46" spans="2:20" x14ac:dyDescent="0.2">
      <c r="B46" s="9"/>
      <c r="C46" s="3"/>
      <c r="D46" s="5"/>
      <c r="E46" s="7"/>
      <c r="Q46" s="11"/>
      <c r="S46" s="15"/>
      <c r="T46" s="15"/>
    </row>
    <row r="47" spans="2:20" x14ac:dyDescent="0.2">
      <c r="B47" s="9"/>
      <c r="C47" s="3"/>
      <c r="D47" s="5"/>
      <c r="E47" s="7"/>
      <c r="Q47" s="11"/>
      <c r="S47" s="15"/>
      <c r="T47" s="15"/>
    </row>
    <row r="48" spans="2:20" x14ac:dyDescent="0.2">
      <c r="B48" s="9"/>
      <c r="C48" s="3"/>
      <c r="D48" s="5"/>
      <c r="E48" s="7"/>
      <c r="Q48" s="11"/>
      <c r="S48" s="15"/>
      <c r="T48" s="15"/>
    </row>
    <row r="49" spans="2:20" x14ac:dyDescent="0.2">
      <c r="B49" s="9"/>
      <c r="C49" s="3"/>
      <c r="D49" s="5"/>
      <c r="E49" s="7"/>
      <c r="Q49" s="11"/>
      <c r="S49" s="15"/>
      <c r="T49" s="15"/>
    </row>
    <row r="50" spans="2:20" x14ac:dyDescent="0.2">
      <c r="B50" s="9"/>
      <c r="C50" s="3"/>
      <c r="D50" s="5"/>
      <c r="E50" s="7"/>
      <c r="Q50" s="11"/>
      <c r="S50" s="15"/>
      <c r="T50" s="15"/>
    </row>
    <row r="51" spans="2:20" x14ac:dyDescent="0.2">
      <c r="B51" s="9"/>
      <c r="C51" s="3"/>
      <c r="D51" s="5"/>
      <c r="E51" s="7"/>
      <c r="Q51" s="11"/>
      <c r="S51" s="15"/>
      <c r="T51" s="15"/>
    </row>
    <row r="52" spans="2:20" x14ac:dyDescent="0.2">
      <c r="B52" s="9"/>
      <c r="C52" s="3"/>
      <c r="D52" s="5"/>
      <c r="E52" s="7"/>
      <c r="Q52" s="11"/>
      <c r="S52" s="15"/>
      <c r="T52" s="15"/>
    </row>
    <row r="53" spans="2:20" x14ac:dyDescent="0.2">
      <c r="B53" s="9"/>
      <c r="C53" s="3"/>
      <c r="D53" s="5"/>
      <c r="E53" s="7"/>
      <c r="Q53" s="11"/>
      <c r="S53" s="15"/>
      <c r="T53" s="15"/>
    </row>
    <row r="54" spans="2:20" x14ac:dyDescent="0.2">
      <c r="B54" s="9"/>
      <c r="C54" s="3"/>
      <c r="D54" s="5"/>
      <c r="E54" s="7"/>
      <c r="Q54" s="11"/>
      <c r="S54" s="15"/>
      <c r="T54" s="15"/>
    </row>
    <row r="55" spans="2:20" x14ac:dyDescent="0.2">
      <c r="B55" s="9"/>
      <c r="C55" s="3"/>
      <c r="D55" s="5"/>
      <c r="E55" s="7"/>
      <c r="Q55" s="11"/>
      <c r="S55" s="15"/>
      <c r="T55" s="15"/>
    </row>
    <row r="56" spans="2:20" x14ac:dyDescent="0.2">
      <c r="B56" s="9"/>
      <c r="C56" s="3"/>
      <c r="D56" s="5"/>
      <c r="E56" s="7"/>
      <c r="Q56" s="11"/>
      <c r="S56" s="15"/>
      <c r="T56" s="15"/>
    </row>
    <row r="57" spans="2:20" x14ac:dyDescent="0.2">
      <c r="B57" s="9"/>
      <c r="C57" s="3"/>
      <c r="D57" s="5"/>
      <c r="E57" s="7"/>
      <c r="Q57" s="11"/>
      <c r="S57" s="15"/>
      <c r="T57" s="15"/>
    </row>
    <row r="58" spans="2:20" x14ac:dyDescent="0.2">
      <c r="B58" s="9"/>
      <c r="C58" s="3"/>
      <c r="D58" s="5"/>
      <c r="E58" s="7"/>
      <c r="Q58" s="11"/>
      <c r="S58" s="15"/>
      <c r="T58" s="15"/>
    </row>
    <row r="59" spans="2:20" x14ac:dyDescent="0.2">
      <c r="B59" s="9"/>
      <c r="C59" s="3"/>
      <c r="D59" s="5"/>
      <c r="E59" s="7"/>
      <c r="Q59" s="11"/>
      <c r="S59" s="15"/>
      <c r="T59" s="15"/>
    </row>
    <row r="60" spans="2:20" x14ac:dyDescent="0.2">
      <c r="B60" s="9"/>
      <c r="C60" s="3"/>
      <c r="D60" s="5"/>
      <c r="E60" s="7"/>
      <c r="Q60" s="11"/>
      <c r="S60" s="15"/>
      <c r="T60" s="15"/>
    </row>
    <row r="61" spans="2:20" x14ac:dyDescent="0.2">
      <c r="B61" s="9"/>
      <c r="C61" s="3"/>
      <c r="D61" s="5"/>
      <c r="E61" s="7"/>
      <c r="Q61" s="11"/>
      <c r="S61" s="15"/>
      <c r="T61" s="15"/>
    </row>
    <row r="62" spans="2:20" x14ac:dyDescent="0.2">
      <c r="B62" s="9"/>
      <c r="C62" s="3"/>
      <c r="D62" s="5"/>
      <c r="E62" s="7"/>
      <c r="Q62" s="11"/>
      <c r="S62" s="15"/>
      <c r="T62" s="15"/>
    </row>
    <row r="63" spans="2:20" x14ac:dyDescent="0.2">
      <c r="B63" s="9"/>
      <c r="C63" s="3"/>
      <c r="D63" s="5"/>
      <c r="E63" s="7"/>
      <c r="Q63" s="11"/>
      <c r="S63" s="15"/>
      <c r="T63" s="15"/>
    </row>
    <row r="64" spans="2:20" x14ac:dyDescent="0.2">
      <c r="B64" s="9"/>
      <c r="C64" s="3"/>
      <c r="D64" s="5"/>
      <c r="E64" s="7"/>
      <c r="Q64" s="11"/>
      <c r="S64" s="15"/>
      <c r="T64" s="15"/>
    </row>
    <row r="65" spans="2:20" x14ac:dyDescent="0.2">
      <c r="B65" s="9"/>
      <c r="C65" s="3"/>
      <c r="D65" s="5"/>
      <c r="E65" s="7"/>
      <c r="Q65" s="11"/>
      <c r="S65" s="15"/>
      <c r="T65" s="15"/>
    </row>
    <row r="66" spans="2:20" x14ac:dyDescent="0.2">
      <c r="B66" s="9"/>
      <c r="C66" s="3"/>
      <c r="D66" s="5"/>
      <c r="E66" s="7"/>
      <c r="Q66" s="11"/>
      <c r="S66" s="15"/>
      <c r="T66" s="15"/>
    </row>
    <row r="67" spans="2:20" x14ac:dyDescent="0.2">
      <c r="B67" s="9"/>
      <c r="C67" s="3"/>
      <c r="D67" s="5"/>
      <c r="E67" s="7"/>
      <c r="Q67" s="11"/>
      <c r="S67" s="15"/>
      <c r="T67" s="15"/>
    </row>
    <row r="68" spans="2:20" x14ac:dyDescent="0.2">
      <c r="B68" s="9"/>
      <c r="C68" s="3"/>
      <c r="D68" s="5"/>
      <c r="E68" s="7"/>
      <c r="Q68" s="11"/>
      <c r="S68" s="15"/>
      <c r="T68" s="15"/>
    </row>
    <row r="69" spans="2:20" x14ac:dyDescent="0.2">
      <c r="B69" s="9"/>
      <c r="C69" s="3"/>
      <c r="D69" s="5"/>
      <c r="E69" s="7"/>
      <c r="Q69" s="11"/>
      <c r="S69" s="15"/>
      <c r="T69" s="15"/>
    </row>
    <row r="70" spans="2:20" x14ac:dyDescent="0.2">
      <c r="B70" s="9"/>
      <c r="C70" s="3"/>
      <c r="D70" s="5"/>
      <c r="E70" s="7"/>
      <c r="Q70" s="11"/>
      <c r="S70" s="15"/>
      <c r="T70" s="15"/>
    </row>
    <row r="71" spans="2:20" x14ac:dyDescent="0.2">
      <c r="B71" s="9"/>
      <c r="C71" s="3"/>
      <c r="D71" s="5"/>
      <c r="E71" s="7"/>
      <c r="Q71" s="11"/>
      <c r="S71" s="15"/>
      <c r="T71" s="15"/>
    </row>
    <row r="72" spans="2:20" x14ac:dyDescent="0.2">
      <c r="B72" s="9"/>
      <c r="C72" s="3"/>
      <c r="D72" s="5"/>
      <c r="E72" s="7"/>
      <c r="Q72" s="11"/>
      <c r="S72" s="15"/>
      <c r="T72" s="15"/>
    </row>
    <row r="73" spans="2:20" x14ac:dyDescent="0.2">
      <c r="B73" s="9"/>
      <c r="C73" s="3"/>
      <c r="D73" s="5"/>
      <c r="E73" s="7"/>
      <c r="Q73" s="11"/>
      <c r="S73" s="15"/>
      <c r="T73" s="15"/>
    </row>
    <row r="74" spans="2:20" x14ac:dyDescent="0.2">
      <c r="B74" s="9"/>
      <c r="C74" s="3"/>
      <c r="D74" s="5"/>
      <c r="E74" s="7"/>
      <c r="Q74" s="11"/>
      <c r="S74" s="15"/>
      <c r="T74" s="15"/>
    </row>
    <row r="75" spans="2:20" x14ac:dyDescent="0.2">
      <c r="B75" s="9"/>
      <c r="C75" s="3"/>
      <c r="D75" s="5"/>
      <c r="E75" s="7"/>
      <c r="Q75" s="11"/>
      <c r="S75" s="15"/>
      <c r="T75" s="15"/>
    </row>
    <row r="76" spans="2:20" x14ac:dyDescent="0.2">
      <c r="B76" s="9"/>
      <c r="C76" s="3"/>
      <c r="D76" s="5"/>
      <c r="E76" s="7"/>
      <c r="Q76" s="11"/>
      <c r="S76" s="15"/>
      <c r="T76" s="15"/>
    </row>
    <row r="77" spans="2:20" x14ac:dyDescent="0.2">
      <c r="B77" s="9"/>
      <c r="C77" s="3"/>
      <c r="D77" s="5"/>
      <c r="E77" s="7"/>
      <c r="Q77" s="11"/>
      <c r="S77" s="15"/>
      <c r="T77" s="15"/>
    </row>
    <row r="78" spans="2:20" x14ac:dyDescent="0.2">
      <c r="B78" s="9"/>
      <c r="C78" s="3"/>
      <c r="D78" s="5"/>
      <c r="E78" s="7"/>
      <c r="Q78" s="11"/>
      <c r="S78" s="15"/>
      <c r="T78" s="15"/>
    </row>
    <row r="79" spans="2:20" x14ac:dyDescent="0.2">
      <c r="B79" s="9"/>
      <c r="C79" s="3"/>
      <c r="D79" s="5"/>
      <c r="E79" s="7"/>
      <c r="Q79" s="11"/>
      <c r="S79" s="15"/>
      <c r="T79" s="15"/>
    </row>
    <row r="80" spans="2:20" x14ac:dyDescent="0.2">
      <c r="B80" s="9"/>
      <c r="C80" s="3"/>
      <c r="D80" s="5"/>
      <c r="E80" s="7"/>
      <c r="Q80" s="11"/>
      <c r="S80" s="15"/>
      <c r="T80" s="15"/>
    </row>
    <row r="81" spans="2:20" x14ac:dyDescent="0.2">
      <c r="B81" s="9"/>
      <c r="C81" s="3"/>
      <c r="D81" s="5"/>
      <c r="E81" s="7"/>
      <c r="Q81" s="11"/>
      <c r="S81" s="15"/>
      <c r="T81" s="15"/>
    </row>
    <row r="82" spans="2:20" x14ac:dyDescent="0.2">
      <c r="B82" s="9"/>
      <c r="C82" s="3"/>
      <c r="D82" s="5"/>
      <c r="E82" s="7"/>
      <c r="Q82" s="11"/>
      <c r="S82" s="15"/>
      <c r="T82" s="15"/>
    </row>
    <row r="83" spans="2:20" x14ac:dyDescent="0.2">
      <c r="B83" s="9"/>
      <c r="C83" s="3"/>
      <c r="D83" s="5"/>
      <c r="E83" s="7"/>
      <c r="Q83" s="11"/>
      <c r="S83" s="15"/>
      <c r="T83" s="15"/>
    </row>
    <row r="84" spans="2:20" x14ac:dyDescent="0.2">
      <c r="B84" s="9"/>
      <c r="C84" s="3"/>
      <c r="D84" s="5"/>
      <c r="E84" s="7"/>
      <c r="Q84" s="11"/>
      <c r="S84" s="15"/>
      <c r="T84" s="15"/>
    </row>
    <row r="85" spans="2:20" x14ac:dyDescent="0.2">
      <c r="B85" s="9"/>
      <c r="C85" s="3"/>
      <c r="D85" s="5"/>
      <c r="E85" s="7"/>
      <c r="Q85" s="11"/>
      <c r="S85" s="15"/>
      <c r="T85" s="15"/>
    </row>
    <row r="86" spans="2:20" x14ac:dyDescent="0.2">
      <c r="B86" s="9"/>
      <c r="C86" s="3"/>
      <c r="D86" s="5"/>
      <c r="E86" s="7"/>
      <c r="Q86" s="11"/>
      <c r="S86" s="15"/>
      <c r="T86" s="15"/>
    </row>
    <row r="87" spans="2:20" x14ac:dyDescent="0.2">
      <c r="B87" s="9"/>
      <c r="C87" s="3"/>
      <c r="D87" s="5"/>
      <c r="E87" s="7"/>
      <c r="Q87" s="11"/>
      <c r="S87" s="15"/>
      <c r="T87" s="15"/>
    </row>
    <row r="88" spans="2:20" x14ac:dyDescent="0.2">
      <c r="B88" s="9"/>
      <c r="C88" s="3"/>
      <c r="D88" s="5"/>
      <c r="E88" s="7"/>
      <c r="Q88" s="11"/>
      <c r="S88" s="15"/>
      <c r="T88" s="15"/>
    </row>
    <row r="89" spans="2:20" x14ac:dyDescent="0.2">
      <c r="B89" s="9"/>
      <c r="C89" s="3"/>
      <c r="D89" s="5"/>
      <c r="E89" s="7"/>
      <c r="Q89" s="11"/>
      <c r="S89" s="15"/>
      <c r="T89" s="15"/>
    </row>
    <row r="90" spans="2:20" x14ac:dyDescent="0.2">
      <c r="B90" s="9"/>
      <c r="C90" s="3"/>
      <c r="D90" s="5"/>
      <c r="E90" s="7"/>
      <c r="Q90" s="11"/>
      <c r="S90" s="15"/>
      <c r="T90" s="15"/>
    </row>
    <row r="91" spans="2:20" x14ac:dyDescent="0.2">
      <c r="B91" s="9"/>
      <c r="C91" s="3"/>
      <c r="D91" s="5"/>
      <c r="E91" s="7"/>
      <c r="Q91" s="11"/>
      <c r="S91" s="15"/>
      <c r="T91" s="15"/>
    </row>
    <row r="92" spans="2:20" x14ac:dyDescent="0.2">
      <c r="B92" s="9"/>
      <c r="C92" s="3"/>
      <c r="D92" s="5"/>
      <c r="E92" s="7"/>
      <c r="Q92" s="11"/>
      <c r="S92" s="15"/>
      <c r="T92" s="15"/>
    </row>
    <row r="93" spans="2:20" x14ac:dyDescent="0.2">
      <c r="B93" s="9"/>
      <c r="C93" s="3"/>
      <c r="D93" s="5"/>
      <c r="E93" s="7"/>
      <c r="Q93" s="11"/>
      <c r="S93" s="15"/>
      <c r="T93" s="15"/>
    </row>
    <row r="94" spans="2:20" x14ac:dyDescent="0.2">
      <c r="B94" s="9"/>
      <c r="C94" s="3"/>
      <c r="D94" s="5"/>
      <c r="E94" s="7"/>
      <c r="Q94" s="11"/>
      <c r="S94" s="15"/>
      <c r="T94" s="15"/>
    </row>
    <row r="95" spans="2:20" x14ac:dyDescent="0.2">
      <c r="B95" s="9"/>
      <c r="C95" s="3"/>
      <c r="D95" s="5"/>
      <c r="E95" s="7"/>
      <c r="Q95" s="11"/>
      <c r="S95" s="15"/>
      <c r="T95" s="15"/>
    </row>
    <row r="96" spans="2:20" x14ac:dyDescent="0.2">
      <c r="B96" s="9"/>
      <c r="C96" s="3"/>
      <c r="D96" s="5"/>
      <c r="E96" s="7"/>
      <c r="Q96" s="11"/>
      <c r="S96" s="15"/>
      <c r="T96" s="15"/>
    </row>
    <row r="97" spans="2:20" x14ac:dyDescent="0.2">
      <c r="B97" s="9"/>
      <c r="C97" s="3"/>
      <c r="D97" s="5"/>
      <c r="E97" s="7"/>
      <c r="Q97" s="11"/>
      <c r="S97" s="15"/>
      <c r="T97" s="15"/>
    </row>
    <row r="98" spans="2:20" x14ac:dyDescent="0.2">
      <c r="B98" s="9"/>
      <c r="C98" s="3"/>
      <c r="D98" s="5"/>
      <c r="E98" s="7"/>
      <c r="Q98" s="11"/>
      <c r="S98" s="15"/>
      <c r="T98" s="15"/>
    </row>
    <row r="99" spans="2:20" x14ac:dyDescent="0.2">
      <c r="B99" s="9"/>
      <c r="C99" s="3"/>
      <c r="D99" s="5"/>
      <c r="E99" s="7"/>
      <c r="Q99" s="11"/>
      <c r="S99" s="15"/>
      <c r="T99" s="15"/>
    </row>
    <row r="100" spans="2:20" x14ac:dyDescent="0.2">
      <c r="B100" s="9"/>
      <c r="C100" s="3"/>
      <c r="D100" s="5"/>
      <c r="E100" s="7"/>
      <c r="Q100" s="11"/>
      <c r="S100" s="15"/>
      <c r="T100" s="15"/>
    </row>
    <row r="101" spans="2:20" x14ac:dyDescent="0.2">
      <c r="B101" s="9"/>
      <c r="C101" s="3"/>
      <c r="D101" s="5"/>
      <c r="E101" s="7"/>
      <c r="Q101" s="11"/>
      <c r="S101" s="15"/>
      <c r="T101" s="15"/>
    </row>
    <row r="102" spans="2:20" x14ac:dyDescent="0.2">
      <c r="B102" s="9"/>
      <c r="C102" s="3"/>
      <c r="D102" s="5"/>
      <c r="E102" s="7"/>
      <c r="Q102" s="11"/>
      <c r="S102" s="15"/>
      <c r="T102" s="15"/>
    </row>
  </sheetData>
  <conditionalFormatting sqref="F1:F102">
    <cfRule type="containsText" dxfId="11" priority="9" operator="containsText" text="Canceled">
      <formula>NOT(ISERROR(SEARCH("Canceled",F1)))</formula>
    </cfRule>
    <cfRule type="containsText" dxfId="10" priority="10" operator="containsText" text="Failed">
      <formula>NOT(ISERROR(SEARCH("Failed",F1)))</formula>
    </cfRule>
    <cfRule type="containsText" dxfId="9" priority="11" operator="containsText" text="Successful">
      <formula>NOT(ISERROR(SEARCH("Successful",F1)))</formula>
    </cfRule>
    <cfRule type="containsText" dxfId="8" priority="12" operator="containsText" text="Live">
      <formula>NOT(ISERROR(SEARCH("Live",F1)))</formula>
    </cfRule>
  </conditionalFormatting>
  <conditionalFormatting sqref="O2:O102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DF53-1B06-DB4A-A7BF-E5BB67EFA69A}">
  <dimension ref="A1:T8"/>
  <sheetViews>
    <sheetView workbookViewId="0">
      <selection sqref="A1:T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76" x14ac:dyDescent="0.2">
      <c r="A2">
        <v>2661</v>
      </c>
      <c r="B2" s="9" t="s">
        <v>2661</v>
      </c>
      <c r="C2" s="3" t="s">
        <v>6771</v>
      </c>
      <c r="D2" s="5">
        <v>5000</v>
      </c>
      <c r="E2" s="7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8354</v>
      </c>
      <c r="S2" s="15">
        <v>41542.958449074074</v>
      </c>
      <c r="T2" s="15">
        <v>41572.958449074074</v>
      </c>
    </row>
    <row r="3" spans="1:20" ht="208" x14ac:dyDescent="0.2">
      <c r="A3">
        <v>2662</v>
      </c>
      <c r="B3" s="9" t="s">
        <v>2662</v>
      </c>
      <c r="C3" s="3" t="s">
        <v>6772</v>
      </c>
      <c r="D3" s="5">
        <v>20000</v>
      </c>
      <c r="E3" s="7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8354</v>
      </c>
      <c r="S3" s="15">
        <v>42207.746678240743</v>
      </c>
      <c r="T3" s="15">
        <v>42237.746678240743</v>
      </c>
    </row>
    <row r="4" spans="1:20" ht="192" x14ac:dyDescent="0.2">
      <c r="A4">
        <v>2664</v>
      </c>
      <c r="B4" s="9" t="s">
        <v>2664</v>
      </c>
      <c r="C4" s="3" t="s">
        <v>6774</v>
      </c>
      <c r="D4" s="5">
        <v>17500</v>
      </c>
      <c r="E4" s="7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8354</v>
      </c>
      <c r="S4" s="15">
        <v>42313.02542824074</v>
      </c>
      <c r="T4" s="15">
        <v>42347.290972222225</v>
      </c>
    </row>
    <row r="5" spans="1:20" ht="208" x14ac:dyDescent="0.2">
      <c r="A5">
        <v>2665</v>
      </c>
      <c r="B5" s="9" t="s">
        <v>2665</v>
      </c>
      <c r="C5" s="3" t="s">
        <v>6775</v>
      </c>
      <c r="D5" s="5">
        <v>3500</v>
      </c>
      <c r="E5" s="7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8354</v>
      </c>
      <c r="S5" s="15">
        <v>42083.895532407405</v>
      </c>
      <c r="T5" s="15">
        <v>42128.895532407405</v>
      </c>
    </row>
    <row r="6" spans="1:20" ht="224" x14ac:dyDescent="0.2">
      <c r="A6">
        <v>2666</v>
      </c>
      <c r="B6" s="9" t="s">
        <v>2666</v>
      </c>
      <c r="C6" s="3" t="s">
        <v>6776</v>
      </c>
      <c r="D6" s="5">
        <v>10000</v>
      </c>
      <c r="E6" s="7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8354</v>
      </c>
      <c r="S6" s="15">
        <v>42235.764340277776</v>
      </c>
      <c r="T6" s="15">
        <v>42272.875</v>
      </c>
    </row>
    <row r="7" spans="1:20" ht="208" x14ac:dyDescent="0.2">
      <c r="A7">
        <v>2667</v>
      </c>
      <c r="B7" s="9" t="s">
        <v>2667</v>
      </c>
      <c r="C7" s="3" t="s">
        <v>6777</v>
      </c>
      <c r="D7" s="5">
        <v>1500</v>
      </c>
      <c r="E7" s="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8354</v>
      </c>
      <c r="S7" s="15">
        <v>42380.926111111112</v>
      </c>
      <c r="T7" s="15">
        <v>42410.926111111112</v>
      </c>
    </row>
    <row r="8" spans="1:20" ht="192" x14ac:dyDescent="0.2">
      <c r="A8">
        <v>2669</v>
      </c>
      <c r="B8" s="9" t="s">
        <v>2669</v>
      </c>
      <c r="C8" s="3" t="s">
        <v>6779</v>
      </c>
      <c r="D8" s="5">
        <v>800</v>
      </c>
      <c r="E8" s="7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8354</v>
      </c>
      <c r="S8" s="15">
        <v>42319.035833333335</v>
      </c>
      <c r="T8" s="15">
        <v>42379.035833333335</v>
      </c>
    </row>
  </sheetData>
  <conditionalFormatting sqref="F1:F8">
    <cfRule type="containsText" dxfId="7" priority="9" operator="containsText" text="Canceled">
      <formula>NOT(ISERROR(SEARCH("Canceled",F1)))</formula>
    </cfRule>
    <cfRule type="containsText" dxfId="6" priority="10" operator="containsText" text="Failed">
      <formula>NOT(ISERROR(SEARCH("Failed",F1)))</formula>
    </cfRule>
    <cfRule type="containsText" dxfId="5" priority="11" operator="containsText" text="Successful">
      <formula>NOT(ISERROR(SEARCH("Successful",F1)))</formula>
    </cfRule>
    <cfRule type="containsText" dxfId="4" priority="12" operator="containsText" text="Live">
      <formula>NOT(ISERROR(SEARCH("Live",F1)))</formula>
    </cfRule>
  </conditionalFormatting>
  <conditionalFormatting sqref="O2:O8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4170-454A-6048-9AE7-665C4CF84577}">
  <dimension ref="A1:T8"/>
  <sheetViews>
    <sheetView workbookViewId="0">
      <selection sqref="A1:T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2671</v>
      </c>
      <c r="B2" s="9" t="s">
        <v>2671</v>
      </c>
      <c r="C2" s="3" t="s">
        <v>6781</v>
      </c>
      <c r="D2" s="5">
        <v>25000</v>
      </c>
      <c r="E2" s="7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8354</v>
      </c>
      <c r="S2" s="15">
        <v>41962.749027777783</v>
      </c>
      <c r="T2" s="15">
        <v>41992.818055555559</v>
      </c>
    </row>
    <row r="3" spans="1:20" ht="208" x14ac:dyDescent="0.2">
      <c r="A3">
        <v>2672</v>
      </c>
      <c r="B3" s="9" t="s">
        <v>2672</v>
      </c>
      <c r="C3" s="3" t="s">
        <v>6782</v>
      </c>
      <c r="D3" s="5">
        <v>10000</v>
      </c>
      <c r="E3" s="7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8354</v>
      </c>
      <c r="S3" s="15">
        <v>42344.884143518517</v>
      </c>
      <c r="T3" s="15">
        <v>42366.25</v>
      </c>
    </row>
    <row r="4" spans="1:20" ht="192" x14ac:dyDescent="0.2">
      <c r="A4">
        <v>2673</v>
      </c>
      <c r="B4" s="9" t="s">
        <v>2673</v>
      </c>
      <c r="C4" s="3" t="s">
        <v>6783</v>
      </c>
      <c r="D4" s="5">
        <v>40000</v>
      </c>
      <c r="E4" s="7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8354</v>
      </c>
      <c r="S4" s="15">
        <v>41912.541655092595</v>
      </c>
      <c r="T4" s="15">
        <v>41941.947916666664</v>
      </c>
    </row>
    <row r="5" spans="1:20" ht="208" x14ac:dyDescent="0.2">
      <c r="A5">
        <v>2674</v>
      </c>
      <c r="B5" s="9" t="s">
        <v>2674</v>
      </c>
      <c r="C5" s="3" t="s">
        <v>6784</v>
      </c>
      <c r="D5" s="5">
        <v>35000</v>
      </c>
      <c r="E5" s="7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8354</v>
      </c>
      <c r="S5" s="15">
        <v>42529.632754629631</v>
      </c>
      <c r="T5" s="15">
        <v>42556.207638888889</v>
      </c>
    </row>
    <row r="6" spans="1:20" ht="208" x14ac:dyDescent="0.2">
      <c r="A6">
        <v>2675</v>
      </c>
      <c r="B6" s="9" t="s">
        <v>2675</v>
      </c>
      <c r="C6" s="3" t="s">
        <v>6785</v>
      </c>
      <c r="D6" s="5">
        <v>25000</v>
      </c>
      <c r="E6" s="7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8354</v>
      </c>
      <c r="S6" s="15">
        <v>41923.857511574075</v>
      </c>
      <c r="T6" s="15">
        <v>41953.899178240739</v>
      </c>
    </row>
    <row r="7" spans="1:20" ht="192" x14ac:dyDescent="0.2">
      <c r="A7">
        <v>2677</v>
      </c>
      <c r="B7" s="9" t="s">
        <v>2677</v>
      </c>
      <c r="C7" s="3" t="s">
        <v>6787</v>
      </c>
      <c r="D7" s="5">
        <v>19500</v>
      </c>
      <c r="E7" s="7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8354</v>
      </c>
      <c r="S7" s="15">
        <v>41793.029432870368</v>
      </c>
      <c r="T7" s="15">
        <v>41823.029432870368</v>
      </c>
    </row>
    <row r="8" spans="1:20" ht="208" x14ac:dyDescent="0.2">
      <c r="A8">
        <v>2679</v>
      </c>
      <c r="B8" s="9" t="s">
        <v>2679</v>
      </c>
      <c r="C8" s="3" t="s">
        <v>6789</v>
      </c>
      <c r="D8" s="5">
        <v>40000</v>
      </c>
      <c r="E8" s="7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8354</v>
      </c>
      <c r="S8" s="15">
        <v>42033.001087962963</v>
      </c>
      <c r="T8" s="15">
        <v>42063.001087962963</v>
      </c>
    </row>
  </sheetData>
  <conditionalFormatting sqref="F1:F8">
    <cfRule type="containsText" dxfId="3" priority="9" operator="containsText" text="Canceled">
      <formula>NOT(ISERROR(SEARCH("Canceled",F1)))</formula>
    </cfRule>
    <cfRule type="containsText" dxfId="2" priority="10" operator="containsText" text="Failed">
      <formula>NOT(ISERROR(SEARCH("Failed",F1)))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Live">
      <formula>NOT(ISERROR(SEARCH("Live",F1)))</formula>
    </cfRule>
  </conditionalFormatting>
  <conditionalFormatting sqref="O2:O8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6046-8CF7-974C-B5E9-49B3A1CCC0C8}">
  <dimension ref="A1:C6"/>
  <sheetViews>
    <sheetView topLeftCell="A2" workbookViewId="0">
      <selection activeCell="C6" sqref="B2:C6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34">
        <f>AVERAGE('Successful US Makerspaces'!D:D)</f>
        <v>8328.5714285714294</v>
      </c>
      <c r="C2" s="34">
        <f>AVERAGE('Failed US Makerspaces'!D:D)</f>
        <v>27785.714285714286</v>
      </c>
    </row>
    <row r="3" spans="1:3" x14ac:dyDescent="0.2">
      <c r="A3" t="s">
        <v>8388</v>
      </c>
      <c r="B3" s="34">
        <f>MEDIAN('Successful US Makerspaces'!D:D)</f>
        <v>5000</v>
      </c>
      <c r="C3" s="34">
        <f>MEDIAN('Failed US Makerspaces'!D:D)</f>
        <v>25000</v>
      </c>
    </row>
    <row r="4" spans="1:3" x14ac:dyDescent="0.2">
      <c r="B4" s="34"/>
      <c r="C4" s="34"/>
    </row>
    <row r="5" spans="1:3" x14ac:dyDescent="0.2">
      <c r="A5" t="s">
        <v>8389</v>
      </c>
      <c r="B5" s="18">
        <f>AVERAGE('Successful US Makerspaces'!E:E)</f>
        <v>9643.6442857142865</v>
      </c>
      <c r="C5" s="18">
        <f>AVERAGE('Failed US Makerspaces'!E:E)</f>
        <v>6375</v>
      </c>
    </row>
    <row r="6" spans="1:3" x14ac:dyDescent="0.2">
      <c r="A6" t="s">
        <v>8390</v>
      </c>
      <c r="B6" s="18">
        <f>MEDIAN('Successful US Makerspaces'!E:E)</f>
        <v>5145</v>
      </c>
      <c r="C6" s="18">
        <f>MEDIAN('Failed US Makerspaces'!E:E)</f>
        <v>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 on Launch Date</vt:lpstr>
      <vt:lpstr>Edinburgh Research</vt:lpstr>
      <vt:lpstr>Skill Drill Mean-Median</vt:lpstr>
      <vt:lpstr>Successful US Photobook</vt:lpstr>
      <vt:lpstr>Failed US Photobook</vt:lpstr>
      <vt:lpstr>Descriptive Statistics (Photob)</vt:lpstr>
      <vt:lpstr>Successful US Makerspaces</vt:lpstr>
      <vt:lpstr>Failed US Makerspaces</vt:lpstr>
      <vt:lpstr>Descriptive Statistics (Makers)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Clarke</cp:lastModifiedBy>
  <dcterms:created xsi:type="dcterms:W3CDTF">2017-04-20T15:17:24Z</dcterms:created>
  <dcterms:modified xsi:type="dcterms:W3CDTF">2020-09-27T00:47:31Z</dcterms:modified>
</cp:coreProperties>
</file>