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05c6d5d923208e21/Grad Year One/Semester 2/Tools for Analysis/"/>
    </mc:Choice>
  </mc:AlternateContent>
  <xr:revisionPtr revIDLastSave="7" documentId="13_ncr:1_{0D6C9789-3E6D-47BA-8D6D-E63E5B45D39A}" xr6:coauthVersionLast="47" xr6:coauthVersionMax="47" xr10:uidLastSave="{9955C0CD-0EB3-4CDB-BF7E-A05CE3FFF442}"/>
  <bookViews>
    <workbookView xWindow="-110" yWindow="-110" windowWidth="19420" windowHeight="11500" xr2:uid="{00000000-000D-0000-FFFF-FFFF00000000}"/>
  </bookViews>
  <sheets>
    <sheet name="PA Log Sheet" sheetId="1" r:id="rId1"/>
    <sheet name="Column Descriptions" sheetId="17" r:id="rId2"/>
  </sheets>
  <definedNames>
    <definedName name="_xlnm._FilterDatabase" localSheetId="0" hidden="1">'PA Log Sheet'!$H$721:$H$721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36" i="1" l="1"/>
  <c r="C1749" i="1"/>
  <c r="D1749" i="1" s="1"/>
  <c r="C1748" i="1"/>
  <c r="D1748" i="1" s="1"/>
  <c r="C1750" i="1"/>
  <c r="C1757" i="1"/>
  <c r="D1757" i="1" s="1"/>
  <c r="C1754" i="1"/>
  <c r="D1754" i="1" s="1"/>
  <c r="C1753" i="1"/>
  <c r="D1753" i="1" s="1"/>
  <c r="C1759" i="1"/>
  <c r="D1759" i="1" s="1"/>
  <c r="C1758" i="1"/>
  <c r="D1758" i="1" s="1"/>
  <c r="C1766" i="1"/>
  <c r="D1766" i="1" s="1"/>
  <c r="C1762" i="1"/>
  <c r="D1762" i="1" s="1"/>
  <c r="C1761" i="1"/>
  <c r="C1765" i="1"/>
  <c r="C1707" i="1"/>
  <c r="C1767" i="1"/>
  <c r="D1767" i="1" s="1"/>
  <c r="C1760" i="1"/>
  <c r="D1760" i="1" s="1"/>
  <c r="C1764" i="1"/>
  <c r="C1763" i="1"/>
  <c r="C1756" i="1"/>
  <c r="C1755" i="1"/>
  <c r="C1739" i="1"/>
  <c r="C1740" i="1"/>
  <c r="C1745" i="1"/>
  <c r="C1744" i="1"/>
  <c r="C1752" i="1"/>
  <c r="C1751" i="1"/>
  <c r="C1738" i="1"/>
  <c r="C1722" i="1"/>
  <c r="C1593" i="1"/>
  <c r="C1742" i="1"/>
  <c r="C1725" i="1"/>
  <c r="C1591" i="1"/>
  <c r="C1619" i="1"/>
  <c r="C1746" i="1"/>
  <c r="C1743" i="1"/>
  <c r="C1747" i="1"/>
  <c r="D1747" i="1" s="1"/>
  <c r="C1741" i="1"/>
  <c r="D1741" i="1" s="1"/>
  <c r="C1737" i="1"/>
  <c r="C579" i="1"/>
  <c r="C1439" i="1"/>
  <c r="C1440" i="1"/>
  <c r="C1438" i="1"/>
  <c r="C1735" i="1"/>
  <c r="C1734" i="1"/>
  <c r="C1729" i="1"/>
  <c r="D1729" i="1" s="1"/>
  <c r="C1728" i="1"/>
  <c r="D1728" i="1" s="1"/>
  <c r="C1727" i="1"/>
  <c r="D1727" i="1" s="1"/>
  <c r="C1726" i="1"/>
  <c r="C1646" i="1"/>
  <c r="C4" i="1"/>
  <c r="C3" i="1"/>
  <c r="C5" i="1"/>
  <c r="D5" i="1" s="1"/>
  <c r="C2" i="1"/>
  <c r="C6" i="1"/>
  <c r="D6" i="1" s="1"/>
  <c r="C7" i="1"/>
  <c r="C12" i="1"/>
  <c r="C13" i="1"/>
  <c r="C14" i="1"/>
  <c r="C15" i="1"/>
  <c r="C9" i="1"/>
  <c r="C10" i="1"/>
  <c r="C11" i="1"/>
  <c r="C8" i="1"/>
  <c r="D8" i="1" s="1"/>
  <c r="C16" i="1"/>
  <c r="D16" i="1" s="1"/>
  <c r="C17" i="1"/>
  <c r="D17" i="1" s="1"/>
  <c r="C18" i="1"/>
  <c r="C19" i="1"/>
  <c r="C20" i="1"/>
  <c r="C22" i="1"/>
  <c r="C21" i="1"/>
  <c r="C23" i="1"/>
  <c r="C24" i="1"/>
  <c r="C25" i="1"/>
  <c r="C26" i="1"/>
  <c r="C27" i="1"/>
  <c r="C28" i="1"/>
  <c r="C29" i="1"/>
  <c r="C30" i="1"/>
  <c r="C33" i="1"/>
  <c r="C32" i="1"/>
  <c r="D32" i="1" s="1"/>
  <c r="C31" i="1"/>
  <c r="C34" i="1"/>
  <c r="D34" i="1" s="1"/>
  <c r="C40" i="1"/>
  <c r="C38" i="1"/>
  <c r="C39" i="1"/>
  <c r="D39" i="1" s="1"/>
  <c r="C36" i="1"/>
  <c r="D36" i="1" s="1"/>
  <c r="C35" i="1"/>
  <c r="D35" i="1" s="1"/>
  <c r="C37" i="1"/>
  <c r="C41" i="1"/>
  <c r="C43" i="1"/>
  <c r="C42" i="1"/>
  <c r="C44" i="1"/>
  <c r="C45" i="1"/>
  <c r="C49" i="1"/>
  <c r="C48" i="1"/>
  <c r="C46" i="1"/>
  <c r="C47" i="1"/>
  <c r="C54" i="1"/>
  <c r="D54" i="1" s="1"/>
  <c r="C52" i="1"/>
  <c r="D52" i="1" s="1"/>
  <c r="C58" i="1"/>
  <c r="C59" i="1"/>
  <c r="C57" i="1"/>
  <c r="C55" i="1"/>
  <c r="C56" i="1"/>
  <c r="D56" i="1" s="1"/>
  <c r="C71" i="1"/>
  <c r="C63" i="1"/>
  <c r="C64" i="1"/>
  <c r="C66" i="1"/>
  <c r="D66" i="1" s="1"/>
  <c r="C62" i="1"/>
  <c r="C67" i="1"/>
  <c r="C68" i="1"/>
  <c r="C69" i="1"/>
  <c r="C72" i="1"/>
  <c r="D72" i="1" s="1"/>
  <c r="C73" i="1"/>
  <c r="C74" i="1"/>
  <c r="C76" i="1"/>
  <c r="C75" i="1"/>
  <c r="C78" i="1"/>
  <c r="D78" i="1" s="1"/>
  <c r="C79" i="1"/>
  <c r="C82" i="1"/>
  <c r="C81" i="1"/>
  <c r="D81" i="1" s="1"/>
  <c r="C88" i="1"/>
  <c r="C85" i="1"/>
  <c r="C84" i="1"/>
  <c r="D84" i="1" s="1"/>
  <c r="C86" i="1"/>
  <c r="C87" i="1"/>
  <c r="C89" i="1"/>
  <c r="C90" i="1"/>
  <c r="C91" i="1"/>
  <c r="C92" i="1"/>
  <c r="D92" i="1" s="1"/>
  <c r="C97" i="1"/>
  <c r="D97" i="1" s="1"/>
  <c r="C100" i="1"/>
  <c r="D100" i="1" s="1"/>
  <c r="C94" i="1"/>
  <c r="C95" i="1"/>
  <c r="C96" i="1"/>
  <c r="C93" i="1"/>
  <c r="D93" i="1" s="1"/>
  <c r="C105" i="1"/>
  <c r="C106" i="1"/>
  <c r="C103" i="1"/>
  <c r="C104" i="1"/>
  <c r="C107" i="1"/>
  <c r="D107" i="1" s="1"/>
  <c r="C108" i="1"/>
  <c r="C109" i="1"/>
  <c r="D109" i="1" s="1"/>
  <c r="C110" i="1"/>
  <c r="D110" i="1" s="1"/>
  <c r="C112" i="1"/>
  <c r="D112" i="1" s="1"/>
  <c r="C115" i="1"/>
  <c r="D115" i="1" s="1"/>
  <c r="C114" i="1"/>
  <c r="D114" i="1" s="1"/>
  <c r="C119" i="1"/>
  <c r="D119" i="1" s="1"/>
  <c r="C116" i="1"/>
  <c r="C118" i="1"/>
  <c r="C124" i="1"/>
  <c r="D124" i="1" s="1"/>
  <c r="C123" i="1"/>
  <c r="C120" i="1"/>
  <c r="C122" i="1"/>
  <c r="C121" i="1"/>
  <c r="C126" i="1"/>
  <c r="C127" i="1"/>
  <c r="C130" i="1"/>
  <c r="D130" i="1" s="1"/>
  <c r="C128" i="1"/>
  <c r="D128" i="1" s="1"/>
  <c r="C129" i="1"/>
  <c r="D129" i="1" s="1"/>
  <c r="C131" i="1"/>
  <c r="D131" i="1" s="1"/>
  <c r="C132" i="1"/>
  <c r="C133" i="1"/>
  <c r="D133" i="1" s="1"/>
  <c r="C135" i="1"/>
  <c r="D135" i="1" s="1"/>
  <c r="C136" i="1"/>
  <c r="C141" i="1"/>
  <c r="C143" i="1"/>
  <c r="C142" i="1"/>
  <c r="C144" i="1"/>
  <c r="D144" i="1" s="1"/>
  <c r="C146" i="1"/>
  <c r="C145" i="1"/>
  <c r="C151" i="1"/>
  <c r="D151" i="1" s="1"/>
  <c r="C152" i="1"/>
  <c r="D152" i="1" s="1"/>
  <c r="C150" i="1"/>
  <c r="D150" i="1" s="1"/>
  <c r="C149" i="1"/>
  <c r="D149" i="1" s="1"/>
  <c r="C154" i="1"/>
  <c r="C156" i="1"/>
  <c r="C157" i="1"/>
  <c r="C158" i="1"/>
  <c r="C159" i="1"/>
  <c r="C160" i="1"/>
  <c r="C163" i="1"/>
  <c r="C162" i="1"/>
  <c r="C161" i="1"/>
  <c r="D161" i="1" s="1"/>
  <c r="C165" i="1"/>
  <c r="C166" i="1"/>
  <c r="C164" i="1"/>
  <c r="C167" i="1"/>
  <c r="D167" i="1" s="1"/>
  <c r="C168" i="1"/>
  <c r="D168" i="1" s="1"/>
  <c r="C170" i="1"/>
  <c r="C171" i="1"/>
  <c r="C172" i="1"/>
  <c r="C173" i="1"/>
  <c r="D173" i="1" s="1"/>
  <c r="C174" i="1"/>
  <c r="D174" i="1" s="1"/>
  <c r="C179" i="1"/>
  <c r="D179" i="1" s="1"/>
  <c r="C176" i="1"/>
  <c r="C175" i="1"/>
  <c r="C181" i="1"/>
  <c r="C182" i="1"/>
  <c r="C183" i="1"/>
  <c r="D183" i="1" s="1"/>
  <c r="C184" i="1"/>
  <c r="D184" i="1" s="1"/>
  <c r="C186" i="1"/>
  <c r="D186" i="1" s="1"/>
  <c r="C187" i="1"/>
  <c r="D187" i="1" s="1"/>
  <c r="C192" i="1"/>
  <c r="C194" i="1"/>
  <c r="C191" i="1"/>
  <c r="C190" i="1"/>
  <c r="D190" i="1" s="1"/>
  <c r="C198" i="1"/>
  <c r="C197" i="1"/>
  <c r="C199" i="1"/>
  <c r="D199" i="1" s="1"/>
  <c r="C200" i="1"/>
  <c r="D200" i="1" s="1"/>
  <c r="C202" i="1"/>
  <c r="C203" i="1"/>
  <c r="C206" i="1"/>
  <c r="D206" i="1" s="1"/>
  <c r="C209" i="1"/>
  <c r="C210" i="1"/>
  <c r="D210" i="1" s="1"/>
  <c r="C212" i="1"/>
  <c r="C211" i="1"/>
  <c r="C213" i="1"/>
  <c r="D213" i="1" s="1"/>
  <c r="C214" i="1"/>
  <c r="D214" i="1" s="1"/>
  <c r="C218" i="1"/>
  <c r="C217" i="1"/>
  <c r="C219" i="1"/>
  <c r="C220" i="1"/>
  <c r="C221" i="1"/>
  <c r="C222" i="1"/>
  <c r="C224" i="1"/>
  <c r="D224" i="1" s="1"/>
  <c r="C226" i="1"/>
  <c r="C227" i="1"/>
  <c r="C229" i="1"/>
  <c r="D229" i="1" s="1"/>
  <c r="C231" i="1"/>
  <c r="D231" i="1" s="1"/>
  <c r="C233" i="1"/>
  <c r="D233" i="1" s="1"/>
  <c r="C230" i="1"/>
  <c r="D230" i="1" s="1"/>
  <c r="C235" i="1"/>
  <c r="D235" i="1" s="1"/>
  <c r="C237" i="1"/>
  <c r="C240" i="1"/>
  <c r="C238" i="1"/>
  <c r="C239" i="1"/>
  <c r="C241" i="1"/>
  <c r="C243" i="1"/>
  <c r="C245" i="1"/>
  <c r="C246" i="1"/>
  <c r="C247" i="1"/>
  <c r="D247" i="1" s="1"/>
  <c r="C248" i="1"/>
  <c r="C249" i="1"/>
  <c r="D249" i="1" s="1"/>
  <c r="C250" i="1"/>
  <c r="C251" i="1"/>
  <c r="C254" i="1"/>
  <c r="D254" i="1" s="1"/>
  <c r="C255" i="1"/>
  <c r="D255" i="1" s="1"/>
  <c r="C253" i="1"/>
  <c r="D253" i="1" s="1"/>
  <c r="C258" i="1"/>
  <c r="D258" i="1" s="1"/>
  <c r="C259" i="1"/>
  <c r="C260" i="1"/>
  <c r="C261" i="1"/>
  <c r="C262" i="1"/>
  <c r="C265" i="1"/>
  <c r="C266" i="1"/>
  <c r="C264" i="1"/>
  <c r="C269" i="1"/>
  <c r="C270" i="1"/>
  <c r="C276" i="1"/>
  <c r="C274" i="1"/>
  <c r="D274" i="1" s="1"/>
  <c r="C281" i="1"/>
  <c r="C282" i="1"/>
  <c r="C283" i="1"/>
  <c r="C284" i="1"/>
  <c r="C285" i="1"/>
  <c r="C286" i="1"/>
  <c r="C287" i="1"/>
  <c r="C289" i="1"/>
  <c r="C288" i="1"/>
  <c r="D288" i="1" s="1"/>
  <c r="C291" i="1"/>
  <c r="C292" i="1"/>
  <c r="C293" i="1"/>
  <c r="C294" i="1"/>
  <c r="C290" i="1"/>
  <c r="C296" i="1"/>
  <c r="D296" i="1" s="1"/>
  <c r="C298" i="1"/>
  <c r="D298" i="1" s="1"/>
  <c r="C300" i="1"/>
  <c r="C299" i="1"/>
  <c r="C305" i="1"/>
  <c r="C306" i="1"/>
  <c r="C303" i="1"/>
  <c r="D303" i="1" s="1"/>
  <c r="C310" i="1"/>
  <c r="D310" i="1" s="1"/>
  <c r="C308" i="1"/>
  <c r="C309" i="1"/>
  <c r="C307" i="1"/>
  <c r="C311" i="1"/>
  <c r="D311" i="1" s="1"/>
  <c r="C315" i="1"/>
  <c r="C314" i="1"/>
  <c r="C317" i="1"/>
  <c r="D317" i="1" s="1"/>
  <c r="C320" i="1"/>
  <c r="C322" i="1"/>
  <c r="C323" i="1"/>
  <c r="C325" i="1"/>
  <c r="D325" i="1" s="1"/>
  <c r="C324" i="1"/>
  <c r="D324" i="1" s="1"/>
  <c r="C326" i="1"/>
  <c r="C327" i="1"/>
  <c r="D327" i="1" s="1"/>
  <c r="C331" i="1"/>
  <c r="D331" i="1" s="1"/>
  <c r="C330" i="1"/>
  <c r="C332" i="1"/>
  <c r="D332" i="1" s="1"/>
  <c r="C333" i="1"/>
  <c r="D333" i="1" s="1"/>
  <c r="C337" i="1"/>
  <c r="C338" i="1"/>
  <c r="C339" i="1"/>
  <c r="C336" i="1"/>
  <c r="C334" i="1"/>
  <c r="C340" i="1"/>
  <c r="D340" i="1" s="1"/>
  <c r="C335" i="1"/>
  <c r="C344" i="1"/>
  <c r="D344" i="1" s="1"/>
  <c r="C341" i="1"/>
  <c r="C345" i="1"/>
  <c r="C346" i="1"/>
  <c r="C347" i="1"/>
  <c r="D347" i="1" s="1"/>
  <c r="C349" i="1"/>
  <c r="C353" i="1"/>
  <c r="C352" i="1"/>
  <c r="C355" i="1"/>
  <c r="D355" i="1" s="1"/>
  <c r="C360" i="1"/>
  <c r="C361" i="1"/>
  <c r="C359" i="1"/>
  <c r="C364" i="1"/>
  <c r="C365" i="1"/>
  <c r="D365" i="1" s="1"/>
  <c r="C363" i="1"/>
  <c r="C369" i="1"/>
  <c r="C372" i="1"/>
  <c r="D372" i="1" s="1"/>
  <c r="C371" i="1"/>
  <c r="C374" i="1"/>
  <c r="C375" i="1"/>
  <c r="C376" i="1"/>
  <c r="D376" i="1" s="1"/>
  <c r="C377" i="1"/>
  <c r="D377" i="1" s="1"/>
  <c r="C382" i="1"/>
  <c r="C383" i="1"/>
  <c r="C384" i="1"/>
  <c r="C385" i="1"/>
  <c r="C389" i="1"/>
  <c r="D389" i="1" s="1"/>
  <c r="C391" i="1"/>
  <c r="C392" i="1"/>
  <c r="C390" i="1"/>
  <c r="D390" i="1" s="1"/>
  <c r="C396" i="1"/>
  <c r="C398" i="1"/>
  <c r="C400" i="1"/>
  <c r="C399" i="1"/>
  <c r="C402" i="1"/>
  <c r="C403" i="1"/>
  <c r="C404" i="1"/>
  <c r="C406" i="1"/>
  <c r="C409" i="1"/>
  <c r="D409" i="1" s="1"/>
  <c r="C411" i="1"/>
  <c r="D411" i="1" s="1"/>
  <c r="C412" i="1"/>
  <c r="D412" i="1" s="1"/>
  <c r="C413" i="1"/>
  <c r="C416" i="1"/>
  <c r="C417" i="1"/>
  <c r="D417" i="1" s="1"/>
  <c r="C418" i="1"/>
  <c r="D418" i="1" s="1"/>
  <c r="C421" i="1"/>
  <c r="C422" i="1"/>
  <c r="C420" i="1"/>
  <c r="D420" i="1" s="1"/>
  <c r="C425" i="1"/>
  <c r="D425" i="1" s="1"/>
  <c r="C426" i="1"/>
  <c r="D426" i="1" s="1"/>
  <c r="C428" i="1"/>
  <c r="C429" i="1"/>
  <c r="C433" i="1"/>
  <c r="C434" i="1"/>
  <c r="C432" i="1"/>
  <c r="C435" i="1"/>
  <c r="C431" i="1"/>
  <c r="D431" i="1" s="1"/>
  <c r="C437" i="1"/>
  <c r="C438" i="1"/>
  <c r="C440" i="1"/>
  <c r="D440" i="1" s="1"/>
  <c r="C439" i="1"/>
  <c r="D439" i="1" s="1"/>
  <c r="C442" i="1"/>
  <c r="C441" i="1"/>
  <c r="C446" i="1"/>
  <c r="C444" i="1"/>
  <c r="C447" i="1"/>
  <c r="C443" i="1"/>
  <c r="C445" i="1"/>
  <c r="C450" i="1"/>
  <c r="C448" i="1"/>
  <c r="C452" i="1"/>
  <c r="D452" i="1" s="1"/>
  <c r="C451" i="1"/>
  <c r="C453" i="1"/>
  <c r="C454" i="1"/>
  <c r="C457" i="1"/>
  <c r="C458" i="1"/>
  <c r="C462" i="1"/>
  <c r="D462" i="1" s="1"/>
  <c r="C463" i="1"/>
  <c r="C460" i="1"/>
  <c r="C461" i="1"/>
  <c r="C459" i="1"/>
  <c r="D459" i="1" s="1"/>
  <c r="C465" i="1"/>
  <c r="C464" i="1"/>
  <c r="C466" i="1"/>
  <c r="D466" i="1" s="1"/>
  <c r="C470" i="1"/>
  <c r="D470" i="1" s="1"/>
  <c r="C467" i="1"/>
  <c r="D467" i="1" s="1"/>
  <c r="C471" i="1"/>
  <c r="D471" i="1" s="1"/>
  <c r="C473" i="1"/>
  <c r="D473" i="1" s="1"/>
  <c r="C472" i="1"/>
  <c r="C474" i="1"/>
  <c r="D474" i="1" s="1"/>
  <c r="C477" i="1"/>
  <c r="C475" i="1"/>
  <c r="D475" i="1" s="1"/>
  <c r="C482" i="1"/>
  <c r="D482" i="1" s="1"/>
  <c r="C479" i="1"/>
  <c r="C480" i="1"/>
  <c r="C492" i="1"/>
  <c r="C491" i="1"/>
  <c r="C489" i="1"/>
  <c r="D489" i="1" s="1"/>
  <c r="C493" i="1"/>
  <c r="D493" i="1" s="1"/>
  <c r="C496" i="1"/>
  <c r="C497" i="1"/>
  <c r="C498" i="1"/>
  <c r="C495" i="1"/>
  <c r="D495" i="1" s="1"/>
  <c r="C499" i="1"/>
  <c r="D499" i="1" s="1"/>
  <c r="C500" i="1"/>
  <c r="D500" i="1" s="1"/>
  <c r="C510" i="1"/>
  <c r="C509" i="1"/>
  <c r="C508" i="1"/>
  <c r="C504" i="1"/>
  <c r="D504" i="1" s="1"/>
  <c r="C512" i="1"/>
  <c r="C514" i="1"/>
  <c r="C513" i="1"/>
  <c r="C511" i="1"/>
  <c r="C525" i="1"/>
  <c r="C524" i="1"/>
  <c r="C523" i="1"/>
  <c r="C522" i="1"/>
  <c r="C518" i="1"/>
  <c r="C519" i="1"/>
  <c r="C520" i="1"/>
  <c r="C517" i="1"/>
  <c r="C515" i="1"/>
  <c r="C516" i="1"/>
  <c r="C526" i="1"/>
  <c r="C527" i="1"/>
  <c r="D527" i="1" s="1"/>
  <c r="C534" i="1"/>
  <c r="C531" i="1"/>
  <c r="C537" i="1"/>
  <c r="C536" i="1"/>
  <c r="C535" i="1"/>
  <c r="C541" i="1"/>
  <c r="C542" i="1"/>
  <c r="C543" i="1"/>
  <c r="C544" i="1"/>
  <c r="D544" i="1" s="1"/>
  <c r="C548" i="1"/>
  <c r="C549" i="1"/>
  <c r="C547" i="1"/>
  <c r="C545" i="1"/>
  <c r="C546" i="1"/>
  <c r="C553" i="1"/>
  <c r="C552" i="1"/>
  <c r="C554" i="1"/>
  <c r="D554" i="1" s="1"/>
  <c r="C559" i="1"/>
  <c r="C558" i="1"/>
  <c r="C560" i="1"/>
  <c r="C555" i="1"/>
  <c r="D555" i="1" s="1"/>
  <c r="C563" i="1"/>
  <c r="C561" i="1"/>
  <c r="C562" i="1"/>
  <c r="C565" i="1"/>
  <c r="C567" i="1"/>
  <c r="C566" i="1"/>
  <c r="C577" i="1"/>
  <c r="C576" i="1"/>
  <c r="D576" i="1" s="1"/>
  <c r="C574" i="1"/>
  <c r="D574" i="1" s="1"/>
  <c r="C573" i="1"/>
  <c r="C572" i="1"/>
  <c r="C578" i="1"/>
  <c r="C586" i="1"/>
  <c r="D586" i="1" s="1"/>
  <c r="C580" i="1"/>
  <c r="C584" i="1"/>
  <c r="C582" i="1"/>
  <c r="C583" i="1"/>
  <c r="C581" i="1"/>
  <c r="C587" i="1"/>
  <c r="C588" i="1"/>
  <c r="C589" i="1"/>
  <c r="C590" i="1"/>
  <c r="C606" i="1"/>
  <c r="C604" i="1"/>
  <c r="C603" i="1"/>
  <c r="D603" i="1" s="1"/>
  <c r="C607" i="1"/>
  <c r="D607" i="1" s="1"/>
  <c r="C593" i="1"/>
  <c r="C594" i="1"/>
  <c r="D594" i="1" s="1"/>
  <c r="C596" i="1"/>
  <c r="C595" i="1"/>
  <c r="C597" i="1"/>
  <c r="C599" i="1"/>
  <c r="C598" i="1"/>
  <c r="C608" i="1"/>
  <c r="D608" i="1" s="1"/>
  <c r="C610" i="1"/>
  <c r="D610" i="1" s="1"/>
  <c r="C612" i="1"/>
  <c r="D612" i="1" s="1"/>
  <c r="C617" i="1"/>
  <c r="D617" i="1" s="1"/>
  <c r="C620" i="1"/>
  <c r="D620" i="1" s="1"/>
  <c r="C618" i="1"/>
  <c r="D618" i="1" s="1"/>
  <c r="C619" i="1"/>
  <c r="C616" i="1"/>
  <c r="D616" i="1" s="1"/>
  <c r="C622" i="1"/>
  <c r="D622" i="1" s="1"/>
  <c r="C624" i="1"/>
  <c r="C621" i="1"/>
  <c r="D621" i="1" s="1"/>
  <c r="C623" i="1"/>
  <c r="D623" i="1" s="1"/>
  <c r="C627" i="1"/>
  <c r="D627" i="1" s="1"/>
  <c r="C626" i="1"/>
  <c r="C625" i="1"/>
  <c r="C634" i="1"/>
  <c r="D634" i="1" s="1"/>
  <c r="C633" i="1"/>
  <c r="D633" i="1" s="1"/>
  <c r="C632" i="1"/>
  <c r="C635" i="1"/>
  <c r="D635" i="1" s="1"/>
  <c r="C638" i="1"/>
  <c r="C642" i="1"/>
  <c r="C643" i="1"/>
  <c r="C645" i="1"/>
  <c r="C644" i="1"/>
  <c r="C646" i="1"/>
  <c r="C641" i="1"/>
  <c r="C640" i="1"/>
  <c r="C639" i="1"/>
  <c r="D639" i="1" s="1"/>
  <c r="C653" i="1"/>
  <c r="D653" i="1" s="1"/>
  <c r="C656" i="1"/>
  <c r="D656" i="1" s="1"/>
  <c r="C658" i="1"/>
  <c r="D658" i="1" s="1"/>
  <c r="C659" i="1"/>
  <c r="D659" i="1" s="1"/>
  <c r="C664" i="1"/>
  <c r="C669" i="1"/>
  <c r="D669" i="1" s="1"/>
  <c r="C670" i="1"/>
  <c r="C672" i="1"/>
  <c r="C677" i="1"/>
  <c r="D677" i="1" s="1"/>
  <c r="C671" i="1"/>
  <c r="C678" i="1"/>
  <c r="C679" i="1"/>
  <c r="C680" i="1"/>
  <c r="D680" i="1" s="1"/>
  <c r="C683" i="1"/>
  <c r="C690" i="1"/>
  <c r="C691" i="1"/>
  <c r="C693" i="1"/>
  <c r="D693" i="1" s="1"/>
  <c r="C692" i="1"/>
  <c r="D692" i="1" s="1"/>
  <c r="C695" i="1"/>
  <c r="C697" i="1"/>
  <c r="C696" i="1"/>
  <c r="C698" i="1"/>
  <c r="C701" i="1"/>
  <c r="C702" i="1"/>
  <c r="D702" i="1" s="1"/>
  <c r="C706" i="1"/>
  <c r="D706" i="1" s="1"/>
  <c r="C703" i="1"/>
  <c r="C704" i="1"/>
  <c r="C711" i="1"/>
  <c r="C708" i="1"/>
  <c r="C707" i="1"/>
  <c r="D707" i="1" s="1"/>
  <c r="C714" i="1"/>
  <c r="C713" i="1"/>
  <c r="C717" i="1"/>
  <c r="D717" i="1" s="1"/>
  <c r="C716" i="1"/>
  <c r="C718" i="1"/>
  <c r="D718" i="1" s="1"/>
  <c r="C719" i="1"/>
  <c r="C721" i="1"/>
  <c r="D721" i="1" s="1"/>
  <c r="C720" i="1"/>
  <c r="C724" i="1"/>
  <c r="C725" i="1"/>
  <c r="D725" i="1" s="1"/>
  <c r="C723" i="1"/>
  <c r="D723" i="1" s="1"/>
  <c r="C729" i="1"/>
  <c r="C728" i="1"/>
  <c r="C726" i="1"/>
  <c r="D726" i="1" s="1"/>
  <c r="C735" i="1"/>
  <c r="D735" i="1" s="1"/>
  <c r="C734" i="1"/>
  <c r="C733" i="1"/>
  <c r="C732" i="1"/>
  <c r="C739" i="1"/>
  <c r="D739" i="1" s="1"/>
  <c r="C740" i="1"/>
  <c r="D740" i="1" s="1"/>
  <c r="C746" i="1"/>
  <c r="D746" i="1" s="1"/>
  <c r="C748" i="1"/>
  <c r="C747" i="1"/>
  <c r="C751" i="1"/>
  <c r="D751" i="1" s="1"/>
  <c r="C749" i="1"/>
  <c r="D749" i="1" s="1"/>
  <c r="C753" i="1"/>
  <c r="C752" i="1"/>
  <c r="C756" i="1"/>
  <c r="D756" i="1" s="1"/>
  <c r="C763" i="1"/>
  <c r="C762" i="1"/>
  <c r="D762" i="1" s="1"/>
  <c r="C761" i="1"/>
  <c r="C760" i="1"/>
  <c r="C764" i="1"/>
  <c r="D764" i="1" s="1"/>
  <c r="C768" i="1"/>
  <c r="D768" i="1" s="1"/>
  <c r="C769" i="1"/>
  <c r="C770" i="1"/>
  <c r="C776" i="1"/>
  <c r="C775" i="1"/>
  <c r="C778" i="1"/>
  <c r="C782" i="1"/>
  <c r="C781" i="1"/>
  <c r="C783" i="1"/>
  <c r="C786" i="1"/>
  <c r="C785" i="1"/>
  <c r="C784" i="1"/>
  <c r="D784" i="1" s="1"/>
  <c r="C787" i="1"/>
  <c r="C792" i="1"/>
  <c r="C788" i="1"/>
  <c r="C789" i="1"/>
  <c r="C791" i="1"/>
  <c r="D791" i="1" s="1"/>
  <c r="C790" i="1"/>
  <c r="D790" i="1" s="1"/>
  <c r="C793" i="1"/>
  <c r="C799" i="1"/>
  <c r="C798" i="1"/>
  <c r="C800" i="1"/>
  <c r="D800" i="1" s="1"/>
  <c r="C801" i="1"/>
  <c r="D801" i="1" s="1"/>
  <c r="C802" i="1"/>
  <c r="C805" i="1"/>
  <c r="C809" i="1"/>
  <c r="C810" i="1"/>
  <c r="C811" i="1"/>
  <c r="C806" i="1"/>
  <c r="C812" i="1"/>
  <c r="D812" i="1" s="1"/>
  <c r="C813" i="1"/>
  <c r="C814" i="1"/>
  <c r="C816" i="1"/>
  <c r="C817" i="1"/>
  <c r="C818" i="1"/>
  <c r="C820" i="1"/>
  <c r="D820" i="1" s="1"/>
  <c r="C822" i="1"/>
  <c r="D822" i="1" s="1"/>
  <c r="C819" i="1"/>
  <c r="C823" i="1"/>
  <c r="C826" i="1"/>
  <c r="D826" i="1" s="1"/>
  <c r="C832" i="1"/>
  <c r="C830" i="1"/>
  <c r="C828" i="1"/>
  <c r="C829" i="1"/>
  <c r="C831" i="1"/>
  <c r="C838" i="1"/>
  <c r="C837" i="1"/>
  <c r="C833" i="1"/>
  <c r="C836" i="1"/>
  <c r="C835" i="1"/>
  <c r="C839" i="1"/>
  <c r="D839" i="1" s="1"/>
  <c r="C841" i="1"/>
  <c r="C843" i="1"/>
  <c r="D843" i="1" s="1"/>
  <c r="C840" i="1"/>
  <c r="D840" i="1" s="1"/>
  <c r="C842" i="1"/>
  <c r="C849" i="1"/>
  <c r="C851" i="1"/>
  <c r="C850" i="1"/>
  <c r="C848" i="1"/>
  <c r="C847" i="1"/>
  <c r="C853" i="1"/>
  <c r="C852" i="1"/>
  <c r="C856" i="1"/>
  <c r="D856" i="1" s="1"/>
  <c r="C854" i="1"/>
  <c r="C855" i="1"/>
  <c r="C861" i="1"/>
  <c r="C862" i="1"/>
  <c r="C857" i="1"/>
  <c r="C858" i="1"/>
  <c r="C863" i="1"/>
  <c r="C860" i="1"/>
  <c r="C864" i="1"/>
  <c r="C866" i="1"/>
  <c r="C867" i="1"/>
  <c r="C865" i="1"/>
  <c r="C870" i="1"/>
  <c r="C876" i="1"/>
  <c r="C877" i="1"/>
  <c r="C873" i="1"/>
  <c r="C878" i="1"/>
  <c r="C879" i="1"/>
  <c r="C880" i="1"/>
  <c r="C881" i="1"/>
  <c r="C882" i="1"/>
  <c r="C885" i="1"/>
  <c r="C886" i="1"/>
  <c r="D886" i="1" s="1"/>
  <c r="C884" i="1"/>
  <c r="C890" i="1"/>
  <c r="C889" i="1"/>
  <c r="C892" i="1"/>
  <c r="C891" i="1"/>
  <c r="D891" i="1" s="1"/>
  <c r="C894" i="1"/>
  <c r="C893" i="1"/>
  <c r="D893" i="1" s="1"/>
  <c r="C902" i="1"/>
  <c r="C898" i="1"/>
  <c r="C901" i="1"/>
  <c r="D901" i="1" s="1"/>
  <c r="C899" i="1"/>
  <c r="D899" i="1" s="1"/>
  <c r="C896" i="1"/>
  <c r="C897" i="1"/>
  <c r="C895" i="1"/>
  <c r="C905" i="1"/>
  <c r="D905" i="1" s="1"/>
  <c r="C904" i="1"/>
  <c r="C915" i="1"/>
  <c r="C911" i="1"/>
  <c r="C913" i="1"/>
  <c r="C910" i="1"/>
  <c r="C909" i="1"/>
  <c r="C908" i="1"/>
  <c r="C912" i="1"/>
  <c r="C907" i="1"/>
  <c r="C920" i="1"/>
  <c r="C919" i="1"/>
  <c r="C918" i="1"/>
  <c r="C917" i="1"/>
  <c r="C924" i="1"/>
  <c r="D924" i="1" s="1"/>
  <c r="C925" i="1"/>
  <c r="D925" i="1" s="1"/>
  <c r="C928" i="1"/>
  <c r="C926" i="1"/>
  <c r="C927" i="1"/>
  <c r="C934" i="1"/>
  <c r="C933" i="1"/>
  <c r="C931" i="1"/>
  <c r="C936" i="1"/>
  <c r="C937" i="1"/>
  <c r="C935" i="1"/>
  <c r="D935" i="1" s="1"/>
  <c r="C940" i="1"/>
  <c r="C941" i="1"/>
  <c r="C942" i="1"/>
  <c r="C943" i="1"/>
  <c r="C945" i="1"/>
  <c r="C946" i="1"/>
  <c r="C951" i="1"/>
  <c r="C950" i="1"/>
  <c r="C953" i="1"/>
  <c r="C952" i="1"/>
  <c r="C955" i="1"/>
  <c r="C948" i="1"/>
  <c r="C949" i="1"/>
  <c r="C947" i="1"/>
  <c r="D947" i="1" s="1"/>
  <c r="C956" i="1"/>
  <c r="C962" i="1"/>
  <c r="C961" i="1"/>
  <c r="C957" i="1"/>
  <c r="C958" i="1"/>
  <c r="C965" i="1"/>
  <c r="C963" i="1"/>
  <c r="D963" i="1" s="1"/>
  <c r="C966" i="1"/>
  <c r="C970" i="1"/>
  <c r="C967" i="1"/>
  <c r="C972" i="1"/>
  <c r="C971" i="1"/>
  <c r="C973" i="1"/>
  <c r="D973" i="1" s="1"/>
  <c r="C974" i="1"/>
  <c r="C975" i="1"/>
  <c r="C977" i="1"/>
  <c r="C978" i="1"/>
  <c r="C982" i="1"/>
  <c r="C981" i="1"/>
  <c r="C983" i="1"/>
  <c r="C979" i="1"/>
  <c r="C980" i="1"/>
  <c r="C984" i="1"/>
  <c r="C988" i="1"/>
  <c r="C990" i="1"/>
  <c r="C986" i="1"/>
  <c r="C992" i="1"/>
  <c r="C991" i="1"/>
  <c r="C993" i="1"/>
  <c r="C996" i="1"/>
  <c r="C995" i="1"/>
  <c r="C1001" i="1"/>
  <c r="C1003" i="1"/>
  <c r="C1004" i="1"/>
  <c r="C1006" i="1"/>
  <c r="C1002" i="1"/>
  <c r="C999" i="1"/>
  <c r="C1000" i="1"/>
  <c r="C1005" i="1"/>
  <c r="D1005" i="1" s="1"/>
  <c r="C997" i="1"/>
  <c r="D997" i="1" s="1"/>
  <c r="C1009" i="1"/>
  <c r="C1010" i="1"/>
  <c r="D1010" i="1" s="1"/>
  <c r="C1007" i="1"/>
  <c r="D1007" i="1" s="1"/>
  <c r="C1012" i="1"/>
  <c r="C1011" i="1"/>
  <c r="C1015" i="1"/>
  <c r="C1016" i="1"/>
  <c r="D1016" i="1" s="1"/>
  <c r="C1013" i="1"/>
  <c r="C1014" i="1"/>
  <c r="C1018" i="1"/>
  <c r="C1017" i="1"/>
  <c r="C1021" i="1"/>
  <c r="C1022" i="1"/>
  <c r="C1020" i="1"/>
  <c r="C1024" i="1"/>
  <c r="C1023" i="1"/>
  <c r="C1025" i="1"/>
  <c r="C1026" i="1"/>
  <c r="C1029" i="1"/>
  <c r="C1030" i="1"/>
  <c r="C1028" i="1"/>
  <c r="C1035" i="1"/>
  <c r="C1039" i="1"/>
  <c r="C1036" i="1"/>
  <c r="C1038" i="1"/>
  <c r="C1037" i="1"/>
  <c r="C1040" i="1"/>
  <c r="C1041" i="1"/>
  <c r="C1033" i="1"/>
  <c r="C1032" i="1"/>
  <c r="C1034" i="1"/>
  <c r="C1031" i="1"/>
  <c r="C1044" i="1"/>
  <c r="C1043" i="1"/>
  <c r="C1042" i="1"/>
  <c r="D1042" i="1" s="1"/>
  <c r="C1045" i="1"/>
  <c r="D1045" i="1" s="1"/>
  <c r="C1046" i="1"/>
  <c r="C1047" i="1"/>
  <c r="C1052" i="1"/>
  <c r="C1053" i="1"/>
  <c r="D1053" i="1" s="1"/>
  <c r="C1048" i="1"/>
  <c r="C1049" i="1"/>
  <c r="C1050" i="1"/>
  <c r="C1051" i="1"/>
  <c r="D1051" i="1" s="1"/>
  <c r="C1054" i="1"/>
  <c r="D1054" i="1" s="1"/>
  <c r="C1057" i="1"/>
  <c r="C1056" i="1"/>
  <c r="C1059" i="1"/>
  <c r="C1060" i="1"/>
  <c r="D1060" i="1" s="1"/>
  <c r="C1062" i="1"/>
  <c r="C1061" i="1"/>
  <c r="C1063" i="1"/>
  <c r="C1064" i="1"/>
  <c r="D1064" i="1" s="1"/>
  <c r="C1067" i="1"/>
  <c r="C1068" i="1"/>
  <c r="C1066" i="1"/>
  <c r="D1066" i="1" s="1"/>
  <c r="C1072" i="1"/>
  <c r="C1070" i="1"/>
  <c r="C1069" i="1"/>
  <c r="C1071" i="1"/>
  <c r="D1071" i="1" s="1"/>
  <c r="C1073" i="1"/>
  <c r="C1078" i="1"/>
  <c r="C1076" i="1"/>
  <c r="C1074" i="1"/>
  <c r="D1074" i="1" s="1"/>
  <c r="C1077" i="1"/>
  <c r="C1079" i="1"/>
  <c r="C1081" i="1"/>
  <c r="D1081" i="1" s="1"/>
  <c r="C1085" i="1"/>
  <c r="C1084" i="1"/>
  <c r="C1082" i="1"/>
  <c r="C1087" i="1"/>
  <c r="C1083" i="1"/>
  <c r="D1083" i="1" s="1"/>
  <c r="C1089" i="1"/>
  <c r="C1088" i="1"/>
  <c r="C1090" i="1"/>
  <c r="C1086" i="1"/>
  <c r="D1086" i="1" s="1"/>
  <c r="C1091" i="1"/>
  <c r="C1094" i="1"/>
  <c r="C1093" i="1"/>
  <c r="D1093" i="1" s="1"/>
  <c r="C1095" i="1"/>
  <c r="C1096" i="1"/>
  <c r="D1096" i="1" s="1"/>
  <c r="C1100" i="1"/>
  <c r="C1102" i="1"/>
  <c r="C1103" i="1"/>
  <c r="C1099" i="1"/>
  <c r="C1098" i="1"/>
  <c r="D1098" i="1" s="1"/>
  <c r="C1104" i="1"/>
  <c r="D1104" i="1" s="1"/>
  <c r="C1107" i="1"/>
  <c r="C1109" i="1"/>
  <c r="C1110" i="1"/>
  <c r="C1106" i="1"/>
  <c r="C1108" i="1"/>
  <c r="C1116" i="1"/>
  <c r="C1113" i="1"/>
  <c r="D1113" i="1" s="1"/>
  <c r="C1114" i="1"/>
  <c r="C1112" i="1"/>
  <c r="C1115" i="1"/>
  <c r="D1115" i="1" s="1"/>
  <c r="C1117" i="1"/>
  <c r="C1122" i="1"/>
  <c r="C1118" i="1"/>
  <c r="C1121" i="1"/>
  <c r="C1120" i="1"/>
  <c r="C1119" i="1"/>
  <c r="C1128" i="1"/>
  <c r="D1128" i="1" s="1"/>
  <c r="C1124" i="1"/>
  <c r="C1125" i="1"/>
  <c r="C1126" i="1"/>
  <c r="C1130" i="1"/>
  <c r="C1123" i="1"/>
  <c r="D1123" i="1" s="1"/>
  <c r="C1127" i="1"/>
  <c r="D1127" i="1" s="1"/>
  <c r="C1137" i="1"/>
  <c r="C1133" i="1"/>
  <c r="C1131" i="1"/>
  <c r="C1132" i="1"/>
  <c r="C1135" i="1"/>
  <c r="C1134" i="1"/>
  <c r="D1134" i="1" s="1"/>
  <c r="C1146" i="1"/>
  <c r="C1141" i="1"/>
  <c r="D1141" i="1" s="1"/>
  <c r="C1144" i="1"/>
  <c r="C1143" i="1"/>
  <c r="C1142" i="1"/>
  <c r="D1142" i="1" s="1"/>
  <c r="C1147" i="1"/>
  <c r="D1147" i="1" s="1"/>
  <c r="C1151" i="1"/>
  <c r="C1148" i="1"/>
  <c r="C1154" i="1"/>
  <c r="C1156" i="1"/>
  <c r="C1152" i="1"/>
  <c r="C1157" i="1"/>
  <c r="C1153" i="1"/>
  <c r="C1155" i="1"/>
  <c r="D1155" i="1" s="1"/>
  <c r="C1165" i="1"/>
  <c r="D1165" i="1" s="1"/>
  <c r="C1159" i="1"/>
  <c r="C1167" i="1"/>
  <c r="C1166" i="1"/>
  <c r="C1170" i="1"/>
  <c r="D1170" i="1" s="1"/>
  <c r="C1163" i="1"/>
  <c r="D1163" i="1" s="1"/>
  <c r="C1161" i="1"/>
  <c r="C1160" i="1"/>
  <c r="C1169" i="1"/>
  <c r="C1171" i="1"/>
  <c r="C1172" i="1"/>
  <c r="C1175" i="1"/>
  <c r="D1175" i="1" s="1"/>
  <c r="C1174" i="1"/>
  <c r="C1176" i="1"/>
  <c r="D1176" i="1" s="1"/>
  <c r="C1178" i="1"/>
  <c r="D1178" i="1" s="1"/>
  <c r="C1179" i="1"/>
  <c r="C1180" i="1"/>
  <c r="C1182" i="1"/>
  <c r="C1181" i="1"/>
  <c r="C1189" i="1"/>
  <c r="D1189" i="1" s="1"/>
  <c r="C1188" i="1"/>
  <c r="C1187" i="1"/>
  <c r="C1193" i="1"/>
  <c r="D1193" i="1" s="1"/>
  <c r="C1192" i="1"/>
  <c r="D1192" i="1" s="1"/>
  <c r="C1191" i="1"/>
  <c r="D1191" i="1" s="1"/>
  <c r="C1186" i="1"/>
  <c r="C1203" i="1"/>
  <c r="C1194" i="1"/>
  <c r="C1200" i="1"/>
  <c r="C1196" i="1"/>
  <c r="C1195" i="1"/>
  <c r="C1205" i="1"/>
  <c r="D1205" i="1" s="1"/>
  <c r="C1197" i="1"/>
  <c r="C1198" i="1"/>
  <c r="C1199" i="1"/>
  <c r="C1208" i="1"/>
  <c r="C1210" i="1"/>
  <c r="C1215" i="1"/>
  <c r="C1214" i="1"/>
  <c r="D1214" i="1" s="1"/>
  <c r="C1211" i="1"/>
  <c r="C1212" i="1"/>
  <c r="C1213" i="1"/>
  <c r="C1217" i="1"/>
  <c r="D1217" i="1" s="1"/>
  <c r="C1216" i="1"/>
  <c r="D1216" i="1" s="1"/>
  <c r="C1221" i="1"/>
  <c r="C1220" i="1"/>
  <c r="D1220" i="1" s="1"/>
  <c r="C1222" i="1"/>
  <c r="C1223" i="1"/>
  <c r="D1223" i="1" s="1"/>
  <c r="C1224" i="1"/>
  <c r="C1226" i="1"/>
  <c r="C1227" i="1"/>
  <c r="C1225" i="1"/>
  <c r="C1231" i="1"/>
  <c r="C1230" i="1"/>
  <c r="C1232" i="1"/>
  <c r="C1229" i="1"/>
  <c r="C1238" i="1"/>
  <c r="D1238" i="1" s="1"/>
  <c r="C1235" i="1"/>
  <c r="C1236" i="1"/>
  <c r="C1239" i="1"/>
  <c r="C1242" i="1"/>
  <c r="C1243" i="1"/>
  <c r="C1241" i="1"/>
  <c r="D1241" i="1" s="1"/>
  <c r="C1247" i="1"/>
  <c r="C1246" i="1"/>
  <c r="C1244" i="1"/>
  <c r="C1245" i="1"/>
  <c r="C1251" i="1"/>
  <c r="D1251" i="1" s="1"/>
  <c r="C1253" i="1"/>
  <c r="D1253" i="1" s="1"/>
  <c r="C1249" i="1"/>
  <c r="C1248" i="1"/>
  <c r="C1258" i="1"/>
  <c r="C1255" i="1"/>
  <c r="C1256" i="1"/>
  <c r="D1256" i="1" s="1"/>
  <c r="C1260" i="1"/>
  <c r="C1261" i="1"/>
  <c r="C1257" i="1"/>
  <c r="D1257" i="1" s="1"/>
  <c r="C1254" i="1"/>
  <c r="C1265" i="1"/>
  <c r="C1266" i="1"/>
  <c r="C1275" i="1"/>
  <c r="C1273" i="1"/>
  <c r="C1271" i="1"/>
  <c r="C1274" i="1"/>
  <c r="C1270" i="1"/>
  <c r="C1272" i="1"/>
  <c r="C1269" i="1"/>
  <c r="C1276" i="1"/>
  <c r="C1277" i="1"/>
  <c r="C1278" i="1"/>
  <c r="D1278" i="1" s="1"/>
  <c r="C1279" i="1"/>
  <c r="D1279" i="1" s="1"/>
  <c r="C1281" i="1"/>
  <c r="D1281" i="1" s="1"/>
  <c r="C1284" i="1"/>
  <c r="C1282" i="1"/>
  <c r="C1280" i="1"/>
  <c r="D1280" i="1" s="1"/>
  <c r="C1287" i="1"/>
  <c r="C1286" i="1"/>
  <c r="C1285" i="1"/>
  <c r="C1288" i="1"/>
  <c r="C1289" i="1"/>
  <c r="D1289" i="1" s="1"/>
  <c r="C1294" i="1"/>
  <c r="C1293" i="1"/>
  <c r="C1291" i="1"/>
  <c r="C1292" i="1"/>
  <c r="D1292" i="1" s="1"/>
  <c r="C1296" i="1"/>
  <c r="D1296" i="1" s="1"/>
  <c r="C1295" i="1"/>
  <c r="D1295" i="1" s="1"/>
  <c r="C1297" i="1"/>
  <c r="D1297" i="1" s="1"/>
  <c r="C1304" i="1"/>
  <c r="D1304" i="1" s="1"/>
  <c r="C1305" i="1"/>
  <c r="C1298" i="1"/>
  <c r="C1300" i="1"/>
  <c r="C1303" i="1"/>
  <c r="C1299" i="1"/>
  <c r="D1299" i="1" s="1"/>
  <c r="C1301" i="1"/>
  <c r="C1302" i="1"/>
  <c r="C1308" i="1"/>
  <c r="D1308" i="1" s="1"/>
  <c r="C1311" i="1"/>
  <c r="C1310" i="1"/>
  <c r="C1307" i="1"/>
  <c r="C1306" i="1"/>
  <c r="C1318" i="1"/>
  <c r="C1316" i="1"/>
  <c r="C1317" i="1"/>
  <c r="C1314" i="1"/>
  <c r="C1313" i="1"/>
  <c r="C1319" i="1"/>
  <c r="D1319" i="1" s="1"/>
  <c r="C1320" i="1"/>
  <c r="C1321" i="1"/>
  <c r="D1321" i="1" s="1"/>
  <c r="C1322" i="1"/>
  <c r="C1323" i="1"/>
  <c r="C1324" i="1"/>
  <c r="D1324" i="1" s="1"/>
  <c r="C1327" i="1"/>
  <c r="C1326" i="1"/>
  <c r="C1325" i="1"/>
  <c r="D1325" i="1" s="1"/>
  <c r="C1330" i="1"/>
  <c r="C1334" i="1"/>
  <c r="C1335" i="1"/>
  <c r="C1331" i="1"/>
  <c r="C1338" i="1"/>
  <c r="C1337" i="1"/>
  <c r="D1337" i="1" s="1"/>
  <c r="C1345" i="1"/>
  <c r="C1344" i="1"/>
  <c r="C1340" i="1"/>
  <c r="C1343" i="1"/>
  <c r="C1341" i="1"/>
  <c r="C1342" i="1"/>
  <c r="C1349" i="1"/>
  <c r="C1352" i="1"/>
  <c r="D1352" i="1" s="1"/>
  <c r="C1354" i="1"/>
  <c r="C1353" i="1"/>
  <c r="D1353" i="1" s="1"/>
  <c r="C1355" i="1"/>
  <c r="D1355" i="1" s="1"/>
  <c r="C1356" i="1"/>
  <c r="C1359" i="1"/>
  <c r="C1361" i="1"/>
  <c r="C1362" i="1"/>
  <c r="D1362" i="1" s="1"/>
  <c r="C1358" i="1"/>
  <c r="C1363" i="1"/>
  <c r="C1357" i="1"/>
  <c r="D1357" i="1" s="1"/>
  <c r="C1360" i="1"/>
  <c r="C1364" i="1"/>
  <c r="D1364" i="1" s="1"/>
  <c r="C1365" i="1"/>
  <c r="D1365" i="1" s="1"/>
  <c r="C1368" i="1"/>
  <c r="C1366" i="1"/>
  <c r="C1367" i="1"/>
  <c r="C1371" i="1"/>
  <c r="C1370" i="1"/>
  <c r="C1381" i="1"/>
  <c r="D1381" i="1" s="1"/>
  <c r="C1382" i="1"/>
  <c r="D1382" i="1" s="1"/>
  <c r="C1378" i="1"/>
  <c r="C1376" i="1"/>
  <c r="C1374" i="1"/>
  <c r="C1377" i="1"/>
  <c r="C1375" i="1"/>
  <c r="C1380" i="1"/>
  <c r="C1385" i="1"/>
  <c r="C1383" i="1"/>
  <c r="C1384" i="1"/>
  <c r="C1386" i="1"/>
  <c r="C1393" i="1"/>
  <c r="C1392" i="1"/>
  <c r="C1395" i="1"/>
  <c r="C1388" i="1"/>
  <c r="C1387" i="1"/>
  <c r="C1394" i="1"/>
  <c r="C1390" i="1"/>
  <c r="C1391" i="1"/>
  <c r="C1403" i="1"/>
  <c r="C1398" i="1"/>
  <c r="C1399" i="1"/>
  <c r="C1401" i="1"/>
  <c r="C1402" i="1"/>
  <c r="C1405" i="1"/>
  <c r="C1406" i="1"/>
  <c r="D1406" i="1" s="1"/>
  <c r="C1404" i="1"/>
  <c r="C1407" i="1"/>
  <c r="C1408" i="1"/>
  <c r="C1412" i="1"/>
  <c r="D1412" i="1" s="1"/>
  <c r="C1409" i="1"/>
  <c r="C1410" i="1"/>
  <c r="C1411" i="1"/>
  <c r="C1413" i="1"/>
  <c r="C1416" i="1"/>
  <c r="D1416" i="1" s="1"/>
  <c r="C1419" i="1"/>
  <c r="C1417" i="1"/>
  <c r="C1418" i="1"/>
  <c r="C1415" i="1"/>
  <c r="D1415" i="1" s="1"/>
  <c r="C1420" i="1"/>
  <c r="D1420" i="1" s="1"/>
  <c r="C1422" i="1"/>
  <c r="D1422" i="1" s="1"/>
  <c r="C1427" i="1"/>
  <c r="C1424" i="1"/>
  <c r="C1426" i="1"/>
  <c r="C1423" i="1"/>
  <c r="C1425" i="1"/>
  <c r="C1430" i="1"/>
  <c r="C1429" i="1"/>
  <c r="D1429" i="1" s="1"/>
  <c r="C1431" i="1"/>
  <c r="C1435" i="1"/>
  <c r="C1436" i="1"/>
  <c r="C1433" i="1"/>
  <c r="C1434" i="1"/>
  <c r="C1441" i="1"/>
  <c r="C1437" i="1"/>
  <c r="D1437" i="1" s="1"/>
  <c r="C1447" i="1"/>
  <c r="C1446" i="1"/>
  <c r="C1448" i="1"/>
  <c r="C1442" i="1"/>
  <c r="C1443" i="1"/>
  <c r="C1445" i="1"/>
  <c r="C1444" i="1"/>
  <c r="C1452" i="1"/>
  <c r="D1452" i="1" s="1"/>
  <c r="C1451" i="1"/>
  <c r="C1450" i="1"/>
  <c r="C1453" i="1"/>
  <c r="D1453" i="1" s="1"/>
  <c r="C1463" i="1"/>
  <c r="C1456" i="1"/>
  <c r="C1459" i="1"/>
  <c r="C1461" i="1"/>
  <c r="C1455" i="1"/>
  <c r="C1458" i="1"/>
  <c r="C1460" i="1"/>
  <c r="C1464" i="1"/>
  <c r="C1465" i="1"/>
  <c r="C1471" i="1"/>
  <c r="C1468" i="1"/>
  <c r="C1467" i="1"/>
  <c r="C1469" i="1"/>
  <c r="C1470" i="1"/>
  <c r="C1466" i="1"/>
  <c r="C1472" i="1"/>
  <c r="C1473" i="1"/>
  <c r="C1474" i="1"/>
  <c r="D1474" i="1" s="1"/>
  <c r="C1477" i="1"/>
  <c r="C1476" i="1"/>
  <c r="C1479" i="1"/>
  <c r="D1479" i="1" s="1"/>
  <c r="C1482" i="1"/>
  <c r="D1482" i="1" s="1"/>
  <c r="C1481" i="1"/>
  <c r="C1480" i="1"/>
  <c r="C1484" i="1"/>
  <c r="C1483" i="1"/>
  <c r="D1483" i="1" s="1"/>
  <c r="C1485" i="1"/>
  <c r="D1485" i="1" s="1"/>
  <c r="C1490" i="1"/>
  <c r="D1490" i="1" s="1"/>
  <c r="C1487" i="1"/>
  <c r="C1486" i="1"/>
  <c r="C1489" i="1"/>
  <c r="D1489" i="1" s="1"/>
  <c r="C1488" i="1"/>
  <c r="C1494" i="1"/>
  <c r="D1494" i="1" s="1"/>
  <c r="C1493" i="1"/>
  <c r="D1493" i="1" s="1"/>
  <c r="C1492" i="1"/>
  <c r="D1492" i="1" s="1"/>
  <c r="C1495" i="1"/>
  <c r="D1495" i="1" s="1"/>
  <c r="C1497" i="1"/>
  <c r="C1498" i="1"/>
  <c r="C1499" i="1"/>
  <c r="C1500" i="1"/>
  <c r="C1501" i="1"/>
  <c r="C1502" i="1"/>
  <c r="C1503" i="1"/>
  <c r="D1503" i="1" s="1"/>
  <c r="C1504" i="1"/>
  <c r="C1509" i="1"/>
  <c r="C1510" i="1"/>
  <c r="D1510" i="1" s="1"/>
  <c r="C1508" i="1"/>
  <c r="D1508" i="1" s="1"/>
  <c r="C1507" i="1"/>
  <c r="C1512" i="1"/>
  <c r="C1515" i="1"/>
  <c r="D1515" i="1" s="1"/>
  <c r="C1518" i="1"/>
  <c r="C1517" i="1"/>
  <c r="C1514" i="1"/>
  <c r="C1513" i="1"/>
  <c r="C1516" i="1"/>
  <c r="D1516" i="1" s="1"/>
  <c r="C1519" i="1"/>
  <c r="D1519" i="1" s="1"/>
  <c r="C1520" i="1"/>
  <c r="C1524" i="1"/>
  <c r="C1521" i="1"/>
  <c r="D1521" i="1" s="1"/>
  <c r="C1522" i="1"/>
  <c r="C1523" i="1"/>
  <c r="C1527" i="1"/>
  <c r="D1527" i="1" s="1"/>
  <c r="C1526" i="1"/>
  <c r="C1529" i="1"/>
  <c r="D1529" i="1" s="1"/>
  <c r="C1528" i="1"/>
  <c r="C1532" i="1"/>
  <c r="C1533" i="1"/>
  <c r="C1530" i="1"/>
  <c r="C1537" i="1"/>
  <c r="C1539" i="1"/>
  <c r="C1536" i="1"/>
  <c r="C1535" i="1"/>
  <c r="C1540" i="1"/>
  <c r="C1538" i="1"/>
  <c r="C1531" i="1"/>
  <c r="C1542" i="1"/>
  <c r="C1543" i="1"/>
  <c r="C1541" i="1"/>
  <c r="D1541" i="1" s="1"/>
  <c r="C1548" i="1"/>
  <c r="D1548" i="1" s="1"/>
  <c r="C1546" i="1"/>
  <c r="C1547" i="1"/>
  <c r="C1545" i="1"/>
  <c r="C1549" i="1"/>
  <c r="C1552" i="1"/>
  <c r="D1552" i="1" s="1"/>
  <c r="C1556" i="1"/>
  <c r="C1555" i="1"/>
  <c r="C1554" i="1"/>
  <c r="D1554" i="1" s="1"/>
  <c r="C1557" i="1"/>
  <c r="C1559" i="1"/>
  <c r="D1559" i="1" s="1"/>
  <c r="C1558" i="1"/>
  <c r="C1562" i="1"/>
  <c r="D1562" i="1" s="1"/>
  <c r="C1560" i="1"/>
  <c r="C1561" i="1"/>
  <c r="C1563" i="1"/>
  <c r="C1564" i="1"/>
  <c r="C1567" i="1"/>
  <c r="D1567" i="1" s="1"/>
  <c r="C1565" i="1"/>
  <c r="C1569" i="1"/>
  <c r="C1572" i="1"/>
  <c r="C1574" i="1"/>
  <c r="C1573" i="1"/>
  <c r="C1579" i="1"/>
  <c r="D1579" i="1" s="1"/>
  <c r="C1578" i="1"/>
  <c r="C1576" i="1"/>
  <c r="C1570" i="1"/>
  <c r="C1582" i="1"/>
  <c r="C1577" i="1"/>
  <c r="C1575" i="1"/>
  <c r="C1584" i="1"/>
  <c r="C1581" i="1"/>
  <c r="C1583" i="1"/>
  <c r="C1580" i="1"/>
  <c r="C1571" i="1"/>
  <c r="C1585" i="1"/>
  <c r="D1585" i="1" s="1"/>
  <c r="C1590" i="1"/>
  <c r="D1590" i="1" s="1"/>
  <c r="C1592" i="1"/>
  <c r="D1592" i="1" s="1"/>
  <c r="C1588" i="1"/>
  <c r="C1594" i="1"/>
  <c r="D1594" i="1" s="1"/>
  <c r="C1587" i="1"/>
  <c r="C1586" i="1"/>
  <c r="C1589" i="1"/>
  <c r="D1589" i="1" s="1"/>
  <c r="C1595" i="1"/>
  <c r="C1596" i="1"/>
  <c r="C1597" i="1"/>
  <c r="D1597" i="1" s="1"/>
  <c r="C1600" i="1"/>
  <c r="C1599" i="1"/>
  <c r="C1598" i="1"/>
  <c r="D1598" i="1" s="1"/>
  <c r="C1604" i="1"/>
  <c r="C1603" i="1"/>
  <c r="C1601" i="1"/>
  <c r="C1602" i="1"/>
  <c r="C1612" i="1"/>
  <c r="D1612" i="1" s="1"/>
  <c r="C1610" i="1"/>
  <c r="C1605" i="1"/>
  <c r="C1606" i="1"/>
  <c r="C1608" i="1"/>
  <c r="C1609" i="1"/>
  <c r="C1607" i="1"/>
  <c r="C1611" i="1"/>
  <c r="C1618" i="1"/>
  <c r="C1617" i="1"/>
  <c r="C1615" i="1"/>
  <c r="C1614" i="1"/>
  <c r="C1616" i="1"/>
  <c r="C1613" i="1"/>
  <c r="D1613" i="1" s="1"/>
  <c r="C1622" i="1"/>
  <c r="C1626" i="1"/>
  <c r="D1626" i="1" s="1"/>
  <c r="C1625" i="1"/>
  <c r="C1623" i="1"/>
  <c r="C1624" i="1"/>
  <c r="C1620" i="1"/>
  <c r="C1621" i="1"/>
  <c r="C1628" i="1"/>
  <c r="C1627" i="1"/>
  <c r="C1631" i="1"/>
  <c r="C1629" i="1"/>
  <c r="C1633" i="1"/>
  <c r="D1633" i="1" s="1"/>
  <c r="C1632" i="1"/>
  <c r="C1630" i="1"/>
  <c r="C1635" i="1"/>
  <c r="C1634" i="1"/>
  <c r="C1642" i="1"/>
  <c r="C1641" i="1"/>
  <c r="C1640" i="1"/>
  <c r="C1637" i="1"/>
  <c r="C1636" i="1"/>
  <c r="C1639" i="1"/>
  <c r="D1639" i="1" s="1"/>
  <c r="C1643" i="1"/>
  <c r="C1638" i="1"/>
  <c r="D1638" i="1" s="1"/>
  <c r="C1649" i="1"/>
  <c r="C1648" i="1"/>
  <c r="C1647" i="1"/>
  <c r="C1645" i="1"/>
  <c r="C1644" i="1"/>
  <c r="D1644" i="1" s="1"/>
  <c r="C1650" i="1"/>
  <c r="C1651" i="1"/>
  <c r="C1653" i="1"/>
  <c r="C1652" i="1"/>
  <c r="C1655" i="1"/>
  <c r="C1654" i="1"/>
  <c r="D1654" i="1" s="1"/>
  <c r="C1657" i="1"/>
  <c r="C1658" i="1"/>
  <c r="C1656" i="1"/>
  <c r="C1659" i="1"/>
  <c r="C1661" i="1"/>
  <c r="D1661" i="1" s="1"/>
  <c r="C1660" i="1"/>
  <c r="C1662" i="1"/>
  <c r="C1666" i="1"/>
  <c r="C1665" i="1"/>
  <c r="C1664" i="1"/>
  <c r="C1663" i="1"/>
  <c r="C1667" i="1"/>
  <c r="D1667" i="1" s="1"/>
  <c r="C1668" i="1"/>
  <c r="C1669" i="1"/>
  <c r="C1670" i="1"/>
  <c r="C1671" i="1"/>
  <c r="C1672" i="1"/>
  <c r="C1673" i="1"/>
  <c r="C1677" i="1"/>
  <c r="D1677" i="1" s="1"/>
  <c r="C1675" i="1"/>
  <c r="C1676" i="1"/>
  <c r="C1674" i="1"/>
  <c r="D1674" i="1" s="1"/>
  <c r="C1678" i="1"/>
  <c r="C1679" i="1"/>
  <c r="C1680" i="1"/>
  <c r="C1681" i="1"/>
  <c r="C1682" i="1"/>
  <c r="C1683" i="1"/>
  <c r="C1684" i="1"/>
  <c r="C1686" i="1"/>
  <c r="C1687" i="1"/>
  <c r="C1685" i="1"/>
  <c r="C1689" i="1"/>
  <c r="C1688" i="1"/>
  <c r="C1694" i="1"/>
  <c r="D1694" i="1" s="1"/>
  <c r="C1693" i="1"/>
  <c r="C1690" i="1"/>
  <c r="C1692" i="1"/>
  <c r="C1691" i="1"/>
  <c r="C1695" i="1"/>
  <c r="C1699" i="1"/>
  <c r="C1698" i="1"/>
  <c r="C1701" i="1"/>
  <c r="C1700" i="1"/>
  <c r="C1702" i="1"/>
  <c r="D1702" i="1" s="1"/>
  <c r="C1697" i="1"/>
  <c r="C1696" i="1"/>
  <c r="C1703" i="1"/>
  <c r="C1704" i="1"/>
  <c r="C1705" i="1"/>
  <c r="C1706" i="1"/>
  <c r="D1706" i="1" s="1"/>
  <c r="C1709" i="1"/>
  <c r="C1708" i="1"/>
  <c r="C1712" i="1"/>
  <c r="D1712" i="1" s="1"/>
  <c r="C1710" i="1"/>
  <c r="D1710" i="1" s="1"/>
  <c r="C1711" i="1"/>
  <c r="D1711" i="1" s="1"/>
  <c r="C1714" i="1"/>
  <c r="D1714" i="1" s="1"/>
  <c r="C1715" i="1"/>
  <c r="D1715" i="1" s="1"/>
  <c r="C1713" i="1"/>
  <c r="C1717" i="1"/>
  <c r="C1718" i="1"/>
  <c r="C1716" i="1"/>
  <c r="C1721" i="1"/>
  <c r="D1721" i="1" s="1"/>
  <c r="C1724" i="1"/>
  <c r="D1724" i="1" s="1"/>
  <c r="C1723" i="1"/>
  <c r="D1723" i="1" s="1"/>
  <c r="C1730" i="1"/>
  <c r="C1731" i="1"/>
  <c r="C1732" i="1"/>
  <c r="C1733" i="1"/>
  <c r="C242" i="1"/>
  <c r="C244" i="1"/>
  <c r="C252" i="1"/>
  <c r="D252" i="1" s="1"/>
  <c r="C256" i="1"/>
  <c r="C257" i="1"/>
  <c r="C263" i="1"/>
  <c r="D263" i="1" s="1"/>
  <c r="C267" i="1"/>
  <c r="C272" i="1"/>
  <c r="D272" i="1" s="1"/>
  <c r="C273" i="1"/>
  <c r="C268" i="1"/>
  <c r="D268" i="1" s="1"/>
  <c r="C271" i="1"/>
  <c r="C277" i="1"/>
  <c r="C275" i="1"/>
  <c r="C278" i="1"/>
  <c r="C279" i="1"/>
  <c r="C280" i="1"/>
  <c r="D280" i="1" s="1"/>
  <c r="C295" i="1"/>
  <c r="C297" i="1"/>
  <c r="C301" i="1"/>
  <c r="C302" i="1"/>
  <c r="D302" i="1" s="1"/>
  <c r="C304" i="1"/>
  <c r="C312" i="1"/>
  <c r="C318" i="1"/>
  <c r="C313" i="1"/>
  <c r="C316" i="1"/>
  <c r="C319" i="1"/>
  <c r="C321" i="1"/>
  <c r="C328" i="1"/>
  <c r="C329" i="1"/>
  <c r="D329" i="1" s="1"/>
  <c r="C342" i="1"/>
  <c r="C343" i="1"/>
  <c r="C348" i="1"/>
  <c r="D348" i="1" s="1"/>
  <c r="C350" i="1"/>
  <c r="D350" i="1" s="1"/>
  <c r="C351" i="1"/>
  <c r="D351" i="1" s="1"/>
  <c r="C354" i="1"/>
  <c r="C356" i="1"/>
  <c r="C357" i="1"/>
  <c r="C358" i="1"/>
  <c r="D358" i="1" s="1"/>
  <c r="C362" i="1"/>
  <c r="D362" i="1" s="1"/>
  <c r="C366" i="1"/>
  <c r="C367" i="1"/>
  <c r="C368" i="1"/>
  <c r="C370" i="1"/>
  <c r="C373" i="1"/>
  <c r="C379" i="1"/>
  <c r="D379" i="1" s="1"/>
  <c r="C380" i="1"/>
  <c r="D380" i="1" s="1"/>
  <c r="C378" i="1"/>
  <c r="D378" i="1" s="1"/>
  <c r="C381" i="1"/>
  <c r="C386" i="1"/>
  <c r="C388" i="1"/>
  <c r="C387" i="1"/>
  <c r="C393" i="1"/>
  <c r="C394" i="1"/>
  <c r="D394" i="1" s="1"/>
  <c r="C397" i="1"/>
  <c r="C395" i="1"/>
  <c r="C401" i="1"/>
  <c r="C405" i="1"/>
  <c r="C408" i="1"/>
  <c r="C407" i="1"/>
  <c r="D407" i="1" s="1"/>
  <c r="C410" i="1"/>
  <c r="C414" i="1"/>
  <c r="C415" i="1"/>
  <c r="C419" i="1"/>
  <c r="D419" i="1" s="1"/>
  <c r="C423" i="1"/>
  <c r="D423" i="1" s="1"/>
  <c r="C424" i="1"/>
  <c r="D424" i="1" s="1"/>
  <c r="C427" i="1"/>
  <c r="C430" i="1"/>
  <c r="D430" i="1" s="1"/>
  <c r="C436" i="1"/>
  <c r="C449" i="1"/>
  <c r="C455" i="1"/>
  <c r="C456" i="1"/>
  <c r="D456" i="1" s="1"/>
  <c r="C468" i="1"/>
  <c r="C469" i="1"/>
  <c r="D469" i="1" s="1"/>
  <c r="C476" i="1"/>
  <c r="C478" i="1"/>
  <c r="C483" i="1"/>
  <c r="C481" i="1"/>
  <c r="C487" i="1"/>
  <c r="C485" i="1"/>
  <c r="C484" i="1"/>
  <c r="C486" i="1"/>
  <c r="C488" i="1"/>
  <c r="D488" i="1" s="1"/>
  <c r="C494" i="1"/>
  <c r="D494" i="1" s="1"/>
  <c r="C490" i="1"/>
  <c r="D490" i="1" s="1"/>
  <c r="C502" i="1"/>
  <c r="C501" i="1"/>
  <c r="C503" i="1"/>
  <c r="C507" i="1"/>
  <c r="C506" i="1"/>
  <c r="D506" i="1" s="1"/>
  <c r="C505" i="1"/>
  <c r="C521" i="1"/>
  <c r="D521" i="1" s="1"/>
  <c r="C528" i="1"/>
  <c r="C533" i="1"/>
  <c r="C529" i="1"/>
  <c r="C532" i="1"/>
  <c r="C530" i="1"/>
  <c r="C538" i="1"/>
  <c r="D538" i="1" s="1"/>
  <c r="C540" i="1"/>
  <c r="D540" i="1" s="1"/>
  <c r="C539" i="1"/>
  <c r="D539" i="1" s="1"/>
  <c r="C550" i="1"/>
  <c r="C551" i="1"/>
  <c r="C556" i="1"/>
  <c r="C557" i="1"/>
  <c r="C564" i="1"/>
  <c r="C569" i="1"/>
  <c r="C568" i="1"/>
  <c r="C570" i="1"/>
  <c r="C575" i="1"/>
  <c r="C571" i="1"/>
  <c r="C585" i="1"/>
  <c r="C591" i="1"/>
  <c r="D591" i="1" s="1"/>
  <c r="C605" i="1"/>
  <c r="C600" i="1"/>
  <c r="C601" i="1"/>
  <c r="C602" i="1"/>
  <c r="C592" i="1"/>
  <c r="D592" i="1" s="1"/>
  <c r="C609" i="1"/>
  <c r="C611" i="1"/>
  <c r="C613" i="1"/>
  <c r="C615" i="1"/>
  <c r="C614" i="1"/>
  <c r="C630" i="1"/>
  <c r="D630" i="1" s="1"/>
  <c r="C631" i="1"/>
  <c r="D631" i="1" s="1"/>
  <c r="C628" i="1"/>
  <c r="C629" i="1"/>
  <c r="C636" i="1"/>
  <c r="C637" i="1"/>
  <c r="C647" i="1"/>
  <c r="C650" i="1"/>
  <c r="C651" i="1"/>
  <c r="C652" i="1"/>
  <c r="D652" i="1" s="1"/>
  <c r="C649" i="1"/>
  <c r="C648" i="1"/>
  <c r="C657" i="1"/>
  <c r="D657" i="1" s="1"/>
  <c r="C654" i="1"/>
  <c r="C655" i="1"/>
  <c r="C661" i="1"/>
  <c r="C662" i="1"/>
  <c r="C663" i="1"/>
  <c r="C660" i="1"/>
  <c r="D660" i="1" s="1"/>
  <c r="C666" i="1"/>
  <c r="C667" i="1"/>
  <c r="C665" i="1"/>
  <c r="D665" i="1" s="1"/>
  <c r="C668" i="1"/>
  <c r="C674" i="1"/>
  <c r="C673" i="1"/>
  <c r="C676" i="1"/>
  <c r="C675" i="1"/>
  <c r="C681" i="1"/>
  <c r="C684" i="1"/>
  <c r="C685" i="1"/>
  <c r="C682" i="1"/>
  <c r="D682" i="1" s="1"/>
  <c r="C688" i="1"/>
  <c r="C689" i="1"/>
  <c r="C686" i="1"/>
  <c r="C687" i="1"/>
  <c r="C694" i="1"/>
  <c r="D694" i="1" s="1"/>
  <c r="C700" i="1"/>
  <c r="C699" i="1"/>
  <c r="C705" i="1"/>
  <c r="C709" i="1"/>
  <c r="C712" i="1"/>
  <c r="D712" i="1" s="1"/>
  <c r="C710" i="1"/>
  <c r="C715" i="1"/>
  <c r="C722" i="1"/>
  <c r="D722" i="1" s="1"/>
  <c r="C727" i="1"/>
  <c r="D727" i="1" s="1"/>
  <c r="C730" i="1"/>
  <c r="C731" i="1"/>
  <c r="C737" i="1"/>
  <c r="D737" i="1" s="1"/>
  <c r="C736" i="1"/>
  <c r="D736" i="1" s="1"/>
  <c r="C738" i="1"/>
  <c r="D738" i="1" s="1"/>
  <c r="C744" i="1"/>
  <c r="C743" i="1"/>
  <c r="C741" i="1"/>
  <c r="C742" i="1"/>
  <c r="C745" i="1"/>
  <c r="C750" i="1"/>
  <c r="C754" i="1"/>
  <c r="C755" i="1"/>
  <c r="D755" i="1" s="1"/>
  <c r="C759" i="1"/>
  <c r="D759" i="1" s="1"/>
  <c r="C758" i="1"/>
  <c r="C757" i="1"/>
  <c r="C772" i="1"/>
  <c r="C771" i="1"/>
  <c r="C765" i="1"/>
  <c r="C773" i="1"/>
  <c r="C767" i="1"/>
  <c r="C766" i="1"/>
  <c r="C774" i="1"/>
  <c r="D774" i="1" s="1"/>
  <c r="C777" i="1"/>
  <c r="C780" i="1"/>
  <c r="C779" i="1"/>
  <c r="D779" i="1" s="1"/>
  <c r="C794" i="1"/>
  <c r="C795" i="1"/>
  <c r="C797" i="1"/>
  <c r="C796" i="1"/>
  <c r="C803" i="1"/>
  <c r="D803" i="1" s="1"/>
  <c r="C804" i="1"/>
  <c r="C807" i="1"/>
  <c r="C808" i="1"/>
  <c r="C815" i="1"/>
  <c r="C821" i="1"/>
  <c r="D821" i="1" s="1"/>
  <c r="C824" i="1"/>
  <c r="D824" i="1" s="1"/>
  <c r="C825" i="1"/>
  <c r="C827" i="1"/>
  <c r="C834" i="1"/>
  <c r="C845" i="1"/>
  <c r="C846" i="1"/>
  <c r="C844" i="1"/>
  <c r="C859" i="1"/>
  <c r="C868" i="1"/>
  <c r="C869" i="1"/>
  <c r="C872" i="1"/>
  <c r="C871" i="1"/>
  <c r="C874" i="1"/>
  <c r="C875" i="1"/>
  <c r="D875" i="1" s="1"/>
  <c r="C883" i="1"/>
  <c r="D883" i="1" s="1"/>
  <c r="C888" i="1"/>
  <c r="C887" i="1"/>
  <c r="D887" i="1" s="1"/>
  <c r="C900" i="1"/>
  <c r="C903" i="1"/>
  <c r="C906" i="1"/>
  <c r="D906" i="1" s="1"/>
  <c r="C916" i="1"/>
  <c r="C914" i="1"/>
  <c r="D914" i="1" s="1"/>
  <c r="C923" i="1"/>
  <c r="C921" i="1"/>
  <c r="C922" i="1"/>
  <c r="C929" i="1"/>
  <c r="C930" i="1"/>
  <c r="C932" i="1"/>
  <c r="D932" i="1" s="1"/>
  <c r="C938" i="1"/>
  <c r="D938" i="1" s="1"/>
  <c r="C939" i="1"/>
  <c r="D939" i="1" s="1"/>
  <c r="C944" i="1"/>
  <c r="D944" i="1" s="1"/>
  <c r="C954" i="1"/>
  <c r="D954" i="1" s="1"/>
  <c r="C959" i="1"/>
  <c r="D959" i="1" s="1"/>
  <c r="C960" i="1"/>
  <c r="D960" i="1" s="1"/>
  <c r="C964" i="1"/>
  <c r="C968" i="1"/>
  <c r="C969" i="1"/>
  <c r="D969" i="1" s="1"/>
  <c r="C976" i="1"/>
  <c r="C985" i="1"/>
  <c r="C987" i="1"/>
  <c r="C989" i="1"/>
  <c r="C994" i="1"/>
  <c r="D994" i="1" s="1"/>
  <c r="C998" i="1"/>
  <c r="D998" i="1" s="1"/>
  <c r="C1008" i="1"/>
  <c r="C1019" i="1"/>
  <c r="C1027" i="1"/>
  <c r="C1055" i="1"/>
  <c r="D1055" i="1" s="1"/>
  <c r="C1058" i="1"/>
  <c r="D1058" i="1" s="1"/>
  <c r="C1065" i="1"/>
  <c r="C1075" i="1"/>
  <c r="D1075" i="1" s="1"/>
  <c r="C1080" i="1"/>
  <c r="C1092" i="1"/>
  <c r="C1101" i="1"/>
  <c r="D1101" i="1" s="1"/>
  <c r="C1097" i="1"/>
  <c r="D1097" i="1" s="1"/>
  <c r="C1105" i="1"/>
  <c r="D1105" i="1" s="1"/>
  <c r="C1111" i="1"/>
  <c r="D1111" i="1" s="1"/>
  <c r="C1129" i="1"/>
  <c r="C1136" i="1"/>
  <c r="C1138" i="1"/>
  <c r="D1138" i="1" s="1"/>
  <c r="C1139" i="1"/>
  <c r="D1139" i="1" s="1"/>
  <c r="C1140" i="1"/>
  <c r="D1140" i="1" s="1"/>
  <c r="C1145" i="1"/>
  <c r="C1150" i="1"/>
  <c r="C1149" i="1"/>
  <c r="C1168" i="1"/>
  <c r="C1158" i="1"/>
  <c r="C1164" i="1"/>
  <c r="D1164" i="1" s="1"/>
  <c r="C1162" i="1"/>
  <c r="D1162" i="1" s="1"/>
  <c r="C1173" i="1"/>
  <c r="C1177" i="1"/>
  <c r="D1177" i="1" s="1"/>
  <c r="C1184" i="1"/>
  <c r="D1184" i="1" s="1"/>
  <c r="C1183" i="1"/>
  <c r="C1185" i="1"/>
  <c r="D1185" i="1" s="1"/>
  <c r="C1190" i="1"/>
  <c r="C1206" i="1"/>
  <c r="D1206" i="1" s="1"/>
  <c r="C1202" i="1"/>
  <c r="D1202" i="1" s="1"/>
  <c r="C1204" i="1"/>
  <c r="C1201" i="1"/>
  <c r="C1209" i="1"/>
  <c r="C1207" i="1"/>
  <c r="D1207" i="1" s="1"/>
  <c r="C1219" i="1"/>
  <c r="D1219" i="1" s="1"/>
  <c r="C1218" i="1"/>
  <c r="C1234" i="1"/>
  <c r="C1237" i="1"/>
  <c r="D1237" i="1" s="1"/>
  <c r="C1228" i="1"/>
  <c r="D1228" i="1" s="1"/>
  <c r="C1233" i="1"/>
  <c r="C1240" i="1"/>
  <c r="C1250" i="1"/>
  <c r="C1252" i="1"/>
  <c r="C1259" i="1"/>
  <c r="C1263" i="1"/>
  <c r="C1262" i="1"/>
  <c r="C1264" i="1"/>
  <c r="C1267" i="1"/>
  <c r="D1267" i="1" s="1"/>
  <c r="C1268" i="1"/>
  <c r="D1268" i="1" s="1"/>
  <c r="C1283" i="1"/>
  <c r="C1290" i="1"/>
  <c r="C1309" i="1"/>
  <c r="C1312" i="1"/>
  <c r="C1315" i="1"/>
  <c r="C1333" i="1"/>
  <c r="C1328" i="1"/>
  <c r="D1328" i="1" s="1"/>
  <c r="C1329" i="1"/>
  <c r="D1329" i="1" s="1"/>
  <c r="C1332" i="1"/>
  <c r="C1339" i="1"/>
  <c r="D1339" i="1" s="1"/>
  <c r="C1336" i="1"/>
  <c r="D1336" i="1" s="1"/>
  <c r="C1346" i="1"/>
  <c r="D1346" i="1" s="1"/>
  <c r="C1347" i="1"/>
  <c r="C1351" i="1"/>
  <c r="C1348" i="1"/>
  <c r="C1350" i="1"/>
  <c r="C1369" i="1"/>
  <c r="C1372" i="1"/>
  <c r="D1372" i="1" s="1"/>
  <c r="C1373" i="1"/>
  <c r="D1373" i="1" s="1"/>
  <c r="C1379" i="1"/>
  <c r="C1389" i="1"/>
  <c r="D1389" i="1" s="1"/>
  <c r="C1397" i="1"/>
  <c r="C1396" i="1"/>
  <c r="C1400" i="1"/>
  <c r="C1414" i="1"/>
  <c r="D1414" i="1" s="1"/>
  <c r="C1421" i="1"/>
  <c r="D1421" i="1" s="1"/>
  <c r="C1428" i="1"/>
  <c r="D1428" i="1" s="1"/>
  <c r="C1432" i="1"/>
  <c r="C1449" i="1"/>
  <c r="C1454" i="1"/>
  <c r="C1462" i="1"/>
  <c r="C1457" i="1"/>
  <c r="C1475" i="1"/>
  <c r="C1478" i="1"/>
  <c r="D1478" i="1" s="1"/>
  <c r="C1491" i="1"/>
  <c r="C1496" i="1"/>
  <c r="D1496" i="1" s="1"/>
  <c r="C1506" i="1"/>
  <c r="C1505" i="1"/>
  <c r="C1511" i="1"/>
  <c r="C1525" i="1"/>
  <c r="D1525" i="1" s="1"/>
  <c r="C1534" i="1"/>
  <c r="C1544" i="1"/>
  <c r="D1544" i="1" s="1"/>
  <c r="C1551" i="1"/>
  <c r="C1550" i="1"/>
  <c r="C1553" i="1"/>
  <c r="D1553" i="1" s="1"/>
  <c r="C1566" i="1"/>
  <c r="C1568" i="1"/>
  <c r="C53" i="1"/>
  <c r="D53" i="1" s="1"/>
  <c r="C51" i="1"/>
  <c r="C50" i="1"/>
  <c r="C60" i="1"/>
  <c r="D60" i="1" s="1"/>
  <c r="C65" i="1"/>
  <c r="C70" i="1"/>
  <c r="C61" i="1"/>
  <c r="D61" i="1" s="1"/>
  <c r="C77" i="1"/>
  <c r="C80" i="1"/>
  <c r="C83" i="1"/>
  <c r="D83" i="1" s="1"/>
  <c r="C98" i="1"/>
  <c r="C99" i="1"/>
  <c r="D99" i="1" s="1"/>
  <c r="C101" i="1"/>
  <c r="C102" i="1"/>
  <c r="D102" i="1" s="1"/>
  <c r="C111" i="1"/>
  <c r="D111" i="1" s="1"/>
  <c r="C113" i="1"/>
  <c r="C117" i="1"/>
  <c r="D117" i="1" s="1"/>
  <c r="C125" i="1"/>
  <c r="D125" i="1" s="1"/>
  <c r="C134" i="1"/>
  <c r="D134" i="1" s="1"/>
  <c r="C137" i="1"/>
  <c r="C138" i="1"/>
  <c r="C140" i="1"/>
  <c r="C139" i="1"/>
  <c r="D139" i="1" s="1"/>
  <c r="C148" i="1"/>
  <c r="C147" i="1"/>
  <c r="D147" i="1" s="1"/>
  <c r="C153" i="1"/>
  <c r="C155" i="1"/>
  <c r="D155" i="1" s="1"/>
  <c r="C169" i="1"/>
  <c r="D169" i="1" s="1"/>
  <c r="C177" i="1"/>
  <c r="C178" i="1"/>
  <c r="C180" i="1"/>
  <c r="D180" i="1" s="1"/>
  <c r="C185" i="1"/>
  <c r="C188" i="1"/>
  <c r="C189" i="1"/>
  <c r="D189" i="1" s="1"/>
  <c r="C195" i="1"/>
  <c r="C193" i="1"/>
  <c r="C196" i="1"/>
  <c r="C201" i="1"/>
  <c r="C204" i="1"/>
  <c r="D204" i="1" s="1"/>
  <c r="C207" i="1"/>
  <c r="C208" i="1"/>
  <c r="C216" i="1"/>
  <c r="D216" i="1" s="1"/>
  <c r="C215" i="1"/>
  <c r="D215" i="1" s="1"/>
  <c r="C225" i="1"/>
  <c r="D225" i="1" s="1"/>
  <c r="C223" i="1"/>
  <c r="C228" i="1"/>
  <c r="C232" i="1"/>
  <c r="C234" i="1"/>
  <c r="C236" i="1"/>
  <c r="C205" i="1"/>
  <c r="D205" i="1" s="1"/>
  <c r="Y610" i="1"/>
  <c r="Y563" i="1"/>
  <c r="Y472" i="1"/>
  <c r="D1354" i="1" l="1"/>
  <c r="D795" i="1"/>
  <c r="D196" i="1"/>
  <c r="D408" i="1"/>
  <c r="D1545" i="1"/>
  <c r="D478" i="1"/>
  <c r="D1635" i="1"/>
  <c r="D895" i="1"/>
  <c r="D1430" i="1"/>
  <c r="D888" i="1"/>
  <c r="D1361" i="1"/>
  <c r="D1461" i="1"/>
  <c r="D1331" i="1"/>
  <c r="D353" i="1"/>
  <c r="D354" i="1"/>
  <c r="D1338" i="1"/>
  <c r="D153" i="1"/>
  <c r="D1462" i="1"/>
  <c r="D1309" i="1"/>
  <c r="D673" i="1"/>
  <c r="D1356" i="1"/>
  <c r="D1449" i="1"/>
  <c r="D929" i="1"/>
  <c r="D668" i="1"/>
  <c r="D476" i="1"/>
  <c r="D278" i="1"/>
  <c r="D242" i="1"/>
  <c r="D1360" i="1"/>
  <c r="D316" i="1"/>
  <c r="D1660" i="1"/>
  <c r="D1112" i="1"/>
  <c r="D1133" i="1"/>
  <c r="D835" i="1"/>
  <c r="D232" i="1"/>
  <c r="D1471" i="1"/>
  <c r="D185" i="1"/>
  <c r="D585" i="1"/>
  <c r="D277" i="1"/>
  <c r="D1673" i="1"/>
  <c r="D1441" i="1"/>
  <c r="D884" i="1"/>
  <c r="D1507" i="1"/>
  <c r="D1183" i="1"/>
  <c r="D1578" i="1"/>
  <c r="D1194" i="1"/>
  <c r="D1031" i="1"/>
  <c r="D1350" i="1"/>
  <c r="D1218" i="1"/>
  <c r="D871" i="1"/>
  <c r="D1520" i="1"/>
  <c r="D1739" i="1"/>
  <c r="D195" i="1"/>
  <c r="D137" i="1"/>
  <c r="D70" i="1"/>
  <c r="D1079" i="1"/>
  <c r="D927" i="1"/>
  <c r="D1731" i="1"/>
  <c r="D714" i="1"/>
  <c r="D1263" i="1"/>
  <c r="D101" i="1"/>
  <c r="D388" i="1"/>
  <c r="D794" i="1"/>
  <c r="D674" i="1"/>
  <c r="D987" i="1"/>
  <c r="D1628" i="1"/>
  <c r="D1501" i="1"/>
  <c r="D1244" i="1"/>
  <c r="D1182" i="1"/>
  <c r="D632" i="1"/>
  <c r="D1397" i="1"/>
  <c r="D921" i="1"/>
  <c r="D743" i="1"/>
  <c r="D629" i="1"/>
  <c r="D275" i="1"/>
  <c r="D1688" i="1"/>
  <c r="D1517" i="1"/>
  <c r="D321" i="1"/>
  <c r="D1417" i="1"/>
  <c r="D1239" i="1"/>
  <c r="D507" i="1"/>
  <c r="D279" i="1"/>
  <c r="D1029" i="1"/>
  <c r="D926" i="1"/>
  <c r="D1333" i="1"/>
  <c r="D834" i="1"/>
  <c r="D1080" i="1"/>
  <c r="D1746" i="1"/>
  <c r="D505" i="1"/>
  <c r="D965" i="1"/>
  <c r="D855" i="1"/>
  <c r="D765" i="1"/>
  <c r="D614" i="1"/>
  <c r="D578" i="1"/>
  <c r="D1283" i="1"/>
  <c r="D1027" i="1"/>
  <c r="D615" i="1"/>
  <c r="D877" i="1"/>
  <c r="D1234" i="1"/>
  <c r="D1369" i="1"/>
  <c r="D1150" i="1"/>
  <c r="D228" i="1"/>
  <c r="D50" i="1"/>
  <c r="D1250" i="1"/>
  <c r="D427" i="1"/>
  <c r="D532" i="1"/>
  <c r="D968" i="1"/>
  <c r="D1636" i="1"/>
  <c r="D341" i="1"/>
  <c r="D1158" i="1"/>
  <c r="D1145" i="1"/>
  <c r="D1566" i="1"/>
  <c r="D1204" i="1"/>
  <c r="D1534" i="1"/>
  <c r="D297" i="1"/>
  <c r="D208" i="1"/>
  <c r="D80" i="1"/>
  <c r="D923" i="1"/>
  <c r="D1396" i="1"/>
  <c r="D780" i="1"/>
  <c r="D1247" i="1"/>
  <c r="D967" i="1"/>
  <c r="D541" i="1"/>
  <c r="D82" i="1"/>
  <c r="D1458" i="1"/>
  <c r="D1009" i="1"/>
  <c r="D182" i="1"/>
  <c r="D685" i="1"/>
  <c r="D557" i="1"/>
  <c r="D1700" i="1"/>
  <c r="D244" i="1"/>
  <c r="D638" i="1"/>
  <c r="D976" i="1"/>
  <c r="D1708" i="1"/>
  <c r="D1737" i="1"/>
  <c r="D1555" i="1"/>
  <c r="D1539" i="1"/>
  <c r="D1168" i="1"/>
  <c r="D1457" i="1"/>
  <c r="D1512" i="1"/>
  <c r="D1472" i="1"/>
  <c r="D1413" i="1"/>
  <c r="D1151" i="1"/>
  <c r="D1347" i="1"/>
  <c r="D1486" i="1"/>
  <c r="D1291" i="1"/>
  <c r="D989" i="1"/>
  <c r="D754" i="1"/>
  <c r="D1691" i="1"/>
  <c r="D1678" i="1"/>
  <c r="D1577" i="1"/>
  <c r="D1531" i="1"/>
  <c r="D1408" i="1"/>
  <c r="D1367" i="1"/>
  <c r="D1208" i="1"/>
  <c r="D192" i="1"/>
  <c r="D654" i="1"/>
  <c r="D1546" i="1"/>
  <c r="D1212" i="1"/>
  <c r="D1069" i="1"/>
  <c r="D1017" i="1"/>
  <c r="D961" i="1"/>
  <c r="D266" i="1"/>
  <c r="D47" i="1"/>
  <c r="D758" i="1"/>
  <c r="D1307" i="1"/>
  <c r="D870" i="1"/>
  <c r="D678" i="1"/>
  <c r="D437" i="1"/>
  <c r="D219" i="1"/>
  <c r="D1648" i="1"/>
  <c r="D1445" i="1"/>
  <c r="D148" i="1"/>
  <c r="D1233" i="1"/>
  <c r="D782" i="1"/>
  <c r="D415" i="1"/>
  <c r="D1656" i="1"/>
  <c r="D1606" i="1"/>
  <c r="D1446" i="1"/>
  <c r="D1132" i="1"/>
  <c r="D1043" i="1"/>
  <c r="D885" i="1"/>
  <c r="D775" i="1"/>
  <c r="D299" i="1"/>
  <c r="D282" i="1"/>
  <c r="D142" i="1"/>
  <c r="D1491" i="1"/>
  <c r="D575" i="1"/>
  <c r="D1704" i="1"/>
  <c r="D370" i="1"/>
  <c r="D1152" i="1"/>
  <c r="D945" i="1"/>
  <c r="D1475" i="1"/>
  <c r="D1149" i="1"/>
  <c r="D1670" i="1"/>
  <c r="D1518" i="1"/>
  <c r="D1156" i="1"/>
  <c r="D688" i="1"/>
  <c r="D771" i="1"/>
  <c r="D468" i="1"/>
  <c r="D1718" i="1"/>
  <c r="D1148" i="1"/>
  <c r="D188" i="1"/>
  <c r="D395" i="1"/>
  <c r="D1651" i="1"/>
  <c r="D1616" i="1"/>
  <c r="D1359" i="1"/>
  <c r="D1126" i="1"/>
  <c r="D792" i="1"/>
  <c r="D508" i="1"/>
  <c r="D339" i="1"/>
  <c r="D91" i="1"/>
  <c r="D1262" i="1"/>
  <c r="D545" i="1"/>
  <c r="D649" i="1"/>
  <c r="D436" i="1"/>
  <c r="D356" i="1"/>
  <c r="D1699" i="1"/>
  <c r="D472" i="1"/>
  <c r="D868" i="1"/>
  <c r="D1326" i="1"/>
  <c r="D1662" i="1"/>
  <c r="D1631" i="1"/>
  <c r="D1611" i="1"/>
  <c r="D1468" i="1"/>
  <c r="D1166" i="1"/>
  <c r="D589" i="1"/>
  <c r="D605" i="1"/>
  <c r="D404" i="1"/>
  <c r="D207" i="1"/>
  <c r="D1740" i="1"/>
  <c r="D1498" i="1"/>
  <c r="D1625" i="1"/>
  <c r="D1284" i="1"/>
  <c r="D1242" i="1"/>
  <c r="D917" i="1"/>
  <c r="D769" i="1"/>
  <c r="D492" i="1"/>
  <c r="D322" i="1"/>
  <c r="D22" i="1"/>
  <c r="D1763" i="1"/>
  <c r="D51" i="1"/>
  <c r="D368" i="1"/>
  <c r="D1641" i="1"/>
  <c r="D1572" i="1"/>
  <c r="D1549" i="1"/>
  <c r="D1459" i="1"/>
  <c r="D1358" i="1"/>
  <c r="D1314" i="1"/>
  <c r="D1094" i="1"/>
  <c r="D816" i="1"/>
  <c r="D396" i="1"/>
  <c r="D320" i="1"/>
  <c r="D202" i="1"/>
  <c r="D815" i="1"/>
  <c r="D1669" i="1"/>
  <c r="D1652" i="1"/>
  <c r="D1622" i="1"/>
  <c r="D1456" i="1"/>
  <c r="D1236" i="1"/>
  <c r="D1172" i="1"/>
  <c r="D1022" i="1"/>
  <c r="D958" i="1"/>
  <c r="D789" i="1"/>
  <c r="D3" i="1"/>
  <c r="D1726" i="1"/>
  <c r="D1050" i="1"/>
  <c r="D852" i="1"/>
  <c r="D838" i="1"/>
  <c r="D761" i="1"/>
  <c r="D245" i="1"/>
  <c r="D221" i="1"/>
  <c r="D455" i="1"/>
  <c r="D1190" i="1"/>
  <c r="D869" i="1"/>
  <c r="D675" i="1"/>
  <c r="D393" i="1"/>
  <c r="D1665" i="1"/>
  <c r="D1617" i="1"/>
  <c r="D1600" i="1"/>
  <c r="D1523" i="1"/>
  <c r="D1370" i="1"/>
  <c r="D1230" i="1"/>
  <c r="D1187" i="1"/>
  <c r="D1143" i="1"/>
  <c r="D1013" i="1"/>
  <c r="D936" i="1"/>
  <c r="D810" i="1"/>
  <c r="D729" i="1"/>
  <c r="D703" i="1"/>
  <c r="D453" i="1"/>
  <c r="D309" i="1"/>
  <c r="D261" i="1"/>
  <c r="D191" i="1"/>
  <c r="D170" i="1"/>
  <c r="D49" i="1"/>
  <c r="D1392" i="1"/>
  <c r="D1274" i="1"/>
  <c r="D1120" i="1"/>
  <c r="D1047" i="1"/>
  <c r="D948" i="1"/>
  <c r="D866" i="1"/>
  <c r="D286" i="1"/>
  <c r="D259" i="1"/>
  <c r="D1744" i="1"/>
  <c r="D381" i="1"/>
  <c r="D579" i="1"/>
  <c r="D77" i="1"/>
  <c r="D1505" i="1"/>
  <c r="D819" i="1"/>
  <c r="D777" i="1"/>
  <c r="D138" i="1"/>
  <c r="D1379" i="1"/>
  <c r="D903" i="1"/>
  <c r="D1730" i="1"/>
  <c r="D1624" i="1"/>
  <c r="D1153" i="1"/>
  <c r="D827" i="1"/>
  <c r="D825" i="1"/>
  <c r="D483" i="1"/>
  <c r="D373" i="1"/>
  <c r="D1537" i="1"/>
  <c r="D1380" i="1"/>
  <c r="D1743" i="1"/>
  <c r="D1221" i="1"/>
  <c r="D689" i="1"/>
  <c r="D662" i="1"/>
  <c r="D319" i="1"/>
  <c r="D1687" i="1"/>
  <c r="D1602" i="1"/>
  <c r="D1533" i="1"/>
  <c r="D1434" i="1"/>
  <c r="D1377" i="1"/>
  <c r="D1261" i="1"/>
  <c r="D1078" i="1"/>
  <c r="D1000" i="1"/>
  <c r="D980" i="1"/>
  <c r="D918" i="1"/>
  <c r="D879" i="1"/>
  <c r="D732" i="1"/>
  <c r="D691" i="1"/>
  <c r="D531" i="1"/>
  <c r="D514" i="1"/>
  <c r="D480" i="1"/>
  <c r="D460" i="1"/>
  <c r="D441" i="1"/>
  <c r="D422" i="1"/>
  <c r="D363" i="1"/>
  <c r="D270" i="1"/>
  <c r="D248" i="1"/>
  <c r="D226" i="1"/>
  <c r="D159" i="1"/>
  <c r="D76" i="1"/>
  <c r="D1591" i="1"/>
  <c r="D1684" i="1"/>
  <c r="D1528" i="1"/>
  <c r="D1171" i="1"/>
  <c r="D1130" i="1"/>
  <c r="D1019" i="1"/>
  <c r="D1717" i="1"/>
  <c r="D1318" i="1"/>
  <c r="D292" i="1"/>
  <c r="D1264" i="1"/>
  <c r="D1008" i="1"/>
  <c r="D397" i="1"/>
  <c r="D1650" i="1"/>
  <c r="D1431" i="1"/>
  <c r="D1568" i="1"/>
  <c r="D1351" i="1"/>
  <c r="D874" i="1"/>
  <c r="D223" i="1"/>
  <c r="D1432" i="1"/>
  <c r="D609" i="1"/>
  <c r="D502" i="1"/>
  <c r="D449" i="1"/>
  <c r="D1003" i="1"/>
  <c r="D619" i="1"/>
  <c r="D262" i="1"/>
  <c r="D171" i="1"/>
  <c r="D1722" i="1"/>
  <c r="D1680" i="1"/>
  <c r="D1584" i="1"/>
  <c r="D1561" i="1"/>
  <c r="D1487" i="1"/>
  <c r="D1409" i="1"/>
  <c r="D848" i="1"/>
  <c r="D671" i="1"/>
  <c r="D289" i="1"/>
  <c r="D1738" i="1"/>
  <c r="D1136" i="1"/>
  <c r="D796" i="1"/>
  <c r="D715" i="1"/>
  <c r="D98" i="1"/>
  <c r="D1129" i="1"/>
  <c r="D922" i="1"/>
  <c r="D797" i="1"/>
  <c r="D1695" i="1"/>
  <c r="D1629" i="1"/>
  <c r="D1210" i="1"/>
  <c r="D194" i="1"/>
  <c r="D1332" i="1"/>
  <c r="D859" i="1"/>
  <c r="D601" i="1"/>
  <c r="D1596" i="1"/>
  <c r="D1423" i="1"/>
  <c r="D1327" i="1"/>
  <c r="D1067" i="1"/>
  <c r="D1035" i="1"/>
  <c r="D1015" i="1"/>
  <c r="D996" i="1"/>
  <c r="D974" i="1"/>
  <c r="D933" i="1"/>
  <c r="D913" i="1"/>
  <c r="D851" i="1"/>
  <c r="D832" i="1"/>
  <c r="D805" i="1"/>
  <c r="D672" i="1"/>
  <c r="D567" i="1"/>
  <c r="D548" i="1"/>
  <c r="D519" i="1"/>
  <c r="D432" i="1"/>
  <c r="D104" i="1"/>
  <c r="D9" i="1"/>
  <c r="D709" i="1"/>
  <c r="D1558" i="1"/>
  <c r="D1538" i="1"/>
  <c r="D670" i="1"/>
  <c r="D846" i="1"/>
  <c r="D647" i="1"/>
  <c r="D530" i="1"/>
  <c r="D484" i="1"/>
  <c r="D1570" i="1"/>
  <c r="D1540" i="1"/>
  <c r="D1404" i="1"/>
  <c r="D1368" i="1"/>
  <c r="D1301" i="1"/>
  <c r="D587" i="1"/>
  <c r="D146" i="1"/>
  <c r="D1173" i="1"/>
  <c r="D916" i="1"/>
  <c r="D845" i="1"/>
  <c r="D742" i="1"/>
  <c r="D637" i="1"/>
  <c r="D1732" i="1"/>
  <c r="D1709" i="1"/>
  <c r="D1675" i="1"/>
  <c r="D1643" i="1"/>
  <c r="D1621" i="1"/>
  <c r="D1535" i="1"/>
  <c r="D1500" i="1"/>
  <c r="D1480" i="1"/>
  <c r="D1464" i="1"/>
  <c r="D1448" i="1"/>
  <c r="D1384" i="1"/>
  <c r="D1341" i="1"/>
  <c r="D1286" i="1"/>
  <c r="D1197" i="1"/>
  <c r="D1061" i="1"/>
  <c r="D992" i="1"/>
  <c r="D863" i="1"/>
  <c r="D523" i="1"/>
  <c r="D496" i="1"/>
  <c r="D445" i="1"/>
  <c r="D375" i="1"/>
  <c r="D212" i="1"/>
  <c r="D165" i="1"/>
  <c r="D120" i="1"/>
  <c r="D13" i="1"/>
  <c r="D1400" i="1"/>
  <c r="D1240" i="1"/>
  <c r="D985" i="1"/>
  <c r="D745" i="1"/>
  <c r="D705" i="1"/>
  <c r="D699" i="1"/>
  <c r="D485" i="1"/>
  <c r="D1315" i="1"/>
  <c r="D1092" i="1"/>
  <c r="D741" i="1"/>
  <c r="D700" i="1"/>
  <c r="D667" i="1"/>
  <c r="D201" i="1"/>
  <c r="D65" i="1"/>
  <c r="D1312" i="1"/>
  <c r="D964" i="1"/>
  <c r="D1506" i="1"/>
  <c r="D193" i="1"/>
  <c r="D1511" i="1"/>
  <c r="D140" i="1"/>
  <c r="D1290" i="1"/>
  <c r="D1065" i="1"/>
  <c r="D773" i="1"/>
  <c r="D568" i="1"/>
  <c r="D1696" i="1"/>
  <c r="D1209" i="1"/>
  <c r="D236" i="1"/>
  <c r="D234" i="1"/>
  <c r="D113" i="1"/>
  <c r="D1348" i="1"/>
  <c r="D1201" i="1"/>
  <c r="D1454" i="1"/>
  <c r="D807" i="1"/>
  <c r="D772" i="1"/>
  <c r="D730" i="1"/>
  <c r="D651" i="1"/>
  <c r="D178" i="1"/>
  <c r="D177" i="1"/>
  <c r="D1550" i="1"/>
  <c r="D930" i="1"/>
  <c r="D872" i="1"/>
  <c r="D1551" i="1"/>
  <c r="D1259" i="1"/>
  <c r="D1252" i="1"/>
  <c r="D1225" i="1"/>
  <c r="D666" i="1"/>
  <c r="D571" i="1"/>
  <c r="D533" i="1"/>
  <c r="D481" i="1"/>
  <c r="D414" i="1"/>
  <c r="D1705" i="1"/>
  <c r="D1658" i="1"/>
  <c r="D1605" i="1"/>
  <c r="D1513" i="1"/>
  <c r="D1447" i="1"/>
  <c r="D1402" i="1"/>
  <c r="D1385" i="1"/>
  <c r="D1340" i="1"/>
  <c r="D1320" i="1"/>
  <c r="D1300" i="1"/>
  <c r="D1265" i="1"/>
  <c r="D1222" i="1"/>
  <c r="D1195" i="1"/>
  <c r="D1131" i="1"/>
  <c r="D1077" i="1"/>
  <c r="D1044" i="1"/>
  <c r="D1025" i="1"/>
  <c r="D990" i="1"/>
  <c r="D970" i="1"/>
  <c r="D951" i="1"/>
  <c r="D882" i="1"/>
  <c r="D857" i="1"/>
  <c r="D841" i="1"/>
  <c r="D799" i="1"/>
  <c r="D776" i="1"/>
  <c r="D695" i="1"/>
  <c r="D625" i="1"/>
  <c r="D599" i="1"/>
  <c r="D582" i="1"/>
  <c r="D535" i="1"/>
  <c r="D525" i="1"/>
  <c r="D465" i="1"/>
  <c r="D447" i="1"/>
  <c r="D399" i="1"/>
  <c r="D371" i="1"/>
  <c r="D300" i="1"/>
  <c r="D281" i="1"/>
  <c r="D251" i="1"/>
  <c r="D209" i="1"/>
  <c r="D162" i="1"/>
  <c r="D143" i="1"/>
  <c r="D96" i="1"/>
  <c r="D79" i="1"/>
  <c r="D55" i="1"/>
  <c r="D23" i="1"/>
  <c r="D7" i="1"/>
  <c r="D1755" i="1"/>
  <c r="D1750" i="1"/>
  <c r="D900" i="1"/>
  <c r="D766" i="1"/>
  <c r="D744" i="1"/>
  <c r="D687" i="1"/>
  <c r="D628" i="1"/>
  <c r="D528" i="1"/>
  <c r="D410" i="1"/>
  <c r="D328" i="1"/>
  <c r="D1689" i="1"/>
  <c r="D1672" i="1"/>
  <c r="D1657" i="1"/>
  <c r="D1637" i="1"/>
  <c r="D1623" i="1"/>
  <c r="D1610" i="1"/>
  <c r="D1588" i="1"/>
  <c r="D1573" i="1"/>
  <c r="D1556" i="1"/>
  <c r="D1514" i="1"/>
  <c r="D1497" i="1"/>
  <c r="D1455" i="1"/>
  <c r="D1401" i="1"/>
  <c r="D1344" i="1"/>
  <c r="D1298" i="1"/>
  <c r="D1282" i="1"/>
  <c r="D1254" i="1"/>
  <c r="D1243" i="1"/>
  <c r="D1196" i="1"/>
  <c r="D1157" i="1"/>
  <c r="D1095" i="1"/>
  <c r="D1059" i="1"/>
  <c r="D1023" i="1"/>
  <c r="D988" i="1"/>
  <c r="D966" i="1"/>
  <c r="D946" i="1"/>
  <c r="D897" i="1"/>
  <c r="D881" i="1"/>
  <c r="D862" i="1"/>
  <c r="D818" i="1"/>
  <c r="D793" i="1"/>
  <c r="D770" i="1"/>
  <c r="D716" i="1"/>
  <c r="D626" i="1"/>
  <c r="D597" i="1"/>
  <c r="D584" i="1"/>
  <c r="D560" i="1"/>
  <c r="D536" i="1"/>
  <c r="D511" i="1"/>
  <c r="D491" i="1"/>
  <c r="D444" i="1"/>
  <c r="D400" i="1"/>
  <c r="D323" i="1"/>
  <c r="D250" i="1"/>
  <c r="D181" i="1"/>
  <c r="D163" i="1"/>
  <c r="D141" i="1"/>
  <c r="D118" i="1"/>
  <c r="D95" i="1"/>
  <c r="D57" i="1"/>
  <c r="D21" i="1"/>
  <c r="D1756" i="1"/>
  <c r="D767" i="1"/>
  <c r="D686" i="1"/>
  <c r="D663" i="1"/>
  <c r="D570" i="1"/>
  <c r="D271" i="1"/>
  <c r="D1703" i="1"/>
  <c r="D1685" i="1"/>
  <c r="D1671" i="1"/>
  <c r="D1640" i="1"/>
  <c r="D1574" i="1"/>
  <c r="D1530" i="1"/>
  <c r="D1476" i="1"/>
  <c r="D1418" i="1"/>
  <c r="D1399" i="1"/>
  <c r="D1375" i="1"/>
  <c r="D1363" i="1"/>
  <c r="D1345" i="1"/>
  <c r="D1313" i="1"/>
  <c r="D1305" i="1"/>
  <c r="D1200" i="1"/>
  <c r="D1174" i="1"/>
  <c r="D1137" i="1"/>
  <c r="D1114" i="1"/>
  <c r="D1076" i="1"/>
  <c r="D1056" i="1"/>
  <c r="D1034" i="1"/>
  <c r="D1024" i="1"/>
  <c r="D984" i="1"/>
  <c r="D896" i="1"/>
  <c r="D880" i="1"/>
  <c r="D861" i="1"/>
  <c r="D817" i="1"/>
  <c r="D595" i="1"/>
  <c r="D580" i="1"/>
  <c r="D558" i="1"/>
  <c r="D537" i="1"/>
  <c r="D513" i="1"/>
  <c r="D461" i="1"/>
  <c r="D446" i="1"/>
  <c r="D398" i="1"/>
  <c r="D369" i="1"/>
  <c r="D335" i="1"/>
  <c r="D276" i="1"/>
  <c r="D227" i="1"/>
  <c r="D203" i="1"/>
  <c r="D175" i="1"/>
  <c r="D160" i="1"/>
  <c r="D136" i="1"/>
  <c r="D116" i="1"/>
  <c r="D94" i="1"/>
  <c r="D75" i="1"/>
  <c r="D59" i="1"/>
  <c r="D2" i="1"/>
  <c r="D1655" i="1"/>
  <c r="D1477" i="1"/>
  <c r="D1398" i="1"/>
  <c r="D1057" i="1"/>
  <c r="D1032" i="1"/>
  <c r="D1020" i="1"/>
  <c r="D943" i="1"/>
  <c r="D836" i="1"/>
  <c r="D713" i="1"/>
  <c r="D596" i="1"/>
  <c r="D559" i="1"/>
  <c r="D290" i="1"/>
  <c r="D176" i="1"/>
  <c r="D58" i="1"/>
  <c r="D38" i="1"/>
  <c r="D20" i="1"/>
  <c r="D1646" i="1"/>
  <c r="D1619" i="1"/>
  <c r="D1764" i="1"/>
  <c r="D1736" i="1"/>
  <c r="D661" i="1"/>
  <c r="D569" i="1"/>
  <c r="D405" i="1"/>
  <c r="D367" i="1"/>
  <c r="D273" i="1"/>
  <c r="D1716" i="1"/>
  <c r="D1697" i="1"/>
  <c r="D1686" i="1"/>
  <c r="D1642" i="1"/>
  <c r="D1601" i="1"/>
  <c r="D1569" i="1"/>
  <c r="D1532" i="1"/>
  <c r="D1433" i="1"/>
  <c r="D1419" i="1"/>
  <c r="D1403" i="1"/>
  <c r="D1720" i="1"/>
  <c r="D1719" i="1"/>
  <c r="D1374" i="1"/>
  <c r="D1317" i="1"/>
  <c r="D1260" i="1"/>
  <c r="D1203" i="1"/>
  <c r="D1154" i="1"/>
  <c r="D1116" i="1"/>
  <c r="D1091" i="1"/>
  <c r="D1073" i="1"/>
  <c r="D1033" i="1"/>
  <c r="D999" i="1"/>
  <c r="D979" i="1"/>
  <c r="D942" i="1"/>
  <c r="D919" i="1"/>
  <c r="D878" i="1"/>
  <c r="D854" i="1"/>
  <c r="D833" i="1"/>
  <c r="D814" i="1"/>
  <c r="D733" i="1"/>
  <c r="D690" i="1"/>
  <c r="D640" i="1"/>
  <c r="D534" i="1"/>
  <c r="D512" i="1"/>
  <c r="D479" i="1"/>
  <c r="D463" i="1"/>
  <c r="D442" i="1"/>
  <c r="D421" i="1"/>
  <c r="D334" i="1"/>
  <c r="D294" i="1"/>
  <c r="D269" i="1"/>
  <c r="D158" i="1"/>
  <c r="D74" i="1"/>
  <c r="D40" i="1"/>
  <c r="D19" i="1"/>
  <c r="D808" i="1"/>
  <c r="D731" i="1"/>
  <c r="D655" i="1"/>
  <c r="D564" i="1"/>
  <c r="D401" i="1"/>
  <c r="D366" i="1"/>
  <c r="D313" i="1"/>
  <c r="D1668" i="1"/>
  <c r="D1653" i="1"/>
  <c r="D1634" i="1"/>
  <c r="D1603" i="1"/>
  <c r="D1571" i="1"/>
  <c r="D1565" i="1"/>
  <c r="D1547" i="1"/>
  <c r="D1473" i="1"/>
  <c r="D1463" i="1"/>
  <c r="D1436" i="1"/>
  <c r="D1391" i="1"/>
  <c r="D1376" i="1"/>
  <c r="D1316" i="1"/>
  <c r="D1235" i="1"/>
  <c r="D1213" i="1"/>
  <c r="D1186" i="1"/>
  <c r="D1108" i="1"/>
  <c r="D1041" i="1"/>
  <c r="D1021" i="1"/>
  <c r="D1002" i="1"/>
  <c r="D983" i="1"/>
  <c r="D957" i="1"/>
  <c r="D941" i="1"/>
  <c r="D920" i="1"/>
  <c r="D898" i="1"/>
  <c r="D873" i="1"/>
  <c r="D837" i="1"/>
  <c r="D813" i="1"/>
  <c r="D788" i="1"/>
  <c r="D760" i="1"/>
  <c r="D734" i="1"/>
  <c r="D683" i="1"/>
  <c r="D641" i="1"/>
  <c r="D624" i="1"/>
  <c r="D593" i="1"/>
  <c r="D572" i="1"/>
  <c r="D552" i="1"/>
  <c r="D392" i="1"/>
  <c r="D364" i="1"/>
  <c r="D336" i="1"/>
  <c r="D314" i="1"/>
  <c r="D293" i="1"/>
  <c r="D264" i="1"/>
  <c r="D246" i="1"/>
  <c r="D222" i="1"/>
  <c r="D157" i="1"/>
  <c r="D132" i="1"/>
  <c r="D73" i="1"/>
  <c r="D18" i="1"/>
  <c r="D4" i="1"/>
  <c r="D1725" i="1"/>
  <c r="D613" i="1"/>
  <c r="D503" i="1"/>
  <c r="D318" i="1"/>
  <c r="D267" i="1"/>
  <c r="D1683" i="1"/>
  <c r="D1604" i="1"/>
  <c r="D1580" i="1"/>
  <c r="D1488" i="1"/>
  <c r="D1435" i="1"/>
  <c r="D1390" i="1"/>
  <c r="D1378" i="1"/>
  <c r="D1335" i="1"/>
  <c r="D1277" i="1"/>
  <c r="D1255" i="1"/>
  <c r="D1169" i="1"/>
  <c r="D1106" i="1"/>
  <c r="D1090" i="1"/>
  <c r="D1040" i="1"/>
  <c r="D1006" i="1"/>
  <c r="D981" i="1"/>
  <c r="D940" i="1"/>
  <c r="D907" i="1"/>
  <c r="D902" i="1"/>
  <c r="D708" i="1"/>
  <c r="D646" i="1"/>
  <c r="D573" i="1"/>
  <c r="D553" i="1"/>
  <c r="D526" i="1"/>
  <c r="D458" i="1"/>
  <c r="D391" i="1"/>
  <c r="D359" i="1"/>
  <c r="D315" i="1"/>
  <c r="D197" i="1"/>
  <c r="D156" i="1"/>
  <c r="D31" i="1"/>
  <c r="D1742" i="1"/>
  <c r="D1707" i="1"/>
  <c r="D804" i="1"/>
  <c r="D757" i="1"/>
  <c r="D684" i="1"/>
  <c r="D611" i="1"/>
  <c r="D556" i="1"/>
  <c r="D501" i="1"/>
  <c r="D312" i="1"/>
  <c r="D1713" i="1"/>
  <c r="D1701" i="1"/>
  <c r="D1682" i="1"/>
  <c r="D1663" i="1"/>
  <c r="D1630" i="1"/>
  <c r="D1614" i="1"/>
  <c r="D1583" i="1"/>
  <c r="D1564" i="1"/>
  <c r="D1526" i="1"/>
  <c r="D1466" i="1"/>
  <c r="D1450" i="1"/>
  <c r="D1411" i="1"/>
  <c r="D1394" i="1"/>
  <c r="D1334" i="1"/>
  <c r="D1306" i="1"/>
  <c r="D1276" i="1"/>
  <c r="D1258" i="1"/>
  <c r="D1229" i="1"/>
  <c r="D1211" i="1"/>
  <c r="D1160" i="1"/>
  <c r="D1125" i="1"/>
  <c r="D1110" i="1"/>
  <c r="D1088" i="1"/>
  <c r="D1070" i="1"/>
  <c r="D1049" i="1"/>
  <c r="D1037" i="1"/>
  <c r="D1018" i="1"/>
  <c r="D1004" i="1"/>
  <c r="D982" i="1"/>
  <c r="D962" i="1"/>
  <c r="D912" i="1"/>
  <c r="D876" i="1"/>
  <c r="D853" i="1"/>
  <c r="D831" i="1"/>
  <c r="D806" i="1"/>
  <c r="D787" i="1"/>
  <c r="D711" i="1"/>
  <c r="D679" i="1"/>
  <c r="D644" i="1"/>
  <c r="D546" i="1"/>
  <c r="D516" i="1"/>
  <c r="D509" i="1"/>
  <c r="D477" i="1"/>
  <c r="D457" i="1"/>
  <c r="D438" i="1"/>
  <c r="D416" i="1"/>
  <c r="D361" i="1"/>
  <c r="D338" i="1"/>
  <c r="D291" i="1"/>
  <c r="D265" i="1"/>
  <c r="D243" i="1"/>
  <c r="D220" i="1"/>
  <c r="D198" i="1"/>
  <c r="D172" i="1"/>
  <c r="D154" i="1"/>
  <c r="D90" i="1"/>
  <c r="D69" i="1"/>
  <c r="D46" i="1"/>
  <c r="D1593" i="1"/>
  <c r="D1765" i="1"/>
  <c r="D681" i="1"/>
  <c r="D648" i="1"/>
  <c r="D551" i="1"/>
  <c r="D357" i="1"/>
  <c r="D304" i="1"/>
  <c r="D257" i="1"/>
  <c r="D1698" i="1"/>
  <c r="D1681" i="1"/>
  <c r="D1664" i="1"/>
  <c r="D1632" i="1"/>
  <c r="D1615" i="1"/>
  <c r="D1599" i="1"/>
  <c r="D1581" i="1"/>
  <c r="D1563" i="1"/>
  <c r="D1470" i="1"/>
  <c r="D1451" i="1"/>
  <c r="D1410" i="1"/>
  <c r="D1387" i="1"/>
  <c r="D1330" i="1"/>
  <c r="D1269" i="1"/>
  <c r="D1248" i="1"/>
  <c r="D1232" i="1"/>
  <c r="D1161" i="1"/>
  <c r="D1124" i="1"/>
  <c r="D1109" i="1"/>
  <c r="D1089" i="1"/>
  <c r="D1072" i="1"/>
  <c r="D1048" i="1"/>
  <c r="D1038" i="1"/>
  <c r="D1014" i="1"/>
  <c r="D978" i="1"/>
  <c r="D956" i="1"/>
  <c r="D937" i="1"/>
  <c r="D908" i="1"/>
  <c r="D894" i="1"/>
  <c r="D847" i="1"/>
  <c r="D829" i="1"/>
  <c r="D811" i="1"/>
  <c r="D763" i="1"/>
  <c r="D728" i="1"/>
  <c r="D704" i="1"/>
  <c r="D645" i="1"/>
  <c r="D604" i="1"/>
  <c r="D515" i="1"/>
  <c r="D510" i="1"/>
  <c r="D454" i="1"/>
  <c r="D413" i="1"/>
  <c r="D385" i="1"/>
  <c r="D360" i="1"/>
  <c r="D337" i="1"/>
  <c r="D307" i="1"/>
  <c r="D241" i="1"/>
  <c r="D89" i="1"/>
  <c r="D68" i="1"/>
  <c r="D48" i="1"/>
  <c r="D33" i="1"/>
  <c r="D1734" i="1"/>
  <c r="D1761" i="1"/>
  <c r="D550" i="1"/>
  <c r="D256" i="1"/>
  <c r="D1645" i="1"/>
  <c r="D1543" i="1"/>
  <c r="D1509" i="1"/>
  <c r="D1469" i="1"/>
  <c r="D1388" i="1"/>
  <c r="D1310" i="1"/>
  <c r="D1293" i="1"/>
  <c r="D1272" i="1"/>
  <c r="D1249" i="1"/>
  <c r="D1215" i="1"/>
  <c r="D1107" i="1"/>
  <c r="D1036" i="1"/>
  <c r="D1001" i="1"/>
  <c r="D977" i="1"/>
  <c r="D909" i="1"/>
  <c r="D865" i="1"/>
  <c r="D828" i="1"/>
  <c r="D785" i="1"/>
  <c r="D643" i="1"/>
  <c r="D606" i="1"/>
  <c r="D577" i="1"/>
  <c r="D547" i="1"/>
  <c r="D517" i="1"/>
  <c r="D384" i="1"/>
  <c r="D239" i="1"/>
  <c r="D217" i="1"/>
  <c r="D108" i="1"/>
  <c r="D87" i="1"/>
  <c r="D67" i="1"/>
  <c r="D30" i="1"/>
  <c r="D11" i="1"/>
  <c r="D1735" i="1"/>
  <c r="D710" i="1"/>
  <c r="D676" i="1"/>
  <c r="D602" i="1"/>
  <c r="D387" i="1"/>
  <c r="D301" i="1"/>
  <c r="D1679" i="1"/>
  <c r="D1666" i="1"/>
  <c r="D1647" i="1"/>
  <c r="D1618" i="1"/>
  <c r="D1575" i="1"/>
  <c r="D1560" i="1"/>
  <c r="D1542" i="1"/>
  <c r="D1522" i="1"/>
  <c r="D1504" i="1"/>
  <c r="D1467" i="1"/>
  <c r="D1444" i="1"/>
  <c r="D1425" i="1"/>
  <c r="D1395" i="1"/>
  <c r="D1371" i="1"/>
  <c r="D1311" i="1"/>
  <c r="D1294" i="1"/>
  <c r="D1270" i="1"/>
  <c r="D1231" i="1"/>
  <c r="D1188" i="1"/>
  <c r="D1144" i="1"/>
  <c r="D1119" i="1"/>
  <c r="D1087" i="1"/>
  <c r="D1068" i="1"/>
  <c r="D1052" i="1"/>
  <c r="D1039" i="1"/>
  <c r="D995" i="1"/>
  <c r="D975" i="1"/>
  <c r="D949" i="1"/>
  <c r="D931" i="1"/>
  <c r="D910" i="1"/>
  <c r="D892" i="1"/>
  <c r="D867" i="1"/>
  <c r="D850" i="1"/>
  <c r="D830" i="1"/>
  <c r="D809" i="1"/>
  <c r="D786" i="1"/>
  <c r="D752" i="1"/>
  <c r="D642" i="1"/>
  <c r="D590" i="1"/>
  <c r="D566" i="1"/>
  <c r="D549" i="1"/>
  <c r="D520" i="1"/>
  <c r="D451" i="1"/>
  <c r="D435" i="1"/>
  <c r="D383" i="1"/>
  <c r="D352" i="1"/>
  <c r="D308" i="1"/>
  <c r="D287" i="1"/>
  <c r="D260" i="1"/>
  <c r="D238" i="1"/>
  <c r="D218" i="1"/>
  <c r="D127" i="1"/>
  <c r="D86" i="1"/>
  <c r="D62" i="1"/>
  <c r="D45" i="1"/>
  <c r="D29" i="1"/>
  <c r="D10" i="1"/>
  <c r="D1438" i="1"/>
  <c r="D1751" i="1"/>
  <c r="D1082" i="1"/>
  <c r="D889" i="1"/>
  <c r="D783" i="1"/>
  <c r="D753" i="1"/>
  <c r="D382" i="1"/>
  <c r="D330" i="1"/>
  <c r="D240" i="1"/>
  <c r="D126" i="1"/>
  <c r="D44" i="1"/>
  <c r="D28" i="1"/>
  <c r="D1440" i="1"/>
  <c r="D1752" i="1"/>
  <c r="D844" i="1"/>
  <c r="D750" i="1"/>
  <c r="D650" i="1"/>
  <c r="D600" i="1"/>
  <c r="D486" i="1"/>
  <c r="D386" i="1"/>
  <c r="D295" i="1"/>
  <c r="D1692" i="1"/>
  <c r="D1649" i="1"/>
  <c r="D1627" i="1"/>
  <c r="D1607" i="1"/>
  <c r="D1595" i="1"/>
  <c r="D1582" i="1"/>
  <c r="D1524" i="1"/>
  <c r="D1502" i="1"/>
  <c r="D1443" i="1"/>
  <c r="D1426" i="1"/>
  <c r="D1407" i="1"/>
  <c r="D1393" i="1"/>
  <c r="D1366" i="1"/>
  <c r="D1349" i="1"/>
  <c r="D1302" i="1"/>
  <c r="D1288" i="1"/>
  <c r="D1271" i="1"/>
  <c r="D1245" i="1"/>
  <c r="D1227" i="1"/>
  <c r="D1199" i="1"/>
  <c r="D1181" i="1"/>
  <c r="D1167" i="1"/>
  <c r="D1146" i="1"/>
  <c r="D1121" i="1"/>
  <c r="D1099" i="1"/>
  <c r="D1084" i="1"/>
  <c r="D1046" i="1"/>
  <c r="D1028" i="1"/>
  <c r="D1011" i="1"/>
  <c r="D993" i="1"/>
  <c r="D955" i="1"/>
  <c r="D934" i="1"/>
  <c r="D911" i="1"/>
  <c r="D890" i="1"/>
  <c r="D864" i="1"/>
  <c r="D849" i="1"/>
  <c r="D802" i="1"/>
  <c r="D781" i="1"/>
  <c r="D724" i="1"/>
  <c r="D701" i="1"/>
  <c r="D588" i="1"/>
  <c r="D565" i="1"/>
  <c r="D518" i="1"/>
  <c r="D498" i="1"/>
  <c r="D448" i="1"/>
  <c r="D434" i="1"/>
  <c r="D406" i="1"/>
  <c r="D349" i="1"/>
  <c r="D285" i="1"/>
  <c r="D237" i="1"/>
  <c r="D164" i="1"/>
  <c r="D145" i="1"/>
  <c r="D121" i="1"/>
  <c r="D103" i="1"/>
  <c r="D85" i="1"/>
  <c r="D64" i="1"/>
  <c r="D42" i="1"/>
  <c r="D27" i="1"/>
  <c r="D15" i="1"/>
  <c r="D1439" i="1"/>
  <c r="D1733" i="1"/>
  <c r="D1690" i="1"/>
  <c r="D1676" i="1"/>
  <c r="D1609" i="1"/>
  <c r="D1484" i="1"/>
  <c r="D1465" i="1"/>
  <c r="D1442" i="1"/>
  <c r="D1424" i="1"/>
  <c r="D1386" i="1"/>
  <c r="D1342" i="1"/>
  <c r="D1323" i="1"/>
  <c r="D1285" i="1"/>
  <c r="D1273" i="1"/>
  <c r="D1226" i="1"/>
  <c r="D1198" i="1"/>
  <c r="D1159" i="1"/>
  <c r="D1118" i="1"/>
  <c r="D1103" i="1"/>
  <c r="D1085" i="1"/>
  <c r="D1063" i="1"/>
  <c r="D1030" i="1"/>
  <c r="D1012" i="1"/>
  <c r="D991" i="1"/>
  <c r="D971" i="1"/>
  <c r="D952" i="1"/>
  <c r="D915" i="1"/>
  <c r="D860" i="1"/>
  <c r="D842" i="1"/>
  <c r="D823" i="1"/>
  <c r="D720" i="1"/>
  <c r="D698" i="1"/>
  <c r="D562" i="1"/>
  <c r="D543" i="1"/>
  <c r="D522" i="1"/>
  <c r="D497" i="1"/>
  <c r="D450" i="1"/>
  <c r="D433" i="1"/>
  <c r="D306" i="1"/>
  <c r="D284" i="1"/>
  <c r="D211" i="1"/>
  <c r="D166" i="1"/>
  <c r="D122" i="1"/>
  <c r="D106" i="1"/>
  <c r="D88" i="1"/>
  <c r="D63" i="1"/>
  <c r="D43" i="1"/>
  <c r="D26" i="1"/>
  <c r="D14" i="1"/>
  <c r="D1745" i="1"/>
  <c r="D343" i="1"/>
  <c r="D1693" i="1"/>
  <c r="D1659" i="1"/>
  <c r="D1608" i="1"/>
  <c r="D1586" i="1"/>
  <c r="D1576" i="1"/>
  <c r="D1557" i="1"/>
  <c r="D1427" i="1"/>
  <c r="D1322" i="1"/>
  <c r="D1275" i="1"/>
  <c r="D1246" i="1"/>
  <c r="D1224" i="1"/>
  <c r="D1180" i="1"/>
  <c r="D1135" i="1"/>
  <c r="D1122" i="1"/>
  <c r="D1102" i="1"/>
  <c r="D972" i="1"/>
  <c r="D953" i="1"/>
  <c r="D904" i="1"/>
  <c r="D778" i="1"/>
  <c r="D747" i="1"/>
  <c r="D696" i="1"/>
  <c r="D664" i="1"/>
  <c r="D581" i="1"/>
  <c r="D561" i="1"/>
  <c r="D542" i="1"/>
  <c r="D429" i="1"/>
  <c r="D403" i="1"/>
  <c r="D346" i="1"/>
  <c r="D326" i="1"/>
  <c r="D305" i="1"/>
  <c r="D283" i="1"/>
  <c r="D105" i="1"/>
  <c r="D71" i="1"/>
  <c r="D41" i="1"/>
  <c r="D25" i="1"/>
  <c r="D636" i="1"/>
  <c r="D529" i="1"/>
  <c r="D487" i="1"/>
  <c r="D342" i="1"/>
  <c r="D1620" i="1"/>
  <c r="D1587" i="1"/>
  <c r="D1536" i="1"/>
  <c r="D1499" i="1"/>
  <c r="D1481" i="1"/>
  <c r="D1460" i="1"/>
  <c r="D1405" i="1"/>
  <c r="D1383" i="1"/>
  <c r="D1343" i="1"/>
  <c r="D1303" i="1"/>
  <c r="D1287" i="1"/>
  <c r="D1266" i="1"/>
  <c r="D1179" i="1"/>
  <c r="D1117" i="1"/>
  <c r="D1100" i="1"/>
  <c r="D1062" i="1"/>
  <c r="D1026" i="1"/>
  <c r="D986" i="1"/>
  <c r="D950" i="1"/>
  <c r="D928" i="1"/>
  <c r="D858" i="1"/>
  <c r="D798" i="1"/>
  <c r="D748" i="1"/>
  <c r="D719" i="1"/>
  <c r="D697" i="1"/>
  <c r="D598" i="1"/>
  <c r="D583" i="1"/>
  <c r="D563" i="1"/>
  <c r="D524" i="1"/>
  <c r="D464" i="1"/>
  <c r="D443" i="1"/>
  <c r="D428" i="1"/>
  <c r="D402" i="1"/>
  <c r="D374" i="1"/>
  <c r="D345" i="1"/>
  <c r="D123" i="1"/>
  <c r="D37" i="1"/>
  <c r="D24" i="1"/>
  <c r="D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<sst xmlns="http://schemas.openxmlformats.org/spreadsheetml/2006/main" count="32972" uniqueCount="2121">
  <si>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</si>
  <si>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</si>
  <si>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</si>
  <si>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</si>
  <si>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</si>
  <si>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</si>
  <si>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</si>
  <si>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</si>
  <si>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</si>
  <si>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</si>
  <si>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</si>
  <si>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</si>
  <si>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</si>
  <si>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</si>
  <si>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</si>
  <si>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</si>
  <si>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</si>
  <si>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</si>
  <si>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</si>
  <si>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</si>
  <si>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</si>
  <si>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</si>
  <si>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</si>
  <si>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</si>
  <si>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</si>
  <si>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</si>
  <si>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</si>
  <si>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</si>
  <si>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</si>
  <si>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</si>
  <si>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</si>
  <si>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</si>
  <si>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</si>
  <si>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Medical Supplies/Prescription Co-pay(s)</t>
  </si>
  <si>
    <t>Food/Groceries</t>
  </si>
  <si>
    <t>GC</t>
  </si>
  <si>
    <t>AG</t>
  </si>
  <si>
    <t>gc</t>
  </si>
  <si>
    <t>cc</t>
  </si>
  <si>
    <t>AJS</t>
  </si>
  <si>
    <t>Gas</t>
  </si>
  <si>
    <t>Other</t>
  </si>
  <si>
    <t>Hotel</t>
  </si>
  <si>
    <t>Housing</t>
  </si>
  <si>
    <t>rent</t>
  </si>
  <si>
    <t>Utilities</t>
  </si>
  <si>
    <t>BHE</t>
  </si>
  <si>
    <t>MECC</t>
  </si>
  <si>
    <t>CC</t>
  </si>
  <si>
    <t>Car Payment</t>
  </si>
  <si>
    <t>Andrea Nelson</t>
  </si>
  <si>
    <t>Phone/Internet</t>
  </si>
  <si>
    <t>Walmart</t>
  </si>
  <si>
    <t xml:space="preserve"> </t>
  </si>
  <si>
    <t>MUD</t>
  </si>
  <si>
    <t>OPPD</t>
  </si>
  <si>
    <t>US Bank</t>
  </si>
  <si>
    <t>PennyMac</t>
  </si>
  <si>
    <t>Verizon</t>
  </si>
  <si>
    <t>U Save Pharmacy</t>
  </si>
  <si>
    <t>Amazon</t>
  </si>
  <si>
    <t>LM</t>
  </si>
  <si>
    <t>Candlewood Suites</t>
  </si>
  <si>
    <t>WALMART</t>
  </si>
  <si>
    <t>Hall County Housing Authority</t>
  </si>
  <si>
    <t>NPPD</t>
  </si>
  <si>
    <t>Bank of America</t>
  </si>
  <si>
    <t>U-Save Pharmacy</t>
  </si>
  <si>
    <t>Hematology and Oncology Consultants</t>
  </si>
  <si>
    <t>Equitable Bank</t>
  </si>
  <si>
    <t>Black Hills Energy</t>
  </si>
  <si>
    <t>West Gate Bank</t>
  </si>
  <si>
    <t>See the Trainer</t>
  </si>
  <si>
    <t>City of Grand Island</t>
  </si>
  <si>
    <t>Wells Fargo Home Mortgage</t>
  </si>
  <si>
    <t>FNBO</t>
  </si>
  <si>
    <t>Ally</t>
  </si>
  <si>
    <t>NorthWestern Energy</t>
  </si>
  <si>
    <t>GI Utilities</t>
  </si>
  <si>
    <t>NCS Outpatient Pharmacy</t>
  </si>
  <si>
    <t>Centris FCU</t>
  </si>
  <si>
    <t>Bryan Health</t>
  </si>
  <si>
    <t>CPN</t>
  </si>
  <si>
    <t>Citizens</t>
  </si>
  <si>
    <t>Nebraska Medicine</t>
  </si>
  <si>
    <t>NHO</t>
  </si>
  <si>
    <t>Fairfield Inn</t>
  </si>
  <si>
    <t>Walgreens</t>
  </si>
  <si>
    <t>Juile Dragoo</t>
  </si>
  <si>
    <t>PFA GC</t>
  </si>
  <si>
    <t>Casey's</t>
  </si>
  <si>
    <t>N/A</t>
  </si>
  <si>
    <t>Hy-Vee</t>
  </si>
  <si>
    <t>Lincoln</t>
  </si>
  <si>
    <t>NE</t>
  </si>
  <si>
    <t>English</t>
  </si>
  <si>
    <t>Married</t>
  </si>
  <si>
    <t>Female</t>
  </si>
  <si>
    <t>White</t>
  </si>
  <si>
    <t>No</t>
  </si>
  <si>
    <t>Omaha</t>
  </si>
  <si>
    <t>Single</t>
  </si>
  <si>
    <t>Male</t>
  </si>
  <si>
    <t>Black or African American</t>
  </si>
  <si>
    <t>LES</t>
  </si>
  <si>
    <t>American Family Insurance</t>
  </si>
  <si>
    <t>Spanish</t>
  </si>
  <si>
    <t>Julie Dragoo</t>
  </si>
  <si>
    <t>Divorced</t>
  </si>
  <si>
    <t>Joselyn Hayes</t>
  </si>
  <si>
    <t>Falls City</t>
  </si>
  <si>
    <t>Widowed</t>
  </si>
  <si>
    <t>Union Bank &amp; Trust</t>
  </si>
  <si>
    <t>LEXINGTON</t>
  </si>
  <si>
    <t>Straight</t>
  </si>
  <si>
    <t>Uninsured</t>
  </si>
  <si>
    <t>Fairfield Inn &amp; Suites Grand Island</t>
  </si>
  <si>
    <t>EFT</t>
  </si>
  <si>
    <t xml:space="preserve">Wells Fargo </t>
  </si>
  <si>
    <t>Dawson Power</t>
  </si>
  <si>
    <t>Grand Island</t>
  </si>
  <si>
    <t>Country Club Apartments</t>
  </si>
  <si>
    <t>Mark Cuban Pharmacy - Online Registration</t>
  </si>
  <si>
    <t>Exeter</t>
  </si>
  <si>
    <t xml:space="preserve">Grand Island </t>
  </si>
  <si>
    <t xml:space="preserve">NE </t>
  </si>
  <si>
    <t>missing</t>
  </si>
  <si>
    <t>Fairbury</t>
  </si>
  <si>
    <t>MBA Apartments</t>
  </si>
  <si>
    <t>KMC Properties</t>
  </si>
  <si>
    <t>Elvia Jaimes</t>
  </si>
  <si>
    <t>ACH</t>
  </si>
  <si>
    <t>Nebraska City</t>
  </si>
  <si>
    <t>Fremont</t>
  </si>
  <si>
    <t>Elkhorn</t>
  </si>
  <si>
    <t>Abigail Waugh</t>
  </si>
  <si>
    <t>yes</t>
  </si>
  <si>
    <t>Lincoln Housing Authority</t>
  </si>
  <si>
    <t>American Indian or Alaska Native</t>
  </si>
  <si>
    <t>Pending</t>
  </si>
  <si>
    <t>Follow up</t>
  </si>
  <si>
    <t>Multiple</t>
  </si>
  <si>
    <t>Ashland</t>
  </si>
  <si>
    <t>Hastings</t>
  </si>
  <si>
    <t>MCC</t>
  </si>
  <si>
    <t>Kellie Sterkel</t>
  </si>
  <si>
    <t>Ck</t>
  </si>
  <si>
    <t>Denied</t>
  </si>
  <si>
    <t>no</t>
  </si>
  <si>
    <t>La Vista</t>
  </si>
  <si>
    <t>Palmyra</t>
  </si>
  <si>
    <t xml:space="preserve">English </t>
  </si>
  <si>
    <t>Hispanic</t>
  </si>
  <si>
    <t>Campbell</t>
  </si>
  <si>
    <t>Kearney</t>
  </si>
  <si>
    <t>Saint Paul</t>
  </si>
  <si>
    <t xml:space="preserve">LM </t>
  </si>
  <si>
    <t>HS, EV</t>
  </si>
  <si>
    <t>Check</t>
  </si>
  <si>
    <t>Wahoo</t>
  </si>
  <si>
    <t>Saunders County Medical</t>
  </si>
  <si>
    <t>Milford</t>
  </si>
  <si>
    <t>Columbus Community Hospital/Hemotology &amp; Oncology Consultants</t>
  </si>
  <si>
    <t>Kristi Wolfe</t>
  </si>
  <si>
    <t>Loup Power District</t>
  </si>
  <si>
    <t>Mr Cooper</t>
  </si>
  <si>
    <t>Lexington</t>
  </si>
  <si>
    <t>MIssing</t>
  </si>
  <si>
    <t>Cairo</t>
  </si>
  <si>
    <t>Caseys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</si>
  <si>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</si>
  <si>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</si>
  <si>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</si>
  <si>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</si>
  <si>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</si>
  <si>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</si>
  <si>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</si>
  <si>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</si>
  <si>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</si>
  <si>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</si>
  <si>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</si>
  <si>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</si>
  <si>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</si>
  <si>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</si>
  <si>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</si>
  <si>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</si>
  <si>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</si>
  <si>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</si>
  <si>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</si>
  <si>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</si>
  <si>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</si>
  <si>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</si>
  <si>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</si>
  <si>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</si>
  <si>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</si>
  <si>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</si>
  <si>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</si>
  <si>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</si>
  <si>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</si>
  <si>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</si>
  <si>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</si>
  <si>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</si>
  <si>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</si>
  <si>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</si>
  <si>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</si>
  <si>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</si>
  <si>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</si>
  <si>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</si>
  <si>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</si>
  <si>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</si>
  <si>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</si>
  <si>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</si>
  <si>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</si>
  <si>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</si>
  <si>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</si>
  <si>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</si>
  <si>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</si>
  <si>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</si>
  <si>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</si>
  <si>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</si>
  <si>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</si>
  <si>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</si>
  <si>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</si>
  <si>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</si>
  <si>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</si>
  <si>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</si>
  <si>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</si>
  <si>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</si>
  <si>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</si>
  <si>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</si>
  <si>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</si>
  <si>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</si>
  <si>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</si>
  <si>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</si>
  <si>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</si>
  <si>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</si>
  <si>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</si>
  <si>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</si>
  <si>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</si>
  <si>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</si>
  <si>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</si>
  <si>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</si>
  <si>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</si>
  <si>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</si>
  <si>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</si>
  <si>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</si>
  <si>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</si>
  <si>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</si>
  <si>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</si>
  <si>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</si>
  <si>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</si>
  <si>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</si>
  <si>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</si>
  <si>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</si>
  <si>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</si>
  <si>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</si>
  <si>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</si>
  <si>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</si>
  <si>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</si>
  <si>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</si>
  <si>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</si>
  <si>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</si>
  <si>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</si>
  <si>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</si>
  <si>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</si>
  <si>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</si>
  <si>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</si>
  <si>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</si>
  <si>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</si>
  <si>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</si>
  <si>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</si>
  <si>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</si>
  <si>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</si>
  <si>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</si>
  <si>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</si>
  <si>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</si>
  <si>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</si>
  <si>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</si>
  <si>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</si>
  <si>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</si>
  <si>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</si>
  <si>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</si>
  <si>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</si>
  <si>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</si>
  <si>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</si>
  <si>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</si>
  <si>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</si>
  <si>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</si>
  <si>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</si>
  <si>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</si>
  <si>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</si>
  <si>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</si>
  <si>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</si>
  <si>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</si>
  <si>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</si>
  <si>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</si>
  <si>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</si>
  <si>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</si>
  <si>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</si>
  <si>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</si>
  <si>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</si>
  <si>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</si>
  <si>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</si>
  <si>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</si>
  <si>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</si>
  <si>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</si>
  <si>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</si>
  <si>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</si>
  <si>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</si>
  <si>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</si>
  <si>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</si>
  <si>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</si>
  <si>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</si>
  <si>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</si>
  <si>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</si>
  <si>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</si>
  <si>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</si>
  <si>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</si>
  <si>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</si>
  <si>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</si>
  <si>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</si>
  <si>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</si>
  <si>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</si>
  <si>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</si>
  <si>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</si>
  <si>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</si>
  <si>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</si>
  <si>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</si>
  <si>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</si>
  <si>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</si>
  <si>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</si>
  <si>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</si>
  <si>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</si>
  <si>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</si>
  <si>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</si>
  <si>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</si>
  <si>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</si>
  <si>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</si>
  <si>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</si>
  <si>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</si>
  <si>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</si>
  <si>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</si>
  <si>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</si>
  <si>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</si>
  <si>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</si>
  <si>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</si>
  <si>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</si>
  <si>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</si>
  <si>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</si>
  <si>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</si>
  <si>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</si>
  <si>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</si>
  <si>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</si>
  <si>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</si>
  <si>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</si>
  <si>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</si>
  <si>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</si>
  <si>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</si>
  <si>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</si>
  <si>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</si>
  <si>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</si>
  <si>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</si>
  <si>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</si>
  <si>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</si>
  <si>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</si>
  <si>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</si>
  <si>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</si>
  <si>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</si>
  <si>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</si>
  <si>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</si>
  <si>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</si>
  <si>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</si>
  <si>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</si>
  <si>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</si>
  <si>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</si>
  <si>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</si>
  <si>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</si>
  <si>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</si>
  <si>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</si>
  <si>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</si>
  <si>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</si>
  <si>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</si>
  <si>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</si>
  <si>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</si>
  <si>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</si>
  <si>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</si>
  <si>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</si>
  <si>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</si>
  <si>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</si>
  <si>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</si>
  <si>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</si>
  <si>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</si>
  <si>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</si>
  <si>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</si>
  <si>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</si>
  <si>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</si>
  <si>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</si>
  <si>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</si>
  <si>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</si>
  <si>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</si>
  <si>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</si>
  <si>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</si>
  <si>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</si>
  <si>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</si>
  <si>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</si>
  <si>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</si>
  <si>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</si>
  <si>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</si>
  <si>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</si>
  <si>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</si>
  <si>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</si>
  <si>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</si>
  <si>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</si>
  <si>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</si>
  <si>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</si>
  <si>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</si>
  <si>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</si>
  <si>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</si>
  <si>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</si>
  <si>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</si>
  <si>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</si>
  <si>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</si>
  <si>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</si>
  <si>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</si>
  <si>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</si>
  <si>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</si>
  <si>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</si>
  <si>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</si>
  <si>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</si>
  <si>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</si>
  <si>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</si>
  <si>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</si>
  <si>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</si>
  <si>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</si>
  <si>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</si>
  <si>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</si>
  <si>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</si>
  <si>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</si>
  <si>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</si>
  <si>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</si>
  <si>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</si>
  <si>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</si>
  <si>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</si>
  <si>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</si>
  <si>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</si>
  <si>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</si>
  <si>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</si>
  <si>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</si>
  <si>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</si>
  <si>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</si>
  <si>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</si>
  <si>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</si>
  <si>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</si>
  <si>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</si>
  <si>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</si>
  <si>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</si>
  <si>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</si>
  <si>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</si>
  <si>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</si>
  <si>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</si>
  <si>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</si>
  <si>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</si>
  <si>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</si>
  <si>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</si>
  <si>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</si>
  <si>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</si>
  <si>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</si>
  <si>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</si>
  <si>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</si>
  <si>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</si>
  <si>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</si>
  <si>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</si>
  <si>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</si>
  <si>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</si>
  <si>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</si>
  <si>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</si>
  <si>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</si>
  <si>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</si>
  <si>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</si>
  <si>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</si>
  <si>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</si>
  <si>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</si>
  <si>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</si>
  <si>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</si>
  <si>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</si>
  <si>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</si>
  <si>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</si>
  <si>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</si>
  <si>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</si>
  <si>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</si>
  <si>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</si>
  <si>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</si>
  <si>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</si>
  <si>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</si>
  <si>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</si>
  <si>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</si>
  <si>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</si>
  <si>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</si>
  <si>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</si>
  <si>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</si>
  <si>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</si>
  <si>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</si>
  <si>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</si>
  <si>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</si>
  <si>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</si>
  <si>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</si>
  <si>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</si>
  <si>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</si>
  <si>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</si>
  <si>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</si>
  <si>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</si>
  <si>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</si>
  <si>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</si>
  <si>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</si>
  <si>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</si>
  <si>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</si>
  <si>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</si>
  <si>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</si>
  <si>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</si>
  <si>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</si>
  <si>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</si>
  <si>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</si>
  <si>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</si>
  <si>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</si>
  <si>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</si>
  <si>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</si>
  <si>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</si>
  <si>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</si>
  <si>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</si>
  <si>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</si>
  <si>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</si>
  <si>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</si>
  <si>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</si>
  <si>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</si>
  <si>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</si>
  <si>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</si>
  <si>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</si>
  <si>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</si>
  <si>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</si>
  <si>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</si>
  <si>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</si>
  <si>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</si>
  <si>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</si>
  <si>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</si>
  <si>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</si>
  <si>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</si>
  <si>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</si>
  <si>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</si>
  <si>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</si>
  <si>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</si>
  <si>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</si>
  <si>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</si>
  <si>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</si>
  <si>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</si>
  <si>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</si>
  <si>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</si>
  <si>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</si>
  <si>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</si>
  <si>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</si>
  <si>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</si>
  <si>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</si>
  <si>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</si>
  <si>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</si>
  <si>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</si>
  <si>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</si>
  <si>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</si>
  <si>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</si>
  <si>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</si>
  <si>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</si>
  <si>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</si>
  <si>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</si>
  <si>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</si>
  <si>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</si>
  <si>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</si>
  <si>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</si>
  <si>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</si>
  <si>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</si>
  <si>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</si>
  <si>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</si>
  <si>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</si>
  <si>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</si>
  <si>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</si>
  <si>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</si>
  <si>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</si>
  <si>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</si>
  <si>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</si>
  <si>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</si>
  <si>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</si>
  <si>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</si>
  <si>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</si>
  <si>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</si>
  <si>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</si>
  <si>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</si>
  <si>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</si>
  <si>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</si>
  <si>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</si>
  <si>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</si>
  <si>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</si>
  <si>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</si>
  <si>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</si>
  <si>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</si>
  <si>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</si>
  <si>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</si>
  <si>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</si>
  <si>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</si>
  <si>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</si>
  <si>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</si>
  <si>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</si>
  <si>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</si>
  <si>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</si>
  <si>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</si>
  <si>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</si>
  <si>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</si>
  <si>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</si>
  <si>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</si>
  <si>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</si>
  <si>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</si>
  <si>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</si>
  <si>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</si>
  <si>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</si>
  <si>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</si>
  <si>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</si>
  <si>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</si>
  <si>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</si>
  <si>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</si>
  <si>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</si>
  <si>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</si>
  <si>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</si>
  <si>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</si>
  <si>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</si>
  <si>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</si>
  <si>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</si>
  <si>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</si>
  <si>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</si>
  <si>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</si>
  <si>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</si>
  <si>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</si>
  <si>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</si>
  <si>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</si>
  <si>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</si>
  <si>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</si>
  <si>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</si>
  <si>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</si>
  <si>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</si>
  <si>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</si>
  <si>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</si>
  <si>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</si>
  <si>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</si>
  <si>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</si>
  <si>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</si>
  <si>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</si>
  <si>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</si>
  <si>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</si>
  <si>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</si>
  <si>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</si>
  <si>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</si>
  <si>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</si>
  <si>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</si>
  <si>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</si>
  <si>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</si>
  <si>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</si>
  <si>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</si>
  <si>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</si>
  <si>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</si>
  <si>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</si>
  <si>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</si>
  <si>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</si>
  <si>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</si>
  <si>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</si>
  <si>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</si>
  <si>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</si>
  <si>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</si>
  <si>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</si>
  <si>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</si>
  <si>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</si>
  <si>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</si>
  <si>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</si>
  <si>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</si>
  <si>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</si>
  <si>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</si>
  <si>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</si>
  <si>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</si>
  <si>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</si>
  <si>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</si>
  <si>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</si>
  <si>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</si>
  <si>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</si>
  <si>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</si>
  <si>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</si>
  <si>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</si>
  <si>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</si>
  <si>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</si>
  <si>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</si>
  <si>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</si>
  <si>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</si>
  <si>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</si>
  <si>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</si>
  <si>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</si>
  <si>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</si>
  <si>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</si>
  <si>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</si>
  <si>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</si>
  <si>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</si>
  <si>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</si>
  <si>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</si>
  <si>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</si>
  <si>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</si>
  <si>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</si>
  <si>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</si>
  <si>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</si>
  <si>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</si>
  <si>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</si>
  <si>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</si>
  <si>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</si>
  <si>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</si>
  <si>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</si>
  <si>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</si>
  <si>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</si>
  <si>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</si>
  <si>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</si>
  <si>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</si>
  <si>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</si>
  <si>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</si>
  <si>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</si>
  <si>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</si>
  <si>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</si>
  <si>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</si>
  <si>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</si>
  <si>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</si>
  <si>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</si>
  <si>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</si>
  <si>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</si>
  <si>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</si>
  <si>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</si>
  <si>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</si>
  <si>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</si>
  <si>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</si>
  <si>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</si>
  <si>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</si>
  <si>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</si>
  <si>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</si>
  <si>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</si>
  <si>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</si>
  <si>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</si>
  <si>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</si>
  <si>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</si>
  <si>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</si>
  <si>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</si>
  <si>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</si>
  <si>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</si>
  <si>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</si>
  <si>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</si>
  <si>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</si>
  <si>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</si>
  <si>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</si>
  <si>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</si>
  <si>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</si>
  <si>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</si>
  <si>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</si>
  <si>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</si>
  <si>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</si>
  <si>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</si>
  <si>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</si>
  <si>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</si>
  <si>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</si>
  <si>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</si>
  <si>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</si>
  <si>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</si>
  <si>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</si>
  <si>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</si>
  <si>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</si>
  <si>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</si>
  <si>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</si>
  <si>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</si>
  <si>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</si>
  <si>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</si>
  <si>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</si>
  <si>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</si>
  <si>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</si>
  <si>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</si>
  <si>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</si>
  <si>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</si>
  <si>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</si>
  <si>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</si>
  <si>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</si>
  <si>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</si>
  <si>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</si>
  <si>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</si>
  <si>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</si>
  <si>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</si>
  <si>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</si>
  <si>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</si>
  <si>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</si>
  <si>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</si>
  <si>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</si>
  <si>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</si>
  <si>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</si>
  <si>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</si>
  <si>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</si>
  <si>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</si>
  <si>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</si>
  <si>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</si>
  <si>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</si>
  <si>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</si>
  <si>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</si>
  <si>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</si>
  <si>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</si>
  <si>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</si>
  <si>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</si>
  <si>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</si>
  <si>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</si>
  <si>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</si>
  <si>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</si>
  <si>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</si>
  <si>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</si>
  <si>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</si>
  <si>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</si>
  <si>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</si>
  <si>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</si>
  <si>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</si>
  <si>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</si>
  <si>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</si>
  <si>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</si>
  <si>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</si>
  <si>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</si>
  <si>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</si>
  <si>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</si>
  <si>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</si>
  <si>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</si>
  <si>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</si>
  <si>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</si>
  <si>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</si>
  <si>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</si>
  <si>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</si>
  <si>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</si>
  <si>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</si>
  <si>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</si>
  <si>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</si>
  <si>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</si>
  <si>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</si>
  <si>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</si>
  <si>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</si>
  <si>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</si>
  <si>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</si>
  <si>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</si>
  <si>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</si>
  <si>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</si>
  <si>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</si>
  <si>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</si>
  <si>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</si>
  <si>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</si>
  <si>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</si>
  <si>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</si>
  <si>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</si>
  <si>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</si>
  <si>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</si>
  <si>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</si>
  <si>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</si>
  <si>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</si>
  <si>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</si>
  <si>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</si>
  <si>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</si>
  <si>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</si>
  <si>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</si>
  <si>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</si>
  <si>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</si>
  <si>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</si>
  <si>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</si>
  <si>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</si>
  <si>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</si>
  <si>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</si>
  <si>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</si>
  <si>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</si>
  <si>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</si>
  <si>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</si>
  <si>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</si>
  <si>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</si>
  <si>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</si>
  <si>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</si>
  <si>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</si>
  <si>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</si>
  <si>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</si>
  <si>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</si>
  <si>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</si>
  <si>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</si>
  <si>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</si>
  <si>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</si>
  <si>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</si>
  <si>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</si>
  <si>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</si>
  <si>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</si>
  <si>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</si>
  <si>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</si>
  <si>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</si>
  <si>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</si>
  <si>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</si>
  <si>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</si>
  <si>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</si>
  <si>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</si>
  <si>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</si>
  <si>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</si>
  <si>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</si>
  <si>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</si>
  <si>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</si>
  <si>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</si>
  <si>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</si>
  <si>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</si>
  <si>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</si>
  <si>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</si>
  <si>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</si>
  <si>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</si>
  <si>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</si>
  <si>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</si>
  <si>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</si>
  <si>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</si>
  <si>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</si>
  <si>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</si>
  <si>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</si>
  <si>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</si>
  <si>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</si>
  <si>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</si>
  <si>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</si>
  <si>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</si>
  <si>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</si>
  <si>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</si>
  <si>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</si>
  <si>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</si>
  <si>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</si>
  <si>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</si>
  <si>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</si>
  <si>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</si>
  <si>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</si>
  <si>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</si>
  <si>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</si>
  <si>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</si>
  <si>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</si>
  <si>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</si>
  <si>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</si>
  <si>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</si>
  <si>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</si>
  <si>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</si>
  <si>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</si>
  <si>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</si>
  <si>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</si>
  <si>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</si>
  <si>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</si>
  <si>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</si>
  <si>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</si>
  <si>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</si>
  <si>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</si>
  <si>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</si>
  <si>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</si>
  <si>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</si>
  <si>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</si>
  <si>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</si>
  <si>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</si>
  <si>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</si>
  <si>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</si>
  <si>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</si>
  <si>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</si>
  <si>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</si>
  <si>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</si>
  <si>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</si>
  <si>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</si>
  <si>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</si>
  <si>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</si>
  <si>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</si>
  <si>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</si>
  <si>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</si>
  <si>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</si>
  <si>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</si>
  <si>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</si>
  <si>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</si>
  <si>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</si>
  <si>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</si>
  <si>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</si>
  <si>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</si>
  <si>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</si>
  <si>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</si>
  <si>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</si>
  <si>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</si>
  <si>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</si>
  <si>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</si>
  <si>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</si>
  <si>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</si>
  <si>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</si>
  <si>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</si>
  <si>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</si>
  <si>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</si>
  <si>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</si>
  <si>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</si>
  <si>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</si>
  <si>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</si>
  <si>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</si>
  <si>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</si>
  <si>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</si>
  <si>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</si>
  <si>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</si>
  <si>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</si>
  <si>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</si>
  <si>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</si>
  <si>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</si>
  <si>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</si>
  <si>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</si>
  <si>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</si>
  <si>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</si>
  <si>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</si>
  <si>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</si>
  <si>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</si>
  <si>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</si>
  <si>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</si>
  <si>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</si>
  <si>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</si>
  <si>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</si>
  <si>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</si>
  <si>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</si>
  <si>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</si>
  <si>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</si>
  <si>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</si>
  <si>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</si>
  <si>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</si>
  <si>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</si>
  <si>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</si>
  <si>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</si>
  <si>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</si>
  <si>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</si>
  <si>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</si>
  <si>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</si>
  <si>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</si>
  <si>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</si>
  <si>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</si>
  <si>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</si>
  <si>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</si>
  <si>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</si>
  <si>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</si>
  <si>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</si>
  <si>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</si>
  <si>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</si>
  <si>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</si>
  <si>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</si>
  <si>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</si>
  <si>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</si>
  <si>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</si>
  <si>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</si>
  <si>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</si>
  <si>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</si>
  <si>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</si>
  <si>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</si>
  <si>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</si>
  <si>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</si>
  <si>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</si>
  <si>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</si>
  <si>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</si>
  <si>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</si>
  <si>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</si>
  <si>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</si>
  <si>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</si>
  <si>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</si>
  <si>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</si>
  <si>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</si>
  <si>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</si>
  <si>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</si>
  <si>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</si>
  <si>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</si>
  <si>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</si>
  <si>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</si>
  <si>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</si>
  <si>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</si>
  <si>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</si>
  <si>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</si>
  <si>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</si>
  <si>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</si>
  <si>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</si>
  <si>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</si>
  <si>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</si>
  <si>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</si>
  <si>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</si>
  <si>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</si>
  <si>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</si>
  <si>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</si>
  <si>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</si>
  <si>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</si>
  <si>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</si>
  <si>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</si>
  <si>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</si>
  <si>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</si>
  <si>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</si>
  <si>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</si>
  <si>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</si>
  <si>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</si>
  <si>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</si>
  <si>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</si>
  <si>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</si>
  <si>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</si>
  <si>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</si>
  <si>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</si>
  <si>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</si>
  <si>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</si>
  <si>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</si>
  <si>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</si>
  <si>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</si>
  <si>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</si>
  <si>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</si>
  <si>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</si>
  <si>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</si>
  <si>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</si>
  <si>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</si>
  <si>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</si>
  <si>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</si>
  <si>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</si>
  <si>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</si>
  <si>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</si>
  <si>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</si>
  <si>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</si>
  <si>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</si>
  <si>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</si>
  <si>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</si>
  <si>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</si>
  <si>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</si>
  <si>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</si>
  <si>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</si>
  <si>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</si>
  <si>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</si>
  <si>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</si>
  <si>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</si>
  <si>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</si>
  <si>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</si>
  <si>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</si>
  <si>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</si>
  <si>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</si>
  <si>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</si>
  <si>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</si>
  <si>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</si>
  <si>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</si>
  <si>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</si>
  <si>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</si>
  <si>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</si>
  <si>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</si>
  <si>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</si>
  <si>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</si>
  <si>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</si>
  <si>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</si>
  <si>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</si>
  <si>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</si>
  <si>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</si>
  <si>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</si>
  <si>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</si>
  <si>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</si>
  <si>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</si>
  <si>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</si>
  <si>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</si>
  <si>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</si>
  <si>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</si>
  <si>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</si>
  <si>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</si>
  <si>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</si>
  <si>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</si>
  <si>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</si>
  <si>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</si>
  <si>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</si>
  <si>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</si>
  <si>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</si>
  <si>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</si>
  <si>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</si>
  <si>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</si>
  <si>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</si>
  <si>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</si>
  <si>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</si>
  <si>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</si>
  <si>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</si>
  <si>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</si>
  <si>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</si>
  <si>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</si>
  <si>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</si>
  <si>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</si>
  <si>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</si>
  <si>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</si>
  <si>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</si>
  <si>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</si>
  <si>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</si>
  <si>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</si>
  <si>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</si>
  <si>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</si>
  <si>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</si>
  <si>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</si>
  <si>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</si>
  <si>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</si>
  <si>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</si>
  <si>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</si>
  <si>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</si>
  <si>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</si>
  <si>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</si>
  <si>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</si>
  <si>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</si>
  <si>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</si>
  <si>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</si>
  <si>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190009</t>
  </si>
  <si>
    <t>190010</t>
  </si>
  <si>
    <t>200019</t>
  </si>
  <si>
    <t>210014</t>
  </si>
  <si>
    <t>210029</t>
  </si>
  <si>
    <t>210033</t>
  </si>
  <si>
    <t>210035</t>
  </si>
  <si>
    <t>220001</t>
  </si>
  <si>
    <t>220028</t>
  </si>
  <si>
    <t>220030</t>
  </si>
  <si>
    <t>220034</t>
  </si>
  <si>
    <t>220047</t>
  </si>
  <si>
    <t>220083</t>
  </si>
  <si>
    <t>220105</t>
  </si>
  <si>
    <t>230004</t>
  </si>
  <si>
    <t>230007</t>
  </si>
  <si>
    <t>230010</t>
  </si>
  <si>
    <t>230012</t>
  </si>
  <si>
    <t>230014</t>
  </si>
  <si>
    <t>230015</t>
  </si>
  <si>
    <t>230022</t>
  </si>
  <si>
    <t>230023</t>
  </si>
  <si>
    <t>230024</t>
  </si>
  <si>
    <t>230025</t>
  </si>
  <si>
    <t>230028</t>
  </si>
  <si>
    <t>230033</t>
  </si>
  <si>
    <t>230049</t>
  </si>
  <si>
    <t>230050</t>
  </si>
  <si>
    <t>230056</t>
  </si>
  <si>
    <t>230059</t>
  </si>
  <si>
    <t>230062</t>
  </si>
  <si>
    <t>230067</t>
  </si>
  <si>
    <t>230068</t>
  </si>
  <si>
    <t>230069</t>
  </si>
  <si>
    <t>230077</t>
  </si>
  <si>
    <t>230078</t>
  </si>
  <si>
    <t>230081</t>
  </si>
  <si>
    <t>230082</t>
  </si>
  <si>
    <t>230087</t>
  </si>
  <si>
    <t>230095</t>
  </si>
  <si>
    <t>230096</t>
  </si>
  <si>
    <t>230097</t>
  </si>
  <si>
    <t>230100</t>
  </si>
  <si>
    <t>230104</t>
  </si>
  <si>
    <t>230106</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</si>
  <si>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</si>
  <si>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</si>
  <si>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</si>
  <si>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</si>
  <si>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</si>
  <si>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</si>
  <si>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</si>
  <si>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</si>
  <si>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</si>
  <si>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</si>
  <si>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</si>
  <si>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</si>
  <si>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</si>
  <si>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</si>
  <si>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</si>
  <si>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</si>
  <si>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</si>
  <si>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</si>
  <si>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</si>
  <si>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</si>
  <si>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</si>
  <si>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</si>
  <si>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</si>
  <si>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</si>
  <si>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</si>
  <si>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</si>
  <si>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</si>
  <si>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</si>
  <si>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</si>
  <si>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</si>
  <si>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</si>
  <si>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</si>
  <si>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</si>
  <si>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</si>
  <si>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</si>
  <si>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</si>
  <si>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</si>
  <si>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</si>
  <si>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</si>
  <si>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</si>
  <si>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</si>
  <si>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</si>
  <si>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</si>
  <si>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</si>
  <si>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</si>
  <si>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</si>
  <si>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</si>
  <si>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</si>
  <si>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</si>
  <si>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</si>
  <si>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</si>
  <si>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</si>
  <si>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</si>
  <si>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</si>
  <si>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</si>
  <si>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</si>
  <si>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</si>
  <si>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</si>
  <si>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</si>
  <si>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</si>
  <si>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</si>
  <si>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</si>
  <si>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</si>
  <si>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</si>
  <si>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</si>
  <si>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</si>
  <si>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</si>
  <si>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</si>
  <si>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</si>
  <si>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</si>
  <si>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</si>
  <si>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</si>
  <si>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</si>
  <si>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</si>
  <si>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</si>
  <si>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</si>
  <si>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</si>
  <si>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</si>
  <si>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</si>
  <si>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</si>
  <si>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</si>
  <si>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</si>
  <si>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</si>
  <si>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</si>
  <si>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</si>
  <si>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</si>
  <si>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</si>
  <si>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</si>
  <si>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</si>
  <si>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</si>
  <si>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</si>
  <si>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</si>
  <si>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</si>
  <si>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</si>
  <si>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</si>
  <si>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</si>
  <si>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</si>
  <si>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</si>
  <si>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</si>
  <si>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</si>
  <si>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</si>
  <si>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</si>
  <si>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</si>
  <si>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</si>
  <si>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</si>
  <si>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</si>
  <si>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</si>
  <si>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</si>
  <si>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</si>
  <si>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</si>
  <si>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</si>
  <si>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</si>
  <si>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</si>
  <si>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</si>
  <si>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</si>
  <si>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</si>
  <si>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</si>
  <si>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</si>
  <si>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</si>
  <si>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</si>
  <si>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</si>
  <si>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</si>
  <si>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</si>
  <si>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</si>
  <si>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</si>
  <si>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</si>
  <si>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</si>
  <si>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</si>
  <si>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</si>
  <si>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</si>
  <si>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</si>
  <si>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</si>
  <si>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</si>
  <si>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</si>
  <si>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</si>
  <si>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</si>
  <si>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</si>
  <si>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</si>
  <si>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</si>
  <si>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</si>
  <si>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</si>
  <si>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</si>
  <si>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</si>
  <si>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</si>
  <si>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</si>
  <si>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</si>
  <si>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</si>
  <si>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</si>
  <si>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</si>
  <si>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</si>
  <si>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</si>
  <si>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</si>
  <si>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</si>
  <si>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</si>
  <si>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</si>
  <si>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</si>
  <si>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</si>
  <si>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</si>
  <si>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</si>
  <si>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</si>
  <si>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</si>
  <si>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</si>
  <si>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</si>
  <si>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</si>
  <si>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</si>
  <si>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</si>
  <si>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</si>
  <si>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</si>
  <si>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</si>
  <si>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</si>
  <si>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</si>
  <si>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</si>
  <si>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</si>
  <si>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</si>
  <si>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</si>
  <si>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</si>
  <si>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</si>
  <si>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</si>
  <si>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</si>
  <si>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</si>
  <si>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</si>
  <si>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</si>
  <si>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</si>
  <si>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</si>
  <si>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</si>
  <si>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</si>
  <si>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</si>
  <si>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</si>
  <si>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</si>
  <si>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</si>
  <si>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</si>
  <si>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</si>
  <si>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</si>
  <si>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</si>
  <si>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</si>
  <si>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</si>
  <si>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</si>
  <si>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</si>
  <si>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</si>
  <si>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</si>
  <si>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</si>
  <si>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</si>
  <si>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</si>
  <si>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</si>
  <si>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</si>
  <si>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</si>
  <si>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</si>
  <si>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</si>
  <si>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</si>
  <si>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</si>
  <si>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</si>
  <si>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</si>
  <si>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</si>
  <si>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</si>
  <si>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</si>
  <si>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</si>
  <si>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</si>
  <si>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</si>
  <si>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</si>
  <si>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</si>
  <si>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</si>
  <si>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</si>
  <si>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</si>
  <si>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</si>
  <si>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</si>
  <si>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</si>
  <si>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</si>
  <si>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</si>
  <si>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</si>
  <si>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</si>
  <si>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</si>
  <si>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</si>
  <si>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</si>
  <si>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</si>
  <si>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</si>
  <si>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</si>
  <si>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</si>
  <si>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</si>
  <si>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</si>
  <si>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</si>
  <si>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</si>
  <si>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</si>
  <si>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</si>
  <si>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</si>
  <si>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</si>
  <si>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</si>
  <si>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</si>
  <si>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</si>
  <si>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</si>
  <si>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</si>
  <si>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</si>
  <si>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</si>
  <si>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</si>
  <si>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</si>
  <si>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</si>
  <si>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</si>
  <si>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</si>
  <si>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</si>
  <si>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</si>
  <si>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</si>
  <si>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</si>
  <si>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</si>
  <si>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</si>
  <si>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</si>
  <si>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</si>
  <si>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</si>
  <si>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</si>
  <si>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</si>
  <si>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</si>
  <si>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</si>
  <si>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</si>
  <si>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</si>
  <si>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</si>
  <si>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</si>
  <si>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</si>
  <si>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</si>
  <si>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</si>
  <si>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</si>
  <si>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</si>
  <si>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</si>
  <si>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</si>
  <si>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</si>
  <si>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</si>
  <si>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</si>
  <si>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</si>
  <si>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</si>
  <si>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</si>
  <si>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</si>
  <si>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</si>
  <si>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</si>
  <si>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</si>
  <si>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</si>
  <si>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</si>
  <si>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</si>
  <si>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</si>
  <si>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</si>
  <si>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</si>
  <si>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</si>
  <si>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</si>
  <si>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</si>
  <si>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</si>
  <si>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</si>
  <si>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</si>
  <si>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</si>
  <si>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</si>
  <si>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</si>
  <si>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</si>
  <si>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</si>
  <si>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</si>
  <si>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</si>
  <si>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</si>
  <si>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</si>
  <si>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</si>
  <si>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</si>
  <si>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</si>
  <si>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</si>
  <si>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</si>
  <si>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</si>
  <si>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</si>
  <si>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</si>
  <si>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</si>
  <si>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</si>
  <si>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</si>
  <si>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</si>
  <si>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</si>
  <si>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</si>
  <si>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</si>
  <si>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</si>
  <si>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</si>
  <si>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</si>
  <si>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</si>
  <si>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</si>
  <si>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</si>
  <si>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</si>
  <si>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</si>
  <si>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</si>
  <si>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</si>
  <si>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</si>
  <si>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</si>
  <si>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</si>
  <si>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</si>
  <si>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</si>
  <si>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</si>
  <si>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</si>
  <si>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</si>
  <si>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</si>
  <si>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</si>
  <si>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</si>
  <si>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</si>
  <si>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</si>
  <si>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</si>
  <si>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</si>
  <si>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</si>
  <si>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</si>
  <si>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</si>
  <si>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</si>
  <si>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</si>
  <si>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</si>
  <si>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</si>
  <si>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</si>
  <si>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</si>
  <si>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</si>
  <si>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</si>
  <si>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</si>
  <si>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</si>
  <si>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</si>
  <si>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</si>
  <si>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</si>
  <si>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</si>
  <si>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</si>
  <si>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</si>
  <si>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</si>
  <si>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</si>
  <si>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</si>
  <si>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</si>
  <si>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</si>
  <si>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</si>
  <si>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</si>
  <si>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</si>
  <si>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</si>
  <si>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</si>
  <si>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</si>
  <si>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</si>
  <si>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</si>
  <si>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</si>
  <si>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</si>
  <si>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</si>
  <si>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</si>
  <si>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</si>
  <si>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</si>
  <si>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</si>
  <si>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</si>
  <si>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</si>
  <si>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</si>
  <si>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</si>
  <si>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</si>
  <si>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</si>
  <si>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</si>
  <si>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</si>
  <si>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</si>
  <si>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</si>
  <si>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</si>
  <si>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</si>
  <si>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</si>
  <si>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</si>
  <si>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</si>
  <si>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</si>
  <si>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</si>
  <si>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</si>
  <si>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</si>
  <si>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</si>
  <si>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</si>
  <si>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</si>
  <si>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</si>
  <si>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</si>
  <si>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</si>
  <si>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</si>
  <si>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</si>
  <si>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</si>
  <si>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</si>
  <si>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</si>
  <si>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</si>
  <si>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</si>
  <si>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</si>
  <si>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</si>
  <si>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</si>
  <si>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</si>
  <si>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</si>
  <si>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</si>
  <si>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</si>
  <si>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</si>
  <si>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</si>
  <si>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</si>
  <si>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</si>
  <si>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</si>
  <si>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</si>
  <si>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</si>
  <si>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</si>
  <si>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</si>
  <si>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</si>
  <si>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</si>
  <si>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</si>
  <si>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</si>
  <si>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</si>
  <si>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</si>
  <si>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</si>
  <si>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</si>
  <si>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</si>
  <si>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</si>
  <si>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</si>
  <si>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</si>
  <si>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</si>
  <si>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</si>
  <si>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</si>
  <si>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</si>
  <si>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</si>
  <si>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</si>
  <si>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</si>
  <si>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</si>
  <si>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</si>
  <si>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</si>
  <si>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</si>
  <si>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</si>
  <si>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</si>
  <si>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</si>
  <si>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</si>
  <si>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</si>
  <si>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</si>
  <si>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</si>
  <si>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</si>
  <si>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</si>
  <si>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</si>
  <si>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</si>
  <si>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</si>
  <si>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</si>
  <si>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</si>
  <si>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</si>
  <si>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</si>
  <si>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</si>
  <si>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</si>
  <si>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</si>
  <si>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</si>
  <si>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</si>
  <si>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</si>
  <si>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</si>
  <si>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</si>
  <si>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</si>
  <si>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</si>
  <si>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</si>
  <si>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</si>
  <si>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</si>
  <si>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</si>
  <si>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</si>
  <si>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</si>
  <si>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</si>
  <si>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</si>
  <si>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</si>
  <si>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</si>
  <si>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</si>
  <si>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</si>
  <si>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</si>
  <si>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</si>
  <si>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</si>
  <si>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</si>
  <si>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</si>
  <si>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</si>
  <si>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</si>
  <si>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</si>
  <si>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</si>
  <si>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</si>
  <si>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</si>
  <si>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</si>
  <si>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</si>
  <si>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</si>
  <si>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</si>
  <si>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</si>
  <si>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</si>
  <si>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</si>
  <si>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</si>
  <si>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</si>
  <si>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</si>
  <si>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</si>
  <si>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</si>
  <si>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</si>
  <si>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</si>
  <si>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</si>
  <si>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</si>
  <si>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</si>
  <si>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</si>
  <si>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</si>
  <si>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</si>
  <si>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</si>
  <si>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</si>
  <si>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</si>
  <si>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</si>
  <si>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</si>
  <si>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</si>
  <si>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</si>
  <si>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</si>
  <si>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</si>
  <si>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</si>
  <si>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</si>
  <si>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</si>
  <si>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</si>
  <si>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</si>
  <si>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</si>
  <si>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</si>
  <si>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</si>
  <si>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</si>
  <si>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</si>
  <si>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</si>
  <si>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</si>
  <si>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</si>
  <si>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</si>
  <si>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</si>
  <si>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</si>
  <si>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</si>
  <si>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</si>
  <si>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</si>
  <si>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</si>
  <si>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</si>
  <si>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</si>
  <si>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</si>
  <si>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</si>
  <si>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</si>
  <si>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</si>
  <si>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</si>
  <si>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</si>
  <si>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</si>
  <si>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</si>
  <si>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</si>
  <si>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</si>
  <si>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</si>
  <si>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</si>
  <si>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</si>
  <si>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</si>
  <si>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</si>
  <si>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</si>
  <si>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</si>
  <si>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</si>
  <si>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</si>
  <si>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</si>
  <si>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</si>
  <si>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</si>
  <si>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</si>
  <si>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</si>
  <si>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</si>
  <si>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</si>
  <si>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</si>
  <si>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</si>
  <si>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</si>
  <si>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</si>
  <si>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</si>
  <si>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</si>
  <si>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</si>
  <si>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</si>
  <si>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</si>
  <si>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</si>
  <si>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</si>
  <si>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</si>
  <si>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</si>
  <si>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</si>
  <si>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</si>
  <si>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</si>
  <si>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</si>
  <si>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</si>
  <si>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</si>
  <si>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</si>
  <si>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</si>
  <si>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</si>
  <si>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</si>
  <si>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</si>
  <si>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</si>
  <si>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</si>
  <si>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</si>
  <si>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</si>
  <si>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</si>
  <si>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</si>
  <si>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</si>
  <si>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</si>
  <si>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</si>
  <si>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</si>
  <si>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</si>
  <si>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</si>
  <si>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</si>
  <si>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</si>
  <si>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</si>
  <si>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</si>
  <si>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</si>
  <si>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</si>
  <si>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</si>
  <si>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</si>
  <si>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</si>
  <si>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</si>
  <si>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</si>
  <si>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</si>
  <si>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</si>
  <si>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</si>
  <si>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</si>
  <si>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</si>
  <si>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</si>
  <si>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</si>
  <si>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</si>
  <si>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</si>
  <si>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</si>
  <si>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</si>
  <si>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</si>
  <si>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</si>
  <si>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</si>
  <si>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</si>
  <si>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</si>
  <si>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</si>
  <si>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</si>
  <si>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</si>
  <si>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</si>
  <si>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</si>
  <si>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</si>
  <si>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</si>
  <si>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</si>
  <si>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</si>
  <si>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</si>
  <si>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</si>
  <si>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</si>
  <si>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</si>
  <si>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</si>
  <si>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</si>
  <si>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</si>
  <si>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</si>
  <si>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</si>
  <si>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</si>
  <si>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</si>
  <si>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</si>
  <si>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</si>
  <si>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</si>
  <si>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</si>
  <si>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</si>
  <si>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</si>
  <si>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</si>
  <si>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</si>
  <si>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</si>
  <si>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</si>
  <si>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</si>
  <si>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</si>
  <si>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</si>
  <si>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</si>
  <si>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</si>
  <si>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</si>
  <si>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</si>
  <si>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</si>
  <si>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</si>
  <si>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</si>
  <si>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</si>
  <si>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</si>
  <si>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</si>
  <si>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</si>
  <si>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</si>
  <si>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</si>
  <si>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</si>
  <si>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</si>
  <si>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</si>
  <si>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</si>
  <si>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</si>
  <si>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</si>
  <si>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</si>
  <si>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</si>
  <si>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</si>
  <si>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</si>
  <si>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</si>
  <si>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</si>
  <si>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</si>
  <si>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</si>
  <si>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</si>
  <si>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</si>
  <si>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</si>
  <si>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</si>
  <si>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</si>
  <si>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</si>
  <si>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</si>
  <si>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</si>
  <si>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</si>
  <si>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</si>
  <si>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</si>
  <si>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</si>
  <si>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</si>
  <si>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</si>
  <si>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</si>
  <si>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</si>
  <si>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</si>
  <si>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</si>
  <si>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</si>
  <si>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</si>
  <si>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</si>
  <si>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</si>
  <si>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</si>
  <si>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</si>
  <si>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</si>
  <si>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</si>
  <si>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</si>
  <si>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</si>
  <si>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</si>
  <si>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</si>
  <si>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</si>
  <si>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</si>
  <si>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</si>
  <si>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</si>
  <si>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</si>
  <si>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</si>
  <si>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</si>
  <si>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</si>
  <si>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</si>
  <si>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</si>
  <si>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</si>
  <si>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</si>
  <si>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</si>
  <si>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</si>
  <si>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</si>
  <si>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</si>
  <si>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</si>
  <si>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</si>
  <si>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</si>
  <si>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</si>
  <si>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</si>
  <si>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</si>
  <si>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</si>
  <si>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</si>
  <si>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</si>
  <si>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</si>
  <si>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</si>
  <si>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</si>
  <si>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</si>
  <si>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</si>
  <si>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</si>
  <si>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</si>
  <si>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</si>
  <si>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</si>
  <si>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</si>
  <si>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</si>
  <si>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</si>
  <si>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</si>
  <si>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</si>
  <si>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</si>
  <si>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</si>
  <si>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</si>
  <si>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</si>
  <si>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</si>
  <si>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</si>
  <si>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</si>
  <si>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</si>
  <si>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</si>
  <si>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</si>
  <si>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</si>
  <si>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</si>
  <si>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</si>
  <si>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</si>
  <si>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</si>
  <si>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</si>
  <si>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</si>
  <si>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</si>
  <si>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</si>
  <si>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</si>
  <si>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</si>
  <si>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</si>
  <si>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</si>
  <si>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</si>
  <si>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</si>
  <si>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</si>
  <si>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</si>
  <si>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</si>
  <si>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</si>
  <si>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</si>
  <si>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</si>
  <si>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</si>
  <si>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</si>
  <si>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</si>
  <si>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</si>
  <si>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</si>
  <si>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</si>
  <si>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</si>
  <si>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</si>
  <si>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</si>
  <si>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</si>
  <si>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</si>
  <si>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</si>
  <si>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</si>
  <si>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</si>
  <si>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</si>
  <si>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</si>
  <si>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</si>
  <si>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</si>
  <si>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</si>
  <si>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</si>
  <si>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</si>
  <si>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</si>
  <si>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</si>
  <si>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</si>
  <si>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</si>
  <si>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</si>
  <si>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</si>
  <si>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</si>
  <si>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</si>
  <si>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</si>
  <si>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</si>
  <si>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</si>
  <si>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</si>
  <si>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</si>
  <si>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</si>
  <si>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</si>
  <si>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</si>
  <si>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</si>
  <si>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</si>
  <si>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</si>
  <si>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</si>
  <si>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</si>
  <si>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</si>
  <si>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</si>
  <si>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</si>
  <si>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</si>
  <si>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</si>
  <si>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</si>
  <si>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</si>
  <si>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</si>
  <si>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</si>
  <si>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</si>
  <si>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</si>
  <si>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</si>
  <si>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</si>
  <si>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</si>
  <si>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</si>
  <si>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</si>
  <si>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</si>
  <si>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</si>
  <si>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</si>
  <si>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</si>
  <si>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</si>
  <si>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</si>
  <si>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1/1/2004</t>
  </si>
  <si>
    <t>1/1/2006</t>
  </si>
  <si>
    <t>MISSING</t>
  </si>
  <si>
    <t>HS = Health Statement missing; POI = Proof of Income missing; EV = expense information missing / still needed; Not eligible - over income, not in tx, deceased, age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</si>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</sst>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75">
    <xf numFmtId="0" fontId="0" fillId="0" borderId="0" xfId="0"/>
    <xf numFmtId="0" fontId="5" fillId="0" borderId="3" xfId="0" applyFont="1" applyBorder="1" applyAlignment="1">
      <alignment horizontal="left" vertical="center"/>
    </xf>
    <xf numFmtId="14" fontId="5" fillId="0" borderId="3" xfId="0" applyNumberFormat="1" applyFont="1" applyBorder="1" applyAlignment="1">
      <alignment horizontal="left" vertical="center"/>
    </xf>
    <xf numFmtId="44" fontId="5" fillId="0" borderId="3" xfId="1" applyFont="1" applyBorder="1" applyAlignment="1">
      <alignment vertical="center"/>
    </xf>
    <xf numFmtId="0" fontId="5" fillId="0" borderId="3" xfId="0" applyFont="1" applyBorder="1" applyAlignment="1">
      <alignment vertical="center"/>
    </xf>
    <xf numFmtId="2" fontId="5" fillId="0" borderId="3" xfId="0" applyNumberFormat="1" applyFont="1" applyBorder="1" applyAlignment="1">
      <alignment horizontal="left" vertical="center"/>
    </xf>
    <xf numFmtId="14" fontId="5" fillId="0" borderId="3" xfId="0" applyNumberFormat="1" applyFont="1" applyBorder="1" applyAlignment="1">
      <alignment horizontal="right" vertical="center"/>
    </xf>
    <xf numFmtId="0" fontId="6" fillId="0" borderId="0" xfId="0" applyFont="1"/>
    <xf numFmtId="164" fontId="5" fillId="0" borderId="3"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4" xfId="0" applyFont="1" applyBorder="1" applyAlignment="1">
      <alignment vertical="center"/>
    </xf>
    <xf numFmtId="0" fontId="6" fillId="0" borderId="0" xfId="0" applyFont="1" applyAlignment="1">
      <alignment horizontal="left" vertical="center"/>
    </xf>
    <xf numFmtId="14" fontId="6" fillId="0" borderId="1" xfId="0" applyNumberFormat="1" applyFont="1" applyBorder="1" applyAlignment="1">
      <alignment vertical="center"/>
    </xf>
    <xf numFmtId="0" fontId="6" fillId="0" borderId="5" xfId="0" applyFont="1" applyBorder="1" applyAlignment="1">
      <alignment horizontal="center" vertical="center"/>
    </xf>
    <xf numFmtId="44" fontId="6" fillId="0" borderId="5" xfId="1" applyFont="1" applyFill="1" applyBorder="1" applyAlignment="1">
      <alignment horizontal="center" vertical="center"/>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6" fillId="0" borderId="6" xfId="0" applyFont="1" applyBorder="1" applyAlignment="1">
      <alignment vertical="center"/>
    </xf>
    <xf numFmtId="2" fontId="6" fillId="0" borderId="6" xfId="0" applyNumberFormat="1" applyFont="1" applyBorder="1" applyAlignment="1">
      <alignment vertical="center"/>
    </xf>
    <xf numFmtId="14" fontId="6" fillId="0" borderId="0" xfId="0" applyNumberFormat="1" applyFont="1" applyAlignment="1">
      <alignment horizontal="right" vertical="center"/>
    </xf>
    <xf numFmtId="164" fontId="6" fillId="0" borderId="6" xfId="0" applyNumberFormat="1" applyFont="1" applyBorder="1" applyAlignment="1">
      <alignment vertical="center"/>
    </xf>
    <xf numFmtId="1" fontId="6" fillId="0" borderId="6" xfId="0" applyNumberFormat="1" applyFont="1" applyBorder="1" applyAlignment="1">
      <alignment vertical="center"/>
    </xf>
    <xf numFmtId="0" fontId="6" fillId="0" borderId="0" xfId="0" applyFont="1" applyAlignment="1">
      <alignment vertical="center"/>
    </xf>
    <xf numFmtId="14" fontId="6" fillId="0" borderId="0" xfId="0" applyNumberFormat="1" applyFont="1" applyAlignment="1">
      <alignment vertical="center"/>
    </xf>
    <xf numFmtId="14" fontId="6" fillId="0" borderId="6" xfId="0" applyNumberFormat="1" applyFont="1" applyBorder="1" applyAlignment="1">
      <alignment vertical="center"/>
    </xf>
    <xf numFmtId="0" fontId="6" fillId="0" borderId="6" xfId="0" applyFont="1" applyBorder="1" applyAlignment="1">
      <alignment horizontal="left" vertical="center"/>
    </xf>
    <xf numFmtId="0" fontId="6" fillId="0" borderId="5"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left" vertical="center"/>
    </xf>
    <xf numFmtId="0" fontId="7" fillId="0" borderId="5" xfId="0" applyFont="1" applyBorder="1" applyAlignment="1">
      <alignment horizontal="left" vertical="center"/>
    </xf>
    <xf numFmtId="14" fontId="7" fillId="0" borderId="6" xfId="0" applyNumberFormat="1" applyFont="1" applyBorder="1" applyAlignment="1">
      <alignment vertical="center"/>
    </xf>
    <xf numFmtId="14" fontId="7" fillId="0" borderId="6" xfId="0" applyNumberFormat="1" applyFont="1" applyBorder="1" applyAlignment="1">
      <alignment horizontal="center" vertical="center"/>
    </xf>
    <xf numFmtId="0" fontId="7" fillId="0" borderId="6" xfId="0" applyFont="1" applyBorder="1" applyAlignment="1">
      <alignment vertical="center"/>
    </xf>
    <xf numFmtId="14" fontId="6" fillId="0" borderId="0" xfId="0" applyNumberFormat="1" applyFont="1" applyAlignment="1">
      <alignment horizontal="right"/>
    </xf>
    <xf numFmtId="0" fontId="7" fillId="0" borderId="6" xfId="0" applyFont="1" applyBorder="1" applyAlignment="1">
      <alignment horizontal="center"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6" xfId="0" applyFont="1" applyBorder="1" applyAlignment="1">
      <alignment horizontal="left" vertical="center"/>
    </xf>
    <xf numFmtId="0" fontId="7" fillId="0" borderId="0" xfId="0" applyFont="1" applyAlignment="1">
      <alignment vertical="center"/>
    </xf>
    <xf numFmtId="0" fontId="7" fillId="0" borderId="2" xfId="0" applyFont="1" applyBorder="1" applyAlignment="1">
      <alignment horizontal="left"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1"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8"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2"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9" xfId="0" applyFont="1" applyBorder="1"/>
    <xf numFmtId="0" fontId="6" fillId="0" borderId="9" xfId="0" applyFont="1" applyBorder="1" applyAlignment="1">
      <alignment vertical="center"/>
    </xf>
    <xf numFmtId="164" fontId="6" fillId="0" borderId="9"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7" xfId="0" applyNumberFormat="1" applyFont="1" applyBorder="1" applyAlignment="1">
      <alignment horizontal="left" vertical="center"/>
    </xf>
    <xf numFmtId="0" fontId="7" fillId="0" borderId="5" xfId="0" applyFont="1" applyBorder="1" applyAlignment="1">
      <alignment vertical="center"/>
    </xf>
    <xf numFmtId="0" fontId="7" fillId="0" borderId="9" xfId="0" applyFont="1" applyBorder="1" applyAlignment="1">
      <alignment vertical="center"/>
    </xf>
    <xf numFmtId="164" fontId="7" fillId="0" borderId="9"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1767" totalsRowShown="0" headerRowDxfId="48" dataDxfId="46" headerRowBorderDxfId="47" tableBorderDxfId="45">
  <autoFilter ref="A1:AD1767" xr:uid="{902E9E3B-9575-4E2A-BFC8-9FCB1D9077A0}"/>
  <sortState xmlns:xlrd2="http://schemas.microsoft.com/office/spreadsheetml/2017/richdata2" ref="A2:AD1767">
    <sortCondition ref="B1:B1767"/>
  </sortState>
  <tableColumns count="30">
    <tableColumn id="1" xr3:uid="{70D02F27-BDA9-4263-9456-D47867AAC960}" name="Column1"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767"/>
  <sheetViews>
    <sheetView tabSelected="1" zoomScaleNormal="100" workbookViewId="0">
      <pane xSplit="3" ySplit="1" topLeftCell="D2" activePane="bottomRight" state="frozen"/>
      <selection pane="topRight"/>
      <selection pane="bottomLeft"/>
      <selection pane="bottomRight" activeCell="C8" sqref="C8"/>
    </sheetView>
  </sheetViews>
  <sheetFormatPr defaultColWidth="15.7265625" defaultRowHeight="15" customHeight="1" x14ac:dyDescent="0.25"/>
  <cols>
    <col min="1" max="1" width="15.7265625" style="12" customWidth="1"/>
    <col min="2" max="2" width="15.7265625" style="24"/>
    <col min="3" max="3" width="15.7265625" style="7"/>
    <col min="4" max="4" width="15.7265625" style="29"/>
    <col min="5" max="5" width="15.7265625" style="68"/>
    <col min="6" max="6" width="15.7265625" style="29"/>
    <col min="7" max="7" width="15.7265625" style="28"/>
    <col min="8" max="8" width="15.7265625" style="23" customWidth="1"/>
    <col min="9" max="11" width="15.7265625" style="23"/>
    <col min="12" max="13" width="15.7265625" style="20"/>
    <col min="14" max="15" width="15.7265625" style="37"/>
    <col min="16" max="17" width="15.7265625" style="37" customWidth="1"/>
    <col min="18" max="18" width="15.7265625" style="37"/>
    <col min="19" max="19" width="15.7265625" style="7" customWidth="1"/>
    <col min="20" max="20" width="15.7265625" style="23"/>
    <col min="21" max="21" width="15.7265625" style="43"/>
    <col min="22" max="22" width="15.7265625" style="7"/>
    <col min="23" max="23" width="15.7265625" style="48" customWidth="1"/>
    <col min="24" max="24" width="15.7265625" style="38" customWidth="1"/>
    <col min="25" max="25" width="15.7265625" style="9"/>
    <col min="26" max="26" width="15.7265625" style="10"/>
    <col min="27" max="27" width="15.7265625" style="7" customWidth="1"/>
    <col min="28" max="28" width="15.7265625" style="12" customWidth="1"/>
    <col min="29" max="29" width="15.7265625" style="69"/>
    <col min="30" max="30" width="15.7265625" style="23"/>
    <col min="31" max="31" width="15.7265625" style="7" customWidth="1"/>
    <col min="32" max="32" width="15.7265625" style="7"/>
    <col min="33" max="16384" width="15.7265625" style="23"/>
  </cols>
  <sheetData>
    <row r="1" spans="1:32" s="12" customFormat="1" ht="15" customHeight="1" x14ac:dyDescent="0.25">
      <c r="A1" s="1" t="s">
        <v>2120</v>
      </c>
      <c r="B1" s="2" t="s">
        <v>2054</v>
      </c>
      <c r="C1" s="1" t="s">
        <v>0</v>
      </c>
      <c r="D1" s="3" t="s">
        <v>1</v>
      </c>
      <c r="E1" s="4" t="s">
        <v>2</v>
      </c>
      <c r="F1" s="2" t="s">
        <v>3</v>
      </c>
      <c r="G1" s="4" t="s">
        <v>4</v>
      </c>
      <c r="H1" s="1" t="s">
        <v>6</v>
      </c>
      <c r="I1" s="1" t="s">
        <v>7</v>
      </c>
      <c r="J1" s="5" t="s">
        <v>8</v>
      </c>
      <c r="K1" s="5" t="s">
        <v>9</v>
      </c>
      <c r="L1" s="6" t="s">
        <v>10</v>
      </c>
      <c r="M1" s="5" t="s">
        <v>11</v>
      </c>
      <c r="N1" s="5" t="s">
        <v>12</v>
      </c>
      <c r="O1" s="5" t="s">
        <v>13</v>
      </c>
      <c r="P1" s="5" t="s">
        <v>1179</v>
      </c>
      <c r="Q1" s="5" t="s">
        <v>14</v>
      </c>
      <c r="R1" s="7" t="s">
        <v>15</v>
      </c>
      <c r="S1" s="1" t="s">
        <v>16</v>
      </c>
      <c r="T1" s="8" t="s">
        <v>17</v>
      </c>
      <c r="U1" s="7" t="s">
        <v>2056</v>
      </c>
      <c r="V1" s="4" t="s">
        <v>19</v>
      </c>
      <c r="W1" s="1" t="s">
        <v>20</v>
      </c>
      <c r="X1" s="9" t="s">
        <v>22</v>
      </c>
      <c r="Y1" s="10" t="s">
        <v>23</v>
      </c>
      <c r="Z1" s="1" t="s">
        <v>2055</v>
      </c>
      <c r="AA1" s="1" t="s">
        <v>24</v>
      </c>
      <c r="AB1" s="2" t="s">
        <v>25</v>
      </c>
      <c r="AC1" s="11" t="s">
        <v>26</v>
      </c>
      <c r="AD1" s="4" t="s">
        <v>27</v>
      </c>
    </row>
    <row r="2" spans="1:32" ht="15" customHeight="1" x14ac:dyDescent="0.25">
      <c r="A2" s="12" t="s">
        <v>1242</v>
      </c>
      <c r="B2" s="13">
        <v>45054</v>
      </c>
      <c r="C2" s="29">
        <f>YEAR(B2) - YEAR(_xlfn.MINIFS($B:$B, $A:$A, A2)) + 1</f>
        <v>1</v>
      </c>
      <c r="D2" s="15">
        <f>IF(C2=1, 1500 - SUMIFS($Y:$Y, $A:$A, A2, $C:$C, C2, $E:$E, "Approved", $Z:$Z, "&lt;&gt;PFA GC", $F:$F, "&lt;&gt;No"),
   IF(C2=2, 1000 - SUMIFS($Y:$Y, $A:$A, A2, $C:$C, C2, $E:$E, "Approved", $Z:$Z, "&lt;&gt;PFA GC", $F:$F, "&lt;&gt;No"),
   IF(C2&gt;=3, 500 - SUMIFS($Y:$Y, $A:$A, A2, $C:$C, C2, $E:$E, "Approved", $Z:$Z, "&lt;&gt;PFA GC", $F:$F, "&lt;&gt;No"), "")))</f>
        <v>295</v>
      </c>
      <c r="E2" s="16" t="s">
        <v>28</v>
      </c>
      <c r="F2" s="28" t="s">
        <v>29</v>
      </c>
      <c r="G2" s="29" t="s">
        <v>30</v>
      </c>
      <c r="H2" s="23" t="s">
        <v>93</v>
      </c>
      <c r="I2" s="23" t="s">
        <v>94</v>
      </c>
      <c r="J2" s="23">
        <v>68502</v>
      </c>
      <c r="K2" s="37" t="s">
        <v>95</v>
      </c>
      <c r="L2" s="20" t="s">
        <v>2072</v>
      </c>
      <c r="M2" s="37" t="s">
        <v>31</v>
      </c>
      <c r="N2" s="37" t="s">
        <v>97</v>
      </c>
      <c r="O2" s="37" t="s">
        <v>98</v>
      </c>
      <c r="P2" s="37" t="s">
        <v>99</v>
      </c>
      <c r="Q2" s="37" t="s">
        <v>31</v>
      </c>
      <c r="R2" s="7" t="s">
        <v>31</v>
      </c>
      <c r="S2" s="23">
        <v>1</v>
      </c>
      <c r="T2" s="43" t="s">
        <v>31</v>
      </c>
      <c r="U2" s="7" t="s">
        <v>31</v>
      </c>
      <c r="V2" s="34" t="s">
        <v>81</v>
      </c>
      <c r="W2" s="23" t="s">
        <v>109</v>
      </c>
      <c r="X2" s="7" t="s">
        <v>43</v>
      </c>
      <c r="Y2" s="10">
        <v>955</v>
      </c>
      <c r="Z2" s="23" t="s">
        <v>171</v>
      </c>
      <c r="AA2" s="12" t="s">
        <v>172</v>
      </c>
      <c r="AB2" s="51" t="s">
        <v>29</v>
      </c>
      <c r="AC2" s="23" t="s">
        <v>29</v>
      </c>
      <c r="AF2" s="23"/>
    </row>
    <row r="3" spans="1:32" ht="15" customHeight="1" x14ac:dyDescent="0.25">
      <c r="A3" s="12" t="s">
        <v>1241</v>
      </c>
      <c r="B3" s="13">
        <v>45054</v>
      </c>
      <c r="C3" s="29">
        <f>YEAR(B3) - YEAR(_xlfn.MINIFS($B:$B, $A:$A, A3)) + 1</f>
        <v>1</v>
      </c>
      <c r="D3" s="15">
        <f>IF(C3=1, 1500 - SUMIFS($Y:$Y, $A:$A, A3, $C:$C, C3, $E:$E, "Approved", $Z:$Z, "&lt;&gt;PFA GC", $F:$F, "&lt;&gt;No"),
   IF(C3=2, 1000 - SUMIFS($Y:$Y, $A:$A, A3, $C:$C, C3, $E:$E, "Approved", $Z:$Z, "&lt;&gt;PFA GC", $F:$F, "&lt;&gt;No"),
   IF(C3&gt;=3, 500 - SUMIFS($Y:$Y, $A:$A, A3, $C:$C, C3, $E:$E, "Approved", $Z:$Z, "&lt;&gt;PFA GC", $F:$F, "&lt;&gt;No"), "")))</f>
        <v>33.730000000000018</v>
      </c>
      <c r="E3" s="16" t="s">
        <v>28</v>
      </c>
      <c r="F3" s="17" t="s">
        <v>29</v>
      </c>
      <c r="G3" s="29" t="s">
        <v>30</v>
      </c>
      <c r="H3" s="23" t="s">
        <v>93</v>
      </c>
      <c r="I3" s="23" t="s">
        <v>94</v>
      </c>
      <c r="J3" s="23">
        <v>68528</v>
      </c>
      <c r="K3" s="37" t="s">
        <v>151</v>
      </c>
      <c r="L3" s="20" t="s">
        <v>2109</v>
      </c>
      <c r="M3" s="37" t="s">
        <v>96</v>
      </c>
      <c r="N3" s="37" t="s">
        <v>97</v>
      </c>
      <c r="O3" s="37" t="s">
        <v>98</v>
      </c>
      <c r="P3" s="37" t="s">
        <v>99</v>
      </c>
      <c r="Q3" s="37" t="s">
        <v>31</v>
      </c>
      <c r="R3" s="7" t="s">
        <v>31</v>
      </c>
      <c r="S3" s="23">
        <v>5</v>
      </c>
      <c r="T3" s="43" t="s">
        <v>31</v>
      </c>
      <c r="U3" s="7" t="s">
        <v>31</v>
      </c>
      <c r="V3" s="22" t="s">
        <v>85</v>
      </c>
      <c r="W3" s="23" t="s">
        <v>130</v>
      </c>
      <c r="X3" s="7" t="s">
        <v>34</v>
      </c>
      <c r="Y3" s="10">
        <v>200</v>
      </c>
      <c r="Z3" s="23" t="s">
        <v>35</v>
      </c>
      <c r="AA3" s="12" t="s">
        <v>52</v>
      </c>
      <c r="AB3" s="51" t="s">
        <v>29</v>
      </c>
      <c r="AC3" s="23" t="s">
        <v>99</v>
      </c>
      <c r="AF3" s="23"/>
    </row>
    <row r="4" spans="1:32" ht="15" customHeight="1" x14ac:dyDescent="0.25">
      <c r="A4" s="12" t="s">
        <v>1241</v>
      </c>
      <c r="B4" s="13">
        <v>45054</v>
      </c>
      <c r="C4" s="29">
        <f>YEAR(B4) - YEAR(_xlfn.MINIFS($B:$B, $A:$A, A4)) + 1</f>
        <v>1</v>
      </c>
      <c r="D4" s="15">
        <f>IF(C4=1, 1500 - SUMIFS($Y:$Y, $A:$A, A4, $C:$C, C4, $E:$E, "Approved", $Z:$Z, "&lt;&gt;PFA GC", $F:$F, "&lt;&gt;No"),
   IF(C4=2, 1000 - SUMIFS($Y:$Y, $A:$A, A4, $C:$C, C4, $E:$E, "Approved", $Z:$Z, "&lt;&gt;PFA GC", $F:$F, "&lt;&gt;No"),
   IF(C4&gt;=3, 500 - SUMIFS($Y:$Y, $A:$A, A4, $C:$C, C4, $E:$E, "Approved", $Z:$Z, "&lt;&gt;PFA GC", $F:$F, "&lt;&gt;No"), "")))</f>
        <v>33.730000000000018</v>
      </c>
      <c r="E4" s="16" t="s">
        <v>28</v>
      </c>
      <c r="F4" s="28" t="s">
        <v>29</v>
      </c>
      <c r="G4" s="29" t="s">
        <v>30</v>
      </c>
      <c r="H4" s="23" t="s">
        <v>93</v>
      </c>
      <c r="I4" s="23" t="s">
        <v>94</v>
      </c>
      <c r="J4" s="23">
        <v>68528</v>
      </c>
      <c r="K4" s="37" t="s">
        <v>151</v>
      </c>
      <c r="L4" s="20" t="s">
        <v>2109</v>
      </c>
      <c r="M4" s="37" t="s">
        <v>96</v>
      </c>
      <c r="N4" s="37" t="s">
        <v>97</v>
      </c>
      <c r="O4" s="37" t="s">
        <v>98</v>
      </c>
      <c r="P4" s="37" t="s">
        <v>99</v>
      </c>
      <c r="Q4" s="37" t="s">
        <v>31</v>
      </c>
      <c r="R4" s="7" t="s">
        <v>31</v>
      </c>
      <c r="S4" s="23">
        <v>5</v>
      </c>
      <c r="T4" s="43" t="s">
        <v>31</v>
      </c>
      <c r="U4" s="7" t="s">
        <v>31</v>
      </c>
      <c r="V4" s="22" t="s">
        <v>85</v>
      </c>
      <c r="W4" s="23" t="s">
        <v>130</v>
      </c>
      <c r="X4" s="7" t="s">
        <v>49</v>
      </c>
      <c r="Y4" s="10">
        <v>1266.27</v>
      </c>
      <c r="Z4" s="23" t="s">
        <v>131</v>
      </c>
      <c r="AA4" s="12" t="s">
        <v>173</v>
      </c>
      <c r="AB4" s="51" t="s">
        <v>29</v>
      </c>
      <c r="AC4" s="23" t="s">
        <v>99</v>
      </c>
      <c r="AF4" s="23"/>
    </row>
    <row r="5" spans="1:32" ht="15" customHeight="1" x14ac:dyDescent="0.25">
      <c r="A5" s="12" t="s">
        <v>1243</v>
      </c>
      <c r="B5" s="13">
        <v>45054</v>
      </c>
      <c r="C5" s="29">
        <f>YEAR(B5) - YEAR(_xlfn.MINIFS($B:$B, $A:$A, A5)) + 1</f>
        <v>1</v>
      </c>
      <c r="D5" s="15">
        <f>IF(C5=1, 1500 - SUMIFS($Y:$Y, $A:$A, A5, $C:$C, C5, $E:$E, "Approved", $Z:$Z, "&lt;&gt;PFA GC", $F:$F, "&lt;&gt;No"),
   IF(C5=2, 1000 - SUMIFS($Y:$Y, $A:$A, A5, $C:$C, C5, $E:$E, "Approved", $Z:$Z, "&lt;&gt;PFA GC", $F:$F, "&lt;&gt;No"),
   IF(C5&gt;=3, 500 - SUMIFS($Y:$Y, $A:$A, A5, $C:$C, C5, $E:$E, "Approved", $Z:$Z, "&lt;&gt;PFA GC", $F:$F, "&lt;&gt;No"), "")))</f>
        <v>1368.76</v>
      </c>
      <c r="E5" s="16" t="s">
        <v>28</v>
      </c>
      <c r="F5" s="28" t="s">
        <v>29</v>
      </c>
      <c r="G5" s="29" t="s">
        <v>30</v>
      </c>
      <c r="H5" s="23" t="s">
        <v>170</v>
      </c>
      <c r="I5" s="23" t="s">
        <v>94</v>
      </c>
      <c r="J5" s="23">
        <v>68956</v>
      </c>
      <c r="K5" s="37" t="s">
        <v>95</v>
      </c>
      <c r="L5" s="20" t="s">
        <v>31</v>
      </c>
      <c r="M5" s="37" t="s">
        <v>31</v>
      </c>
      <c r="N5" s="37" t="s">
        <v>102</v>
      </c>
      <c r="O5" s="37" t="s">
        <v>98</v>
      </c>
      <c r="P5" s="37" t="s">
        <v>99</v>
      </c>
      <c r="Q5" s="37" t="s">
        <v>31</v>
      </c>
      <c r="R5" s="7" t="s">
        <v>31</v>
      </c>
      <c r="S5" s="23">
        <v>2</v>
      </c>
      <c r="T5" s="43" t="s">
        <v>31</v>
      </c>
      <c r="U5" s="7" t="s">
        <v>31</v>
      </c>
      <c r="V5" s="22" t="s">
        <v>144</v>
      </c>
      <c r="W5" s="23" t="s">
        <v>145</v>
      </c>
      <c r="X5" s="7" t="s">
        <v>40</v>
      </c>
      <c r="Y5" s="10">
        <v>131.24</v>
      </c>
      <c r="Z5" s="23" t="s">
        <v>35</v>
      </c>
      <c r="AA5" s="12" t="s">
        <v>90</v>
      </c>
      <c r="AB5" s="51" t="s">
        <v>29</v>
      </c>
      <c r="AC5" s="23" t="s">
        <v>29</v>
      </c>
      <c r="AF5" s="23"/>
    </row>
    <row r="6" spans="1:32" ht="15" customHeight="1" x14ac:dyDescent="0.25">
      <c r="A6" s="12" t="s">
        <v>1245</v>
      </c>
      <c r="B6" s="13">
        <v>45055</v>
      </c>
      <c r="C6" s="29">
        <f>YEAR(B6) - YEAR(_xlfn.MINIFS($B:$B, $A:$A, A6)) + 1</f>
        <v>1</v>
      </c>
      <c r="D6" s="15">
        <f>IF(C6=1, 1500 - SUMIFS($Y:$Y, $A:$A, A6, $C:$C, C6, $E:$E, "Approved", $Z:$Z, "&lt;&gt;PFA GC", $F:$F, "&lt;&gt;No"),
   IF(C6=2, 1000 - SUMIFS($Y:$Y, $A:$A, A6, $C:$C, C6, $E:$E, "Approved", $Z:$Z, "&lt;&gt;PFA GC", $F:$F, "&lt;&gt;No"),
   IF(C6&gt;=3, 500 - SUMIFS($Y:$Y, $A:$A, A6, $C:$C, C6, $E:$E, "Approved", $Z:$Z, "&lt;&gt;PFA GC", $F:$F, "&lt;&gt;No"), "")))</f>
        <v>243.27999999999997</v>
      </c>
      <c r="E6" s="16" t="s">
        <v>28</v>
      </c>
      <c r="F6" s="28" t="s">
        <v>29</v>
      </c>
      <c r="G6" s="29" t="s">
        <v>30</v>
      </c>
      <c r="H6" s="23" t="s">
        <v>93</v>
      </c>
      <c r="I6" s="23" t="s">
        <v>94</v>
      </c>
      <c r="J6" s="23">
        <v>68521</v>
      </c>
      <c r="K6" s="37" t="s">
        <v>151</v>
      </c>
      <c r="L6" s="20" t="s">
        <v>2087</v>
      </c>
      <c r="M6" s="37" t="s">
        <v>31</v>
      </c>
      <c r="N6" s="37" t="s">
        <v>97</v>
      </c>
      <c r="O6" s="37" t="s">
        <v>98</v>
      </c>
      <c r="P6" s="37" t="s">
        <v>99</v>
      </c>
      <c r="Q6" s="37" t="s">
        <v>31</v>
      </c>
      <c r="R6" s="7" t="s">
        <v>31</v>
      </c>
      <c r="S6" s="23">
        <v>2</v>
      </c>
      <c r="T6" s="43" t="s">
        <v>31</v>
      </c>
      <c r="U6" s="7" t="s">
        <v>31</v>
      </c>
      <c r="V6" s="22" t="s">
        <v>85</v>
      </c>
      <c r="W6" s="23" t="s">
        <v>88</v>
      </c>
      <c r="X6" s="7" t="s">
        <v>43</v>
      </c>
      <c r="Y6" s="10">
        <v>1256.72</v>
      </c>
      <c r="Z6" s="23" t="s">
        <v>31</v>
      </c>
      <c r="AA6" s="12" t="s">
        <v>174</v>
      </c>
      <c r="AB6" s="51" t="s">
        <v>29</v>
      </c>
      <c r="AC6" s="23" t="s">
        <v>29</v>
      </c>
      <c r="AF6" s="23"/>
    </row>
    <row r="7" spans="1:32" ht="15" customHeight="1" x14ac:dyDescent="0.25">
      <c r="A7" s="12" t="s">
        <v>1244</v>
      </c>
      <c r="B7" s="13">
        <v>45055</v>
      </c>
      <c r="C7" s="29">
        <f>YEAR(B7) - YEAR(_xlfn.MINIFS($B:$B, $A:$A, A7)) + 1</f>
        <v>1</v>
      </c>
      <c r="D7" s="15">
        <f>IF(C7=1, 1500 - SUMIFS($Y:$Y, $A:$A, A7, $C:$C, C7, $E:$E, "Approved", $Z:$Z, "&lt;&gt;PFA GC", $F:$F, "&lt;&gt;No"),
   IF(C7=2, 1000 - SUMIFS($Y:$Y, $A:$A, A7, $C:$C, C7, $E:$E, "Approved", $Z:$Z, "&lt;&gt;PFA GC", $F:$F, "&lt;&gt;No"),
   IF(C7&gt;=3, 500 - SUMIFS($Y:$Y, $A:$A, A7, $C:$C, C7, $E:$E, "Approved", $Z:$Z, "&lt;&gt;PFA GC", $F:$F, "&lt;&gt;No"), "")))</f>
        <v>1483.09</v>
      </c>
      <c r="E7" s="16" t="s">
        <v>28</v>
      </c>
      <c r="F7" s="28" t="s">
        <v>29</v>
      </c>
      <c r="G7" s="29" t="s">
        <v>30</v>
      </c>
      <c r="H7" s="23" t="s">
        <v>155</v>
      </c>
      <c r="I7" s="23" t="s">
        <v>94</v>
      </c>
      <c r="J7" s="23">
        <v>68873</v>
      </c>
      <c r="K7" s="37" t="s">
        <v>151</v>
      </c>
      <c r="L7" s="20" t="s">
        <v>31</v>
      </c>
      <c r="M7" s="37" t="s">
        <v>101</v>
      </c>
      <c r="N7" s="37" t="s">
        <v>102</v>
      </c>
      <c r="O7" s="37" t="s">
        <v>98</v>
      </c>
      <c r="P7" s="37" t="s">
        <v>99</v>
      </c>
      <c r="Q7" s="37" t="s">
        <v>31</v>
      </c>
      <c r="R7" s="7" t="s">
        <v>31</v>
      </c>
      <c r="S7" s="23">
        <v>1</v>
      </c>
      <c r="T7" s="43" t="s">
        <v>31</v>
      </c>
      <c r="U7" s="7" t="s">
        <v>31</v>
      </c>
      <c r="V7" s="22" t="s">
        <v>32</v>
      </c>
      <c r="W7" s="23" t="s">
        <v>61</v>
      </c>
      <c r="X7" s="7" t="s">
        <v>34</v>
      </c>
      <c r="Y7" s="10">
        <v>50</v>
      </c>
      <c r="Z7" s="23" t="s">
        <v>89</v>
      </c>
      <c r="AA7" s="12" t="s">
        <v>52</v>
      </c>
      <c r="AB7" s="51" t="s">
        <v>91</v>
      </c>
      <c r="AC7" s="23" t="s">
        <v>91</v>
      </c>
      <c r="AF7" s="23"/>
    </row>
    <row r="8" spans="1:32" ht="15" customHeight="1" x14ac:dyDescent="0.25">
      <c r="A8" s="12" t="s">
        <v>1249</v>
      </c>
      <c r="B8" s="13">
        <v>45056</v>
      </c>
      <c r="C8" s="29">
        <f>YEAR(B8) - YEAR(_xlfn.MINIFS($B:$B, $A:$A, A8)) + 1</f>
        <v>1</v>
      </c>
      <c r="D8" s="15">
        <f>IF(C8=1, 1500 - SUMIFS($Y:$Y, $A:$A, A8, $C:$C, C8, $E:$E, "Approved", $Z:$Z, "&lt;&gt;PFA GC", $F:$F, "&lt;&gt;No"),
   IF(C8=2, 1000 - SUMIFS($Y:$Y, $A:$A, A8, $C:$C, C8, $E:$E, "Approved", $Z:$Z, "&lt;&gt;PFA GC", $F:$F, "&lt;&gt;No"),
   IF(C8&gt;=3, 500 - SUMIFS($Y:$Y, $A:$A, A8, $C:$C, C8, $E:$E, "Approved", $Z:$Z, "&lt;&gt;PFA GC", $F:$F, "&lt;&gt;No"), "")))</f>
        <v>1500</v>
      </c>
      <c r="E8" s="16" t="s">
        <v>28</v>
      </c>
      <c r="F8" s="28" t="s">
        <v>99</v>
      </c>
      <c r="G8" s="29" t="s">
        <v>175</v>
      </c>
      <c r="H8" s="23" t="s">
        <v>176</v>
      </c>
      <c r="I8" s="23" t="s">
        <v>94</v>
      </c>
      <c r="J8" s="23">
        <v>68930</v>
      </c>
      <c r="K8" s="37" t="s">
        <v>151</v>
      </c>
      <c r="L8" s="20" t="s">
        <v>2074</v>
      </c>
      <c r="M8" s="37" t="s">
        <v>96</v>
      </c>
      <c r="N8" s="37" t="s">
        <v>102</v>
      </c>
      <c r="O8" s="37" t="s">
        <v>98</v>
      </c>
      <c r="P8" s="37" t="s">
        <v>99</v>
      </c>
      <c r="Q8" s="37" t="s">
        <v>31</v>
      </c>
      <c r="R8" s="7"/>
      <c r="S8" s="23">
        <v>2</v>
      </c>
      <c r="T8" s="43" t="s">
        <v>31</v>
      </c>
      <c r="U8" s="7"/>
      <c r="V8" s="22" t="s">
        <v>144</v>
      </c>
      <c r="W8" s="23" t="s">
        <v>145</v>
      </c>
      <c r="X8" s="7" t="s">
        <v>141</v>
      </c>
      <c r="Y8" s="10">
        <v>0</v>
      </c>
      <c r="Z8" s="23" t="s">
        <v>31</v>
      </c>
      <c r="AA8" s="12" t="s">
        <v>31</v>
      </c>
      <c r="AB8" s="51" t="s">
        <v>99</v>
      </c>
      <c r="AC8" s="29" t="s">
        <v>99</v>
      </c>
      <c r="AF8" s="23"/>
    </row>
    <row r="9" spans="1:32" ht="15" customHeight="1" x14ac:dyDescent="0.25">
      <c r="A9" s="12" t="s">
        <v>1233</v>
      </c>
      <c r="B9" s="13">
        <v>45056</v>
      </c>
      <c r="C9" s="29">
        <f>YEAR(B9) - YEAR(_xlfn.MINIFS($B:$B, $A:$A, A9)) + 1</f>
        <v>1</v>
      </c>
      <c r="D9" s="15">
        <f>IF(C9=1, 1500 - SUMIFS($Y:$Y, $A:$A, A9, $C:$C, C9, $E:$E, "Approved", $Z:$Z, "&lt;&gt;PFA GC", $F:$F, "&lt;&gt;No"),
   IF(C9=2, 1000 - SUMIFS($Y:$Y, $A:$A, A9, $C:$C, C9, $E:$E, "Approved", $Z:$Z, "&lt;&gt;PFA GC", $F:$F, "&lt;&gt;No"),
   IF(C9&gt;=3, 500 - SUMIFS($Y:$Y, $A:$A, A9, $C:$C, C9, $E:$E, "Approved", $Z:$Z, "&lt;&gt;PFA GC", $F:$F, "&lt;&gt;No"), "")))</f>
        <v>1300</v>
      </c>
      <c r="E9" s="16" t="s">
        <v>28</v>
      </c>
      <c r="F9" s="28" t="s">
        <v>29</v>
      </c>
      <c r="G9" s="29" t="s">
        <v>30</v>
      </c>
      <c r="H9" s="23" t="s">
        <v>124</v>
      </c>
      <c r="I9" s="23" t="s">
        <v>94</v>
      </c>
      <c r="J9" s="23">
        <v>68801</v>
      </c>
      <c r="K9" s="37" t="s">
        <v>106</v>
      </c>
      <c r="L9" s="20" t="s">
        <v>2075</v>
      </c>
      <c r="M9" s="37" t="s">
        <v>101</v>
      </c>
      <c r="N9" s="37" t="s">
        <v>97</v>
      </c>
      <c r="O9" s="37" t="s">
        <v>152</v>
      </c>
      <c r="P9" s="37" t="s">
        <v>29</v>
      </c>
      <c r="Q9" s="37" t="s">
        <v>97</v>
      </c>
      <c r="R9" s="7" t="s">
        <v>31</v>
      </c>
      <c r="S9" s="23">
        <v>2</v>
      </c>
      <c r="T9" s="43" t="s">
        <v>31</v>
      </c>
      <c r="U9" s="7" t="s">
        <v>31</v>
      </c>
      <c r="V9" s="22" t="s">
        <v>144</v>
      </c>
      <c r="W9" s="23" t="s">
        <v>145</v>
      </c>
      <c r="X9" s="7" t="s">
        <v>34</v>
      </c>
      <c r="Y9" s="10">
        <v>100</v>
      </c>
      <c r="Z9" s="23" t="s">
        <v>35</v>
      </c>
      <c r="AA9" s="12" t="s">
        <v>52</v>
      </c>
      <c r="AB9" s="51" t="s">
        <v>29</v>
      </c>
      <c r="AC9" s="23" t="s">
        <v>29</v>
      </c>
      <c r="AF9" s="23"/>
    </row>
    <row r="10" spans="1:32" ht="15" customHeight="1" x14ac:dyDescent="0.25">
      <c r="A10" s="12" t="s">
        <v>1233</v>
      </c>
      <c r="B10" s="13">
        <v>45056</v>
      </c>
      <c r="C10" s="29">
        <f>YEAR(B10) - YEAR(_xlfn.MINIFS($B:$B, $A:$A, A10)) + 1</f>
        <v>1</v>
      </c>
      <c r="D10" s="15">
        <f>IF(C10=1, 1500 - SUMIFS($Y:$Y, $A:$A, A10, $C:$C, C10, $E:$E, "Approved", $Z:$Z, "&lt;&gt;PFA GC", $F:$F, "&lt;&gt;No"),
   IF(C10=2, 1000 - SUMIFS($Y:$Y, $A:$A, A10, $C:$C, C10, $E:$E, "Approved", $Z:$Z, "&lt;&gt;PFA GC", $F:$F, "&lt;&gt;No"),
   IF(C10&gt;=3, 500 - SUMIFS($Y:$Y, $A:$A, A10, $C:$C, C10, $E:$E, "Approved", $Z:$Z, "&lt;&gt;PFA GC", $F:$F, "&lt;&gt;No"), "")))</f>
        <v>1300</v>
      </c>
      <c r="E10" s="16" t="s">
        <v>28</v>
      </c>
      <c r="F10" s="28" t="s">
        <v>29</v>
      </c>
      <c r="G10" s="29" t="s">
        <v>30</v>
      </c>
      <c r="H10" s="23" t="s">
        <v>124</v>
      </c>
      <c r="I10" s="23" t="s">
        <v>94</v>
      </c>
      <c r="J10" s="23">
        <v>68801</v>
      </c>
      <c r="K10" s="37" t="s">
        <v>106</v>
      </c>
      <c r="L10" s="20" t="s">
        <v>2075</v>
      </c>
      <c r="M10" s="37" t="s">
        <v>101</v>
      </c>
      <c r="N10" s="37" t="s">
        <v>97</v>
      </c>
      <c r="O10" s="37" t="s">
        <v>152</v>
      </c>
      <c r="P10" s="37" t="s">
        <v>29</v>
      </c>
      <c r="Q10" s="37" t="s">
        <v>97</v>
      </c>
      <c r="R10" s="7" t="s">
        <v>31</v>
      </c>
      <c r="S10" s="23">
        <v>2</v>
      </c>
      <c r="T10" s="43" t="s">
        <v>31</v>
      </c>
      <c r="U10" s="7" t="s">
        <v>31</v>
      </c>
      <c r="V10" s="22" t="s">
        <v>144</v>
      </c>
      <c r="W10" s="23" t="s">
        <v>145</v>
      </c>
      <c r="X10" s="7" t="s">
        <v>40</v>
      </c>
      <c r="Y10" s="10">
        <v>100</v>
      </c>
      <c r="Z10" s="23" t="s">
        <v>35</v>
      </c>
      <c r="AA10" s="12" t="s">
        <v>90</v>
      </c>
      <c r="AB10" s="51" t="s">
        <v>29</v>
      </c>
      <c r="AC10" s="23" t="s">
        <v>29</v>
      </c>
      <c r="AF10" s="23"/>
    </row>
    <row r="11" spans="1:32" ht="15" customHeight="1" x14ac:dyDescent="0.25">
      <c r="A11" s="12" t="s">
        <v>1247</v>
      </c>
      <c r="B11" s="13">
        <v>45056</v>
      </c>
      <c r="C11" s="29">
        <f>YEAR(B11) - YEAR(_xlfn.MINIFS($B:$B, $A:$A, A11)) + 1</f>
        <v>1</v>
      </c>
      <c r="D11" s="15">
        <f>IF(C11=1, 1500 - SUMIFS($Y:$Y, $A:$A, A11, $C:$C, C11, $E:$E, "Approved", $Z:$Z, "&lt;&gt;PFA GC", $F:$F, "&lt;&gt;No"),
   IF(C11=2, 1000 - SUMIFS($Y:$Y, $A:$A, A11, $C:$C, C11, $E:$E, "Approved", $Z:$Z, "&lt;&gt;PFA GC", $F:$F, "&lt;&gt;No"),
   IF(C11&gt;=3, 500 - SUMIFS($Y:$Y, $A:$A, A11, $C:$C, C11, $E:$E, "Approved", $Z:$Z, "&lt;&gt;PFA GC", $F:$F, "&lt;&gt;No"), "")))</f>
        <v>1121</v>
      </c>
      <c r="E11" s="16" t="s">
        <v>28</v>
      </c>
      <c r="F11" s="28" t="s">
        <v>29</v>
      </c>
      <c r="G11" s="29" t="s">
        <v>30</v>
      </c>
      <c r="H11" s="23" t="s">
        <v>120</v>
      </c>
      <c r="I11" s="23" t="s">
        <v>94</v>
      </c>
      <c r="J11" s="23">
        <v>68803</v>
      </c>
      <c r="K11" s="37" t="s">
        <v>95</v>
      </c>
      <c r="L11" s="20" t="s">
        <v>2077</v>
      </c>
      <c r="M11" s="37" t="s">
        <v>31</v>
      </c>
      <c r="N11" s="37" t="s">
        <v>102</v>
      </c>
      <c r="O11" s="37" t="s">
        <v>98</v>
      </c>
      <c r="P11" s="37" t="s">
        <v>99</v>
      </c>
      <c r="Q11" s="37" t="s">
        <v>31</v>
      </c>
      <c r="R11" s="7" t="s">
        <v>31</v>
      </c>
      <c r="S11" s="23">
        <v>1</v>
      </c>
      <c r="T11" s="43" t="s">
        <v>31</v>
      </c>
      <c r="U11" s="7" t="s">
        <v>31</v>
      </c>
      <c r="V11" s="22" t="s">
        <v>144</v>
      </c>
      <c r="W11" s="23" t="s">
        <v>145</v>
      </c>
      <c r="X11" s="7" t="s">
        <v>43</v>
      </c>
      <c r="Y11" s="10">
        <v>379</v>
      </c>
      <c r="Z11" s="23" t="s">
        <v>158</v>
      </c>
      <c r="AA11" s="12" t="s">
        <v>64</v>
      </c>
      <c r="AB11" s="51" t="s">
        <v>29</v>
      </c>
      <c r="AC11" s="23" t="s">
        <v>29</v>
      </c>
      <c r="AF11" s="23"/>
    </row>
    <row r="12" spans="1:32" ht="15" customHeight="1" x14ac:dyDescent="0.25">
      <c r="A12" s="12" t="s">
        <v>1248</v>
      </c>
      <c r="B12" s="13">
        <v>45056</v>
      </c>
      <c r="C12" s="29">
        <f>YEAR(B12) - YEAR(_xlfn.MINIFS($B:$B, $A:$A, A12)) + 1</f>
        <v>1</v>
      </c>
      <c r="D12" s="15">
        <f>IF(C12=1, 1500 - SUMIFS($Y:$Y, $A:$A, A12, $C:$C, C12, $E:$E, "Approved", $Z:$Z, "&lt;&gt;PFA GC", $F:$F, "&lt;&gt;No"),
   IF(C12=2, 1000 - SUMIFS($Y:$Y, $A:$A, A12, $C:$C, C12, $E:$E, "Approved", $Z:$Z, "&lt;&gt;PFA GC", $F:$F, "&lt;&gt;No"),
   IF(C12&gt;=3, 500 - SUMIFS($Y:$Y, $A:$A, A12, $C:$C, C12, $E:$E, "Approved", $Z:$Z, "&lt;&gt;PFA GC", $F:$F, "&lt;&gt;No"), "")))</f>
        <v>359.36999999999989</v>
      </c>
      <c r="E12" s="16" t="s">
        <v>28</v>
      </c>
      <c r="F12" s="28" t="s">
        <v>29</v>
      </c>
      <c r="G12" s="29" t="s">
        <v>30</v>
      </c>
      <c r="H12" s="23" t="s">
        <v>93</v>
      </c>
      <c r="I12" s="23" t="s">
        <v>94</v>
      </c>
      <c r="J12" s="23">
        <v>68516</v>
      </c>
      <c r="K12" s="37" t="s">
        <v>95</v>
      </c>
      <c r="L12" s="20" t="s">
        <v>2088</v>
      </c>
      <c r="M12" s="37" t="s">
        <v>31</v>
      </c>
      <c r="N12" s="37" t="s">
        <v>97</v>
      </c>
      <c r="O12" s="37" t="s">
        <v>180</v>
      </c>
      <c r="P12" s="37" t="s">
        <v>99</v>
      </c>
      <c r="Q12" s="37" t="s">
        <v>31</v>
      </c>
      <c r="R12" s="7" t="s">
        <v>31</v>
      </c>
      <c r="S12" s="23">
        <v>1</v>
      </c>
      <c r="T12" s="43" t="s">
        <v>31</v>
      </c>
      <c r="U12" s="7" t="s">
        <v>31</v>
      </c>
      <c r="V12" s="22" t="s">
        <v>85</v>
      </c>
      <c r="W12" s="23" t="s">
        <v>130</v>
      </c>
      <c r="X12" s="7" t="s">
        <v>43</v>
      </c>
      <c r="Y12" s="10">
        <v>1140.6300000000001</v>
      </c>
      <c r="Z12" s="23" t="s">
        <v>131</v>
      </c>
      <c r="AA12" s="12" t="s">
        <v>181</v>
      </c>
      <c r="AB12" s="51" t="s">
        <v>29</v>
      </c>
      <c r="AC12" s="23" t="s">
        <v>29</v>
      </c>
      <c r="AF12" s="23"/>
    </row>
    <row r="13" spans="1:32" ht="15" customHeight="1" x14ac:dyDescent="0.25">
      <c r="A13" s="12" t="s">
        <v>1246</v>
      </c>
      <c r="B13" s="13">
        <v>45056</v>
      </c>
      <c r="C13" s="29">
        <f>YEAR(B13) - YEAR(_xlfn.MINIFS($B:$B, $A:$A, A13)) + 1</f>
        <v>1</v>
      </c>
      <c r="D13" s="15">
        <f>IF(C13=1, 1500 - SUMIFS($Y:$Y, $A:$A, A13, $C:$C, C13, $E:$E, "Approved", $Z:$Z, "&lt;&gt;PFA GC", $F:$F, "&lt;&gt;No"),
   IF(C13=2, 1000 - SUMIFS($Y:$Y, $A:$A, A13, $C:$C, C13, $E:$E, "Approved", $Z:$Z, "&lt;&gt;PFA GC", $F:$F, "&lt;&gt;No"),
   IF(C13&gt;=3, 500 - SUMIFS($Y:$Y, $A:$A, A13, $C:$C, C13, $E:$E, "Approved", $Z:$Z, "&lt;&gt;PFA GC", $F:$F, "&lt;&gt;No"), "")))</f>
        <v>-1.0199999999999818</v>
      </c>
      <c r="E13" s="16" t="s">
        <v>28</v>
      </c>
      <c r="F13" s="28" t="s">
        <v>29</v>
      </c>
      <c r="G13" s="29" t="s">
        <v>30</v>
      </c>
      <c r="H13" s="23" t="s">
        <v>177</v>
      </c>
      <c r="I13" s="23" t="s">
        <v>94</v>
      </c>
      <c r="J13" s="23">
        <v>68653</v>
      </c>
      <c r="K13" s="37" t="s">
        <v>95</v>
      </c>
      <c r="L13" s="20" t="s">
        <v>2098</v>
      </c>
      <c r="M13" s="37" t="s">
        <v>96</v>
      </c>
      <c r="N13" s="37" t="s">
        <v>102</v>
      </c>
      <c r="O13" s="37" t="s">
        <v>98</v>
      </c>
      <c r="P13" s="37" t="s">
        <v>99</v>
      </c>
      <c r="Q13" s="37" t="s">
        <v>31</v>
      </c>
      <c r="R13" s="7" t="s">
        <v>31</v>
      </c>
      <c r="S13" s="23">
        <v>4</v>
      </c>
      <c r="T13" s="43" t="s">
        <v>31</v>
      </c>
      <c r="U13" s="7" t="s">
        <v>31</v>
      </c>
      <c r="V13" s="22" t="s">
        <v>162</v>
      </c>
      <c r="W13" s="23" t="s">
        <v>163</v>
      </c>
      <c r="X13" s="7" t="s">
        <v>49</v>
      </c>
      <c r="Y13" s="10">
        <v>304.95999999999998</v>
      </c>
      <c r="Z13" s="23" t="s">
        <v>48</v>
      </c>
      <c r="AA13" s="12" t="s">
        <v>178</v>
      </c>
      <c r="AB13" s="51" t="s">
        <v>29</v>
      </c>
      <c r="AC13" s="23" t="s">
        <v>29</v>
      </c>
      <c r="AF13" s="23"/>
    </row>
    <row r="14" spans="1:32" ht="15" customHeight="1" x14ac:dyDescent="0.25">
      <c r="A14" s="27" t="s">
        <v>1246</v>
      </c>
      <c r="B14" s="25">
        <v>45056</v>
      </c>
      <c r="C14" s="29">
        <f>YEAR(B14) - YEAR(_xlfn.MINIFS($B:$B, $A:$A, A14)) + 1</f>
        <v>1</v>
      </c>
      <c r="D14" s="15">
        <f>IF(C14=1, 1500 - SUMIFS($Y:$Y, $A:$A, A14, $C:$C, C14, $E:$E, "Approved", $Z:$Z, "&lt;&gt;PFA GC", $F:$F, "&lt;&gt;No"),
   IF(C14=2, 1000 - SUMIFS($Y:$Y, $A:$A, A14, $C:$C, C14, $E:$E, "Approved", $Z:$Z, "&lt;&gt;PFA GC", $F:$F, "&lt;&gt;No"),
   IF(C14&gt;=3, 500 - SUMIFS($Y:$Y, $A:$A, A14, $C:$C, C14, $E:$E, "Approved", $Z:$Z, "&lt;&gt;PFA GC", $F:$F, "&lt;&gt;No"), "")))</f>
        <v>-1.0199999999999818</v>
      </c>
      <c r="E14" s="16" t="s">
        <v>28</v>
      </c>
      <c r="F14" s="28" t="s">
        <v>29</v>
      </c>
      <c r="G14" s="29" t="s">
        <v>30</v>
      </c>
      <c r="H14" s="23" t="s">
        <v>177</v>
      </c>
      <c r="I14" s="23" t="s">
        <v>94</v>
      </c>
      <c r="J14" s="23">
        <v>68653</v>
      </c>
      <c r="K14" s="37" t="s">
        <v>95</v>
      </c>
      <c r="L14" s="20" t="s">
        <v>2098</v>
      </c>
      <c r="M14" s="37" t="s">
        <v>96</v>
      </c>
      <c r="N14" s="37" t="s">
        <v>102</v>
      </c>
      <c r="O14" s="37" t="s">
        <v>98</v>
      </c>
      <c r="P14" s="37" t="s">
        <v>99</v>
      </c>
      <c r="Q14" s="37" t="s">
        <v>31</v>
      </c>
      <c r="R14" s="7" t="s">
        <v>31</v>
      </c>
      <c r="S14" s="23">
        <v>4</v>
      </c>
      <c r="T14" s="43" t="s">
        <v>31</v>
      </c>
      <c r="U14" s="7" t="s">
        <v>31</v>
      </c>
      <c r="V14" s="22" t="s">
        <v>162</v>
      </c>
      <c r="W14" s="23" t="s">
        <v>163</v>
      </c>
      <c r="X14" s="7" t="s">
        <v>45</v>
      </c>
      <c r="Y14" s="10">
        <v>511.89</v>
      </c>
      <c r="Z14" s="23" t="s">
        <v>48</v>
      </c>
      <c r="AA14" s="12" t="s">
        <v>179</v>
      </c>
      <c r="AB14" s="51" t="s">
        <v>29</v>
      </c>
      <c r="AC14" s="23" t="s">
        <v>29</v>
      </c>
      <c r="AF14" s="23"/>
    </row>
    <row r="15" spans="1:32" ht="15" customHeight="1" x14ac:dyDescent="0.25">
      <c r="A15" s="27" t="s">
        <v>1246</v>
      </c>
      <c r="B15" s="25">
        <v>45056</v>
      </c>
      <c r="C15" s="29">
        <f>YEAR(B15) - YEAR(_xlfn.MINIFS($B:$B, $A:$A, A15)) + 1</f>
        <v>1</v>
      </c>
      <c r="D15" s="15">
        <f>IF(C15=1, 1500 - SUMIFS($Y:$Y, $A:$A, A15, $C:$C, C15, $E:$E, "Approved", $Z:$Z, "&lt;&gt;PFA GC", $F:$F, "&lt;&gt;No"),
   IF(C15=2, 1000 - SUMIFS($Y:$Y, $A:$A, A15, $C:$C, C15, $E:$E, "Approved", $Z:$Z, "&lt;&gt;PFA GC", $F:$F, "&lt;&gt;No"),
   IF(C15&gt;=3, 500 - SUMIFS($Y:$Y, $A:$A, A15, $C:$C, C15, $E:$E, "Approved", $Z:$Z, "&lt;&gt;PFA GC", $F:$F, "&lt;&gt;No"), "")))</f>
        <v>-1.0199999999999818</v>
      </c>
      <c r="E15" s="16" t="s">
        <v>28</v>
      </c>
      <c r="F15" s="28" t="s">
        <v>29</v>
      </c>
      <c r="G15" s="29" t="s">
        <v>30</v>
      </c>
      <c r="H15" s="23" t="s">
        <v>177</v>
      </c>
      <c r="I15" s="23" t="s">
        <v>94</v>
      </c>
      <c r="J15" s="23">
        <v>68653</v>
      </c>
      <c r="K15" s="37" t="s">
        <v>95</v>
      </c>
      <c r="L15" s="20" t="s">
        <v>2098</v>
      </c>
      <c r="M15" s="37" t="s">
        <v>96</v>
      </c>
      <c r="N15" s="37" t="s">
        <v>102</v>
      </c>
      <c r="O15" s="37" t="s">
        <v>98</v>
      </c>
      <c r="P15" s="37" t="s">
        <v>99</v>
      </c>
      <c r="Q15" s="37" t="s">
        <v>31</v>
      </c>
      <c r="R15" s="7" t="s">
        <v>31</v>
      </c>
      <c r="S15" s="23">
        <v>4</v>
      </c>
      <c r="T15" s="43" t="s">
        <v>31</v>
      </c>
      <c r="U15" s="7" t="s">
        <v>31</v>
      </c>
      <c r="V15" s="22" t="s">
        <v>162</v>
      </c>
      <c r="W15" s="23" t="s">
        <v>163</v>
      </c>
      <c r="X15" s="7" t="s">
        <v>45</v>
      </c>
      <c r="Y15" s="10">
        <v>684.17</v>
      </c>
      <c r="Z15" s="23" t="s">
        <v>48</v>
      </c>
      <c r="AA15" s="12" t="s">
        <v>164</v>
      </c>
      <c r="AB15" s="51" t="s">
        <v>29</v>
      </c>
      <c r="AC15" s="23" t="s">
        <v>29</v>
      </c>
      <c r="AF15" s="23"/>
    </row>
    <row r="16" spans="1:32" ht="15" customHeight="1" x14ac:dyDescent="0.25">
      <c r="A16" s="27" t="s">
        <v>1250</v>
      </c>
      <c r="B16" s="25">
        <v>45057</v>
      </c>
      <c r="C16" s="29">
        <f>YEAR(B16) - YEAR(_xlfn.MINIFS($B:$B, $A:$A, A16)) + 1</f>
        <v>1</v>
      </c>
      <c r="D16" s="15">
        <f>IF(C16=1, 1500 - SUMIFS($Y:$Y, $A:$A, A16, $C:$C, C16, $E:$E, "Approved", $Z:$Z, "&lt;&gt;PFA GC", $F:$F, "&lt;&gt;No"),
   IF(C16=2, 1000 - SUMIFS($Y:$Y, $A:$A, A16, $C:$C, C16, $E:$E, "Approved", $Z:$Z, "&lt;&gt;PFA GC", $F:$F, "&lt;&gt;No"),
   IF(C16&gt;=3, 500 - SUMIFS($Y:$Y, $A:$A, A16, $C:$C, C16, $E:$E, "Approved", $Z:$Z, "&lt;&gt;PFA GC", $F:$F, "&lt;&gt;No"), "")))</f>
        <v>756</v>
      </c>
      <c r="E16" s="16" t="s">
        <v>28</v>
      </c>
      <c r="F16" s="28" t="s">
        <v>29</v>
      </c>
      <c r="G16" s="29" t="s">
        <v>30</v>
      </c>
      <c r="H16" s="23" t="s">
        <v>182</v>
      </c>
      <c r="I16" s="23" t="s">
        <v>94</v>
      </c>
      <c r="J16" s="23">
        <v>68428</v>
      </c>
      <c r="K16" s="37" t="s">
        <v>151</v>
      </c>
      <c r="L16" s="20" t="s">
        <v>2075</v>
      </c>
      <c r="M16" s="37" t="s">
        <v>101</v>
      </c>
      <c r="N16" s="37" t="s">
        <v>97</v>
      </c>
      <c r="O16" s="37" t="s">
        <v>98</v>
      </c>
      <c r="P16" s="37" t="s">
        <v>99</v>
      </c>
      <c r="Q16" s="37" t="s">
        <v>31</v>
      </c>
      <c r="R16" s="7" t="s">
        <v>31</v>
      </c>
      <c r="S16" s="23">
        <v>1</v>
      </c>
      <c r="T16" s="43" t="s">
        <v>31</v>
      </c>
      <c r="U16" s="7" t="s">
        <v>31</v>
      </c>
      <c r="V16" s="22" t="s">
        <v>85</v>
      </c>
      <c r="W16" s="23" t="s">
        <v>88</v>
      </c>
      <c r="X16" s="7" t="s">
        <v>43</v>
      </c>
      <c r="Y16" s="10">
        <v>744</v>
      </c>
      <c r="Z16" s="23" t="s">
        <v>158</v>
      </c>
      <c r="AA16" s="12" t="s">
        <v>183</v>
      </c>
      <c r="AB16" s="51" t="s">
        <v>29</v>
      </c>
      <c r="AC16" s="23" t="s">
        <v>29</v>
      </c>
      <c r="AF16" s="23"/>
    </row>
    <row r="17" spans="1:32" ht="15" customHeight="1" x14ac:dyDescent="0.25">
      <c r="A17" s="27" t="s">
        <v>1252</v>
      </c>
      <c r="B17" s="25">
        <v>45058</v>
      </c>
      <c r="C17" s="29">
        <f>YEAR(B17) - YEAR(_xlfn.MINIFS($B:$B, $A:$A, A17)) + 1</f>
        <v>1</v>
      </c>
      <c r="D17" s="15">
        <f>IF(C17=1, 1500 - SUMIFS($Y:$Y, $A:$A, A17, $C:$C, C17, $E:$E, "Approved", $Z:$Z, "&lt;&gt;PFA GC", $F:$F, "&lt;&gt;No"),
   IF(C17=2, 1000 - SUMIFS($Y:$Y, $A:$A, A17, $C:$C, C17, $E:$E, "Approved", $Z:$Z, "&lt;&gt;PFA GC", $F:$F, "&lt;&gt;No"),
   IF(C17&gt;=3, 500 - SUMIFS($Y:$Y, $A:$A, A17, $C:$C, C17, $E:$E, "Approved", $Z:$Z, "&lt;&gt;PFA GC", $F:$F, "&lt;&gt;No"), "")))</f>
        <v>-6.3199999999999363</v>
      </c>
      <c r="E17" s="16" t="s">
        <v>28</v>
      </c>
      <c r="F17" s="17" t="s">
        <v>29</v>
      </c>
      <c r="G17" s="29" t="s">
        <v>30</v>
      </c>
      <c r="H17" s="23" t="s">
        <v>187</v>
      </c>
      <c r="I17" s="23" t="s">
        <v>94</v>
      </c>
      <c r="J17" s="23">
        <v>68310</v>
      </c>
      <c r="K17" s="37" t="s">
        <v>151</v>
      </c>
      <c r="L17" s="20" t="s">
        <v>2071</v>
      </c>
      <c r="M17" s="37" t="s">
        <v>96</v>
      </c>
      <c r="N17" s="37" t="s">
        <v>102</v>
      </c>
      <c r="O17" s="37" t="s">
        <v>98</v>
      </c>
      <c r="P17" s="37" t="s">
        <v>99</v>
      </c>
      <c r="Q17" s="37" t="s">
        <v>31</v>
      </c>
      <c r="R17" s="7" t="s">
        <v>31</v>
      </c>
      <c r="S17" s="23">
        <v>2</v>
      </c>
      <c r="T17" s="43" t="s">
        <v>31</v>
      </c>
      <c r="U17" s="7" t="s">
        <v>31</v>
      </c>
      <c r="V17" s="48" t="s">
        <v>85</v>
      </c>
      <c r="W17" s="23" t="s">
        <v>130</v>
      </c>
      <c r="X17" s="7" t="s">
        <v>43</v>
      </c>
      <c r="Y17" s="10">
        <v>1506.32</v>
      </c>
      <c r="Z17" s="23" t="s">
        <v>131</v>
      </c>
      <c r="AA17" s="12" t="s">
        <v>56</v>
      </c>
      <c r="AB17" s="51" t="s">
        <v>29</v>
      </c>
      <c r="AC17" s="23" t="s">
        <v>29</v>
      </c>
      <c r="AF17" s="23"/>
    </row>
    <row r="18" spans="1:32" ht="15" customHeight="1" x14ac:dyDescent="0.25">
      <c r="A18" s="27" t="s">
        <v>1251</v>
      </c>
      <c r="B18" s="25">
        <v>45058</v>
      </c>
      <c r="C18" s="29">
        <f>YEAR(B18) - YEAR(_xlfn.MINIFS($B:$B, $A:$A, A18)) + 1</f>
        <v>1</v>
      </c>
      <c r="D18" s="15">
        <f>IF(C18=1, 1500 - SUMIFS($Y:$Y, $A:$A, A18, $C:$C, C18, $E:$E, "Approved", $Z:$Z, "&lt;&gt;PFA GC", $F:$F, "&lt;&gt;No"),
   IF(C18=2, 1000 - SUMIFS($Y:$Y, $A:$A, A18, $C:$C, C18, $E:$E, "Approved", $Z:$Z, "&lt;&gt;PFA GC", $F:$F, "&lt;&gt;No"),
   IF(C18&gt;=3, 500 - SUMIFS($Y:$Y, $A:$A, A18, $C:$C, C18, $E:$E, "Approved", $Z:$Z, "&lt;&gt;PFA GC", $F:$F, "&lt;&gt;No"), "")))</f>
        <v>175.04999999999995</v>
      </c>
      <c r="E18" s="16" t="s">
        <v>28</v>
      </c>
      <c r="F18" s="17" t="s">
        <v>29</v>
      </c>
      <c r="G18" s="29" t="s">
        <v>30</v>
      </c>
      <c r="H18" s="23" t="s">
        <v>100</v>
      </c>
      <c r="I18" s="23" t="s">
        <v>94</v>
      </c>
      <c r="J18" s="23">
        <v>68137</v>
      </c>
      <c r="K18" s="37" t="s">
        <v>31</v>
      </c>
      <c r="L18" s="20" t="s">
        <v>2079</v>
      </c>
      <c r="M18" s="37" t="s">
        <v>101</v>
      </c>
      <c r="N18" s="37" t="s">
        <v>102</v>
      </c>
      <c r="O18" s="37" t="s">
        <v>31</v>
      </c>
      <c r="P18" s="37" t="s">
        <v>31</v>
      </c>
      <c r="Q18" s="37" t="s">
        <v>31</v>
      </c>
      <c r="R18" s="7" t="s">
        <v>31</v>
      </c>
      <c r="S18" s="23" t="s">
        <v>31</v>
      </c>
      <c r="T18" s="43" t="s">
        <v>31</v>
      </c>
      <c r="U18" s="7" t="s">
        <v>31</v>
      </c>
      <c r="V18" s="22" t="s">
        <v>32</v>
      </c>
      <c r="W18" s="23" t="s">
        <v>36</v>
      </c>
      <c r="X18" s="7" t="s">
        <v>45</v>
      </c>
      <c r="Y18" s="10">
        <v>190</v>
      </c>
      <c r="Z18" s="23" t="s">
        <v>48</v>
      </c>
      <c r="AA18" s="12" t="s">
        <v>55</v>
      </c>
      <c r="AB18" s="51" t="s">
        <v>29</v>
      </c>
      <c r="AC18" s="23" t="s">
        <v>29</v>
      </c>
      <c r="AF18" s="23"/>
    </row>
    <row r="19" spans="1:32" ht="15" customHeight="1" x14ac:dyDescent="0.25">
      <c r="A19" s="30" t="s">
        <v>1251</v>
      </c>
      <c r="B19" s="25">
        <v>45058</v>
      </c>
      <c r="C19" s="29">
        <f>YEAR(B19) - YEAR(_xlfn.MINIFS($B:$B, $A:$A, A19)) + 1</f>
        <v>1</v>
      </c>
      <c r="D19" s="15">
        <f>IF(C19=1, 1500 - SUMIFS($Y:$Y, $A:$A, A19, $C:$C, C19, $E:$E, "Approved", $Z:$Z, "&lt;&gt;PFA GC", $F:$F, "&lt;&gt;No"),
   IF(C19=2, 1000 - SUMIFS($Y:$Y, $A:$A, A19, $C:$C, C19, $E:$E, "Approved", $Z:$Z, "&lt;&gt;PFA GC", $F:$F, "&lt;&gt;No"),
   IF(C19&gt;=3, 500 - SUMIFS($Y:$Y, $A:$A, A19, $C:$C, C19, $E:$E, "Approved", $Z:$Z, "&lt;&gt;PFA GC", $F:$F, "&lt;&gt;No"), "")))</f>
        <v>175.04999999999995</v>
      </c>
      <c r="E19" s="16" t="s">
        <v>28</v>
      </c>
      <c r="F19" s="17" t="s">
        <v>29</v>
      </c>
      <c r="G19" s="29" t="s">
        <v>30</v>
      </c>
      <c r="H19" s="23" t="s">
        <v>100</v>
      </c>
      <c r="I19" s="23" t="s">
        <v>94</v>
      </c>
      <c r="J19" s="23">
        <v>68137</v>
      </c>
      <c r="K19" s="37" t="s">
        <v>31</v>
      </c>
      <c r="L19" s="20" t="s">
        <v>2079</v>
      </c>
      <c r="M19" s="37" t="s">
        <v>101</v>
      </c>
      <c r="N19" s="37" t="s">
        <v>102</v>
      </c>
      <c r="O19" s="37" t="s">
        <v>31</v>
      </c>
      <c r="P19" s="37" t="s">
        <v>31</v>
      </c>
      <c r="Q19" s="37" t="s">
        <v>31</v>
      </c>
      <c r="R19" s="7" t="s">
        <v>31</v>
      </c>
      <c r="S19" s="23" t="s">
        <v>31</v>
      </c>
      <c r="T19" s="43" t="s">
        <v>31</v>
      </c>
      <c r="U19" s="7" t="s">
        <v>31</v>
      </c>
      <c r="V19" s="22" t="s">
        <v>32</v>
      </c>
      <c r="W19" s="23" t="s">
        <v>36</v>
      </c>
      <c r="X19" s="7" t="s">
        <v>43</v>
      </c>
      <c r="Y19" s="10">
        <v>1134.95</v>
      </c>
      <c r="Z19" s="23" t="s">
        <v>184</v>
      </c>
      <c r="AA19" s="12" t="s">
        <v>185</v>
      </c>
      <c r="AB19" s="51" t="s">
        <v>29</v>
      </c>
      <c r="AC19" s="23" t="s">
        <v>29</v>
      </c>
      <c r="AF19" s="23"/>
    </row>
    <row r="20" spans="1:32" ht="15" customHeight="1" x14ac:dyDescent="0.25">
      <c r="A20" s="30" t="s">
        <v>1238</v>
      </c>
      <c r="B20" s="13">
        <v>45058</v>
      </c>
      <c r="C20" s="29">
        <f>YEAR(B20) - YEAR(_xlfn.MINIFS($B:$B, $A:$A, A20)) + 1</f>
        <v>1</v>
      </c>
      <c r="D20" s="15">
        <f>IF(C20=1, 1500 - SUMIFS($Y:$Y, $A:$A, A20, $C:$C, C20, $E:$E, "Approved", $Z:$Z, "&lt;&gt;PFA GC", $F:$F, "&lt;&gt;No"),
   IF(C20=2, 1000 - SUMIFS($Y:$Y, $A:$A, A20, $C:$C, C20, $E:$E, "Approved", $Z:$Z, "&lt;&gt;PFA GC", $F:$F, "&lt;&gt;No"),
   IF(C20&gt;=3, 500 - SUMIFS($Y:$Y, $A:$A, A20, $C:$C, C20, $E:$E, "Approved", $Z:$Z, "&lt;&gt;PFA GC", $F:$F, "&lt;&gt;No"), "")))</f>
        <v>0</v>
      </c>
      <c r="E20" s="16" t="s">
        <v>28</v>
      </c>
      <c r="F20" s="28" t="s">
        <v>29</v>
      </c>
      <c r="G20" s="29" t="s">
        <v>30</v>
      </c>
      <c r="H20" s="23" t="s">
        <v>166</v>
      </c>
      <c r="I20" s="23" t="s">
        <v>94</v>
      </c>
      <c r="J20" s="23">
        <v>68850</v>
      </c>
      <c r="K20" s="37" t="s">
        <v>151</v>
      </c>
      <c r="L20" s="20" t="s">
        <v>31</v>
      </c>
      <c r="M20" s="37" t="s">
        <v>108</v>
      </c>
      <c r="N20" s="37" t="s">
        <v>97</v>
      </c>
      <c r="O20" s="37" t="s">
        <v>98</v>
      </c>
      <c r="P20" s="37" t="s">
        <v>99</v>
      </c>
      <c r="Q20" s="37" t="s">
        <v>31</v>
      </c>
      <c r="R20" s="7" t="s">
        <v>31</v>
      </c>
      <c r="S20" s="23">
        <v>1</v>
      </c>
      <c r="T20" s="43" t="s">
        <v>31</v>
      </c>
      <c r="U20" s="7" t="s">
        <v>31</v>
      </c>
      <c r="V20" s="22" t="s">
        <v>32</v>
      </c>
      <c r="W20" s="23" t="s">
        <v>61</v>
      </c>
      <c r="X20" s="7" t="s">
        <v>33</v>
      </c>
      <c r="Y20" s="10">
        <v>1500</v>
      </c>
      <c r="Z20" s="23" t="s">
        <v>48</v>
      </c>
      <c r="AA20" s="12" t="s">
        <v>186</v>
      </c>
      <c r="AB20" s="51" t="s">
        <v>29</v>
      </c>
      <c r="AC20" s="23" t="s">
        <v>29</v>
      </c>
      <c r="AF20" s="23"/>
    </row>
    <row r="21" spans="1:32" ht="15" customHeight="1" x14ac:dyDescent="0.25">
      <c r="A21" s="30" t="s">
        <v>1253</v>
      </c>
      <c r="B21" s="25">
        <v>45062</v>
      </c>
      <c r="C21" s="29">
        <f>YEAR(B21) - YEAR(_xlfn.MINIFS($B:$B, $A:$A, A21)) + 1</f>
        <v>1</v>
      </c>
      <c r="D21" s="15">
        <f>IF(C21=1, 1500 - SUMIFS($Y:$Y, $A:$A, A21, $C:$C, C21, $E:$E, "Approved", $Z:$Z, "&lt;&gt;PFA GC", $F:$F, "&lt;&gt;No"),
   IF(C21=2, 1000 - SUMIFS($Y:$Y, $A:$A, A21, $C:$C, C21, $E:$E, "Approved", $Z:$Z, "&lt;&gt;PFA GC", $F:$F, "&lt;&gt;No"),
   IF(C21&gt;=3, 500 - SUMIFS($Y:$Y, $A:$A, A21, $C:$C, C21, $E:$E, "Approved", $Z:$Z, "&lt;&gt;PFA GC", $F:$F, "&lt;&gt;No"), "")))</f>
        <v>1032.81</v>
      </c>
      <c r="E21" s="16" t="s">
        <v>28</v>
      </c>
      <c r="F21" s="28" t="s">
        <v>29</v>
      </c>
      <c r="G21" s="29" t="s">
        <v>30</v>
      </c>
      <c r="H21" s="23" t="s">
        <v>133</v>
      </c>
      <c r="I21" s="23" t="s">
        <v>94</v>
      </c>
      <c r="J21" s="23">
        <v>68025</v>
      </c>
      <c r="K21" s="37" t="s">
        <v>151</v>
      </c>
      <c r="L21" s="20" t="s">
        <v>2066</v>
      </c>
      <c r="M21" s="37" t="s">
        <v>108</v>
      </c>
      <c r="N21" s="37" t="s">
        <v>102</v>
      </c>
      <c r="O21" s="37" t="s">
        <v>31</v>
      </c>
      <c r="P21" s="37" t="s">
        <v>31</v>
      </c>
      <c r="Q21" s="37" t="s">
        <v>31</v>
      </c>
      <c r="R21" s="7" t="s">
        <v>31</v>
      </c>
      <c r="S21" s="23">
        <v>1</v>
      </c>
      <c r="T21" s="43" t="s">
        <v>31</v>
      </c>
      <c r="U21" s="7" t="s">
        <v>31</v>
      </c>
      <c r="V21" s="22" t="s">
        <v>32</v>
      </c>
      <c r="W21" s="23" t="s">
        <v>36</v>
      </c>
      <c r="X21" s="7" t="s">
        <v>34</v>
      </c>
      <c r="Y21" s="10">
        <v>100</v>
      </c>
      <c r="Z21" s="23" t="s">
        <v>35</v>
      </c>
      <c r="AA21" s="12" t="s">
        <v>52</v>
      </c>
      <c r="AB21" s="51" t="s">
        <v>29</v>
      </c>
      <c r="AC21" s="23" t="s">
        <v>29</v>
      </c>
      <c r="AF21" s="23"/>
    </row>
    <row r="22" spans="1:32" ht="15" customHeight="1" x14ac:dyDescent="0.25">
      <c r="A22" s="30" t="s">
        <v>1253</v>
      </c>
      <c r="B22" s="13">
        <v>45062</v>
      </c>
      <c r="C22" s="29">
        <f>YEAR(B22) - YEAR(_xlfn.MINIFS($B:$B, $A:$A, A22)) + 1</f>
        <v>1</v>
      </c>
      <c r="D22" s="15">
        <f>IF(C22=1, 1500 - SUMIFS($Y:$Y, $A:$A, A22, $C:$C, C22, $E:$E, "Approved", $Z:$Z, "&lt;&gt;PFA GC", $F:$F, "&lt;&gt;No"),
   IF(C22=2, 1000 - SUMIFS($Y:$Y, $A:$A, A22, $C:$C, C22, $E:$E, "Approved", $Z:$Z, "&lt;&gt;PFA GC", $F:$F, "&lt;&gt;No"),
   IF(C22&gt;=3, 500 - SUMIFS($Y:$Y, $A:$A, A22, $C:$C, C22, $E:$E, "Approved", $Z:$Z, "&lt;&gt;PFA GC", $F:$F, "&lt;&gt;No"), "")))</f>
        <v>1032.81</v>
      </c>
      <c r="E22" s="16" t="s">
        <v>28</v>
      </c>
      <c r="F22" s="28" t="s">
        <v>29</v>
      </c>
      <c r="G22" s="29" t="s">
        <v>30</v>
      </c>
      <c r="H22" s="23" t="s">
        <v>133</v>
      </c>
      <c r="I22" s="23" t="s">
        <v>94</v>
      </c>
      <c r="J22" s="23">
        <v>68025</v>
      </c>
      <c r="K22" s="37" t="s">
        <v>151</v>
      </c>
      <c r="L22" s="20" t="s">
        <v>2066</v>
      </c>
      <c r="M22" s="37" t="s">
        <v>108</v>
      </c>
      <c r="N22" s="37" t="s">
        <v>102</v>
      </c>
      <c r="O22" s="37" t="s">
        <v>31</v>
      </c>
      <c r="P22" s="37" t="s">
        <v>31</v>
      </c>
      <c r="Q22" s="37" t="s">
        <v>31</v>
      </c>
      <c r="R22" s="7" t="s">
        <v>31</v>
      </c>
      <c r="S22" s="23">
        <v>1</v>
      </c>
      <c r="T22" s="43" t="s">
        <v>31</v>
      </c>
      <c r="U22" s="7" t="s">
        <v>31</v>
      </c>
      <c r="V22" s="22" t="s">
        <v>32</v>
      </c>
      <c r="W22" s="23" t="s">
        <v>36</v>
      </c>
      <c r="X22" s="7" t="s">
        <v>43</v>
      </c>
      <c r="Y22" s="10">
        <v>367.19</v>
      </c>
      <c r="Z22" s="23" t="s">
        <v>48</v>
      </c>
      <c r="AA22" s="12" t="s">
        <v>52</v>
      </c>
      <c r="AB22" s="51" t="s">
        <v>29</v>
      </c>
      <c r="AC22" s="23" t="s">
        <v>29</v>
      </c>
      <c r="AF22" s="23"/>
    </row>
    <row r="23" spans="1:32" ht="15" customHeight="1" x14ac:dyDescent="0.25">
      <c r="A23" s="30" t="s">
        <v>1254</v>
      </c>
      <c r="B23" s="25">
        <v>45062</v>
      </c>
      <c r="C23" s="29">
        <f>YEAR(B23) - YEAR(_xlfn.MINIFS($B:$B, $A:$A, A23)) + 1</f>
        <v>1</v>
      </c>
      <c r="D23" s="15">
        <f>IF(C23=1, 1500 - SUMIFS($Y:$Y, $A:$A, A23, $C:$C, C23, $E:$E, "Approved", $Z:$Z, "&lt;&gt;PFA GC", $F:$F, "&lt;&gt;No"),
   IF(C23=2, 1000 - SUMIFS($Y:$Y, $A:$A, A23, $C:$C, C23, $E:$E, "Approved", $Z:$Z, "&lt;&gt;PFA GC", $F:$F, "&lt;&gt;No"),
   IF(C23&gt;=3, 500 - SUMIFS($Y:$Y, $A:$A, A23, $C:$C, C23, $E:$E, "Approved", $Z:$Z, "&lt;&gt;PFA GC", $F:$F, "&lt;&gt;No"), "")))</f>
        <v>151.48000000000002</v>
      </c>
      <c r="E23" s="16" t="s">
        <v>28</v>
      </c>
      <c r="F23" s="28" t="s">
        <v>29</v>
      </c>
      <c r="G23" s="29" t="s">
        <v>30</v>
      </c>
      <c r="H23" s="23" t="s">
        <v>188</v>
      </c>
      <c r="I23" s="23" t="s">
        <v>94</v>
      </c>
      <c r="J23" s="23">
        <v>68318</v>
      </c>
      <c r="K23" s="37" t="s">
        <v>95</v>
      </c>
      <c r="L23" s="20" t="s">
        <v>2080</v>
      </c>
      <c r="M23" s="37" t="s">
        <v>31</v>
      </c>
      <c r="N23" s="37" t="s">
        <v>102</v>
      </c>
      <c r="O23" s="37" t="s">
        <v>98</v>
      </c>
      <c r="P23" s="37" t="s">
        <v>99</v>
      </c>
      <c r="Q23" s="37" t="s">
        <v>31</v>
      </c>
      <c r="R23" s="7" t="s">
        <v>31</v>
      </c>
      <c r="S23" s="23">
        <v>4</v>
      </c>
      <c r="T23" s="43" t="s">
        <v>31</v>
      </c>
      <c r="U23" s="7" t="s">
        <v>31</v>
      </c>
      <c r="V23" s="22" t="s">
        <v>85</v>
      </c>
      <c r="W23" s="23" t="s">
        <v>88</v>
      </c>
      <c r="X23" s="7" t="s">
        <v>43</v>
      </c>
      <c r="Y23" s="10">
        <v>674.26</v>
      </c>
      <c r="Z23" s="23" t="s">
        <v>158</v>
      </c>
      <c r="AA23" s="12" t="s">
        <v>74</v>
      </c>
      <c r="AB23" s="51" t="s">
        <v>29</v>
      </c>
      <c r="AC23" s="23" t="s">
        <v>29</v>
      </c>
      <c r="AF23" s="23"/>
    </row>
    <row r="24" spans="1:32" ht="15" customHeight="1" x14ac:dyDescent="0.25">
      <c r="A24" s="30" t="s">
        <v>1254</v>
      </c>
      <c r="B24" s="25">
        <v>45062</v>
      </c>
      <c r="C24" s="14">
        <f>YEAR(B24) - YEAR(_xlfn.MINIFS($B:$B, $A:$A, A24)) + 1</f>
        <v>1</v>
      </c>
      <c r="D24" s="15">
        <f>IF(C24=1, 1500 - SUMIFS($Y:$Y, $A:$A, A24, $C:$C, C24, $E:$E, "Approved", $Z:$Z, "&lt;&gt;PFA GC", $F:$F, "&lt;&gt;No"),
   IF(C24=2, 1000 - SUMIFS($Y:$Y, $A:$A, A24, $C:$C, C24, $E:$E, "Approved", $Z:$Z, "&lt;&gt;PFA GC", $F:$F, "&lt;&gt;No"),
   IF(C24&gt;=3, 500 - SUMIFS($Y:$Y, $A:$A, A24, $C:$C, C24, $E:$E, "Approved", $Z:$Z, "&lt;&gt;PFA GC", $F:$F, "&lt;&gt;No"), "")))</f>
        <v>151.48000000000002</v>
      </c>
      <c r="E24" s="16" t="s">
        <v>28</v>
      </c>
      <c r="F24" s="17" t="s">
        <v>136</v>
      </c>
      <c r="G24" s="16" t="s">
        <v>30</v>
      </c>
      <c r="H24" s="18" t="s">
        <v>188</v>
      </c>
      <c r="I24" s="18" t="s">
        <v>94</v>
      </c>
      <c r="J24" s="18">
        <v>68318</v>
      </c>
      <c r="K24" s="19" t="s">
        <v>95</v>
      </c>
      <c r="L24" s="20" t="s">
        <v>2080</v>
      </c>
      <c r="M24" s="19" t="s">
        <v>31</v>
      </c>
      <c r="N24" s="19" t="s">
        <v>102</v>
      </c>
      <c r="O24" s="19" t="s">
        <v>98</v>
      </c>
      <c r="P24" s="37" t="s">
        <v>99</v>
      </c>
      <c r="Q24" s="19" t="s">
        <v>31</v>
      </c>
      <c r="R24" s="7" t="s">
        <v>31</v>
      </c>
      <c r="S24" s="18">
        <v>4</v>
      </c>
      <c r="T24" s="21" t="s">
        <v>31</v>
      </c>
      <c r="U24" s="7" t="s">
        <v>31</v>
      </c>
      <c r="V24" s="22" t="s">
        <v>85</v>
      </c>
      <c r="W24" s="18" t="s">
        <v>88</v>
      </c>
      <c r="X24" s="7" t="s">
        <v>43</v>
      </c>
      <c r="Y24" s="10">
        <v>674.26</v>
      </c>
      <c r="Z24" s="23" t="s">
        <v>158</v>
      </c>
      <c r="AA24" s="26" t="s">
        <v>74</v>
      </c>
      <c r="AB24" s="51" t="s">
        <v>29</v>
      </c>
      <c r="AC24" s="23" t="s">
        <v>29</v>
      </c>
      <c r="AF24" s="23"/>
    </row>
    <row r="25" spans="1:32" ht="15" customHeight="1" x14ac:dyDescent="0.25">
      <c r="A25" s="30" t="s">
        <v>1235</v>
      </c>
      <c r="B25" s="25">
        <v>45062</v>
      </c>
      <c r="C25" s="29">
        <f>YEAR(B25) - YEAR(_xlfn.MINIFS($B:$B, $A:$A, A25)) + 1</f>
        <v>1</v>
      </c>
      <c r="D25" s="15">
        <f>IF(C25=1, 1500 - SUMIFS($Y:$Y, $A:$A, A25, $C:$C, C25, $E:$E, "Approved", $Z:$Z, "&lt;&gt;PFA GC", $F:$F, "&lt;&gt;No"),
   IF(C25=2, 1000 - SUMIFS($Y:$Y, $A:$A, A25, $C:$C, C25, $E:$E, "Approved", $Z:$Z, "&lt;&gt;PFA GC", $F:$F, "&lt;&gt;No"),
   IF(C25&gt;=3, 500 - SUMIFS($Y:$Y, $A:$A, A25, $C:$C, C25, $E:$E, "Approved", $Z:$Z, "&lt;&gt;PFA GC", $F:$F, "&lt;&gt;No"), "")))</f>
        <v>1500</v>
      </c>
      <c r="E25" s="16" t="s">
        <v>28</v>
      </c>
      <c r="F25" s="28" t="s">
        <v>29</v>
      </c>
      <c r="G25" s="29" t="s">
        <v>30</v>
      </c>
      <c r="H25" s="23" t="s">
        <v>31</v>
      </c>
      <c r="I25" s="23" t="s">
        <v>31</v>
      </c>
      <c r="J25" s="23" t="s">
        <v>31</v>
      </c>
      <c r="K25" s="37" t="s">
        <v>31</v>
      </c>
      <c r="L25" s="20" t="s">
        <v>2118</v>
      </c>
      <c r="M25" s="37" t="s">
        <v>31</v>
      </c>
      <c r="N25" s="37" t="s">
        <v>31</v>
      </c>
      <c r="O25" s="37" t="s">
        <v>31</v>
      </c>
      <c r="P25" s="37" t="s">
        <v>31</v>
      </c>
      <c r="Q25" s="37" t="s">
        <v>31</v>
      </c>
      <c r="R25" s="7" t="s">
        <v>31</v>
      </c>
      <c r="S25" s="23" t="s">
        <v>31</v>
      </c>
      <c r="T25" s="43" t="s">
        <v>31</v>
      </c>
      <c r="U25" s="7" t="s">
        <v>31</v>
      </c>
      <c r="V25" s="22" t="s">
        <v>32</v>
      </c>
      <c r="W25" s="23" t="s">
        <v>39</v>
      </c>
      <c r="X25" s="7" t="s">
        <v>34</v>
      </c>
      <c r="Y25" s="10">
        <v>25</v>
      </c>
      <c r="Z25" s="23" t="s">
        <v>89</v>
      </c>
      <c r="AA25" s="12" t="s">
        <v>92</v>
      </c>
      <c r="AB25" s="51" t="s">
        <v>91</v>
      </c>
      <c r="AC25" s="23" t="s">
        <v>91</v>
      </c>
      <c r="AF25" s="23"/>
    </row>
    <row r="26" spans="1:32" ht="15" customHeight="1" x14ac:dyDescent="0.25">
      <c r="A26" s="30" t="s">
        <v>1230</v>
      </c>
      <c r="B26" s="25">
        <v>45063</v>
      </c>
      <c r="C26" s="29">
        <f>YEAR(B26) - YEAR(_xlfn.MINIFS($B:$B, $A:$A, A26)) + 1</f>
        <v>1</v>
      </c>
      <c r="D26" s="15">
        <f>IF(C26=1, 1500 - SUMIFS($Y:$Y, $A:$A, A26, $C:$C, C26, $E:$E, "Approved", $Z:$Z, "&lt;&gt;PFA GC", $F:$F, "&lt;&gt;No"),
   IF(C26=2, 1000 - SUMIFS($Y:$Y, $A:$A, A26, $C:$C, C26, $E:$E, "Approved", $Z:$Z, "&lt;&gt;PFA GC", $F:$F, "&lt;&gt;No"),
   IF(C26&gt;=3, 500 - SUMIFS($Y:$Y, $A:$A, A26, $C:$C, C26, $E:$E, "Approved", $Z:$Z, "&lt;&gt;PFA GC", $F:$F, "&lt;&gt;No"), "")))</f>
        <v>905</v>
      </c>
      <c r="E26" s="16" t="s">
        <v>28</v>
      </c>
      <c r="F26" s="28" t="s">
        <v>29</v>
      </c>
      <c r="G26" s="29" t="s">
        <v>30</v>
      </c>
      <c r="H26" s="23" t="s">
        <v>142</v>
      </c>
      <c r="I26" s="23" t="s">
        <v>94</v>
      </c>
      <c r="J26" s="23">
        <v>68003</v>
      </c>
      <c r="K26" s="37" t="s">
        <v>95</v>
      </c>
      <c r="L26" s="20" t="s">
        <v>2073</v>
      </c>
      <c r="M26" s="37" t="s">
        <v>108</v>
      </c>
      <c r="N26" s="37" t="s">
        <v>97</v>
      </c>
      <c r="O26" s="37" t="s">
        <v>98</v>
      </c>
      <c r="P26" s="37" t="s">
        <v>99</v>
      </c>
      <c r="Q26" s="37" t="s">
        <v>31</v>
      </c>
      <c r="R26" s="7" t="s">
        <v>31</v>
      </c>
      <c r="S26" s="23">
        <v>2</v>
      </c>
      <c r="T26" s="43" t="s">
        <v>31</v>
      </c>
      <c r="U26" s="7" t="s">
        <v>31</v>
      </c>
      <c r="V26" s="22" t="s">
        <v>32</v>
      </c>
      <c r="W26" s="23" t="s">
        <v>36</v>
      </c>
      <c r="X26" s="7" t="s">
        <v>43</v>
      </c>
      <c r="Y26" s="10">
        <v>595</v>
      </c>
      <c r="Z26" s="23" t="s">
        <v>31</v>
      </c>
      <c r="AA26" s="12" t="s">
        <v>189</v>
      </c>
      <c r="AB26" s="51" t="s">
        <v>29</v>
      </c>
      <c r="AC26" s="23" t="s">
        <v>29</v>
      </c>
      <c r="AF26" s="23"/>
    </row>
    <row r="27" spans="1:32" ht="15" customHeight="1" x14ac:dyDescent="0.25">
      <c r="A27" s="30" t="s">
        <v>1210</v>
      </c>
      <c r="B27" s="25">
        <v>45064</v>
      </c>
      <c r="C27" s="29">
        <f>YEAR(B27) - YEAR(_xlfn.MINIFS($B:$B, $A:$A, A27)) + 1</f>
        <v>1</v>
      </c>
      <c r="D27" s="15">
        <f>IF(C27=1, 1500 - SUMIFS($Y:$Y, $A:$A, A27, $C:$C, C27, $E:$E, "Approved", $Z:$Z, "&lt;&gt;PFA GC", $F:$F, "&lt;&gt;No"),
   IF(C27=2, 1000 - SUMIFS($Y:$Y, $A:$A, A27, $C:$C, C27, $E:$E, "Approved", $Z:$Z, "&lt;&gt;PFA GC", $F:$F, "&lt;&gt;No"),
   IF(C27&gt;=3, 500 - SUMIFS($Y:$Y, $A:$A, A27, $C:$C, C27, $E:$E, "Approved", $Z:$Z, "&lt;&gt;PFA GC", $F:$F, "&lt;&gt;No"), "")))</f>
        <v>1366.37</v>
      </c>
      <c r="E27" s="16" t="s">
        <v>28</v>
      </c>
      <c r="F27" s="28" t="s">
        <v>29</v>
      </c>
      <c r="G27" s="29" t="s">
        <v>30</v>
      </c>
      <c r="H27" s="23" t="s">
        <v>100</v>
      </c>
      <c r="I27" s="23" t="s">
        <v>94</v>
      </c>
      <c r="J27" s="23">
        <v>68102</v>
      </c>
      <c r="K27" s="37" t="s">
        <v>95</v>
      </c>
      <c r="L27" s="35" t="s">
        <v>2064</v>
      </c>
      <c r="M27" s="37" t="s">
        <v>101</v>
      </c>
      <c r="N27" s="37" t="s">
        <v>102</v>
      </c>
      <c r="O27" s="37" t="s">
        <v>103</v>
      </c>
      <c r="P27" s="37" t="s">
        <v>99</v>
      </c>
      <c r="Q27" s="37" t="s">
        <v>31</v>
      </c>
      <c r="R27" s="7" t="s">
        <v>31</v>
      </c>
      <c r="S27" s="23">
        <v>1</v>
      </c>
      <c r="T27" s="43" t="s">
        <v>31</v>
      </c>
      <c r="U27" s="7" t="s">
        <v>31</v>
      </c>
      <c r="V27" s="22" t="s">
        <v>32</v>
      </c>
      <c r="W27" s="23" t="s">
        <v>50</v>
      </c>
      <c r="X27" s="7" t="s">
        <v>33</v>
      </c>
      <c r="Y27" s="10">
        <v>133.63</v>
      </c>
      <c r="Z27" s="23" t="s">
        <v>117</v>
      </c>
      <c r="AA27" s="12" t="s">
        <v>79</v>
      </c>
      <c r="AB27" s="51" t="s">
        <v>29</v>
      </c>
      <c r="AC27" s="23" t="s">
        <v>29</v>
      </c>
      <c r="AF27" s="23"/>
    </row>
    <row r="28" spans="1:32" ht="15" customHeight="1" x14ac:dyDescent="0.25">
      <c r="A28" s="30" t="s">
        <v>1203</v>
      </c>
      <c r="B28" s="13">
        <v>45064</v>
      </c>
      <c r="C28" s="29">
        <f>YEAR(B28) - YEAR(_xlfn.MINIFS($B:$B, $A:$A, A28)) + 1</f>
        <v>1</v>
      </c>
      <c r="D28" s="15">
        <f>IF(C28=1, 1500 - SUMIFS($Y:$Y, $A:$A, A28, $C:$C, C28, $E:$E, "Approved", $Z:$Z, "&lt;&gt;PFA GC", $F:$F, "&lt;&gt;No"),
   IF(C28=2, 1000 - SUMIFS($Y:$Y, $A:$A, A28, $C:$C, C28, $E:$E, "Approved", $Z:$Z, "&lt;&gt;PFA GC", $F:$F, "&lt;&gt;No"),
   IF(C28&gt;=3, 500 - SUMIFS($Y:$Y, $A:$A, A28, $C:$C, C28, $E:$E, "Approved", $Z:$Z, "&lt;&gt;PFA GC", $F:$F, "&lt;&gt;No"), "")))</f>
        <v>0</v>
      </c>
      <c r="E28" s="16" t="s">
        <v>28</v>
      </c>
      <c r="F28" s="28" t="s">
        <v>29</v>
      </c>
      <c r="G28" s="29" t="s">
        <v>30</v>
      </c>
      <c r="H28" s="23" t="s">
        <v>31</v>
      </c>
      <c r="I28" s="23" t="s">
        <v>31</v>
      </c>
      <c r="J28" s="23" t="s">
        <v>31</v>
      </c>
      <c r="K28" s="37" t="s">
        <v>31</v>
      </c>
      <c r="L28" s="20" t="s">
        <v>2081</v>
      </c>
      <c r="M28" s="37" t="s">
        <v>31</v>
      </c>
      <c r="N28" s="37" t="s">
        <v>31</v>
      </c>
      <c r="O28" s="37" t="s">
        <v>31</v>
      </c>
      <c r="P28" s="37" t="s">
        <v>31</v>
      </c>
      <c r="Q28" s="37" t="s">
        <v>31</v>
      </c>
      <c r="R28" s="7" t="s">
        <v>31</v>
      </c>
      <c r="S28" s="23" t="s">
        <v>31</v>
      </c>
      <c r="T28" s="43" t="s">
        <v>31</v>
      </c>
      <c r="U28" s="7" t="s">
        <v>31</v>
      </c>
      <c r="V28" s="22" t="s">
        <v>32</v>
      </c>
      <c r="W28" s="23" t="s">
        <v>61</v>
      </c>
      <c r="X28" s="7" t="s">
        <v>34</v>
      </c>
      <c r="Y28" s="10">
        <v>25</v>
      </c>
      <c r="Z28" s="23" t="s">
        <v>89</v>
      </c>
      <c r="AA28" s="12" t="s">
        <v>52</v>
      </c>
      <c r="AB28" s="51" t="s">
        <v>91</v>
      </c>
      <c r="AC28" s="23" t="s">
        <v>91</v>
      </c>
      <c r="AF28" s="23"/>
    </row>
    <row r="29" spans="1:32" ht="15" customHeight="1" x14ac:dyDescent="0.25">
      <c r="A29" s="30" t="s">
        <v>1203</v>
      </c>
      <c r="B29" s="13">
        <v>45064</v>
      </c>
      <c r="C29" s="29">
        <f>YEAR(B29) - YEAR(_xlfn.MINIFS($B:$B, $A:$A, A29)) + 1</f>
        <v>1</v>
      </c>
      <c r="D29" s="15">
        <f>IF(C29=1, 1500 - SUMIFS($Y:$Y, $A:$A, A29, $C:$C, C29, $E:$E, "Approved", $Z:$Z, "&lt;&gt;PFA GC", $F:$F, "&lt;&gt;No"),
   IF(C29=2, 1000 - SUMIFS($Y:$Y, $A:$A, A29, $C:$C, C29, $E:$E, "Approved", $Z:$Z, "&lt;&gt;PFA GC", $F:$F, "&lt;&gt;No"),
   IF(C29&gt;=3, 500 - SUMIFS($Y:$Y, $A:$A, A29, $C:$C, C29, $E:$E, "Approved", $Z:$Z, "&lt;&gt;PFA GC", $F:$F, "&lt;&gt;No"), "")))</f>
        <v>0</v>
      </c>
      <c r="E29" s="16" t="s">
        <v>28</v>
      </c>
      <c r="F29" s="28" t="s">
        <v>29</v>
      </c>
      <c r="G29" s="29" t="s">
        <v>30</v>
      </c>
      <c r="H29" s="23" t="s">
        <v>31</v>
      </c>
      <c r="I29" s="23" t="s">
        <v>31</v>
      </c>
      <c r="J29" s="23" t="s">
        <v>31</v>
      </c>
      <c r="K29" s="37" t="s">
        <v>31</v>
      </c>
      <c r="L29" s="20" t="s">
        <v>2081</v>
      </c>
      <c r="M29" s="37" t="s">
        <v>31</v>
      </c>
      <c r="N29" s="37" t="s">
        <v>31</v>
      </c>
      <c r="O29" s="37" t="s">
        <v>31</v>
      </c>
      <c r="P29" s="37" t="s">
        <v>31</v>
      </c>
      <c r="Q29" s="37" t="s">
        <v>31</v>
      </c>
      <c r="R29" s="7" t="s">
        <v>31</v>
      </c>
      <c r="S29" s="23" t="s">
        <v>31</v>
      </c>
      <c r="T29" s="43" t="s">
        <v>31</v>
      </c>
      <c r="U29" s="7" t="s">
        <v>31</v>
      </c>
      <c r="V29" s="22" t="s">
        <v>32</v>
      </c>
      <c r="W29" s="23" t="s">
        <v>61</v>
      </c>
      <c r="X29" s="7" t="s">
        <v>34</v>
      </c>
      <c r="Y29" s="10">
        <v>75</v>
      </c>
      <c r="Z29" s="23" t="s">
        <v>89</v>
      </c>
      <c r="AA29" s="12" t="s">
        <v>92</v>
      </c>
      <c r="AB29" s="51" t="s">
        <v>91</v>
      </c>
      <c r="AC29" s="23" t="s">
        <v>91</v>
      </c>
      <c r="AF29" s="23"/>
    </row>
    <row r="30" spans="1:32" ht="15" customHeight="1" x14ac:dyDescent="0.25">
      <c r="A30" s="30" t="s">
        <v>1255</v>
      </c>
      <c r="B30" s="13">
        <v>45064</v>
      </c>
      <c r="C30" s="29">
        <f>YEAR(B30) - YEAR(_xlfn.MINIFS($B:$B, $A:$A, A30)) + 1</f>
        <v>1</v>
      </c>
      <c r="D30" s="15">
        <f>IF(C30=1, 1500 - SUMIFS($Y:$Y, $A:$A, A30, $C:$C, C30, $E:$E, "Approved", $Z:$Z, "&lt;&gt;PFA GC", $F:$F, "&lt;&gt;No"),
   IF(C30=2, 1000 - SUMIFS($Y:$Y, $A:$A, A30, $C:$C, C30, $E:$E, "Approved", $Z:$Z, "&lt;&gt;PFA GC", $F:$F, "&lt;&gt;No"),
   IF(C30&gt;=3, 500 - SUMIFS($Y:$Y, $A:$A, A30, $C:$C, C30, $E:$E, "Approved", $Z:$Z, "&lt;&gt;PFA GC", $F:$F, "&lt;&gt;No"), "")))</f>
        <v>1500</v>
      </c>
      <c r="E30" s="16" t="s">
        <v>28</v>
      </c>
      <c r="F30" s="28" t="s">
        <v>29</v>
      </c>
      <c r="G30" s="29" t="s">
        <v>30</v>
      </c>
      <c r="H30" s="23" t="s">
        <v>31</v>
      </c>
      <c r="I30" s="23" t="s">
        <v>31</v>
      </c>
      <c r="J30" s="23" t="s">
        <v>31</v>
      </c>
      <c r="K30" s="37" t="s">
        <v>31</v>
      </c>
      <c r="L30" s="20" t="s">
        <v>2092</v>
      </c>
      <c r="M30" s="37" t="s">
        <v>31</v>
      </c>
      <c r="N30" s="37" t="s">
        <v>31</v>
      </c>
      <c r="O30" s="37" t="s">
        <v>31</v>
      </c>
      <c r="P30" s="37" t="s">
        <v>31</v>
      </c>
      <c r="Q30" s="37" t="s">
        <v>31</v>
      </c>
      <c r="R30" s="7" t="s">
        <v>31</v>
      </c>
      <c r="S30" s="23" t="s">
        <v>31</v>
      </c>
      <c r="T30" s="43" t="s">
        <v>31</v>
      </c>
      <c r="U30" s="7" t="s">
        <v>31</v>
      </c>
      <c r="V30" s="22" t="s">
        <v>32</v>
      </c>
      <c r="W30" s="23" t="s">
        <v>61</v>
      </c>
      <c r="X30" s="7" t="s">
        <v>34</v>
      </c>
      <c r="Y30" s="10">
        <v>50</v>
      </c>
      <c r="Z30" s="23" t="s">
        <v>89</v>
      </c>
      <c r="AA30" s="12" t="s">
        <v>52</v>
      </c>
      <c r="AB30" s="51" t="s">
        <v>91</v>
      </c>
      <c r="AC30" s="23" t="s">
        <v>91</v>
      </c>
      <c r="AF30" s="23"/>
    </row>
    <row r="31" spans="1:32" ht="15" customHeight="1" x14ac:dyDescent="0.25">
      <c r="A31" s="30" t="s">
        <v>1231</v>
      </c>
      <c r="B31" s="13">
        <v>45068</v>
      </c>
      <c r="C31" s="29">
        <f>YEAR(B31) - YEAR(_xlfn.MINIFS($B:$B, $A:$A, A31)) + 1</f>
        <v>1</v>
      </c>
      <c r="D31" s="15">
        <f>IF(C31=1, 1500 - SUMIFS($Y:$Y, $A:$A, A31, $C:$C, C31, $E:$E, "Approved", $Z:$Z, "&lt;&gt;PFA GC", $F:$F, "&lt;&gt;No"),
   IF(C31=2, 1000 - SUMIFS($Y:$Y, $A:$A, A31, $C:$C, C31, $E:$E, "Approved", $Z:$Z, "&lt;&gt;PFA GC", $F:$F, "&lt;&gt;No"),
   IF(C31&gt;=3, 500 - SUMIFS($Y:$Y, $A:$A, A31, $C:$C, C31, $E:$E, "Approved", $Z:$Z, "&lt;&gt;PFA GC", $F:$F, "&lt;&gt;No"), "")))</f>
        <v>500</v>
      </c>
      <c r="E31" s="16" t="s">
        <v>28</v>
      </c>
      <c r="F31" s="17" t="s">
        <v>29</v>
      </c>
      <c r="G31" s="29" t="s">
        <v>30</v>
      </c>
      <c r="H31" s="23" t="s">
        <v>120</v>
      </c>
      <c r="I31" s="23" t="s">
        <v>94</v>
      </c>
      <c r="J31" s="23">
        <v>68803</v>
      </c>
      <c r="K31" s="37" t="s">
        <v>151</v>
      </c>
      <c r="L31" s="20" t="s">
        <v>2089</v>
      </c>
      <c r="M31" s="37" t="s">
        <v>101</v>
      </c>
      <c r="N31" s="37" t="s">
        <v>97</v>
      </c>
      <c r="O31" s="37" t="s">
        <v>98</v>
      </c>
      <c r="P31" s="37" t="s">
        <v>29</v>
      </c>
      <c r="Q31" s="37" t="s">
        <v>31</v>
      </c>
      <c r="R31" s="7" t="s">
        <v>31</v>
      </c>
      <c r="S31" s="23">
        <v>1</v>
      </c>
      <c r="T31" s="43" t="s">
        <v>31</v>
      </c>
      <c r="U31" s="7" t="s">
        <v>31</v>
      </c>
      <c r="V31" s="22" t="s">
        <v>32</v>
      </c>
      <c r="W31" s="23" t="s">
        <v>61</v>
      </c>
      <c r="X31" s="7" t="s">
        <v>33</v>
      </c>
      <c r="Y31" s="10">
        <v>200</v>
      </c>
      <c r="Z31" s="23" t="s">
        <v>38</v>
      </c>
      <c r="AA31" s="12" t="s">
        <v>194</v>
      </c>
      <c r="AB31" s="51" t="s">
        <v>29</v>
      </c>
      <c r="AC31" s="23" t="s">
        <v>29</v>
      </c>
      <c r="AF31" s="23"/>
    </row>
    <row r="32" spans="1:32" ht="15" customHeight="1" x14ac:dyDescent="0.25">
      <c r="A32" s="30" t="s">
        <v>1257</v>
      </c>
      <c r="B32" s="13">
        <v>45068</v>
      </c>
      <c r="C32" s="29">
        <f>YEAR(B32) - YEAR(_xlfn.MINIFS($B:$B, $A:$A, A32)) + 1</f>
        <v>1</v>
      </c>
      <c r="D32" s="15">
        <f>IF(C32=1, 1500 - SUMIFS($Y:$Y, $A:$A, A32, $C:$C, C32, $E:$E, "Approved", $Z:$Z, "&lt;&gt;PFA GC", $F:$F, "&lt;&gt;No"),
   IF(C32=2, 1000 - SUMIFS($Y:$Y, $A:$A, A32, $C:$C, C32, $E:$E, "Approved", $Z:$Z, "&lt;&gt;PFA GC", $F:$F, "&lt;&gt;No"),
   IF(C32&gt;=3, 500 - SUMIFS($Y:$Y, $A:$A, A32, $C:$C, C32, $E:$E, "Approved", $Z:$Z, "&lt;&gt;PFA GC", $F:$F, "&lt;&gt;No"), "")))</f>
        <v>1500</v>
      </c>
      <c r="E32" s="16" t="s">
        <v>28</v>
      </c>
      <c r="F32" s="28" t="s">
        <v>29</v>
      </c>
      <c r="G32" s="29" t="s">
        <v>30</v>
      </c>
      <c r="H32" s="23" t="s">
        <v>31</v>
      </c>
      <c r="I32" s="23" t="s">
        <v>31</v>
      </c>
      <c r="J32" s="23" t="s">
        <v>31</v>
      </c>
      <c r="K32" s="37" t="s">
        <v>31</v>
      </c>
      <c r="L32" s="20" t="s">
        <v>2092</v>
      </c>
      <c r="M32" s="37" t="s">
        <v>31</v>
      </c>
      <c r="N32" s="37" t="s">
        <v>31</v>
      </c>
      <c r="O32" s="37" t="s">
        <v>31</v>
      </c>
      <c r="P32" s="37" t="s">
        <v>31</v>
      </c>
      <c r="Q32" s="37" t="s">
        <v>31</v>
      </c>
      <c r="R32" s="7" t="s">
        <v>31</v>
      </c>
      <c r="S32" s="23" t="s">
        <v>31</v>
      </c>
      <c r="T32" s="43" t="s">
        <v>31</v>
      </c>
      <c r="U32" s="7" t="s">
        <v>31</v>
      </c>
      <c r="V32" s="22" t="s">
        <v>32</v>
      </c>
      <c r="W32" s="23" t="s">
        <v>36</v>
      </c>
      <c r="X32" s="7" t="s">
        <v>34</v>
      </c>
      <c r="Y32" s="10">
        <v>100</v>
      </c>
      <c r="Z32" s="23" t="s">
        <v>89</v>
      </c>
      <c r="AA32" s="12" t="s">
        <v>52</v>
      </c>
      <c r="AB32" s="51" t="s">
        <v>91</v>
      </c>
      <c r="AC32" s="23" t="s">
        <v>91</v>
      </c>
      <c r="AF32" s="23"/>
    </row>
    <row r="33" spans="1:32" ht="15" customHeight="1" x14ac:dyDescent="0.25">
      <c r="A33" s="42" t="s">
        <v>1218</v>
      </c>
      <c r="B33" s="13">
        <v>45068</v>
      </c>
      <c r="C33" s="29">
        <f>YEAR(B33) - YEAR(_xlfn.MINIFS($B:$B, $A:$A, A33)) + 1</f>
        <v>1</v>
      </c>
      <c r="D33" s="15">
        <f>IF(C33=1, 1500 - SUMIFS($Y:$Y, $A:$A, A33, $C:$C, C33, $E:$E, "Approved", $Z:$Z, "&lt;&gt;PFA GC", $F:$F, "&lt;&gt;No"),
   IF(C33=2, 1000 - SUMIFS($Y:$Y, $A:$A, A33, $C:$C, C33, $E:$E, "Approved", $Z:$Z, "&lt;&gt;PFA GC", $F:$F, "&lt;&gt;No"),
   IF(C33&gt;=3, 500 - SUMIFS($Y:$Y, $A:$A, A33, $C:$C, C33, $E:$E, "Approved", $Z:$Z, "&lt;&gt;PFA GC", $F:$F, "&lt;&gt;No"), "")))</f>
        <v>1500</v>
      </c>
      <c r="E33" s="16" t="s">
        <v>28</v>
      </c>
      <c r="F33" s="28" t="s">
        <v>29</v>
      </c>
      <c r="G33" s="29" t="s">
        <v>30</v>
      </c>
      <c r="H33" s="23" t="s">
        <v>31</v>
      </c>
      <c r="I33" s="23" t="s">
        <v>31</v>
      </c>
      <c r="J33" s="23" t="s">
        <v>31</v>
      </c>
      <c r="K33" s="37" t="s">
        <v>31</v>
      </c>
      <c r="L33" s="20" t="s">
        <v>2096</v>
      </c>
      <c r="M33" s="37" t="s">
        <v>31</v>
      </c>
      <c r="N33" s="37" t="s">
        <v>31</v>
      </c>
      <c r="O33" s="37" t="s">
        <v>31</v>
      </c>
      <c r="P33" s="37" t="s">
        <v>31</v>
      </c>
      <c r="Q33" s="37" t="s">
        <v>31</v>
      </c>
      <c r="R33" s="7" t="s">
        <v>31</v>
      </c>
      <c r="S33" s="23" t="s">
        <v>31</v>
      </c>
      <c r="T33" s="43" t="s">
        <v>31</v>
      </c>
      <c r="U33" s="7" t="s">
        <v>31</v>
      </c>
      <c r="V33" s="22" t="s">
        <v>32</v>
      </c>
      <c r="W33" s="23" t="s">
        <v>61</v>
      </c>
      <c r="X33" s="7" t="s">
        <v>34</v>
      </c>
      <c r="Y33" s="10">
        <v>75</v>
      </c>
      <c r="Z33" s="23" t="s">
        <v>89</v>
      </c>
      <c r="AA33" s="12" t="s">
        <v>52</v>
      </c>
      <c r="AB33" s="51" t="s">
        <v>91</v>
      </c>
      <c r="AC33" s="23" t="s">
        <v>91</v>
      </c>
      <c r="AF33" s="23"/>
    </row>
    <row r="34" spans="1:32" ht="15" customHeight="1" x14ac:dyDescent="0.25">
      <c r="A34" s="30" t="s">
        <v>1256</v>
      </c>
      <c r="B34" s="13">
        <v>45068</v>
      </c>
      <c r="C34" s="29">
        <f>YEAR(B34) - YEAR(_xlfn.MINIFS($B:$B, $A:$A, A34)) + 1</f>
        <v>1</v>
      </c>
      <c r="D34" s="15">
        <f>IF(C34=1, 1500 - SUMIFS($Y:$Y, $A:$A, A34, $C:$C, C34, $E:$E, "Approved", $Z:$Z, "&lt;&gt;PFA GC", $F:$F, "&lt;&gt;No"),
   IF(C34=2, 1000 - SUMIFS($Y:$Y, $A:$A, A34, $C:$C, C34, $E:$E, "Approved", $Z:$Z, "&lt;&gt;PFA GC", $F:$F, "&lt;&gt;No"),
   IF(C34&gt;=3, 500 - SUMIFS($Y:$Y, $A:$A, A34, $C:$C, C34, $E:$E, "Approved", $Z:$Z, "&lt;&gt;PFA GC", $F:$F, "&lt;&gt;No"), "")))</f>
        <v>1500</v>
      </c>
      <c r="E34" s="36" t="s">
        <v>139</v>
      </c>
      <c r="F34" s="28" t="s">
        <v>99</v>
      </c>
      <c r="G34" s="29" t="s">
        <v>190</v>
      </c>
      <c r="H34" s="23" t="s">
        <v>191</v>
      </c>
      <c r="I34" s="23" t="s">
        <v>94</v>
      </c>
      <c r="J34" s="23">
        <v>68465</v>
      </c>
      <c r="K34" s="37" t="s">
        <v>95</v>
      </c>
      <c r="L34" s="20" t="s">
        <v>2117</v>
      </c>
      <c r="M34" s="37" t="s">
        <v>31</v>
      </c>
      <c r="N34" s="37" t="s">
        <v>102</v>
      </c>
      <c r="O34" s="37" t="s">
        <v>98</v>
      </c>
      <c r="P34" s="37" t="s">
        <v>99</v>
      </c>
      <c r="Q34" s="37" t="s">
        <v>167</v>
      </c>
      <c r="R34" s="7"/>
      <c r="S34" s="23">
        <v>5</v>
      </c>
      <c r="T34" s="43" t="s">
        <v>31</v>
      </c>
      <c r="U34" s="7"/>
      <c r="V34" s="22" t="s">
        <v>192</v>
      </c>
      <c r="W34" s="23" t="s">
        <v>193</v>
      </c>
      <c r="X34" s="7" t="s">
        <v>42</v>
      </c>
      <c r="Y34" s="10" t="s">
        <v>31</v>
      </c>
      <c r="Z34" s="23" t="s">
        <v>31</v>
      </c>
      <c r="AA34" s="12" t="s">
        <v>31</v>
      </c>
      <c r="AB34" s="51" t="s">
        <v>99</v>
      </c>
      <c r="AC34" s="29" t="s">
        <v>99</v>
      </c>
      <c r="AF34" s="23"/>
    </row>
    <row r="35" spans="1:32" ht="15" customHeight="1" x14ac:dyDescent="0.25">
      <c r="A35" s="30" t="s">
        <v>1261</v>
      </c>
      <c r="B35" s="13">
        <v>45070</v>
      </c>
      <c r="C35" s="29">
        <f>YEAR(B35) - YEAR(_xlfn.MINIFS($B:$B, $A:$A, A35)) + 1</f>
        <v>1</v>
      </c>
      <c r="D35" s="15">
        <f>IF(C35=1, 1500 - SUMIFS($Y:$Y, $A:$A, A35, $C:$C, C35, $E:$E, "Approved", $Z:$Z, "&lt;&gt;PFA GC", $F:$F, "&lt;&gt;No"),
   IF(C35=2, 1000 - SUMIFS($Y:$Y, $A:$A, A35, $C:$C, C35, $E:$E, "Approved", $Z:$Z, "&lt;&gt;PFA GC", $F:$F, "&lt;&gt;No"),
   IF(C35&gt;=3, 500 - SUMIFS($Y:$Y, $A:$A, A35, $C:$C, C35, $E:$E, "Approved", $Z:$Z, "&lt;&gt;PFA GC", $F:$F, "&lt;&gt;No"), "")))</f>
        <v>310.36999999999989</v>
      </c>
      <c r="E35" s="16" t="s">
        <v>28</v>
      </c>
      <c r="F35" s="28" t="s">
        <v>29</v>
      </c>
      <c r="G35" s="29" t="s">
        <v>30</v>
      </c>
      <c r="H35" s="23" t="s">
        <v>93</v>
      </c>
      <c r="I35" s="23" t="s">
        <v>94</v>
      </c>
      <c r="J35" s="23">
        <v>68504</v>
      </c>
      <c r="K35" s="37" t="s">
        <v>95</v>
      </c>
      <c r="L35" s="20" t="s">
        <v>2089</v>
      </c>
      <c r="M35" s="37" t="s">
        <v>31</v>
      </c>
      <c r="N35" s="37" t="s">
        <v>97</v>
      </c>
      <c r="O35" s="37" t="s">
        <v>98</v>
      </c>
      <c r="P35" s="37" t="s">
        <v>31</v>
      </c>
      <c r="Q35" s="37" t="s">
        <v>31</v>
      </c>
      <c r="R35" s="7" t="s">
        <v>31</v>
      </c>
      <c r="S35" s="23">
        <v>1</v>
      </c>
      <c r="T35" s="43" t="s">
        <v>31</v>
      </c>
      <c r="U35" s="7" t="s">
        <v>31</v>
      </c>
      <c r="V35" s="34" t="s">
        <v>81</v>
      </c>
      <c r="W35" s="23" t="s">
        <v>109</v>
      </c>
      <c r="X35" s="7" t="s">
        <v>43</v>
      </c>
      <c r="Y35" s="10">
        <v>1189.6300000000001</v>
      </c>
      <c r="Z35" s="23" t="s">
        <v>158</v>
      </c>
      <c r="AA35" s="12" t="s">
        <v>56</v>
      </c>
      <c r="AB35" s="51" t="s">
        <v>29</v>
      </c>
      <c r="AC35" s="23" t="s">
        <v>29</v>
      </c>
      <c r="AF35" s="23"/>
    </row>
    <row r="36" spans="1:32" ht="15" customHeight="1" x14ac:dyDescent="0.25">
      <c r="A36" s="30" t="s">
        <v>1259</v>
      </c>
      <c r="B36" s="13">
        <v>45070</v>
      </c>
      <c r="C36" s="29">
        <f>YEAR(B36) - YEAR(_xlfn.MINIFS($B:$B, $A:$A, A36)) + 1</f>
        <v>1</v>
      </c>
      <c r="D36" s="15">
        <f>IF(C36=1, 1500 - SUMIFS($Y:$Y, $A:$A, A36, $C:$C, C36, $E:$E, "Approved", $Z:$Z, "&lt;&gt;PFA GC", $F:$F, "&lt;&gt;No"),
   IF(C36=2, 1000 - SUMIFS($Y:$Y, $A:$A, A36, $C:$C, C36, $E:$E, "Approved", $Z:$Z, "&lt;&gt;PFA GC", $F:$F, "&lt;&gt;No"),
   IF(C36&gt;=3, 500 - SUMIFS($Y:$Y, $A:$A, A36, $C:$C, C36, $E:$E, "Approved", $Z:$Z, "&lt;&gt;PFA GC", $F:$F, "&lt;&gt;No"), "")))</f>
        <v>1500</v>
      </c>
      <c r="E36" s="16" t="s">
        <v>28</v>
      </c>
      <c r="F36" s="28" t="s">
        <v>29</v>
      </c>
      <c r="G36" s="29" t="s">
        <v>30</v>
      </c>
      <c r="H36" s="23" t="s">
        <v>31</v>
      </c>
      <c r="I36" s="23" t="s">
        <v>31</v>
      </c>
      <c r="J36" s="23" t="s">
        <v>31</v>
      </c>
      <c r="K36" s="37" t="s">
        <v>31</v>
      </c>
      <c r="L36" s="20" t="s">
        <v>2096</v>
      </c>
      <c r="M36" s="37" t="s">
        <v>31</v>
      </c>
      <c r="N36" s="37" t="s">
        <v>31</v>
      </c>
      <c r="O36" s="37" t="s">
        <v>31</v>
      </c>
      <c r="P36" s="37" t="s">
        <v>31</v>
      </c>
      <c r="Q36" s="37" t="s">
        <v>31</v>
      </c>
      <c r="R36" s="7" t="s">
        <v>31</v>
      </c>
      <c r="S36" s="23" t="s">
        <v>31</v>
      </c>
      <c r="T36" s="43" t="s">
        <v>31</v>
      </c>
      <c r="U36" s="7" t="s">
        <v>31</v>
      </c>
      <c r="V36" s="48" t="s">
        <v>32</v>
      </c>
      <c r="W36" s="23" t="s">
        <v>36</v>
      </c>
      <c r="X36" s="7" t="s">
        <v>34</v>
      </c>
      <c r="Y36" s="10">
        <v>25</v>
      </c>
      <c r="Z36" s="23" t="s">
        <v>89</v>
      </c>
      <c r="AA36" s="12" t="s">
        <v>92</v>
      </c>
      <c r="AB36" s="51" t="s">
        <v>91</v>
      </c>
      <c r="AC36" s="23" t="s">
        <v>91</v>
      </c>
      <c r="AF36" s="23"/>
    </row>
    <row r="37" spans="1:32" ht="15" customHeight="1" x14ac:dyDescent="0.25">
      <c r="A37" s="30" t="s">
        <v>1258</v>
      </c>
      <c r="B37" s="25">
        <v>45070</v>
      </c>
      <c r="C37" s="29">
        <f>YEAR(B37) - YEAR(_xlfn.MINIFS($B:$B, $A:$A, A37)) + 1</f>
        <v>1</v>
      </c>
      <c r="D37" s="15">
        <f>IF(C37=1, 1500 - SUMIFS($Y:$Y, $A:$A, A37, $C:$C, C37, $E:$E, "Approved", $Z:$Z, "&lt;&gt;PFA GC", $F:$F, "&lt;&gt;No"),
   IF(C37=2, 1000 - SUMIFS($Y:$Y, $A:$A, A37, $C:$C, C37, $E:$E, "Approved", $Z:$Z, "&lt;&gt;PFA GC", $F:$F, "&lt;&gt;No"),
   IF(C37&gt;=3, 500 - SUMIFS($Y:$Y, $A:$A, A37, $C:$C, C37, $E:$E, "Approved", $Z:$Z, "&lt;&gt;PFA GC", $F:$F, "&lt;&gt;No"), "")))</f>
        <v>1250</v>
      </c>
      <c r="E37" s="16" t="s">
        <v>147</v>
      </c>
      <c r="F37" s="28" t="s">
        <v>99</v>
      </c>
      <c r="G37" s="29" t="s">
        <v>196</v>
      </c>
      <c r="H37" s="23" t="s">
        <v>93</v>
      </c>
      <c r="I37" s="23" t="s">
        <v>94</v>
      </c>
      <c r="J37" s="23">
        <v>68516</v>
      </c>
      <c r="K37" s="37" t="s">
        <v>95</v>
      </c>
      <c r="L37" s="20" t="s">
        <v>2099</v>
      </c>
      <c r="M37" s="37" t="s">
        <v>101</v>
      </c>
      <c r="N37" s="37" t="s">
        <v>97</v>
      </c>
      <c r="O37" s="37" t="s">
        <v>98</v>
      </c>
      <c r="P37" s="37" t="s">
        <v>99</v>
      </c>
      <c r="Q37" s="37" t="s">
        <v>31</v>
      </c>
      <c r="R37" s="7"/>
      <c r="S37" s="23">
        <v>1</v>
      </c>
      <c r="T37" s="43" t="s">
        <v>31</v>
      </c>
      <c r="U37" s="7"/>
      <c r="V37" s="34" t="s">
        <v>81</v>
      </c>
      <c r="W37" s="23" t="s">
        <v>109</v>
      </c>
      <c r="X37" s="7" t="s">
        <v>49</v>
      </c>
      <c r="Y37" s="10">
        <v>1050</v>
      </c>
      <c r="Z37" s="23" t="s">
        <v>146</v>
      </c>
      <c r="AA37" s="12" t="s">
        <v>197</v>
      </c>
      <c r="AB37" s="51" t="s">
        <v>99</v>
      </c>
      <c r="AC37" s="29" t="s">
        <v>99</v>
      </c>
      <c r="AF37" s="23"/>
    </row>
    <row r="38" spans="1:32" ht="15" customHeight="1" x14ac:dyDescent="0.25">
      <c r="A38" s="30" t="s">
        <v>1258</v>
      </c>
      <c r="B38" s="25">
        <v>45070</v>
      </c>
      <c r="C38" s="29">
        <f>YEAR(B38) - YEAR(_xlfn.MINIFS($B:$B, $A:$A, A38)) + 1</f>
        <v>1</v>
      </c>
      <c r="D38" s="15">
        <f>IF(C38=1, 1500 - SUMIFS($Y:$Y, $A:$A, A38, $C:$C, C38, $E:$E, "Approved", $Z:$Z, "&lt;&gt;PFA GC", $F:$F, "&lt;&gt;No"),
   IF(C38=2, 1000 - SUMIFS($Y:$Y, $A:$A, A38, $C:$C, C38, $E:$E, "Approved", $Z:$Z, "&lt;&gt;PFA GC", $F:$F, "&lt;&gt;No"),
   IF(C38&gt;=3, 500 - SUMIFS($Y:$Y, $A:$A, A38, $C:$C, C38, $E:$E, "Approved", $Z:$Z, "&lt;&gt;PFA GC", $F:$F, "&lt;&gt;No"), "")))</f>
        <v>1250</v>
      </c>
      <c r="E38" s="16" t="s">
        <v>28</v>
      </c>
      <c r="F38" s="28" t="s">
        <v>29</v>
      </c>
      <c r="G38" s="29" t="s">
        <v>30</v>
      </c>
      <c r="H38" s="23" t="s">
        <v>93</v>
      </c>
      <c r="I38" s="23" t="s">
        <v>94</v>
      </c>
      <c r="J38" s="23">
        <v>68516</v>
      </c>
      <c r="K38" s="37" t="s">
        <v>95</v>
      </c>
      <c r="L38" s="20" t="s">
        <v>2099</v>
      </c>
      <c r="M38" s="37" t="s">
        <v>101</v>
      </c>
      <c r="N38" s="37" t="s">
        <v>97</v>
      </c>
      <c r="O38" s="37" t="s">
        <v>98</v>
      </c>
      <c r="P38" s="37" t="s">
        <v>99</v>
      </c>
      <c r="Q38" s="37" t="s">
        <v>31</v>
      </c>
      <c r="R38" s="7" t="s">
        <v>31</v>
      </c>
      <c r="S38" s="23">
        <v>1</v>
      </c>
      <c r="T38" s="43" t="s">
        <v>31</v>
      </c>
      <c r="U38" s="7" t="s">
        <v>31</v>
      </c>
      <c r="V38" s="34" t="s">
        <v>81</v>
      </c>
      <c r="W38" s="23" t="s">
        <v>109</v>
      </c>
      <c r="X38" s="7" t="s">
        <v>40</v>
      </c>
      <c r="Y38" s="10">
        <v>250</v>
      </c>
      <c r="Z38" s="23" t="s">
        <v>35</v>
      </c>
      <c r="AA38" s="12" t="s">
        <v>90</v>
      </c>
      <c r="AB38" s="51" t="s">
        <v>29</v>
      </c>
      <c r="AC38" s="23" t="s">
        <v>99</v>
      </c>
      <c r="AF38" s="23"/>
    </row>
    <row r="39" spans="1:32" ht="15" customHeight="1" x14ac:dyDescent="0.25">
      <c r="A39" s="30" t="s">
        <v>1260</v>
      </c>
      <c r="B39" s="13">
        <v>45070</v>
      </c>
      <c r="C39" s="29">
        <f>YEAR(B39) - YEAR(_xlfn.MINIFS($B:$B, $A:$A, A39)) + 1</f>
        <v>1</v>
      </c>
      <c r="D39" s="15">
        <f>IF(C39=1, 1500 - SUMIFS($Y:$Y, $A:$A, A39, $C:$C, C39, $E:$E, "Approved", $Z:$Z, "&lt;&gt;PFA GC", $F:$F, "&lt;&gt;No"),
   IF(C39=2, 1000 - SUMIFS($Y:$Y, $A:$A, A39, $C:$C, C39, $E:$E, "Approved", $Z:$Z, "&lt;&gt;PFA GC", $F:$F, "&lt;&gt;No"),
   IF(C39&gt;=3, 500 - SUMIFS($Y:$Y, $A:$A, A39, $C:$C, C39, $E:$E, "Approved", $Z:$Z, "&lt;&gt;PFA GC", $F:$F, "&lt;&gt;No"), "")))</f>
        <v>674.45</v>
      </c>
      <c r="E39" s="16" t="s">
        <v>28</v>
      </c>
      <c r="F39" s="28" t="s">
        <v>29</v>
      </c>
      <c r="G39" s="29" t="s">
        <v>30</v>
      </c>
      <c r="H39" s="23" t="s">
        <v>198</v>
      </c>
      <c r="I39" s="23" t="s">
        <v>94</v>
      </c>
      <c r="J39" s="23">
        <v>68832</v>
      </c>
      <c r="K39" s="37" t="s">
        <v>95</v>
      </c>
      <c r="L39" s="20" t="s">
        <v>31</v>
      </c>
      <c r="M39" s="37" t="s">
        <v>108</v>
      </c>
      <c r="N39" s="37" t="s">
        <v>97</v>
      </c>
      <c r="O39" s="37" t="s">
        <v>98</v>
      </c>
      <c r="P39" s="37" t="s">
        <v>99</v>
      </c>
      <c r="Q39" s="37" t="s">
        <v>31</v>
      </c>
      <c r="R39" s="7" t="s">
        <v>31</v>
      </c>
      <c r="S39" s="23">
        <v>1</v>
      </c>
      <c r="T39" s="43" t="s">
        <v>31</v>
      </c>
      <c r="U39" s="7" t="s">
        <v>31</v>
      </c>
      <c r="V39" s="22" t="s">
        <v>32</v>
      </c>
      <c r="W39" s="23" t="s">
        <v>61</v>
      </c>
      <c r="X39" s="7" t="s">
        <v>43</v>
      </c>
      <c r="Y39" s="10">
        <v>825.55</v>
      </c>
      <c r="Z39" s="23" t="s">
        <v>38</v>
      </c>
      <c r="AA39" s="12" t="s">
        <v>199</v>
      </c>
      <c r="AB39" s="51" t="s">
        <v>29</v>
      </c>
      <c r="AC39" s="23" t="s">
        <v>29</v>
      </c>
      <c r="AF39" s="23"/>
    </row>
    <row r="40" spans="1:32" ht="15" customHeight="1" x14ac:dyDescent="0.25">
      <c r="A40" s="27" t="s">
        <v>1244</v>
      </c>
      <c r="B40" s="25">
        <v>45070</v>
      </c>
      <c r="C40" s="29">
        <f>YEAR(B40) - YEAR(_xlfn.MINIFS($B:$B, $A:$A, A40)) + 1</f>
        <v>1</v>
      </c>
      <c r="D40" s="15">
        <f>IF(C40=1, 1500 - SUMIFS($Y:$Y, $A:$A, A40, $C:$C, C40, $E:$E, "Approved", $Z:$Z, "&lt;&gt;PFA GC", $F:$F, "&lt;&gt;No"),
   IF(C40=2, 1000 - SUMIFS($Y:$Y, $A:$A, A40, $C:$C, C40, $E:$E, "Approved", $Z:$Z, "&lt;&gt;PFA GC", $F:$F, "&lt;&gt;No"),
   IF(C40&gt;=3, 500 - SUMIFS($Y:$Y, $A:$A, A40, $C:$C, C40, $E:$E, "Approved", $Z:$Z, "&lt;&gt;PFA GC", $F:$F, "&lt;&gt;No"), "")))</f>
        <v>1483.09</v>
      </c>
      <c r="E40" s="16" t="s">
        <v>28</v>
      </c>
      <c r="F40" s="28" t="s">
        <v>29</v>
      </c>
      <c r="G40" s="29" t="s">
        <v>30</v>
      </c>
      <c r="H40" s="23" t="s">
        <v>155</v>
      </c>
      <c r="I40" s="23" t="s">
        <v>94</v>
      </c>
      <c r="J40" s="23">
        <v>68873</v>
      </c>
      <c r="K40" s="37" t="s">
        <v>151</v>
      </c>
      <c r="L40" s="20" t="s">
        <v>31</v>
      </c>
      <c r="M40" s="37" t="s">
        <v>101</v>
      </c>
      <c r="N40" s="37" t="s">
        <v>102</v>
      </c>
      <c r="O40" s="37" t="s">
        <v>98</v>
      </c>
      <c r="P40" s="37" t="s">
        <v>99</v>
      </c>
      <c r="Q40" s="37" t="s">
        <v>31</v>
      </c>
      <c r="R40" s="7" t="s">
        <v>31</v>
      </c>
      <c r="S40" s="23">
        <v>1</v>
      </c>
      <c r="T40" s="43">
        <v>0</v>
      </c>
      <c r="U40" s="7">
        <v>50</v>
      </c>
      <c r="V40" s="22" t="s">
        <v>32</v>
      </c>
      <c r="W40" s="23" t="s">
        <v>61</v>
      </c>
      <c r="X40" s="7" t="s">
        <v>33</v>
      </c>
      <c r="Y40" s="10">
        <v>16.91</v>
      </c>
      <c r="Z40" s="23" t="s">
        <v>48</v>
      </c>
      <c r="AA40" s="12" t="s">
        <v>195</v>
      </c>
      <c r="AB40" s="51" t="s">
        <v>148</v>
      </c>
      <c r="AC40" s="23" t="s">
        <v>29</v>
      </c>
      <c r="AF40" s="23"/>
    </row>
    <row r="41" spans="1:32" ht="15" customHeight="1" x14ac:dyDescent="0.25">
      <c r="A41" s="27" t="s">
        <v>1262</v>
      </c>
      <c r="B41" s="25">
        <v>45071</v>
      </c>
      <c r="C41" s="29">
        <f>YEAR(B41) - YEAR(_xlfn.MINIFS($B:$B, $A:$A, A41)) + 1</f>
        <v>1</v>
      </c>
      <c r="D41" s="15">
        <f>IF(C41=1, 1500 - SUMIFS($Y:$Y, $A:$A, A41, $C:$C, C41, $E:$E, "Approved", $Z:$Z, "&lt;&gt;PFA GC", $F:$F, "&lt;&gt;No"),
   IF(C41=2, 1000 - SUMIFS($Y:$Y, $A:$A, A41, $C:$C, C41, $E:$E, "Approved", $Z:$Z, "&lt;&gt;PFA GC", $F:$F, "&lt;&gt;No"),
   IF(C41&gt;=3, 500 - SUMIFS($Y:$Y, $A:$A, A41, $C:$C, C41, $E:$E, "Approved", $Z:$Z, "&lt;&gt;PFA GC", $F:$F, "&lt;&gt;No"), "")))</f>
        <v>580</v>
      </c>
      <c r="E41" s="16" t="s">
        <v>28</v>
      </c>
      <c r="F41" s="28" t="s">
        <v>29</v>
      </c>
      <c r="G41" s="29" t="s">
        <v>30</v>
      </c>
      <c r="H41" s="23" t="s">
        <v>200</v>
      </c>
      <c r="I41" s="23" t="s">
        <v>94</v>
      </c>
      <c r="J41" s="23">
        <v>68651</v>
      </c>
      <c r="K41" s="37" t="s">
        <v>95</v>
      </c>
      <c r="L41" s="20" t="s">
        <v>2081</v>
      </c>
      <c r="M41" s="37" t="s">
        <v>31</v>
      </c>
      <c r="N41" s="37" t="s">
        <v>102</v>
      </c>
      <c r="O41" s="37" t="s">
        <v>98</v>
      </c>
      <c r="P41" s="37" t="s">
        <v>99</v>
      </c>
      <c r="Q41" s="37" t="s">
        <v>31</v>
      </c>
      <c r="R41" s="7" t="s">
        <v>31</v>
      </c>
      <c r="S41" s="23">
        <v>1</v>
      </c>
      <c r="T41" s="43" t="s">
        <v>31</v>
      </c>
      <c r="U41" s="7" t="s">
        <v>31</v>
      </c>
      <c r="V41" s="34" t="s">
        <v>81</v>
      </c>
      <c r="W41" s="23" t="s">
        <v>109</v>
      </c>
      <c r="X41" s="7" t="s">
        <v>43</v>
      </c>
      <c r="Y41" s="10">
        <v>260</v>
      </c>
      <c r="Z41" s="23" t="s">
        <v>146</v>
      </c>
      <c r="AA41" s="12" t="s">
        <v>201</v>
      </c>
      <c r="AB41" s="51" t="s">
        <v>29</v>
      </c>
      <c r="AC41" s="23" t="s">
        <v>29</v>
      </c>
      <c r="AF41" s="23"/>
    </row>
    <row r="42" spans="1:32" ht="15" customHeight="1" x14ac:dyDescent="0.25">
      <c r="A42" s="27" t="s">
        <v>1264</v>
      </c>
      <c r="B42" s="25">
        <v>45076</v>
      </c>
      <c r="C42" s="14">
        <f>YEAR(B42) - YEAR(_xlfn.MINIFS($B:$B, $A:$A, A42)) + 1</f>
        <v>1</v>
      </c>
      <c r="D42" s="15">
        <f>IF(C42=1, 1500 - SUMIFS($Y:$Y, $A:$A, A42, $C:$C, C42, $E:$E, "Approved", $Z:$Z, "&lt;&gt;PFA GC", $F:$F, "&lt;&gt;No"),
   IF(C42=2, 1000 - SUMIFS($Y:$Y, $A:$A, A42, $C:$C, C42, $E:$E, "Approved", $Z:$Z, "&lt;&gt;PFA GC", $F:$F, "&lt;&gt;No"),
   IF(C42&gt;=3, 500 - SUMIFS($Y:$Y, $A:$A, A42, $C:$C, C42, $E:$E, "Approved", $Z:$Z, "&lt;&gt;PFA GC", $F:$F, "&lt;&gt;No"), "")))</f>
        <v>1500</v>
      </c>
      <c r="E42" s="36" t="s">
        <v>139</v>
      </c>
      <c r="F42" s="17" t="s">
        <v>99</v>
      </c>
      <c r="G42" s="16" t="s">
        <v>202</v>
      </c>
      <c r="H42" s="18" t="s">
        <v>143</v>
      </c>
      <c r="I42" s="18" t="s">
        <v>94</v>
      </c>
      <c r="J42" s="18">
        <v>68901</v>
      </c>
      <c r="K42" s="19" t="s">
        <v>95</v>
      </c>
      <c r="L42" s="20" t="s">
        <v>2071</v>
      </c>
      <c r="M42" s="19" t="s">
        <v>31</v>
      </c>
      <c r="N42" s="19" t="s">
        <v>97</v>
      </c>
      <c r="O42" s="19" t="s">
        <v>98</v>
      </c>
      <c r="P42" s="37" t="s">
        <v>99</v>
      </c>
      <c r="Q42" s="19" t="s">
        <v>114</v>
      </c>
      <c r="R42" s="7"/>
      <c r="S42" s="18">
        <v>1</v>
      </c>
      <c r="T42" s="21" t="s">
        <v>31</v>
      </c>
      <c r="U42" s="7"/>
      <c r="V42" s="22" t="s">
        <v>144</v>
      </c>
      <c r="W42" s="18" t="s">
        <v>145</v>
      </c>
      <c r="X42" s="7" t="s">
        <v>141</v>
      </c>
      <c r="Y42" s="10">
        <v>0</v>
      </c>
      <c r="Z42" s="23" t="s">
        <v>31</v>
      </c>
      <c r="AA42" s="26" t="s">
        <v>31</v>
      </c>
      <c r="AB42" s="51" t="s">
        <v>99</v>
      </c>
      <c r="AC42" s="29" t="s">
        <v>99</v>
      </c>
      <c r="AD42" s="23" t="s">
        <v>203</v>
      </c>
      <c r="AF42" s="23"/>
    </row>
    <row r="43" spans="1:32" ht="15" customHeight="1" x14ac:dyDescent="0.25">
      <c r="A43" s="27" t="s">
        <v>1263</v>
      </c>
      <c r="B43" s="25">
        <v>45076</v>
      </c>
      <c r="C43" s="29">
        <f>YEAR(B43) - YEAR(_xlfn.MINIFS($B:$B, $A:$A, A43)) + 1</f>
        <v>1</v>
      </c>
      <c r="D43" s="15">
        <f>IF(C43=1, 1500 - SUMIFS($Y:$Y, $A:$A, A43, $C:$C, C43, $E:$E, "Approved", $Z:$Z, "&lt;&gt;PFA GC", $F:$F, "&lt;&gt;No"),
   IF(C43=2, 1000 - SUMIFS($Y:$Y, $A:$A, A43, $C:$C, C43, $E:$E, "Approved", $Z:$Z, "&lt;&gt;PFA GC", $F:$F, "&lt;&gt;No"),
   IF(C43&gt;=3, 500 - SUMIFS($Y:$Y, $A:$A, A43, $C:$C, C43, $E:$E, "Approved", $Z:$Z, "&lt;&gt;PFA GC", $F:$F, "&lt;&gt;No"), "")))</f>
        <v>1227.04</v>
      </c>
      <c r="E43" s="16" t="s">
        <v>28</v>
      </c>
      <c r="F43" s="17" t="s">
        <v>29</v>
      </c>
      <c r="G43" s="29" t="s">
        <v>30</v>
      </c>
      <c r="H43" s="23" t="s">
        <v>100</v>
      </c>
      <c r="I43" s="23" t="s">
        <v>94</v>
      </c>
      <c r="J43" s="23">
        <v>68144</v>
      </c>
      <c r="K43" s="37" t="s">
        <v>95</v>
      </c>
      <c r="L43" s="20" t="s">
        <v>2097</v>
      </c>
      <c r="M43" s="37" t="s">
        <v>101</v>
      </c>
      <c r="N43" s="37" t="s">
        <v>97</v>
      </c>
      <c r="O43" s="37" t="s">
        <v>98</v>
      </c>
      <c r="P43" s="37" t="s">
        <v>99</v>
      </c>
      <c r="Q43" s="37" t="s">
        <v>114</v>
      </c>
      <c r="R43" s="7" t="s">
        <v>31</v>
      </c>
      <c r="S43" s="23">
        <v>1</v>
      </c>
      <c r="T43" s="43" t="s">
        <v>31</v>
      </c>
      <c r="U43" s="7" t="s">
        <v>31</v>
      </c>
      <c r="V43" s="22" t="s">
        <v>32</v>
      </c>
      <c r="W43" s="23" t="s">
        <v>39</v>
      </c>
      <c r="X43" s="7" t="s">
        <v>33</v>
      </c>
      <c r="Y43" s="10">
        <v>89.2</v>
      </c>
      <c r="Z43" s="23" t="s">
        <v>48</v>
      </c>
      <c r="AA43" s="12" t="s">
        <v>72</v>
      </c>
      <c r="AB43" s="51" t="s">
        <v>29</v>
      </c>
      <c r="AC43" s="23" t="s">
        <v>29</v>
      </c>
      <c r="AF43" s="23"/>
    </row>
    <row r="44" spans="1:32" ht="15" customHeight="1" x14ac:dyDescent="0.25">
      <c r="A44" s="27" t="s">
        <v>1234</v>
      </c>
      <c r="B44" s="25">
        <v>45078</v>
      </c>
      <c r="C44" s="29">
        <f>YEAR(B44) - YEAR(_xlfn.MINIFS($B:$B, $A:$A, A44)) + 1</f>
        <v>1</v>
      </c>
      <c r="D44" s="15">
        <f>IF(C44=1, 1500 - SUMIFS($Y:$Y, $A:$A, A44, $C:$C, C44, $E:$E, "Approved", $Z:$Z, "&lt;&gt;PFA GC", $F:$F, "&lt;&gt;No"),
   IF(C44=2, 1000 - SUMIFS($Y:$Y, $A:$A, A44, $C:$C, C44, $E:$E, "Approved", $Z:$Z, "&lt;&gt;PFA GC", $F:$F, "&lt;&gt;No"),
   IF(C44&gt;=3, 500 - SUMIFS($Y:$Y, $A:$A, A44, $C:$C, C44, $E:$E, "Approved", $Z:$Z, "&lt;&gt;PFA GC", $F:$F, "&lt;&gt;No"), "")))</f>
        <v>1207.58</v>
      </c>
      <c r="E44" s="16" t="s">
        <v>28</v>
      </c>
      <c r="F44" s="17" t="s">
        <v>29</v>
      </c>
      <c r="G44" s="29" t="s">
        <v>30</v>
      </c>
      <c r="H44" s="23" t="s">
        <v>120</v>
      </c>
      <c r="I44" s="23" t="s">
        <v>94</v>
      </c>
      <c r="J44" s="23" t="s">
        <v>31</v>
      </c>
      <c r="K44" s="37" t="s">
        <v>31</v>
      </c>
      <c r="L44" s="20" t="s">
        <v>2069</v>
      </c>
      <c r="M44" s="37" t="s">
        <v>111</v>
      </c>
      <c r="N44" s="37" t="s">
        <v>97</v>
      </c>
      <c r="O44" s="37" t="s">
        <v>98</v>
      </c>
      <c r="P44" s="37" t="s">
        <v>99</v>
      </c>
      <c r="Q44" s="37" t="s">
        <v>31</v>
      </c>
      <c r="R44" s="7" t="s">
        <v>31</v>
      </c>
      <c r="S44" s="23">
        <v>1</v>
      </c>
      <c r="T44" s="43">
        <v>800</v>
      </c>
      <c r="U44" s="7" t="s">
        <v>31</v>
      </c>
      <c r="V44" s="22" t="s">
        <v>32</v>
      </c>
      <c r="W44" s="23" t="s">
        <v>39</v>
      </c>
      <c r="X44" s="7" t="s">
        <v>45</v>
      </c>
      <c r="Y44" s="10">
        <v>173.73</v>
      </c>
      <c r="Z44" s="23" t="s">
        <v>48</v>
      </c>
      <c r="AA44" s="12" t="s">
        <v>204</v>
      </c>
      <c r="AB44" s="51" t="s">
        <v>29</v>
      </c>
      <c r="AC44" s="23" t="s">
        <v>99</v>
      </c>
      <c r="AF44" s="23"/>
    </row>
    <row r="45" spans="1:32" ht="15" customHeight="1" x14ac:dyDescent="0.25">
      <c r="A45" s="27" t="s">
        <v>1265</v>
      </c>
      <c r="B45" s="25">
        <v>45079</v>
      </c>
      <c r="C45" s="29">
        <f>YEAR(B45) - YEAR(_xlfn.MINIFS($B:$B, $A:$A, A45)) + 1</f>
        <v>1</v>
      </c>
      <c r="D45" s="15">
        <f>IF(C45=1, 1500 - SUMIFS($Y:$Y, $A:$A, A45, $C:$C, C45, $E:$E, "Approved", $Z:$Z, "&lt;&gt;PFA GC", $F:$F, "&lt;&gt;No"),
   IF(C45=2, 1000 - SUMIFS($Y:$Y, $A:$A, A45, $C:$C, C45, $E:$E, "Approved", $Z:$Z, "&lt;&gt;PFA GC", $F:$F, "&lt;&gt;No"),
   IF(C45&gt;=3, 500 - SUMIFS($Y:$Y, $A:$A, A45, $C:$C, C45, $E:$E, "Approved", $Z:$Z, "&lt;&gt;PFA GC", $F:$F, "&lt;&gt;No"), "")))</f>
        <v>573.20000000000005</v>
      </c>
      <c r="E45" s="16" t="s">
        <v>28</v>
      </c>
      <c r="F45" s="28" t="s">
        <v>29</v>
      </c>
      <c r="G45" s="29" t="s">
        <v>30</v>
      </c>
      <c r="H45" s="23" t="s">
        <v>205</v>
      </c>
      <c r="I45" s="23" t="s">
        <v>94</v>
      </c>
      <c r="J45" s="23">
        <v>68305</v>
      </c>
      <c r="K45" s="37" t="s">
        <v>95</v>
      </c>
      <c r="L45" s="20" t="s">
        <v>2065</v>
      </c>
      <c r="M45" s="37" t="s">
        <v>31</v>
      </c>
      <c r="N45" s="37" t="s">
        <v>102</v>
      </c>
      <c r="O45" s="37" t="s">
        <v>98</v>
      </c>
      <c r="P45" s="37" t="s">
        <v>99</v>
      </c>
      <c r="Q45" s="37" t="s">
        <v>31</v>
      </c>
      <c r="R45" s="7" t="s">
        <v>31</v>
      </c>
      <c r="S45" s="23">
        <v>1</v>
      </c>
      <c r="T45" s="43" t="s">
        <v>31</v>
      </c>
      <c r="U45" s="7" t="s">
        <v>31</v>
      </c>
      <c r="V45" s="22" t="s">
        <v>85</v>
      </c>
      <c r="W45" s="23" t="s">
        <v>88</v>
      </c>
      <c r="X45" s="7" t="s">
        <v>45</v>
      </c>
      <c r="Y45" s="10">
        <v>926.8</v>
      </c>
      <c r="Z45" s="23" t="s">
        <v>38</v>
      </c>
      <c r="AA45" s="12" t="s">
        <v>70</v>
      </c>
      <c r="AB45" s="51" t="s">
        <v>29</v>
      </c>
      <c r="AC45" s="23" t="s">
        <v>29</v>
      </c>
      <c r="AF45" s="23"/>
    </row>
    <row r="46" spans="1:32" ht="15" customHeight="1" x14ac:dyDescent="0.25">
      <c r="A46" s="30" t="s">
        <v>1266</v>
      </c>
      <c r="B46" s="25">
        <v>45083</v>
      </c>
      <c r="C46" s="29">
        <f>YEAR(B46) - YEAR(_xlfn.MINIFS($B:$B, $A:$A, A46)) + 1</f>
        <v>1</v>
      </c>
      <c r="D46" s="15">
        <f>IF(C46=1, 1500 - SUMIFS($Y:$Y, $A:$A, A46, $C:$C, C46, $E:$E, "Approved", $Z:$Z, "&lt;&gt;PFA GC", $F:$F, "&lt;&gt;No"),
   IF(C46=2, 1000 - SUMIFS($Y:$Y, $A:$A, A46, $C:$C, C46, $E:$E, "Approved", $Z:$Z, "&lt;&gt;PFA GC", $F:$F, "&lt;&gt;No"),
   IF(C46&gt;=3, 500 - SUMIFS($Y:$Y, $A:$A, A46, $C:$C, C46, $E:$E, "Approved", $Z:$Z, "&lt;&gt;PFA GC", $F:$F, "&lt;&gt;No"), "")))</f>
        <v>604.18000000000006</v>
      </c>
      <c r="E46" s="16" t="s">
        <v>28</v>
      </c>
      <c r="F46" s="28" t="s">
        <v>29</v>
      </c>
      <c r="G46" s="29" t="s">
        <v>30</v>
      </c>
      <c r="H46" s="23" t="s">
        <v>93</v>
      </c>
      <c r="I46" s="23" t="s">
        <v>94</v>
      </c>
      <c r="J46" s="23">
        <v>68502</v>
      </c>
      <c r="K46" s="37" t="s">
        <v>95</v>
      </c>
      <c r="L46" s="20" t="s">
        <v>2066</v>
      </c>
      <c r="M46" s="37" t="s">
        <v>108</v>
      </c>
      <c r="N46" s="37" t="s">
        <v>97</v>
      </c>
      <c r="O46" s="37" t="s">
        <v>98</v>
      </c>
      <c r="P46" s="37" t="s">
        <v>99</v>
      </c>
      <c r="Q46" s="37" t="s">
        <v>31</v>
      </c>
      <c r="R46" s="7" t="s">
        <v>31</v>
      </c>
      <c r="S46" s="23">
        <v>1</v>
      </c>
      <c r="T46" s="43" t="s">
        <v>31</v>
      </c>
      <c r="U46" s="7" t="s">
        <v>31</v>
      </c>
      <c r="V46" s="22" t="s">
        <v>82</v>
      </c>
      <c r="W46" s="23" t="s">
        <v>206</v>
      </c>
      <c r="X46" s="7" t="s">
        <v>43</v>
      </c>
      <c r="Y46" s="10">
        <v>55.8</v>
      </c>
      <c r="Z46" s="23" t="s">
        <v>131</v>
      </c>
      <c r="AA46" s="12" t="s">
        <v>207</v>
      </c>
      <c r="AB46" s="51" t="s">
        <v>29</v>
      </c>
      <c r="AC46" s="23" t="s">
        <v>29</v>
      </c>
      <c r="AF46" s="23"/>
    </row>
    <row r="47" spans="1:32" ht="15" customHeight="1" x14ac:dyDescent="0.25">
      <c r="A47" s="30" t="s">
        <v>1266</v>
      </c>
      <c r="B47" s="13">
        <v>45083</v>
      </c>
      <c r="C47" s="29">
        <f>YEAR(B47) - YEAR(_xlfn.MINIFS($B:$B, $A:$A, A47)) + 1</f>
        <v>1</v>
      </c>
      <c r="D47" s="15">
        <f>IF(C47=1, 1500 - SUMIFS($Y:$Y, $A:$A, A47, $C:$C, C47, $E:$E, "Approved", $Z:$Z, "&lt;&gt;PFA GC", $F:$F, "&lt;&gt;No"),
   IF(C47=2, 1000 - SUMIFS($Y:$Y, $A:$A, A47, $C:$C, C47, $E:$E, "Approved", $Z:$Z, "&lt;&gt;PFA GC", $F:$F, "&lt;&gt;No"),
   IF(C47&gt;=3, 500 - SUMIFS($Y:$Y, $A:$A, A47, $C:$C, C47, $E:$E, "Approved", $Z:$Z, "&lt;&gt;PFA GC", $F:$F, "&lt;&gt;No"), "")))</f>
        <v>604.18000000000006</v>
      </c>
      <c r="E47" s="16" t="s">
        <v>28</v>
      </c>
      <c r="F47" s="28" t="s">
        <v>29</v>
      </c>
      <c r="G47" s="29" t="s">
        <v>30</v>
      </c>
      <c r="H47" s="23" t="s">
        <v>93</v>
      </c>
      <c r="I47" s="23" t="s">
        <v>94</v>
      </c>
      <c r="J47" s="23">
        <v>68502</v>
      </c>
      <c r="K47" s="37" t="s">
        <v>95</v>
      </c>
      <c r="L47" s="20" t="s">
        <v>2066</v>
      </c>
      <c r="M47" s="37" t="s">
        <v>108</v>
      </c>
      <c r="N47" s="37" t="s">
        <v>97</v>
      </c>
      <c r="O47" s="37" t="s">
        <v>98</v>
      </c>
      <c r="P47" s="37" t="s">
        <v>99</v>
      </c>
      <c r="Q47" s="37" t="s">
        <v>31</v>
      </c>
      <c r="R47" s="7" t="s">
        <v>31</v>
      </c>
      <c r="S47" s="23">
        <v>1</v>
      </c>
      <c r="T47" s="43" t="s">
        <v>31</v>
      </c>
      <c r="U47" s="7" t="s">
        <v>31</v>
      </c>
      <c r="V47" s="22" t="s">
        <v>82</v>
      </c>
      <c r="W47" s="23" t="s">
        <v>206</v>
      </c>
      <c r="X47" s="7" t="s">
        <v>43</v>
      </c>
      <c r="Y47" s="10">
        <v>840.02</v>
      </c>
      <c r="Z47" s="23" t="s">
        <v>209</v>
      </c>
      <c r="AA47" s="12" t="s">
        <v>207</v>
      </c>
      <c r="AB47" s="51" t="s">
        <v>29</v>
      </c>
      <c r="AC47" s="23" t="s">
        <v>29</v>
      </c>
      <c r="AF47" s="23"/>
    </row>
    <row r="48" spans="1:32" ht="15" customHeight="1" x14ac:dyDescent="0.25">
      <c r="A48" s="30" t="s">
        <v>1267</v>
      </c>
      <c r="B48" s="13">
        <v>45083</v>
      </c>
      <c r="C48" s="29">
        <f>YEAR(B48) - YEAR(_xlfn.MINIFS($B:$B, $A:$A, A48)) + 1</f>
        <v>1</v>
      </c>
      <c r="D48" s="15">
        <f>IF(C48=1, 1500 - SUMIFS($Y:$Y, $A:$A, A48, $C:$C, C48, $E:$E, "Approved", $Z:$Z, "&lt;&gt;PFA GC", $F:$F, "&lt;&gt;No"),
   IF(C48=2, 1000 - SUMIFS($Y:$Y, $A:$A, A48, $C:$C, C48, $E:$E, "Approved", $Z:$Z, "&lt;&gt;PFA GC", $F:$F, "&lt;&gt;No"),
   IF(C48&gt;=3, 500 - SUMIFS($Y:$Y, $A:$A, A48, $C:$C, C48, $E:$E, "Approved", $Z:$Z, "&lt;&gt;PFA GC", $F:$F, "&lt;&gt;No"), "")))</f>
        <v>182.63000000000011</v>
      </c>
      <c r="E48" s="16" t="s">
        <v>28</v>
      </c>
      <c r="F48" s="28" t="s">
        <v>29</v>
      </c>
      <c r="G48" s="29" t="s">
        <v>30</v>
      </c>
      <c r="H48" s="23" t="s">
        <v>93</v>
      </c>
      <c r="I48" s="23" t="s">
        <v>94</v>
      </c>
      <c r="J48" s="23">
        <v>68506</v>
      </c>
      <c r="K48" s="37" t="s">
        <v>95</v>
      </c>
      <c r="L48" s="20" t="s">
        <v>2089</v>
      </c>
      <c r="M48" s="37" t="s">
        <v>96</v>
      </c>
      <c r="N48" s="37" t="s">
        <v>97</v>
      </c>
      <c r="O48" s="37" t="s">
        <v>98</v>
      </c>
      <c r="P48" s="37" t="s">
        <v>99</v>
      </c>
      <c r="Q48" s="37" t="s">
        <v>31</v>
      </c>
      <c r="R48" s="7" t="s">
        <v>31</v>
      </c>
      <c r="S48" s="23">
        <v>3</v>
      </c>
      <c r="T48" s="43" t="s">
        <v>31</v>
      </c>
      <c r="U48" s="7" t="s">
        <v>31</v>
      </c>
      <c r="V48" s="22" t="s">
        <v>85</v>
      </c>
      <c r="W48" s="23" t="s">
        <v>130</v>
      </c>
      <c r="X48" s="7" t="s">
        <v>49</v>
      </c>
      <c r="Y48" s="10">
        <v>425.37</v>
      </c>
      <c r="Z48" s="23" t="s">
        <v>146</v>
      </c>
      <c r="AA48" s="12" t="s">
        <v>208</v>
      </c>
      <c r="AB48" s="51" t="s">
        <v>29</v>
      </c>
      <c r="AC48" s="23" t="s">
        <v>29</v>
      </c>
      <c r="AF48" s="23"/>
    </row>
    <row r="49" spans="1:32" ht="15" customHeight="1" x14ac:dyDescent="0.25">
      <c r="A49" s="30" t="s">
        <v>1267</v>
      </c>
      <c r="B49" s="13">
        <v>45083</v>
      </c>
      <c r="C49" s="29">
        <f>YEAR(B49) - YEAR(_xlfn.MINIFS($B:$B, $A:$A, A49)) + 1</f>
        <v>1</v>
      </c>
      <c r="D49" s="15">
        <f>IF(C49=1, 1500 - SUMIFS($Y:$Y, $A:$A, A49, $C:$C, C49, $E:$E, "Approved", $Z:$Z, "&lt;&gt;PFA GC", $F:$F, "&lt;&gt;No"),
   IF(C49=2, 1000 - SUMIFS($Y:$Y, $A:$A, A49, $C:$C, C49, $E:$E, "Approved", $Z:$Z, "&lt;&gt;PFA GC", $F:$F, "&lt;&gt;No"),
   IF(C49&gt;=3, 500 - SUMIFS($Y:$Y, $A:$A, A49, $C:$C, C49, $E:$E, "Approved", $Z:$Z, "&lt;&gt;PFA GC", $F:$F, "&lt;&gt;No"), "")))</f>
        <v>182.63000000000011</v>
      </c>
      <c r="E49" s="16" t="s">
        <v>28</v>
      </c>
      <c r="F49" s="28" t="s">
        <v>29</v>
      </c>
      <c r="G49" s="29" t="s">
        <v>30</v>
      </c>
      <c r="H49" s="23" t="s">
        <v>93</v>
      </c>
      <c r="I49" s="23" t="s">
        <v>94</v>
      </c>
      <c r="J49" s="23">
        <v>68506</v>
      </c>
      <c r="K49" s="37" t="s">
        <v>95</v>
      </c>
      <c r="L49" s="20" t="s">
        <v>2089</v>
      </c>
      <c r="M49" s="37" t="s">
        <v>96</v>
      </c>
      <c r="N49" s="37" t="s">
        <v>97</v>
      </c>
      <c r="O49" s="37" t="s">
        <v>98</v>
      </c>
      <c r="P49" s="37" t="s">
        <v>99</v>
      </c>
      <c r="Q49" s="37" t="s">
        <v>31</v>
      </c>
      <c r="R49" s="7" t="s">
        <v>31</v>
      </c>
      <c r="S49" s="23">
        <v>3</v>
      </c>
      <c r="T49" s="43" t="s">
        <v>31</v>
      </c>
      <c r="U49" s="7" t="s">
        <v>31</v>
      </c>
      <c r="V49" s="22" t="s">
        <v>85</v>
      </c>
      <c r="W49" s="23" t="s">
        <v>130</v>
      </c>
      <c r="X49" s="7" t="s">
        <v>43</v>
      </c>
      <c r="Y49" s="10">
        <v>892</v>
      </c>
      <c r="Z49" s="23" t="s">
        <v>158</v>
      </c>
      <c r="AA49" s="12" t="s">
        <v>210</v>
      </c>
      <c r="AB49" s="51" t="s">
        <v>29</v>
      </c>
      <c r="AC49" s="23" t="s">
        <v>29</v>
      </c>
      <c r="AF49" s="23"/>
    </row>
    <row r="50" spans="1:32" ht="15" customHeight="1" x14ac:dyDescent="0.25">
      <c r="A50" s="30" t="s">
        <v>1268</v>
      </c>
      <c r="B50" s="13">
        <v>45084</v>
      </c>
      <c r="C50" s="29">
        <f>YEAR(B50) - YEAR(_xlfn.MINIFS($B:$B, $A:$A, A50)) + 1</f>
        <v>1</v>
      </c>
      <c r="D50" s="15">
        <f>IF(C50=1, 1500 - SUMIFS($Y:$Y, $A:$A, A50, $C:$C, C50, $E:$E, "Approved", $Z:$Z, "&lt;&gt;PFA GC", $F:$F, "&lt;&gt;No"),
   IF(C50=2, 1000 - SUMIFS($Y:$Y, $A:$A, A50, $C:$C, C50, $E:$E, "Approved", $Z:$Z, "&lt;&gt;PFA GC", $F:$F, "&lt;&gt;No"),
   IF(C50&gt;=3, 500 - SUMIFS($Y:$Y, $A:$A, A50, $C:$C, C50, $E:$E, "Approved", $Z:$Z, "&lt;&gt;PFA GC", $F:$F, "&lt;&gt;No"), "")))</f>
        <v>248.65000000000009</v>
      </c>
      <c r="E50" s="16" t="s">
        <v>28</v>
      </c>
      <c r="F50" s="28">
        <v>45084</v>
      </c>
      <c r="G50" s="28" t="s">
        <v>30</v>
      </c>
      <c r="H50" s="23" t="s">
        <v>120</v>
      </c>
      <c r="I50" s="23" t="s">
        <v>94</v>
      </c>
      <c r="J50" s="23">
        <v>68801</v>
      </c>
      <c r="K50" s="37" t="s">
        <v>151</v>
      </c>
      <c r="L50" s="20" t="s">
        <v>2068</v>
      </c>
      <c r="M50" s="37" t="s">
        <v>96</v>
      </c>
      <c r="N50" s="37" t="s">
        <v>97</v>
      </c>
      <c r="O50" s="37" t="s">
        <v>98</v>
      </c>
      <c r="P50" s="37" t="s">
        <v>99</v>
      </c>
      <c r="Q50" s="37" t="s">
        <v>114</v>
      </c>
      <c r="R50" s="7" t="s">
        <v>31</v>
      </c>
      <c r="S50" s="23">
        <v>4</v>
      </c>
      <c r="T50" s="43">
        <v>3852.63</v>
      </c>
      <c r="U50" s="7" t="s">
        <v>31</v>
      </c>
      <c r="V50" s="22" t="s">
        <v>32</v>
      </c>
      <c r="W50" s="23" t="s">
        <v>61</v>
      </c>
      <c r="X50" s="7" t="s">
        <v>34</v>
      </c>
      <c r="Y50" s="10">
        <v>100</v>
      </c>
      <c r="Z50" s="23" t="s">
        <v>89</v>
      </c>
      <c r="AA50" s="12" t="s">
        <v>92</v>
      </c>
      <c r="AB50" s="51" t="s">
        <v>29</v>
      </c>
      <c r="AC50" s="23" t="s">
        <v>99</v>
      </c>
      <c r="AF50" s="23"/>
    </row>
    <row r="51" spans="1:32" ht="15" customHeight="1" x14ac:dyDescent="0.25">
      <c r="A51" s="30" t="s">
        <v>1227</v>
      </c>
      <c r="B51" s="13">
        <v>45084</v>
      </c>
      <c r="C51" s="29">
        <f>YEAR(B51) - YEAR(_xlfn.MINIFS($B:$B, $A:$A, A51)) + 1</f>
        <v>1</v>
      </c>
      <c r="D51" s="15">
        <f>IF(C51=1, 1500 - SUMIFS($Y:$Y, $A:$A, A51, $C:$C, C51, $E:$E, "Approved", $Z:$Z, "&lt;&gt;PFA GC", $F:$F, "&lt;&gt;No"),
   IF(C51=2, 1000 - SUMIFS($Y:$Y, $A:$A, A51, $C:$C, C51, $E:$E, "Approved", $Z:$Z, "&lt;&gt;PFA GC", $F:$F, "&lt;&gt;No"),
   IF(C51&gt;=3, 500 - SUMIFS($Y:$Y, $A:$A, A51, $C:$C, C51, $E:$E, "Approved", $Z:$Z, "&lt;&gt;PFA GC", $F:$F, "&lt;&gt;No"), "")))</f>
        <v>1500</v>
      </c>
      <c r="E51" s="16" t="s">
        <v>28</v>
      </c>
      <c r="F51" s="28">
        <v>45084</v>
      </c>
      <c r="G51" s="28" t="s">
        <v>30</v>
      </c>
      <c r="H51" s="23" t="s">
        <v>31</v>
      </c>
      <c r="I51" s="23" t="s">
        <v>31</v>
      </c>
      <c r="J51" s="23" t="s">
        <v>31</v>
      </c>
      <c r="K51" s="37" t="s">
        <v>31</v>
      </c>
      <c r="L51" s="20" t="s">
        <v>2090</v>
      </c>
      <c r="M51" s="37" t="s">
        <v>31</v>
      </c>
      <c r="N51" s="37" t="s">
        <v>31</v>
      </c>
      <c r="O51" s="37" t="s">
        <v>31</v>
      </c>
      <c r="P51" s="37" t="s">
        <v>31</v>
      </c>
      <c r="Q51" s="37" t="s">
        <v>31</v>
      </c>
      <c r="R51" s="7" t="s">
        <v>31</v>
      </c>
      <c r="S51" s="23" t="s">
        <v>31</v>
      </c>
      <c r="T51" s="43" t="s">
        <v>31</v>
      </c>
      <c r="U51" s="7" t="s">
        <v>31</v>
      </c>
      <c r="V51" s="22" t="s">
        <v>32</v>
      </c>
      <c r="W51" s="23" t="s">
        <v>156</v>
      </c>
      <c r="X51" s="7" t="s">
        <v>34</v>
      </c>
      <c r="Y51" s="10">
        <v>100</v>
      </c>
      <c r="Z51" s="23" t="s">
        <v>89</v>
      </c>
      <c r="AA51" s="12" t="s">
        <v>92</v>
      </c>
      <c r="AB51" s="51" t="s">
        <v>29</v>
      </c>
      <c r="AC51" s="23" t="s">
        <v>99</v>
      </c>
      <c r="AF51" s="23"/>
    </row>
    <row r="52" spans="1:32" ht="15" customHeight="1" x14ac:dyDescent="0.25">
      <c r="A52" s="30" t="s">
        <v>1270</v>
      </c>
      <c r="B52" s="13">
        <v>45084</v>
      </c>
      <c r="C52" s="29">
        <f>YEAR(B52) - YEAR(_xlfn.MINIFS($B:$B, $A:$A, A52)) + 1</f>
        <v>1</v>
      </c>
      <c r="D52" s="15">
        <f>IF(C52=1, 1500 - SUMIFS($Y:$Y, $A:$A, A52, $C:$C, C52, $E:$E, "Approved", $Z:$Z, "&lt;&gt;PFA GC", $F:$F, "&lt;&gt;No"),
   IF(C52=2, 1000 - SUMIFS($Y:$Y, $A:$A, A52, $C:$C, C52, $E:$E, "Approved", $Z:$Z, "&lt;&gt;PFA GC", $F:$F, "&lt;&gt;No"),
   IF(C52&gt;=3, 500 - SUMIFS($Y:$Y, $A:$A, A52, $C:$C, C52, $E:$E, "Approved", $Z:$Z, "&lt;&gt;PFA GC", $F:$F, "&lt;&gt;No"), "")))</f>
        <v>1500</v>
      </c>
      <c r="E52" s="36" t="s">
        <v>139</v>
      </c>
      <c r="F52" s="28" t="s">
        <v>99</v>
      </c>
      <c r="G52" s="29" t="s">
        <v>140</v>
      </c>
      <c r="H52" s="23" t="s">
        <v>211</v>
      </c>
      <c r="I52" s="23" t="s">
        <v>94</v>
      </c>
      <c r="J52" s="23">
        <v>68871</v>
      </c>
      <c r="K52" s="37" t="s">
        <v>95</v>
      </c>
      <c r="L52" s="20" t="s">
        <v>2093</v>
      </c>
      <c r="M52" s="37" t="s">
        <v>108</v>
      </c>
      <c r="N52" s="37" t="s">
        <v>102</v>
      </c>
      <c r="O52" s="37" t="s">
        <v>98</v>
      </c>
      <c r="P52" s="37" t="s">
        <v>99</v>
      </c>
      <c r="Q52" s="37" t="s">
        <v>31</v>
      </c>
      <c r="R52" s="7"/>
      <c r="S52" s="23">
        <v>1</v>
      </c>
      <c r="T52" s="43" t="s">
        <v>31</v>
      </c>
      <c r="U52" s="7"/>
      <c r="V52" s="22" t="s">
        <v>32</v>
      </c>
      <c r="W52" s="23" t="s">
        <v>61</v>
      </c>
      <c r="X52" s="7" t="s">
        <v>33</v>
      </c>
      <c r="Y52" s="10">
        <v>1500</v>
      </c>
      <c r="Z52" s="23" t="s">
        <v>31</v>
      </c>
      <c r="AA52" s="12" t="s">
        <v>212</v>
      </c>
      <c r="AB52" s="51" t="s">
        <v>99</v>
      </c>
      <c r="AC52" s="23" t="s">
        <v>99</v>
      </c>
      <c r="AF52" s="23"/>
    </row>
    <row r="53" spans="1:32" ht="15" customHeight="1" x14ac:dyDescent="0.25">
      <c r="A53" s="30" t="s">
        <v>1269</v>
      </c>
      <c r="B53" s="13">
        <v>45084</v>
      </c>
      <c r="C53" s="29">
        <f>YEAR(B53) - YEAR(_xlfn.MINIFS($B:$B, $A:$A, A53)) + 1</f>
        <v>1</v>
      </c>
      <c r="D53" s="15">
        <f>IF(C53=1, 1500 - SUMIFS($Y:$Y, $A:$A, A53, $C:$C, C53, $E:$E, "Approved", $Z:$Z, "&lt;&gt;PFA GC", $F:$F, "&lt;&gt;No"),
   IF(C53=2, 1000 - SUMIFS($Y:$Y, $A:$A, A53, $C:$C, C53, $E:$E, "Approved", $Z:$Z, "&lt;&gt;PFA GC", $F:$F, "&lt;&gt;No"),
   IF(C53&gt;=3, 500 - SUMIFS($Y:$Y, $A:$A, A53, $C:$C, C53, $E:$E, "Approved", $Z:$Z, "&lt;&gt;PFA GC", $F:$F, "&lt;&gt;No"), "")))</f>
        <v>1500</v>
      </c>
      <c r="E53" s="16" t="s">
        <v>28</v>
      </c>
      <c r="F53" s="28">
        <v>45084</v>
      </c>
      <c r="G53" s="28" t="s">
        <v>30</v>
      </c>
      <c r="H53" s="23" t="s">
        <v>31</v>
      </c>
      <c r="I53" s="23" t="s">
        <v>31</v>
      </c>
      <c r="J53" s="23" t="s">
        <v>31</v>
      </c>
      <c r="K53" s="37" t="s">
        <v>31</v>
      </c>
      <c r="L53" s="20" t="s">
        <v>2115</v>
      </c>
      <c r="M53" s="37" t="s">
        <v>31</v>
      </c>
      <c r="N53" s="37" t="s">
        <v>31</v>
      </c>
      <c r="O53" s="37" t="s">
        <v>31</v>
      </c>
      <c r="P53" s="37" t="s">
        <v>31</v>
      </c>
      <c r="Q53" s="37" t="s">
        <v>31</v>
      </c>
      <c r="R53" s="7" t="s">
        <v>31</v>
      </c>
      <c r="S53" s="23" t="s">
        <v>31</v>
      </c>
      <c r="T53" s="43" t="s">
        <v>31</v>
      </c>
      <c r="U53" s="7" t="s">
        <v>31</v>
      </c>
      <c r="V53" s="22" t="s">
        <v>32</v>
      </c>
      <c r="W53" s="23" t="s">
        <v>61</v>
      </c>
      <c r="X53" s="7" t="s">
        <v>34</v>
      </c>
      <c r="Y53" s="10">
        <v>50</v>
      </c>
      <c r="Z53" s="23" t="s">
        <v>89</v>
      </c>
      <c r="AA53" s="12" t="s">
        <v>52</v>
      </c>
      <c r="AB53" s="51" t="s">
        <v>29</v>
      </c>
      <c r="AC53" s="23" t="s">
        <v>99</v>
      </c>
      <c r="AF53" s="23"/>
    </row>
    <row r="54" spans="1:32" ht="15" customHeight="1" x14ac:dyDescent="0.25">
      <c r="A54" s="27" t="s">
        <v>1271</v>
      </c>
      <c r="B54" s="13">
        <v>45084</v>
      </c>
      <c r="C54" s="29">
        <f>YEAR(B54) - YEAR(_xlfn.MINIFS($B:$B, $A:$A, A54)) + 1</f>
        <v>1</v>
      </c>
      <c r="D54" s="15">
        <f>IF(C54=1, 1500 - SUMIFS($Y:$Y, $A:$A, A54, $C:$C, C54, $E:$E, "Approved", $Z:$Z, "&lt;&gt;PFA GC", $F:$F, "&lt;&gt;No"),
   IF(C54=2, 1000 - SUMIFS($Y:$Y, $A:$A, A54, $C:$C, C54, $E:$E, "Approved", $Z:$Z, "&lt;&gt;PFA GC", $F:$F, "&lt;&gt;No"),
   IF(C54&gt;=3, 500 - SUMIFS($Y:$Y, $A:$A, A54, $C:$C, C54, $E:$E, "Approved", $Z:$Z, "&lt;&gt;PFA GC", $F:$F, "&lt;&gt;No"), "")))</f>
        <v>1381</v>
      </c>
      <c r="E54" s="16" t="s">
        <v>28</v>
      </c>
      <c r="F54" s="28" t="s">
        <v>29</v>
      </c>
      <c r="G54" s="29" t="s">
        <v>30</v>
      </c>
      <c r="H54" s="23" t="s">
        <v>213</v>
      </c>
      <c r="I54" s="23" t="s">
        <v>94</v>
      </c>
      <c r="J54" s="23">
        <v>68949</v>
      </c>
      <c r="K54" s="37" t="s">
        <v>151</v>
      </c>
      <c r="L54" s="20" t="s">
        <v>31</v>
      </c>
      <c r="M54" s="37" t="s">
        <v>31</v>
      </c>
      <c r="N54" s="37" t="s">
        <v>97</v>
      </c>
      <c r="O54" s="37" t="s">
        <v>98</v>
      </c>
      <c r="P54" s="37" t="s">
        <v>99</v>
      </c>
      <c r="Q54" s="37" t="s">
        <v>31</v>
      </c>
      <c r="R54" s="7" t="s">
        <v>31</v>
      </c>
      <c r="S54" s="23">
        <v>1</v>
      </c>
      <c r="T54" s="43" t="s">
        <v>31</v>
      </c>
      <c r="U54" s="7" t="s">
        <v>31</v>
      </c>
      <c r="V54" s="34" t="s">
        <v>81</v>
      </c>
      <c r="W54" s="23" t="s">
        <v>109</v>
      </c>
      <c r="X54" s="7" t="s">
        <v>40</v>
      </c>
      <c r="Y54" s="10">
        <v>119</v>
      </c>
      <c r="Z54" s="23" t="s">
        <v>35</v>
      </c>
      <c r="AA54" s="12" t="s">
        <v>90</v>
      </c>
      <c r="AB54" s="51" t="s">
        <v>29</v>
      </c>
      <c r="AC54" s="23" t="s">
        <v>29</v>
      </c>
      <c r="AF54" s="23"/>
    </row>
    <row r="55" spans="1:32" ht="15" customHeight="1" x14ac:dyDescent="0.25">
      <c r="A55" s="27" t="s">
        <v>1228</v>
      </c>
      <c r="B55" s="25">
        <v>45085</v>
      </c>
      <c r="C55" s="29">
        <f>YEAR(B55) - YEAR(_xlfn.MINIFS($B:$B, $A:$A, A55)) + 1</f>
        <v>1</v>
      </c>
      <c r="D55" s="15">
        <f>IF(C55=1, 1500 - SUMIFS($Y:$Y, $A:$A, A55, $C:$C, C55, $E:$E, "Approved", $Z:$Z, "&lt;&gt;PFA GC", $F:$F, "&lt;&gt;No"),
   IF(C55=2, 1000 - SUMIFS($Y:$Y, $A:$A, A55, $C:$C, C55, $E:$E, "Approved", $Z:$Z, "&lt;&gt;PFA GC", $F:$F, "&lt;&gt;No"),
   IF(C55&gt;=3, 500 - SUMIFS($Y:$Y, $A:$A, A55, $C:$C, C55, $E:$E, "Approved", $Z:$Z, "&lt;&gt;PFA GC", $F:$F, "&lt;&gt;No"), "")))</f>
        <v>1044.4099999999999</v>
      </c>
      <c r="E55" s="16" t="s">
        <v>28</v>
      </c>
      <c r="F55" s="28" t="s">
        <v>29</v>
      </c>
      <c r="G55" s="29" t="s">
        <v>30</v>
      </c>
      <c r="H55" s="23" t="s">
        <v>143</v>
      </c>
      <c r="I55" s="23" t="s">
        <v>94</v>
      </c>
      <c r="J55" s="23">
        <v>68901</v>
      </c>
      <c r="K55" s="37" t="s">
        <v>95</v>
      </c>
      <c r="L55" s="20" t="s">
        <v>2065</v>
      </c>
      <c r="M55" s="37" t="s">
        <v>31</v>
      </c>
      <c r="N55" s="37" t="s">
        <v>97</v>
      </c>
      <c r="O55" s="37" t="s">
        <v>98</v>
      </c>
      <c r="P55" s="37" t="s">
        <v>99</v>
      </c>
      <c r="Q55" s="37" t="s">
        <v>126</v>
      </c>
      <c r="R55" s="7" t="s">
        <v>31</v>
      </c>
      <c r="S55" s="23">
        <v>1</v>
      </c>
      <c r="T55" s="43" t="s">
        <v>31</v>
      </c>
      <c r="U55" s="7" t="s">
        <v>31</v>
      </c>
      <c r="V55" s="22" t="s">
        <v>144</v>
      </c>
      <c r="W55" s="23" t="s">
        <v>145</v>
      </c>
      <c r="X55" s="7" t="s">
        <v>33</v>
      </c>
      <c r="Y55" s="10">
        <v>55.59</v>
      </c>
      <c r="Z55" s="23" t="s">
        <v>38</v>
      </c>
      <c r="AA55" s="53" t="s">
        <v>214</v>
      </c>
      <c r="AB55" s="51" t="s">
        <v>29</v>
      </c>
      <c r="AC55" s="23" t="s">
        <v>29</v>
      </c>
      <c r="AF55" s="23"/>
    </row>
    <row r="56" spans="1:32" ht="15" customHeight="1" x14ac:dyDescent="0.25">
      <c r="A56" s="27" t="s">
        <v>1274</v>
      </c>
      <c r="B56" s="25">
        <v>45085</v>
      </c>
      <c r="C56" s="29">
        <f>YEAR(B56) - YEAR(_xlfn.MINIFS($B:$B, $A:$A, A56)) + 1</f>
        <v>1</v>
      </c>
      <c r="D56" s="15">
        <f>IF(C56=1, 1500 - SUMIFS($Y:$Y, $A:$A, A56, $C:$C, C56, $E:$E, "Approved", $Z:$Z, "&lt;&gt;PFA GC", $F:$F, "&lt;&gt;No"),
   IF(C56=2, 1000 - SUMIFS($Y:$Y, $A:$A, A56, $C:$C, C56, $E:$E, "Approved", $Z:$Z, "&lt;&gt;PFA GC", $F:$F, "&lt;&gt;No"),
   IF(C56&gt;=3, 500 - SUMIFS($Y:$Y, $A:$A, A56, $C:$C, C56, $E:$E, "Approved", $Z:$Z, "&lt;&gt;PFA GC", $F:$F, "&lt;&gt;No"), "")))</f>
        <v>1300</v>
      </c>
      <c r="E56" s="16" t="s">
        <v>28</v>
      </c>
      <c r="F56" s="28" t="s">
        <v>29</v>
      </c>
      <c r="G56" s="29" t="s">
        <v>30</v>
      </c>
      <c r="H56" s="23" t="s">
        <v>187</v>
      </c>
      <c r="I56" s="23" t="s">
        <v>94</v>
      </c>
      <c r="J56" s="23">
        <v>68331</v>
      </c>
      <c r="K56" s="37" t="s">
        <v>95</v>
      </c>
      <c r="L56" s="20" t="s">
        <v>2084</v>
      </c>
      <c r="M56" s="37" t="s">
        <v>101</v>
      </c>
      <c r="N56" s="37" t="s">
        <v>102</v>
      </c>
      <c r="O56" s="37" t="s">
        <v>138</v>
      </c>
      <c r="P56" s="37" t="s">
        <v>99</v>
      </c>
      <c r="Q56" s="37" t="s">
        <v>167</v>
      </c>
      <c r="R56" s="7" t="s">
        <v>31</v>
      </c>
      <c r="S56" s="23">
        <v>1</v>
      </c>
      <c r="T56" s="43" t="s">
        <v>31</v>
      </c>
      <c r="U56" s="7" t="s">
        <v>31</v>
      </c>
      <c r="V56" s="34" t="s">
        <v>81</v>
      </c>
      <c r="W56" s="23" t="s">
        <v>109</v>
      </c>
      <c r="X56" s="7" t="s">
        <v>34</v>
      </c>
      <c r="Y56" s="10">
        <v>200</v>
      </c>
      <c r="Z56" s="23" t="s">
        <v>35</v>
      </c>
      <c r="AA56" s="12" t="s">
        <v>52</v>
      </c>
      <c r="AB56" s="51" t="s">
        <v>29</v>
      </c>
      <c r="AC56" s="23" t="s">
        <v>29</v>
      </c>
      <c r="AF56" s="23"/>
    </row>
    <row r="57" spans="1:32" ht="15" customHeight="1" x14ac:dyDescent="0.25">
      <c r="A57" s="27" t="s">
        <v>1273</v>
      </c>
      <c r="B57" s="25">
        <v>45085</v>
      </c>
      <c r="C57" s="29">
        <f>YEAR(B57) - YEAR(_xlfn.MINIFS($B:$B, $A:$A, A57)) + 1</f>
        <v>1</v>
      </c>
      <c r="D57" s="15">
        <f>IF(C57=1, 1500 - SUMIFS($Y:$Y, $A:$A, A57, $C:$C, C57, $E:$E, "Approved", $Z:$Z, "&lt;&gt;PFA GC", $F:$F, "&lt;&gt;No"),
   IF(C57=2, 1000 - SUMIFS($Y:$Y, $A:$A, A57, $C:$C, C57, $E:$E, "Approved", $Z:$Z, "&lt;&gt;PFA GC", $F:$F, "&lt;&gt;No"),
   IF(C57&gt;=3, 500 - SUMIFS($Y:$Y, $A:$A, A57, $C:$C, C57, $E:$E, "Approved", $Z:$Z, "&lt;&gt;PFA GC", $F:$F, "&lt;&gt;No"), "")))</f>
        <v>769.9</v>
      </c>
      <c r="E57" s="16" t="s">
        <v>28</v>
      </c>
      <c r="F57" s="28" t="s">
        <v>29</v>
      </c>
      <c r="G57" s="29" t="s">
        <v>30</v>
      </c>
      <c r="H57" s="23" t="s">
        <v>93</v>
      </c>
      <c r="I57" s="23" t="s">
        <v>94</v>
      </c>
      <c r="J57" s="23">
        <v>68528</v>
      </c>
      <c r="K57" s="37" t="s">
        <v>95</v>
      </c>
      <c r="L57" s="20" t="s">
        <v>2097</v>
      </c>
      <c r="M57" s="37" t="s">
        <v>101</v>
      </c>
      <c r="N57" s="37" t="s">
        <v>97</v>
      </c>
      <c r="O57" s="37" t="s">
        <v>98</v>
      </c>
      <c r="P57" s="37" t="s">
        <v>99</v>
      </c>
      <c r="Q57" s="37" t="s">
        <v>114</v>
      </c>
      <c r="R57" s="7" t="s">
        <v>31</v>
      </c>
      <c r="S57" s="23">
        <v>2</v>
      </c>
      <c r="T57" s="43" t="s">
        <v>31</v>
      </c>
      <c r="U57" s="7" t="s">
        <v>31</v>
      </c>
      <c r="V57" s="34" t="s">
        <v>81</v>
      </c>
      <c r="W57" s="23" t="s">
        <v>109</v>
      </c>
      <c r="X57" s="7" t="s">
        <v>40</v>
      </c>
      <c r="Y57" s="10">
        <v>200</v>
      </c>
      <c r="Z57" s="23" t="s">
        <v>35</v>
      </c>
      <c r="AA57" s="12" t="s">
        <v>90</v>
      </c>
      <c r="AB57" s="51" t="s">
        <v>29</v>
      </c>
      <c r="AC57" s="23" t="s">
        <v>29</v>
      </c>
      <c r="AF57" s="23"/>
    </row>
    <row r="58" spans="1:32" ht="15" customHeight="1" x14ac:dyDescent="0.25">
      <c r="A58" s="27" t="s">
        <v>1273</v>
      </c>
      <c r="B58" s="25">
        <v>45085</v>
      </c>
      <c r="C58" s="29">
        <f>YEAR(B58) - YEAR(_xlfn.MINIFS($B:$B, $A:$A, A58)) + 1</f>
        <v>1</v>
      </c>
      <c r="D58" s="15">
        <f>IF(C58=1, 1500 - SUMIFS($Y:$Y, $A:$A, A58, $C:$C, C58, $E:$E, "Approved", $Z:$Z, "&lt;&gt;PFA GC", $F:$F, "&lt;&gt;No"),
   IF(C58=2, 1000 - SUMIFS($Y:$Y, $A:$A, A58, $C:$C, C58, $E:$E, "Approved", $Z:$Z, "&lt;&gt;PFA GC", $F:$F, "&lt;&gt;No"),
   IF(C58&gt;=3, 500 - SUMIFS($Y:$Y, $A:$A, A58, $C:$C, C58, $E:$E, "Approved", $Z:$Z, "&lt;&gt;PFA GC", $F:$F, "&lt;&gt;No"), "")))</f>
        <v>769.9</v>
      </c>
      <c r="E58" s="16" t="s">
        <v>28</v>
      </c>
      <c r="F58" s="28" t="s">
        <v>29</v>
      </c>
      <c r="G58" s="29" t="s">
        <v>30</v>
      </c>
      <c r="H58" s="23" t="s">
        <v>93</v>
      </c>
      <c r="I58" s="23" t="s">
        <v>94</v>
      </c>
      <c r="J58" s="23">
        <v>68528</v>
      </c>
      <c r="K58" s="37" t="s">
        <v>95</v>
      </c>
      <c r="L58" s="20" t="s">
        <v>2097</v>
      </c>
      <c r="M58" s="37" t="s">
        <v>101</v>
      </c>
      <c r="N58" s="37" t="s">
        <v>97</v>
      </c>
      <c r="O58" s="37" t="s">
        <v>98</v>
      </c>
      <c r="P58" s="37" t="s">
        <v>99</v>
      </c>
      <c r="Q58" s="37" t="s">
        <v>114</v>
      </c>
      <c r="R58" s="7" t="s">
        <v>31</v>
      </c>
      <c r="S58" s="23">
        <v>2</v>
      </c>
      <c r="T58" s="43" t="s">
        <v>31</v>
      </c>
      <c r="U58" s="7" t="s">
        <v>31</v>
      </c>
      <c r="V58" s="34" t="s">
        <v>81</v>
      </c>
      <c r="W58" s="23" t="s">
        <v>109</v>
      </c>
      <c r="X58" s="7" t="s">
        <v>43</v>
      </c>
      <c r="Y58" s="10">
        <v>204</v>
      </c>
      <c r="Z58" s="23" t="s">
        <v>215</v>
      </c>
      <c r="AA58" s="12" t="s">
        <v>216</v>
      </c>
      <c r="AB58" s="51" t="s">
        <v>29</v>
      </c>
      <c r="AC58" s="23" t="s">
        <v>29</v>
      </c>
      <c r="AF58" s="23"/>
    </row>
    <row r="59" spans="1:32" ht="15" customHeight="1" x14ac:dyDescent="0.25">
      <c r="A59" s="30" t="s">
        <v>1273</v>
      </c>
      <c r="B59" s="25">
        <v>45085</v>
      </c>
      <c r="C59" s="29">
        <f>YEAR(B59) - YEAR(_xlfn.MINIFS($B:$B, $A:$A, A59)) + 1</f>
        <v>1</v>
      </c>
      <c r="D59" s="15">
        <f>IF(C59=1, 1500 - SUMIFS($Y:$Y, $A:$A, A59, $C:$C, C59, $E:$E, "Approved", $Z:$Z, "&lt;&gt;PFA GC", $F:$F, "&lt;&gt;No"),
   IF(C59=2, 1000 - SUMIFS($Y:$Y, $A:$A, A59, $C:$C, C59, $E:$E, "Approved", $Z:$Z, "&lt;&gt;PFA GC", $F:$F, "&lt;&gt;No"),
   IF(C59&gt;=3, 500 - SUMIFS($Y:$Y, $A:$A, A59, $C:$C, C59, $E:$E, "Approved", $Z:$Z, "&lt;&gt;PFA GC", $F:$F, "&lt;&gt;No"), "")))</f>
        <v>769.9</v>
      </c>
      <c r="E59" s="16" t="s">
        <v>28</v>
      </c>
      <c r="F59" s="28" t="s">
        <v>29</v>
      </c>
      <c r="G59" s="29" t="s">
        <v>30</v>
      </c>
      <c r="H59" s="23" t="s">
        <v>93</v>
      </c>
      <c r="I59" s="23" t="s">
        <v>94</v>
      </c>
      <c r="J59" s="23">
        <v>68528</v>
      </c>
      <c r="K59" s="37" t="s">
        <v>95</v>
      </c>
      <c r="L59" s="20" t="s">
        <v>2097</v>
      </c>
      <c r="M59" s="37" t="s">
        <v>101</v>
      </c>
      <c r="N59" s="37" t="s">
        <v>97</v>
      </c>
      <c r="O59" s="37" t="s">
        <v>98</v>
      </c>
      <c r="P59" s="37" t="s">
        <v>99</v>
      </c>
      <c r="Q59" s="37" t="s">
        <v>114</v>
      </c>
      <c r="R59" s="7" t="s">
        <v>31</v>
      </c>
      <c r="S59" s="23">
        <v>2</v>
      </c>
      <c r="T59" s="43" t="s">
        <v>31</v>
      </c>
      <c r="U59" s="7" t="s">
        <v>31</v>
      </c>
      <c r="V59" s="34" t="s">
        <v>81</v>
      </c>
      <c r="W59" s="23" t="s">
        <v>109</v>
      </c>
      <c r="X59" s="7" t="s">
        <v>49</v>
      </c>
      <c r="Y59" s="10">
        <v>326.10000000000002</v>
      </c>
      <c r="Z59" s="23" t="s">
        <v>217</v>
      </c>
      <c r="AA59" s="12" t="s">
        <v>218</v>
      </c>
      <c r="AB59" s="51" t="s">
        <v>29</v>
      </c>
      <c r="AC59" s="23" t="s">
        <v>29</v>
      </c>
      <c r="AF59" s="23"/>
    </row>
    <row r="60" spans="1:32" ht="15" customHeight="1" x14ac:dyDescent="0.25">
      <c r="A60" s="27" t="s">
        <v>1272</v>
      </c>
      <c r="B60" s="25">
        <v>45085</v>
      </c>
      <c r="C60" s="29">
        <f>YEAR(B60) - YEAR(_xlfn.MINIFS($B:$B, $A:$A, A60)) + 1</f>
        <v>1</v>
      </c>
      <c r="D60" s="15">
        <f>IF(C60=1, 1500 - SUMIFS($Y:$Y, $A:$A, A60, $C:$C, C60, $E:$E, "Approved", $Z:$Z, "&lt;&gt;PFA GC", $F:$F, "&lt;&gt;No"),
   IF(C60=2, 1000 - SUMIFS($Y:$Y, $A:$A, A60, $C:$C, C60, $E:$E, "Approved", $Z:$Z, "&lt;&gt;PFA GC", $F:$F, "&lt;&gt;No"),
   IF(C60&gt;=3, 500 - SUMIFS($Y:$Y, $A:$A, A60, $C:$C, C60, $E:$E, "Approved", $Z:$Z, "&lt;&gt;PFA GC", $F:$F, "&lt;&gt;No"), "")))</f>
        <v>1500</v>
      </c>
      <c r="E60" s="16" t="s">
        <v>28</v>
      </c>
      <c r="F60" s="17">
        <v>45085</v>
      </c>
      <c r="G60" s="28" t="s">
        <v>30</v>
      </c>
      <c r="H60" s="23" t="s">
        <v>31</v>
      </c>
      <c r="I60" s="23" t="s">
        <v>31</v>
      </c>
      <c r="J60" s="23" t="s">
        <v>31</v>
      </c>
      <c r="K60" s="37" t="s">
        <v>31</v>
      </c>
      <c r="L60" s="20" t="s">
        <v>2110</v>
      </c>
      <c r="M60" s="37" t="s">
        <v>31</v>
      </c>
      <c r="N60" s="37" t="s">
        <v>31</v>
      </c>
      <c r="O60" s="37" t="s">
        <v>31</v>
      </c>
      <c r="P60" s="37" t="s">
        <v>31</v>
      </c>
      <c r="Q60" s="37" t="s">
        <v>31</v>
      </c>
      <c r="R60" s="7" t="s">
        <v>31</v>
      </c>
      <c r="S60" s="23" t="s">
        <v>31</v>
      </c>
      <c r="T60" s="43" t="s">
        <v>31</v>
      </c>
      <c r="U60" s="7" t="s">
        <v>31</v>
      </c>
      <c r="V60" s="22" t="s">
        <v>32</v>
      </c>
      <c r="W60" s="23" t="s">
        <v>61</v>
      </c>
      <c r="X60" s="7" t="s">
        <v>34</v>
      </c>
      <c r="Y60" s="10">
        <v>50</v>
      </c>
      <c r="Z60" s="23" t="s">
        <v>89</v>
      </c>
      <c r="AA60" s="12" t="s">
        <v>52</v>
      </c>
      <c r="AB60" s="51" t="s">
        <v>29</v>
      </c>
      <c r="AC60" s="23" t="s">
        <v>99</v>
      </c>
      <c r="AF60" s="23"/>
    </row>
    <row r="61" spans="1:32" ht="15" customHeight="1" x14ac:dyDescent="0.25">
      <c r="A61" s="27" t="s">
        <v>1278</v>
      </c>
      <c r="B61" s="25">
        <v>45086</v>
      </c>
      <c r="C61" s="29">
        <f>YEAR(B61) - YEAR(_xlfn.MINIFS($B:$B, $A:$A, A61)) + 1</f>
        <v>1</v>
      </c>
      <c r="D61" s="15">
        <f>IF(C61=1, 1500 - SUMIFS($Y:$Y, $A:$A, A61, $C:$C, C61, $E:$E, "Approved", $Z:$Z, "&lt;&gt;PFA GC", $F:$F, "&lt;&gt;No"),
   IF(C61=2, 1000 - SUMIFS($Y:$Y, $A:$A, A61, $C:$C, C61, $E:$E, "Approved", $Z:$Z, "&lt;&gt;PFA GC", $F:$F, "&lt;&gt;No"),
   IF(C61&gt;=3, 500 - SUMIFS($Y:$Y, $A:$A, A61, $C:$C, C61, $E:$E, "Approved", $Z:$Z, "&lt;&gt;PFA GC", $F:$F, "&lt;&gt;No"), "")))</f>
        <v>1500</v>
      </c>
      <c r="E61" s="16" t="s">
        <v>28</v>
      </c>
      <c r="F61" s="28">
        <v>45086</v>
      </c>
      <c r="G61" s="28" t="s">
        <v>30</v>
      </c>
      <c r="H61" s="23" t="s">
        <v>31</v>
      </c>
      <c r="I61" s="23" t="s">
        <v>31</v>
      </c>
      <c r="J61" s="23" t="s">
        <v>31</v>
      </c>
      <c r="K61" s="37" t="s">
        <v>31</v>
      </c>
      <c r="L61" s="20" t="s">
        <v>2067</v>
      </c>
      <c r="M61" s="37" t="s">
        <v>31</v>
      </c>
      <c r="N61" s="37" t="s">
        <v>31</v>
      </c>
      <c r="O61" s="37" t="s">
        <v>31</v>
      </c>
      <c r="P61" s="37" t="s">
        <v>31</v>
      </c>
      <c r="Q61" s="37" t="s">
        <v>31</v>
      </c>
      <c r="R61" s="7" t="s">
        <v>31</v>
      </c>
      <c r="S61" s="23" t="s">
        <v>31</v>
      </c>
      <c r="T61" s="43" t="s">
        <v>31</v>
      </c>
      <c r="U61" s="7" t="s">
        <v>31</v>
      </c>
      <c r="V61" s="22" t="s">
        <v>32</v>
      </c>
      <c r="W61" s="23" t="s">
        <v>39</v>
      </c>
      <c r="X61" s="7" t="s">
        <v>34</v>
      </c>
      <c r="Y61" s="10">
        <v>100</v>
      </c>
      <c r="Z61" s="23" t="s">
        <v>89</v>
      </c>
      <c r="AA61" s="12" t="s">
        <v>92</v>
      </c>
      <c r="AB61" s="51" t="s">
        <v>29</v>
      </c>
      <c r="AC61" s="23" t="s">
        <v>99</v>
      </c>
      <c r="AF61" s="23"/>
    </row>
    <row r="62" spans="1:32" ht="15" customHeight="1" x14ac:dyDescent="0.25">
      <c r="A62" s="27" t="s">
        <v>1268</v>
      </c>
      <c r="B62" s="25">
        <v>45086</v>
      </c>
      <c r="C62" s="29">
        <f>YEAR(B62) - YEAR(_xlfn.MINIFS($B:$B, $A:$A, A62)) + 1</f>
        <v>1</v>
      </c>
      <c r="D62" s="15">
        <f>IF(C62=1, 1500 - SUMIFS($Y:$Y, $A:$A, A62, $C:$C, C62, $E:$E, "Approved", $Z:$Z, "&lt;&gt;PFA GC", $F:$F, "&lt;&gt;No"),
   IF(C62=2, 1000 - SUMIFS($Y:$Y, $A:$A, A62, $C:$C, C62, $E:$E, "Approved", $Z:$Z, "&lt;&gt;PFA GC", $F:$F, "&lt;&gt;No"),
   IF(C62&gt;=3, 500 - SUMIFS($Y:$Y, $A:$A, A62, $C:$C, C62, $E:$E, "Approved", $Z:$Z, "&lt;&gt;PFA GC", $F:$F, "&lt;&gt;No"), "")))</f>
        <v>248.65000000000009</v>
      </c>
      <c r="E62" s="16" t="s">
        <v>28</v>
      </c>
      <c r="F62" s="28" t="s">
        <v>29</v>
      </c>
      <c r="G62" s="29" t="s">
        <v>30</v>
      </c>
      <c r="H62" s="23" t="s">
        <v>120</v>
      </c>
      <c r="I62" s="23" t="s">
        <v>94</v>
      </c>
      <c r="J62" s="23">
        <v>68801</v>
      </c>
      <c r="K62" s="37" t="s">
        <v>151</v>
      </c>
      <c r="L62" s="20" t="s">
        <v>2068</v>
      </c>
      <c r="M62" s="37" t="s">
        <v>96</v>
      </c>
      <c r="N62" s="37" t="s">
        <v>97</v>
      </c>
      <c r="O62" s="37" t="s">
        <v>98</v>
      </c>
      <c r="P62" s="37" t="s">
        <v>99</v>
      </c>
      <c r="Q62" s="37" t="s">
        <v>114</v>
      </c>
      <c r="R62" s="7" t="s">
        <v>31</v>
      </c>
      <c r="S62" s="23">
        <v>4</v>
      </c>
      <c r="T62" s="43">
        <v>3852.63</v>
      </c>
      <c r="U62" s="7" t="s">
        <v>31</v>
      </c>
      <c r="V62" s="22" t="s">
        <v>32</v>
      </c>
      <c r="W62" s="23" t="s">
        <v>61</v>
      </c>
      <c r="X62" s="7" t="s">
        <v>45</v>
      </c>
      <c r="Y62" s="10">
        <v>0</v>
      </c>
      <c r="Z62" s="23" t="s">
        <v>48</v>
      </c>
      <c r="AA62" s="12" t="s">
        <v>219</v>
      </c>
      <c r="AB62" s="51" t="s">
        <v>29</v>
      </c>
      <c r="AC62" s="23" t="s">
        <v>29</v>
      </c>
      <c r="AF62" s="23"/>
    </row>
    <row r="63" spans="1:32" ht="15" customHeight="1" x14ac:dyDescent="0.25">
      <c r="A63" s="27" t="s">
        <v>1268</v>
      </c>
      <c r="B63" s="25">
        <v>45086</v>
      </c>
      <c r="C63" s="29">
        <f>YEAR(B63) - YEAR(_xlfn.MINIFS($B:$B, $A:$A, A63)) + 1</f>
        <v>1</v>
      </c>
      <c r="D63" s="15">
        <f>IF(C63=1, 1500 - SUMIFS($Y:$Y, $A:$A, A63, $C:$C, C63, $E:$E, "Approved", $Z:$Z, "&lt;&gt;PFA GC", $F:$F, "&lt;&gt;No"),
   IF(C63=2, 1000 - SUMIFS($Y:$Y, $A:$A, A63, $C:$C, C63, $E:$E, "Approved", $Z:$Z, "&lt;&gt;PFA GC", $F:$F, "&lt;&gt;No"),
   IF(C63&gt;=3, 500 - SUMIFS($Y:$Y, $A:$A, A63, $C:$C, C63, $E:$E, "Approved", $Z:$Z, "&lt;&gt;PFA GC", $F:$F, "&lt;&gt;No"), "")))</f>
        <v>248.65000000000009</v>
      </c>
      <c r="E63" s="16" t="s">
        <v>28</v>
      </c>
      <c r="F63" s="28" t="s">
        <v>29</v>
      </c>
      <c r="G63" s="29" t="s">
        <v>30</v>
      </c>
      <c r="H63" s="23" t="s">
        <v>120</v>
      </c>
      <c r="I63" s="23" t="s">
        <v>94</v>
      </c>
      <c r="J63" s="23">
        <v>68801</v>
      </c>
      <c r="K63" s="37" t="s">
        <v>151</v>
      </c>
      <c r="L63" s="20" t="s">
        <v>2068</v>
      </c>
      <c r="M63" s="37" t="s">
        <v>96</v>
      </c>
      <c r="N63" s="37" t="s">
        <v>97</v>
      </c>
      <c r="O63" s="37" t="s">
        <v>98</v>
      </c>
      <c r="P63" s="37" t="s">
        <v>99</v>
      </c>
      <c r="Q63" s="37" t="s">
        <v>114</v>
      </c>
      <c r="R63" s="7" t="s">
        <v>31</v>
      </c>
      <c r="S63" s="23">
        <v>4</v>
      </c>
      <c r="T63" s="43">
        <v>3852.63</v>
      </c>
      <c r="U63" s="7" t="s">
        <v>31</v>
      </c>
      <c r="V63" s="22" t="s">
        <v>32</v>
      </c>
      <c r="W63" s="23" t="s">
        <v>61</v>
      </c>
      <c r="X63" s="7" t="s">
        <v>45</v>
      </c>
      <c r="Y63" s="10">
        <v>257.26</v>
      </c>
      <c r="Z63" s="23" t="s">
        <v>48</v>
      </c>
      <c r="AA63" s="12" t="s">
        <v>73</v>
      </c>
      <c r="AB63" s="51" t="s">
        <v>29</v>
      </c>
      <c r="AC63" s="23" t="s">
        <v>29</v>
      </c>
      <c r="AF63" s="23"/>
    </row>
    <row r="64" spans="1:32" ht="15" customHeight="1" x14ac:dyDescent="0.25">
      <c r="A64" s="30" t="s">
        <v>1268</v>
      </c>
      <c r="B64" s="25">
        <v>45086</v>
      </c>
      <c r="C64" s="29">
        <f>YEAR(B64) - YEAR(_xlfn.MINIFS($B:$B, $A:$A, A64)) + 1</f>
        <v>1</v>
      </c>
      <c r="D64" s="15">
        <f>IF(C64=1, 1500 - SUMIFS($Y:$Y, $A:$A, A64, $C:$C, C64, $E:$E, "Approved", $Z:$Z, "&lt;&gt;PFA GC", $F:$F, "&lt;&gt;No"),
   IF(C64=2, 1000 - SUMIFS($Y:$Y, $A:$A, A64, $C:$C, C64, $E:$E, "Approved", $Z:$Z, "&lt;&gt;PFA GC", $F:$F, "&lt;&gt;No"),
   IF(C64&gt;=3, 500 - SUMIFS($Y:$Y, $A:$A, A64, $C:$C, C64, $E:$E, "Approved", $Z:$Z, "&lt;&gt;PFA GC", $F:$F, "&lt;&gt;No"), "")))</f>
        <v>248.65000000000009</v>
      </c>
      <c r="E64" s="16" t="s">
        <v>28</v>
      </c>
      <c r="F64" s="28" t="s">
        <v>29</v>
      </c>
      <c r="G64" s="29" t="s">
        <v>30</v>
      </c>
      <c r="H64" s="23" t="s">
        <v>120</v>
      </c>
      <c r="I64" s="23" t="s">
        <v>94</v>
      </c>
      <c r="J64" s="23">
        <v>68801</v>
      </c>
      <c r="K64" s="37" t="s">
        <v>151</v>
      </c>
      <c r="L64" s="20" t="s">
        <v>2068</v>
      </c>
      <c r="M64" s="37" t="s">
        <v>96</v>
      </c>
      <c r="N64" s="37" t="s">
        <v>97</v>
      </c>
      <c r="O64" s="37" t="s">
        <v>98</v>
      </c>
      <c r="P64" s="37" t="s">
        <v>99</v>
      </c>
      <c r="Q64" s="37" t="s">
        <v>114</v>
      </c>
      <c r="R64" s="7" t="s">
        <v>31</v>
      </c>
      <c r="S64" s="23">
        <v>4</v>
      </c>
      <c r="T64" s="43">
        <v>3852.63</v>
      </c>
      <c r="U64" s="7" t="s">
        <v>31</v>
      </c>
      <c r="V64" s="22" t="s">
        <v>32</v>
      </c>
      <c r="W64" s="23" t="s">
        <v>61</v>
      </c>
      <c r="X64" s="7" t="s">
        <v>49</v>
      </c>
      <c r="Y64" s="10">
        <v>789.13</v>
      </c>
      <c r="Z64" s="23" t="s">
        <v>146</v>
      </c>
      <c r="AA64" s="12" t="s">
        <v>220</v>
      </c>
      <c r="AB64" s="51" t="s">
        <v>29</v>
      </c>
      <c r="AC64" s="23" t="s">
        <v>29</v>
      </c>
      <c r="AF64" s="23"/>
    </row>
    <row r="65" spans="1:32" ht="15" customHeight="1" x14ac:dyDescent="0.25">
      <c r="A65" s="27" t="s">
        <v>1214</v>
      </c>
      <c r="B65" s="25">
        <v>45086</v>
      </c>
      <c r="C65" s="29">
        <f>YEAR(B65) - YEAR(_xlfn.MINIFS($B:$B, $A:$A, A65)) + 1</f>
        <v>1</v>
      </c>
      <c r="D65" s="15">
        <f>IF(C65=1, 1500 - SUMIFS($Y:$Y, $A:$A, A65, $C:$C, C65, $E:$E, "Approved", $Z:$Z, "&lt;&gt;PFA GC", $F:$F, "&lt;&gt;No"),
   IF(C65=2, 1000 - SUMIFS($Y:$Y, $A:$A, A65, $C:$C, C65, $E:$E, "Approved", $Z:$Z, "&lt;&gt;PFA GC", $F:$F, "&lt;&gt;No"),
   IF(C65&gt;=3, 500 - SUMIFS($Y:$Y, $A:$A, A65, $C:$C, C65, $E:$E, "Approved", $Z:$Z, "&lt;&gt;PFA GC", $F:$F, "&lt;&gt;No"), "")))</f>
        <v>1500</v>
      </c>
      <c r="E65" s="16" t="s">
        <v>28</v>
      </c>
      <c r="F65" s="28">
        <v>45086</v>
      </c>
      <c r="G65" s="28" t="s">
        <v>30</v>
      </c>
      <c r="H65" s="23" t="s">
        <v>31</v>
      </c>
      <c r="I65" s="23" t="s">
        <v>31</v>
      </c>
      <c r="J65" s="23" t="s">
        <v>31</v>
      </c>
      <c r="K65" s="37" t="s">
        <v>31</v>
      </c>
      <c r="L65" s="20" t="s">
        <v>2073</v>
      </c>
      <c r="M65" s="37" t="s">
        <v>31</v>
      </c>
      <c r="N65" s="37" t="s">
        <v>31</v>
      </c>
      <c r="O65" s="37" t="s">
        <v>31</v>
      </c>
      <c r="P65" s="37" t="s">
        <v>31</v>
      </c>
      <c r="Q65" s="37" t="s">
        <v>31</v>
      </c>
      <c r="R65" s="7" t="s">
        <v>31</v>
      </c>
      <c r="S65" s="23" t="s">
        <v>31</v>
      </c>
      <c r="T65" s="43" t="s">
        <v>31</v>
      </c>
      <c r="U65" s="7" t="s">
        <v>31</v>
      </c>
      <c r="V65" s="22" t="s">
        <v>32</v>
      </c>
      <c r="W65" s="23" t="s">
        <v>61</v>
      </c>
      <c r="X65" s="7" t="s">
        <v>34</v>
      </c>
      <c r="Y65" s="10">
        <v>50</v>
      </c>
      <c r="Z65" s="23" t="s">
        <v>89</v>
      </c>
      <c r="AA65" s="12" t="s">
        <v>92</v>
      </c>
      <c r="AB65" s="51" t="s">
        <v>29</v>
      </c>
      <c r="AC65" s="23" t="s">
        <v>99</v>
      </c>
      <c r="AF65" s="23"/>
    </row>
    <row r="66" spans="1:32" ht="15" customHeight="1" x14ac:dyDescent="0.25">
      <c r="A66" s="27" t="s">
        <v>1279</v>
      </c>
      <c r="B66" s="25">
        <v>45086</v>
      </c>
      <c r="C66" s="29">
        <f>YEAR(B66) - YEAR(_xlfn.MINIFS($B:$B, $A:$A, A66)) + 1</f>
        <v>1</v>
      </c>
      <c r="D66" s="15">
        <f>IF(C66=1, 1500 - SUMIFS($Y:$Y, $A:$A, A66, $C:$C, C66, $E:$E, "Approved", $Z:$Z, "&lt;&gt;PFA GC", $F:$F, "&lt;&gt;No"),
   IF(C66=2, 1000 - SUMIFS($Y:$Y, $A:$A, A66, $C:$C, C66, $E:$E, "Approved", $Z:$Z, "&lt;&gt;PFA GC", $F:$F, "&lt;&gt;No"),
   IF(C66&gt;=3, 500 - SUMIFS($Y:$Y, $A:$A, A66, $C:$C, C66, $E:$E, "Approved", $Z:$Z, "&lt;&gt;PFA GC", $F:$F, "&lt;&gt;No"), "")))</f>
        <v>1300</v>
      </c>
      <c r="E66" s="16" t="s">
        <v>28</v>
      </c>
      <c r="F66" s="28" t="s">
        <v>29</v>
      </c>
      <c r="G66" s="29" t="s">
        <v>30</v>
      </c>
      <c r="H66" s="23" t="s">
        <v>187</v>
      </c>
      <c r="I66" s="23" t="s">
        <v>94</v>
      </c>
      <c r="J66" s="23">
        <v>68310</v>
      </c>
      <c r="K66" s="37" t="s">
        <v>151</v>
      </c>
      <c r="L66" s="20" t="s">
        <v>2093</v>
      </c>
      <c r="M66" s="37" t="s">
        <v>101</v>
      </c>
      <c r="N66" s="37" t="s">
        <v>102</v>
      </c>
      <c r="O66" s="37" t="s">
        <v>98</v>
      </c>
      <c r="P66" s="37" t="s">
        <v>99</v>
      </c>
      <c r="Q66" s="37" t="s">
        <v>31</v>
      </c>
      <c r="R66" s="7" t="s">
        <v>31</v>
      </c>
      <c r="S66" s="23">
        <v>1</v>
      </c>
      <c r="T66" s="43" t="s">
        <v>31</v>
      </c>
      <c r="U66" s="7" t="s">
        <v>31</v>
      </c>
      <c r="V66" s="34" t="s">
        <v>81</v>
      </c>
      <c r="W66" s="23" t="s">
        <v>109</v>
      </c>
      <c r="X66" s="7" t="s">
        <v>40</v>
      </c>
      <c r="Y66" s="10">
        <v>200</v>
      </c>
      <c r="Z66" s="23" t="s">
        <v>35</v>
      </c>
      <c r="AA66" s="12" t="s">
        <v>90</v>
      </c>
      <c r="AB66" s="51" t="s">
        <v>29</v>
      </c>
      <c r="AC66" s="23" t="s">
        <v>29</v>
      </c>
      <c r="AF66" s="23"/>
    </row>
    <row r="67" spans="1:32" ht="15" customHeight="1" x14ac:dyDescent="0.25">
      <c r="A67" s="30" t="s">
        <v>1275</v>
      </c>
      <c r="B67" s="25">
        <v>45086</v>
      </c>
      <c r="C67" s="29">
        <f>YEAR(B67) - YEAR(_xlfn.MINIFS($B:$B, $A:$A, A67)) + 1</f>
        <v>1</v>
      </c>
      <c r="D67" s="15">
        <f>IF(C67=1, 1500 - SUMIFS($Y:$Y, $A:$A, A67, $C:$C, C67, $E:$E, "Approved", $Z:$Z, "&lt;&gt;PFA GC", $F:$F, "&lt;&gt;No"),
   IF(C67=2, 1000 - SUMIFS($Y:$Y, $A:$A, A67, $C:$C, C67, $E:$E, "Approved", $Z:$Z, "&lt;&gt;PFA GC", $F:$F, "&lt;&gt;No"),
   IF(C67&gt;=3, 500 - SUMIFS($Y:$Y, $A:$A, A67, $C:$C, C67, $E:$E, "Approved", $Z:$Z, "&lt;&gt;PFA GC", $F:$F, "&lt;&gt;No"), "")))</f>
        <v>305.05999999999995</v>
      </c>
      <c r="E67" s="16" t="s">
        <v>28</v>
      </c>
      <c r="F67" s="28" t="s">
        <v>29</v>
      </c>
      <c r="G67" s="29" t="s">
        <v>30</v>
      </c>
      <c r="H67" s="23" t="s">
        <v>100</v>
      </c>
      <c r="I67" s="23" t="s">
        <v>94</v>
      </c>
      <c r="J67" s="23">
        <v>68157</v>
      </c>
      <c r="K67" s="37" t="s">
        <v>151</v>
      </c>
      <c r="L67" s="20" t="s">
        <v>2101</v>
      </c>
      <c r="M67" s="37" t="s">
        <v>96</v>
      </c>
      <c r="N67" s="37" t="s">
        <v>102</v>
      </c>
      <c r="O67" s="37" t="s">
        <v>41</v>
      </c>
      <c r="P67" s="37" t="s">
        <v>29</v>
      </c>
      <c r="Q67" s="37" t="s">
        <v>114</v>
      </c>
      <c r="R67" s="7" t="s">
        <v>31</v>
      </c>
      <c r="S67" s="23">
        <v>5</v>
      </c>
      <c r="T67" s="43" t="s">
        <v>31</v>
      </c>
      <c r="U67" s="7" t="s">
        <v>31</v>
      </c>
      <c r="V67" s="22" t="s">
        <v>32</v>
      </c>
      <c r="W67" s="23" t="s">
        <v>39</v>
      </c>
      <c r="X67" s="7" t="s">
        <v>45</v>
      </c>
      <c r="Y67" s="10">
        <v>95</v>
      </c>
      <c r="Z67" s="23" t="s">
        <v>48</v>
      </c>
      <c r="AA67" s="12" t="s">
        <v>55</v>
      </c>
      <c r="AB67" s="51" t="s">
        <v>29</v>
      </c>
      <c r="AC67" s="23" t="s">
        <v>29</v>
      </c>
      <c r="AF67" s="23"/>
    </row>
    <row r="68" spans="1:32" ht="15" customHeight="1" x14ac:dyDescent="0.25">
      <c r="A68" s="30" t="s">
        <v>1275</v>
      </c>
      <c r="B68" s="13">
        <v>45086</v>
      </c>
      <c r="C68" s="29">
        <f>YEAR(B68) - YEAR(_xlfn.MINIFS($B:$B, $A:$A, A68)) + 1</f>
        <v>1</v>
      </c>
      <c r="D68" s="15">
        <f>IF(C68=1, 1500 - SUMIFS($Y:$Y, $A:$A, A68, $C:$C, C68, $E:$E, "Approved", $Z:$Z, "&lt;&gt;PFA GC", $F:$F, "&lt;&gt;No"),
   IF(C68=2, 1000 - SUMIFS($Y:$Y, $A:$A, A68, $C:$C, C68, $E:$E, "Approved", $Z:$Z, "&lt;&gt;PFA GC", $F:$F, "&lt;&gt;No"),
   IF(C68&gt;=3, 500 - SUMIFS($Y:$Y, $A:$A, A68, $C:$C, C68, $E:$E, "Approved", $Z:$Z, "&lt;&gt;PFA GC", $F:$F, "&lt;&gt;No"), "")))</f>
        <v>305.05999999999995</v>
      </c>
      <c r="E68" s="16" t="s">
        <v>28</v>
      </c>
      <c r="F68" s="28" t="s">
        <v>29</v>
      </c>
      <c r="G68" s="29" t="s">
        <v>30</v>
      </c>
      <c r="H68" s="23" t="s">
        <v>100</v>
      </c>
      <c r="I68" s="23" t="s">
        <v>94</v>
      </c>
      <c r="J68" s="23">
        <v>68157</v>
      </c>
      <c r="K68" s="37" t="s">
        <v>151</v>
      </c>
      <c r="L68" s="20" t="s">
        <v>2101</v>
      </c>
      <c r="M68" s="37" t="s">
        <v>96</v>
      </c>
      <c r="N68" s="37" t="s">
        <v>102</v>
      </c>
      <c r="O68" s="37" t="s">
        <v>41</v>
      </c>
      <c r="P68" s="37" t="s">
        <v>29</v>
      </c>
      <c r="Q68" s="37" t="s">
        <v>114</v>
      </c>
      <c r="R68" s="7" t="s">
        <v>31</v>
      </c>
      <c r="S68" s="23">
        <v>5</v>
      </c>
      <c r="T68" s="43" t="s">
        <v>31</v>
      </c>
      <c r="U68" s="7" t="s">
        <v>31</v>
      </c>
      <c r="V68" s="22" t="s">
        <v>32</v>
      </c>
      <c r="W68" s="23" t="s">
        <v>39</v>
      </c>
      <c r="X68" s="7" t="s">
        <v>45</v>
      </c>
      <c r="Y68" s="10">
        <v>181</v>
      </c>
      <c r="Z68" s="23" t="s">
        <v>48</v>
      </c>
      <c r="AA68" s="12" t="s">
        <v>54</v>
      </c>
      <c r="AB68" s="51" t="s">
        <v>29</v>
      </c>
      <c r="AC68" s="23" t="s">
        <v>29</v>
      </c>
      <c r="AF68" s="23"/>
    </row>
    <row r="69" spans="1:32" ht="15" customHeight="1" x14ac:dyDescent="0.25">
      <c r="A69" s="30" t="s">
        <v>1275</v>
      </c>
      <c r="B69" s="13">
        <v>45086</v>
      </c>
      <c r="C69" s="29">
        <f>YEAR(B69) - YEAR(_xlfn.MINIFS($B:$B, $A:$A, A69)) + 1</f>
        <v>1</v>
      </c>
      <c r="D69" s="15">
        <f>IF(C69=1, 1500 - SUMIFS($Y:$Y, $A:$A, A69, $C:$C, C69, $E:$E, "Approved", $Z:$Z, "&lt;&gt;PFA GC", $F:$F, "&lt;&gt;No"),
   IF(C69=2, 1000 - SUMIFS($Y:$Y, $A:$A, A69, $C:$C, C69, $E:$E, "Approved", $Z:$Z, "&lt;&gt;PFA GC", $F:$F, "&lt;&gt;No"),
   IF(C69&gt;=3, 500 - SUMIFS($Y:$Y, $A:$A, A69, $C:$C, C69, $E:$E, "Approved", $Z:$Z, "&lt;&gt;PFA GC", $F:$F, "&lt;&gt;No"), "")))</f>
        <v>305.05999999999995</v>
      </c>
      <c r="E69" s="16" t="s">
        <v>28</v>
      </c>
      <c r="F69" s="28" t="s">
        <v>29</v>
      </c>
      <c r="G69" s="29" t="s">
        <v>30</v>
      </c>
      <c r="H69" s="23" t="s">
        <v>100</v>
      </c>
      <c r="I69" s="23" t="s">
        <v>94</v>
      </c>
      <c r="J69" s="23">
        <v>68157</v>
      </c>
      <c r="K69" s="37" t="s">
        <v>151</v>
      </c>
      <c r="L69" s="20" t="s">
        <v>2101</v>
      </c>
      <c r="M69" s="37" t="s">
        <v>96</v>
      </c>
      <c r="N69" s="37" t="s">
        <v>102</v>
      </c>
      <c r="O69" s="37" t="s">
        <v>41</v>
      </c>
      <c r="P69" s="37" t="s">
        <v>29</v>
      </c>
      <c r="Q69" s="37" t="s">
        <v>114</v>
      </c>
      <c r="R69" s="7" t="s">
        <v>31</v>
      </c>
      <c r="S69" s="23">
        <v>5</v>
      </c>
      <c r="T69" s="43" t="s">
        <v>31</v>
      </c>
      <c r="U69" s="7" t="s">
        <v>31</v>
      </c>
      <c r="V69" s="22" t="s">
        <v>32</v>
      </c>
      <c r="W69" s="23" t="s">
        <v>39</v>
      </c>
      <c r="X69" s="7" t="s">
        <v>43</v>
      </c>
      <c r="Y69" s="10">
        <v>918.94</v>
      </c>
      <c r="Z69" s="23" t="s">
        <v>158</v>
      </c>
      <c r="AA69" s="12" t="s">
        <v>56</v>
      </c>
      <c r="AB69" s="51" t="s">
        <v>29</v>
      </c>
      <c r="AC69" s="23" t="s">
        <v>29</v>
      </c>
      <c r="AF69" s="23"/>
    </row>
    <row r="70" spans="1:32" ht="15" customHeight="1" x14ac:dyDescent="0.25">
      <c r="A70" s="30" t="s">
        <v>1276</v>
      </c>
      <c r="B70" s="13">
        <v>45086</v>
      </c>
      <c r="C70" s="29">
        <f>YEAR(B70) - YEAR(_xlfn.MINIFS($B:$B, $A:$A, A70)) + 1</f>
        <v>1</v>
      </c>
      <c r="D70" s="15">
        <f>IF(C70=1, 1500 - SUMIFS($Y:$Y, $A:$A, A70, $C:$C, C70, $E:$E, "Approved", $Z:$Z, "&lt;&gt;PFA GC", $F:$F, "&lt;&gt;No"),
   IF(C70=2, 1000 - SUMIFS($Y:$Y, $A:$A, A70, $C:$C, C70, $E:$E, "Approved", $Z:$Z, "&lt;&gt;PFA GC", $F:$F, "&lt;&gt;No"),
   IF(C70&gt;=3, 500 - SUMIFS($Y:$Y, $A:$A, A70, $C:$C, C70, $E:$E, "Approved", $Z:$Z, "&lt;&gt;PFA GC", $F:$F, "&lt;&gt;No"), "")))</f>
        <v>1194.31</v>
      </c>
      <c r="E70" s="16" t="s">
        <v>28</v>
      </c>
      <c r="F70" s="28">
        <v>45086</v>
      </c>
      <c r="G70" s="28" t="s">
        <v>30</v>
      </c>
      <c r="H70" s="23" t="s">
        <v>31</v>
      </c>
      <c r="I70" s="23" t="s">
        <v>31</v>
      </c>
      <c r="J70" s="23" t="s">
        <v>31</v>
      </c>
      <c r="K70" s="37" t="s">
        <v>31</v>
      </c>
      <c r="L70" s="20" t="s">
        <v>2118</v>
      </c>
      <c r="M70" s="37" t="s">
        <v>31</v>
      </c>
      <c r="N70" s="37" t="s">
        <v>31</v>
      </c>
      <c r="O70" s="37" t="s">
        <v>31</v>
      </c>
      <c r="P70" s="37" t="s">
        <v>31</v>
      </c>
      <c r="Q70" s="37" t="s">
        <v>31</v>
      </c>
      <c r="R70" s="7" t="s">
        <v>31</v>
      </c>
      <c r="S70" s="23" t="s">
        <v>31</v>
      </c>
      <c r="T70" s="43" t="s">
        <v>31</v>
      </c>
      <c r="U70" s="7" t="s">
        <v>31</v>
      </c>
      <c r="V70" s="48" t="s">
        <v>32</v>
      </c>
      <c r="W70" s="23" t="s">
        <v>39</v>
      </c>
      <c r="X70" s="7" t="s">
        <v>34</v>
      </c>
      <c r="Y70" s="10">
        <v>100</v>
      </c>
      <c r="Z70" s="23" t="s">
        <v>89</v>
      </c>
      <c r="AA70" s="12" t="s">
        <v>52</v>
      </c>
      <c r="AB70" s="51" t="s">
        <v>29</v>
      </c>
      <c r="AC70" s="23" t="s">
        <v>99</v>
      </c>
      <c r="AF70" s="23"/>
    </row>
    <row r="71" spans="1:32" ht="15" customHeight="1" x14ac:dyDescent="0.25">
      <c r="A71" s="30" t="s">
        <v>1277</v>
      </c>
      <c r="B71" s="13">
        <v>45086</v>
      </c>
      <c r="C71" s="29">
        <f>YEAR(B71) - YEAR(_xlfn.MINIFS($B:$B, $A:$A, A71)) + 1</f>
        <v>1</v>
      </c>
      <c r="D71" s="15">
        <f>IF(C71=1, 1500 - SUMIFS($Y:$Y, $A:$A, A71, $C:$C, C71, $E:$E, "Approved", $Z:$Z, "&lt;&gt;PFA GC", $F:$F, "&lt;&gt;No"),
   IF(C71=2, 1000 - SUMIFS($Y:$Y, $A:$A, A71, $C:$C, C71, $E:$E, "Approved", $Z:$Z, "&lt;&gt;PFA GC", $F:$F, "&lt;&gt;No"),
   IF(C71&gt;=3, 500 - SUMIFS($Y:$Y, $A:$A, A71, $C:$C, C71, $E:$E, "Approved", $Z:$Z, "&lt;&gt;PFA GC", $F:$F, "&lt;&gt;No"), "")))</f>
        <v>31.75</v>
      </c>
      <c r="E71" s="16" t="s">
        <v>28</v>
      </c>
      <c r="F71" s="28" t="s">
        <v>29</v>
      </c>
      <c r="G71" s="29" t="s">
        <v>30</v>
      </c>
      <c r="H71" s="23" t="s">
        <v>31</v>
      </c>
      <c r="I71" s="23" t="s">
        <v>31</v>
      </c>
      <c r="J71" s="23" t="s">
        <v>31</v>
      </c>
      <c r="K71" s="37" t="s">
        <v>31</v>
      </c>
      <c r="L71" s="20" t="s">
        <v>31</v>
      </c>
      <c r="M71" s="37" t="s">
        <v>31</v>
      </c>
      <c r="N71" s="37" t="s">
        <v>31</v>
      </c>
      <c r="O71" s="37" t="s">
        <v>31</v>
      </c>
      <c r="P71" s="37" t="s">
        <v>31</v>
      </c>
      <c r="Q71" s="37" t="s">
        <v>31</v>
      </c>
      <c r="R71" s="7" t="s">
        <v>31</v>
      </c>
      <c r="S71" s="23" t="s">
        <v>31</v>
      </c>
      <c r="T71" s="43" t="s">
        <v>31</v>
      </c>
      <c r="U71" s="7" t="s">
        <v>31</v>
      </c>
      <c r="V71" s="22" t="s">
        <v>82</v>
      </c>
      <c r="W71" s="23" t="s">
        <v>206</v>
      </c>
      <c r="X71" s="7" t="s">
        <v>43</v>
      </c>
      <c r="Y71" s="10">
        <v>968.25</v>
      </c>
      <c r="Z71" s="23" t="s">
        <v>221</v>
      </c>
      <c r="AA71" s="12" t="s">
        <v>222</v>
      </c>
      <c r="AB71" s="51" t="s">
        <v>29</v>
      </c>
      <c r="AC71" s="23" t="s">
        <v>99</v>
      </c>
      <c r="AF71" s="23"/>
    </row>
    <row r="72" spans="1:32" ht="15" customHeight="1" x14ac:dyDescent="0.25">
      <c r="A72" s="30" t="s">
        <v>1280</v>
      </c>
      <c r="B72" s="13">
        <v>45087</v>
      </c>
      <c r="C72" s="29">
        <f>YEAR(B72) - YEAR(_xlfn.MINIFS($B:$B, $A:$A, A72)) + 1</f>
        <v>1</v>
      </c>
      <c r="D72" s="15">
        <f>IF(C72=1, 1500 - SUMIFS($Y:$Y, $A:$A, A72, $C:$C, C72, $E:$E, "Approved", $Z:$Z, "&lt;&gt;PFA GC", $F:$F, "&lt;&gt;No"),
   IF(C72=2, 1000 - SUMIFS($Y:$Y, $A:$A, A72, $C:$C, C72, $E:$E, "Approved", $Z:$Z, "&lt;&gt;PFA GC", $F:$F, "&lt;&gt;No"),
   IF(C72&gt;=3, 500 - SUMIFS($Y:$Y, $A:$A, A72, $C:$C, C72, $E:$E, "Approved", $Z:$Z, "&lt;&gt;PFA GC", $F:$F, "&lt;&gt;No"), "")))</f>
        <v>1500</v>
      </c>
      <c r="E72" s="16" t="s">
        <v>28</v>
      </c>
      <c r="F72" s="28" t="s">
        <v>99</v>
      </c>
      <c r="G72" s="29" t="s">
        <v>223</v>
      </c>
      <c r="H72" s="23" t="s">
        <v>224</v>
      </c>
      <c r="I72" s="23" t="s">
        <v>125</v>
      </c>
      <c r="J72" s="23">
        <v>68635</v>
      </c>
      <c r="K72" s="37" t="s">
        <v>151</v>
      </c>
      <c r="L72" s="20" t="s">
        <v>2079</v>
      </c>
      <c r="M72" s="37" t="s">
        <v>108</v>
      </c>
      <c r="N72" s="37" t="s">
        <v>97</v>
      </c>
      <c r="O72" s="37" t="s">
        <v>98</v>
      </c>
      <c r="P72" s="37" t="s">
        <v>99</v>
      </c>
      <c r="Q72" s="37" t="s">
        <v>31</v>
      </c>
      <c r="R72" s="7"/>
      <c r="S72" s="23" t="s">
        <v>31</v>
      </c>
      <c r="T72" s="43" t="s">
        <v>31</v>
      </c>
      <c r="U72" s="7"/>
      <c r="V72" s="22" t="s">
        <v>85</v>
      </c>
      <c r="W72" s="23" t="s">
        <v>130</v>
      </c>
      <c r="X72" s="7" t="s">
        <v>34</v>
      </c>
      <c r="Y72" s="10">
        <v>500</v>
      </c>
      <c r="Z72" s="23" t="s">
        <v>35</v>
      </c>
      <c r="AA72" s="12" t="s">
        <v>52</v>
      </c>
      <c r="AB72" s="51" t="s">
        <v>99</v>
      </c>
      <c r="AC72" s="23" t="s">
        <v>91</v>
      </c>
      <c r="AD72" s="23" t="s">
        <v>225</v>
      </c>
      <c r="AF72" s="23"/>
    </row>
    <row r="73" spans="1:32" ht="15" customHeight="1" x14ac:dyDescent="0.25">
      <c r="A73" s="30" t="s">
        <v>1262</v>
      </c>
      <c r="B73" s="13">
        <v>45089</v>
      </c>
      <c r="C73" s="29">
        <f>YEAR(B73) - YEAR(_xlfn.MINIFS($B:$B, $A:$A, A73)) + 1</f>
        <v>1</v>
      </c>
      <c r="D73" s="15">
        <f>IF(C73=1, 1500 - SUMIFS($Y:$Y, $A:$A, A73, $C:$C, C73, $E:$E, "Approved", $Z:$Z, "&lt;&gt;PFA GC", $F:$F, "&lt;&gt;No"),
   IF(C73=2, 1000 - SUMIFS($Y:$Y, $A:$A, A73, $C:$C, C73, $E:$E, "Approved", $Z:$Z, "&lt;&gt;PFA GC", $F:$F, "&lt;&gt;No"),
   IF(C73&gt;=3, 500 - SUMIFS($Y:$Y, $A:$A, A73, $C:$C, C73, $E:$E, "Approved", $Z:$Z, "&lt;&gt;PFA GC", $F:$F, "&lt;&gt;No"), "")))</f>
        <v>580</v>
      </c>
      <c r="E73" s="16" t="s">
        <v>28</v>
      </c>
      <c r="F73" s="28" t="s">
        <v>29</v>
      </c>
      <c r="G73" s="29" t="s">
        <v>30</v>
      </c>
      <c r="H73" s="23" t="s">
        <v>200</v>
      </c>
      <c r="I73" s="23" t="s">
        <v>94</v>
      </c>
      <c r="J73" s="23">
        <v>68651</v>
      </c>
      <c r="K73" s="37" t="s">
        <v>95</v>
      </c>
      <c r="L73" s="20" t="s">
        <v>2081</v>
      </c>
      <c r="M73" s="37" t="s">
        <v>31</v>
      </c>
      <c r="N73" s="37" t="s">
        <v>102</v>
      </c>
      <c r="O73" s="37" t="s">
        <v>98</v>
      </c>
      <c r="P73" s="37" t="s">
        <v>99</v>
      </c>
      <c r="Q73" s="37" t="s">
        <v>31</v>
      </c>
      <c r="R73" s="7" t="s">
        <v>31</v>
      </c>
      <c r="S73" s="23">
        <v>1</v>
      </c>
      <c r="T73" s="43" t="s">
        <v>31</v>
      </c>
      <c r="U73" s="7" t="s">
        <v>31</v>
      </c>
      <c r="V73" s="34" t="s">
        <v>81</v>
      </c>
      <c r="W73" s="23" t="s">
        <v>109</v>
      </c>
      <c r="X73" s="7" t="s">
        <v>43</v>
      </c>
      <c r="Y73" s="10">
        <v>260</v>
      </c>
      <c r="Z73" s="23" t="s">
        <v>146</v>
      </c>
      <c r="AA73" s="12" t="s">
        <v>201</v>
      </c>
      <c r="AB73" s="51" t="s">
        <v>29</v>
      </c>
      <c r="AC73" s="23" t="s">
        <v>29</v>
      </c>
      <c r="AF73" s="23"/>
    </row>
    <row r="74" spans="1:32" ht="15" customHeight="1" x14ac:dyDescent="0.25">
      <c r="A74" s="30" t="s">
        <v>1281</v>
      </c>
      <c r="B74" s="13">
        <v>45090</v>
      </c>
      <c r="C74" s="29">
        <f>YEAR(B74) - YEAR(_xlfn.MINIFS($B:$B, $A:$A, A74)) + 1</f>
        <v>1</v>
      </c>
      <c r="D74" s="15">
        <f>IF(C74=1, 1500 - SUMIFS($Y:$Y, $A:$A, A74, $C:$C, C74, $E:$E, "Approved", $Z:$Z, "&lt;&gt;PFA GC", $F:$F, "&lt;&gt;No"),
   IF(C74=2, 1000 - SUMIFS($Y:$Y, $A:$A, A74, $C:$C, C74, $E:$E, "Approved", $Z:$Z, "&lt;&gt;PFA GC", $F:$F, "&lt;&gt;No"),
   IF(C74&gt;=3, 500 - SUMIFS($Y:$Y, $A:$A, A74, $C:$C, C74, $E:$E, "Approved", $Z:$Z, "&lt;&gt;PFA GC", $F:$F, "&lt;&gt;No"), "")))</f>
        <v>15.150000000000091</v>
      </c>
      <c r="E74" s="16" t="s">
        <v>28</v>
      </c>
      <c r="F74" s="28" t="s">
        <v>29</v>
      </c>
      <c r="G74" s="29" t="s">
        <v>30</v>
      </c>
      <c r="H74" s="23" t="s">
        <v>93</v>
      </c>
      <c r="I74" s="23" t="s">
        <v>94</v>
      </c>
      <c r="J74" s="23">
        <v>68506</v>
      </c>
      <c r="K74" s="37" t="s">
        <v>151</v>
      </c>
      <c r="L74" s="20" t="s">
        <v>2092</v>
      </c>
      <c r="M74" s="37" t="s">
        <v>101</v>
      </c>
      <c r="N74" s="37" t="s">
        <v>97</v>
      </c>
      <c r="O74" s="37" t="s">
        <v>98</v>
      </c>
      <c r="P74" s="37" t="s">
        <v>99</v>
      </c>
      <c r="Q74" s="37" t="s">
        <v>114</v>
      </c>
      <c r="R74" s="7" t="s">
        <v>31</v>
      </c>
      <c r="S74" s="23">
        <v>2</v>
      </c>
      <c r="T74" s="43" t="s">
        <v>31</v>
      </c>
      <c r="U74" s="7" t="s">
        <v>31</v>
      </c>
      <c r="V74" s="34" t="s">
        <v>81</v>
      </c>
      <c r="W74" s="23" t="s">
        <v>109</v>
      </c>
      <c r="X74" s="7" t="s">
        <v>45</v>
      </c>
      <c r="Y74" s="10">
        <v>222.35</v>
      </c>
      <c r="Z74" s="23" t="s">
        <v>48</v>
      </c>
      <c r="AA74" s="12" t="s">
        <v>226</v>
      </c>
      <c r="AB74" s="51" t="s">
        <v>29</v>
      </c>
      <c r="AC74" s="23" t="s">
        <v>29</v>
      </c>
      <c r="AF74" s="23"/>
    </row>
    <row r="75" spans="1:32" ht="15" customHeight="1" x14ac:dyDescent="0.25">
      <c r="A75" s="27" t="s">
        <v>1281</v>
      </c>
      <c r="B75" s="13">
        <v>45090</v>
      </c>
      <c r="C75" s="29">
        <f>YEAR(B75) - YEAR(_xlfn.MINIFS($B:$B, $A:$A, A75)) + 1</f>
        <v>1</v>
      </c>
      <c r="D75" s="15">
        <f>IF(C75=1, 1500 - SUMIFS($Y:$Y, $A:$A, A75, $C:$C, C75, $E:$E, "Approved", $Z:$Z, "&lt;&gt;PFA GC", $F:$F, "&lt;&gt;No"),
   IF(C75=2, 1000 - SUMIFS($Y:$Y, $A:$A, A75, $C:$C, C75, $E:$E, "Approved", $Z:$Z, "&lt;&gt;PFA GC", $F:$F, "&lt;&gt;No"),
   IF(C75&gt;=3, 500 - SUMIFS($Y:$Y, $A:$A, A75, $C:$C, C75, $E:$E, "Approved", $Z:$Z, "&lt;&gt;PFA GC", $F:$F, "&lt;&gt;No"), "")))</f>
        <v>15.150000000000091</v>
      </c>
      <c r="E75" s="16" t="s">
        <v>28</v>
      </c>
      <c r="F75" s="28" t="s">
        <v>29</v>
      </c>
      <c r="G75" s="29" t="s">
        <v>30</v>
      </c>
      <c r="H75" s="23" t="s">
        <v>93</v>
      </c>
      <c r="I75" s="23" t="s">
        <v>94</v>
      </c>
      <c r="J75" s="23">
        <v>68506</v>
      </c>
      <c r="K75" s="37" t="s">
        <v>151</v>
      </c>
      <c r="L75" s="20" t="s">
        <v>2092</v>
      </c>
      <c r="M75" s="37" t="s">
        <v>101</v>
      </c>
      <c r="N75" s="37" t="s">
        <v>97</v>
      </c>
      <c r="O75" s="37" t="s">
        <v>98</v>
      </c>
      <c r="P75" s="37" t="s">
        <v>99</v>
      </c>
      <c r="Q75" s="37" t="s">
        <v>114</v>
      </c>
      <c r="R75" s="7" t="s">
        <v>31</v>
      </c>
      <c r="S75" s="23">
        <v>2</v>
      </c>
      <c r="T75" s="43" t="s">
        <v>31</v>
      </c>
      <c r="U75" s="7" t="s">
        <v>31</v>
      </c>
      <c r="V75" s="34" t="s">
        <v>81</v>
      </c>
      <c r="W75" s="23" t="s">
        <v>109</v>
      </c>
      <c r="X75" s="7" t="s">
        <v>45</v>
      </c>
      <c r="Y75" s="10">
        <v>244.8</v>
      </c>
      <c r="Z75" s="23" t="s">
        <v>227</v>
      </c>
      <c r="AA75" s="12" t="s">
        <v>70</v>
      </c>
      <c r="AB75" s="51" t="s">
        <v>29</v>
      </c>
      <c r="AC75" s="23" t="s">
        <v>29</v>
      </c>
      <c r="AF75" s="23"/>
    </row>
    <row r="76" spans="1:32" ht="15" customHeight="1" x14ac:dyDescent="0.25">
      <c r="A76" s="27" t="s">
        <v>1281</v>
      </c>
      <c r="B76" s="25">
        <v>45090</v>
      </c>
      <c r="C76" s="29">
        <f>YEAR(B76) - YEAR(_xlfn.MINIFS($B:$B, $A:$A, A76)) + 1</f>
        <v>1</v>
      </c>
      <c r="D76" s="15">
        <f>IF(C76=1, 1500 - SUMIFS($Y:$Y, $A:$A, A76, $C:$C, C76, $E:$E, "Approved", $Z:$Z, "&lt;&gt;PFA GC", $F:$F, "&lt;&gt;No"),
   IF(C76=2, 1000 - SUMIFS($Y:$Y, $A:$A, A76, $C:$C, C76, $E:$E, "Approved", $Z:$Z, "&lt;&gt;PFA GC", $F:$F, "&lt;&gt;No"),
   IF(C76&gt;=3, 500 - SUMIFS($Y:$Y, $A:$A, A76, $C:$C, C76, $E:$E, "Approved", $Z:$Z, "&lt;&gt;PFA GC", $F:$F, "&lt;&gt;No"), "")))</f>
        <v>15.150000000000091</v>
      </c>
      <c r="E76" s="16" t="s">
        <v>28</v>
      </c>
      <c r="F76" s="28" t="s">
        <v>29</v>
      </c>
      <c r="G76" s="29" t="s">
        <v>30</v>
      </c>
      <c r="H76" s="23" t="s">
        <v>93</v>
      </c>
      <c r="I76" s="23" t="s">
        <v>94</v>
      </c>
      <c r="J76" s="23">
        <v>68506</v>
      </c>
      <c r="K76" s="37" t="s">
        <v>151</v>
      </c>
      <c r="L76" s="20" t="s">
        <v>2092</v>
      </c>
      <c r="M76" s="37" t="s">
        <v>101</v>
      </c>
      <c r="N76" s="37" t="s">
        <v>97</v>
      </c>
      <c r="O76" s="37" t="s">
        <v>98</v>
      </c>
      <c r="P76" s="37" t="s">
        <v>99</v>
      </c>
      <c r="Q76" s="37" t="s">
        <v>114</v>
      </c>
      <c r="R76" s="7" t="s">
        <v>31</v>
      </c>
      <c r="S76" s="23">
        <v>2</v>
      </c>
      <c r="T76" s="43" t="s">
        <v>31</v>
      </c>
      <c r="U76" s="7" t="s">
        <v>31</v>
      </c>
      <c r="V76" s="34" t="s">
        <v>81</v>
      </c>
      <c r="W76" s="23" t="s">
        <v>109</v>
      </c>
      <c r="X76" s="7" t="s">
        <v>45</v>
      </c>
      <c r="Y76" s="10">
        <v>417.7</v>
      </c>
      <c r="Z76" s="23" t="s">
        <v>146</v>
      </c>
      <c r="AA76" s="12" t="s">
        <v>104</v>
      </c>
      <c r="AB76" s="51" t="s">
        <v>29</v>
      </c>
      <c r="AC76" s="23" t="s">
        <v>29</v>
      </c>
      <c r="AF76" s="23"/>
    </row>
    <row r="77" spans="1:32" ht="15" customHeight="1" x14ac:dyDescent="0.25">
      <c r="A77" s="27" t="s">
        <v>1244</v>
      </c>
      <c r="B77" s="25">
        <v>45091</v>
      </c>
      <c r="C77" s="29">
        <f>YEAR(B77) - YEAR(_xlfn.MINIFS($B:$B, $A:$A, A77)) + 1</f>
        <v>1</v>
      </c>
      <c r="D77" s="15">
        <f>IF(C77=1, 1500 - SUMIFS($Y:$Y, $A:$A, A77, $C:$C, C77, $E:$E, "Approved", $Z:$Z, "&lt;&gt;PFA GC", $F:$F, "&lt;&gt;No"),
   IF(C77=2, 1000 - SUMIFS($Y:$Y, $A:$A, A77, $C:$C, C77, $E:$E, "Approved", $Z:$Z, "&lt;&gt;PFA GC", $F:$F, "&lt;&gt;No"),
   IF(C77&gt;=3, 500 - SUMIFS($Y:$Y, $A:$A, A77, $C:$C, C77, $E:$E, "Approved", $Z:$Z, "&lt;&gt;PFA GC", $F:$F, "&lt;&gt;No"), "")))</f>
        <v>1483.09</v>
      </c>
      <c r="E77" s="16" t="s">
        <v>28</v>
      </c>
      <c r="F77" s="28">
        <v>45091</v>
      </c>
      <c r="G77" s="28" t="s">
        <v>30</v>
      </c>
      <c r="H77" s="23" t="s">
        <v>31</v>
      </c>
      <c r="I77" s="23" t="s">
        <v>31</v>
      </c>
      <c r="J77" s="23" t="s">
        <v>31</v>
      </c>
      <c r="K77" s="37" t="s">
        <v>31</v>
      </c>
      <c r="L77" s="20" t="s">
        <v>2066</v>
      </c>
      <c r="M77" s="37" t="s">
        <v>31</v>
      </c>
      <c r="N77" s="37" t="s">
        <v>31</v>
      </c>
      <c r="O77" s="37" t="s">
        <v>31</v>
      </c>
      <c r="P77" s="37" t="s">
        <v>31</v>
      </c>
      <c r="Q77" s="37" t="s">
        <v>31</v>
      </c>
      <c r="R77" s="7" t="s">
        <v>31</v>
      </c>
      <c r="S77" s="23" t="s">
        <v>31</v>
      </c>
      <c r="T77" s="43" t="s">
        <v>31</v>
      </c>
      <c r="U77" s="7" t="s">
        <v>31</v>
      </c>
      <c r="V77" s="22" t="s">
        <v>32</v>
      </c>
      <c r="W77" s="23" t="s">
        <v>61</v>
      </c>
      <c r="X77" s="7" t="s">
        <v>34</v>
      </c>
      <c r="Y77" s="10">
        <v>50</v>
      </c>
      <c r="Z77" s="23" t="s">
        <v>89</v>
      </c>
      <c r="AA77" s="12" t="s">
        <v>52</v>
      </c>
      <c r="AB77" s="51" t="s">
        <v>29</v>
      </c>
      <c r="AC77" s="23" t="s">
        <v>99</v>
      </c>
      <c r="AF77" s="23"/>
    </row>
    <row r="78" spans="1:32" ht="15" customHeight="1" x14ac:dyDescent="0.25">
      <c r="A78" s="30" t="s">
        <v>1282</v>
      </c>
      <c r="B78" s="25">
        <v>45091</v>
      </c>
      <c r="C78" s="29">
        <f>YEAR(B78) - YEAR(_xlfn.MINIFS($B:$B, $A:$A, A78)) + 1</f>
        <v>1</v>
      </c>
      <c r="D78" s="15">
        <f>IF(C78=1, 1500 - SUMIFS($Y:$Y, $A:$A, A78, $C:$C, C78, $E:$E, "Approved", $Z:$Z, "&lt;&gt;PFA GC", $F:$F, "&lt;&gt;No"),
   IF(C78=2, 1000 - SUMIFS($Y:$Y, $A:$A, A78, $C:$C, C78, $E:$E, "Approved", $Z:$Z, "&lt;&gt;PFA GC", $F:$F, "&lt;&gt;No"),
   IF(C78&gt;=3, 500 - SUMIFS($Y:$Y, $A:$A, A78, $C:$C, C78, $E:$E, "Approved", $Z:$Z, "&lt;&gt;PFA GC", $F:$F, "&lt;&gt;No"), "")))</f>
        <v>520</v>
      </c>
      <c r="E78" s="16" t="s">
        <v>28</v>
      </c>
      <c r="F78" s="28" t="s">
        <v>29</v>
      </c>
      <c r="G78" s="29" t="s">
        <v>30</v>
      </c>
      <c r="H78" s="23" t="s">
        <v>187</v>
      </c>
      <c r="I78" s="23" t="s">
        <v>94</v>
      </c>
      <c r="J78" s="23">
        <v>68310</v>
      </c>
      <c r="K78" s="37" t="s">
        <v>151</v>
      </c>
      <c r="L78" s="20" t="s">
        <v>2072</v>
      </c>
      <c r="M78" s="37" t="s">
        <v>111</v>
      </c>
      <c r="N78" s="37" t="s">
        <v>102</v>
      </c>
      <c r="O78" s="37" t="s">
        <v>98</v>
      </c>
      <c r="P78" s="37" t="s">
        <v>99</v>
      </c>
      <c r="Q78" s="37" t="s">
        <v>114</v>
      </c>
      <c r="R78" s="7" t="s">
        <v>31</v>
      </c>
      <c r="S78" s="23">
        <v>1</v>
      </c>
      <c r="T78" s="43" t="s">
        <v>31</v>
      </c>
      <c r="U78" s="7" t="s">
        <v>31</v>
      </c>
      <c r="V78" s="22" t="s">
        <v>82</v>
      </c>
      <c r="W78" s="23" t="s">
        <v>206</v>
      </c>
      <c r="X78" s="7" t="s">
        <v>43</v>
      </c>
      <c r="Y78" s="10">
        <v>980</v>
      </c>
      <c r="Z78" s="23" t="s">
        <v>146</v>
      </c>
      <c r="AA78" s="12" t="s">
        <v>228</v>
      </c>
      <c r="AB78" s="51" t="s">
        <v>29</v>
      </c>
      <c r="AC78" s="23" t="s">
        <v>29</v>
      </c>
      <c r="AF78" s="23"/>
    </row>
    <row r="79" spans="1:32" ht="15" customHeight="1" x14ac:dyDescent="0.25">
      <c r="A79" s="27" t="s">
        <v>1228</v>
      </c>
      <c r="B79" s="13">
        <v>45096</v>
      </c>
      <c r="C79" s="29">
        <f>YEAR(B79) - YEAR(_xlfn.MINIFS($B:$B, $A:$A, A79)) + 1</f>
        <v>1</v>
      </c>
      <c r="D79" s="15">
        <f>IF(C79=1, 1500 - SUMIFS($Y:$Y, $A:$A, A79, $C:$C, C79, $E:$E, "Approved", $Z:$Z, "&lt;&gt;PFA GC", $F:$F, "&lt;&gt;No"),
   IF(C79=2, 1000 - SUMIFS($Y:$Y, $A:$A, A79, $C:$C, C79, $E:$E, "Approved", $Z:$Z, "&lt;&gt;PFA GC", $F:$F, "&lt;&gt;No"),
   IF(C79&gt;=3, 500 - SUMIFS($Y:$Y, $A:$A, A79, $C:$C, C79, $E:$E, "Approved", $Z:$Z, "&lt;&gt;PFA GC", $F:$F, "&lt;&gt;No"), "")))</f>
        <v>1044.4099999999999</v>
      </c>
      <c r="E79" s="16" t="s">
        <v>28</v>
      </c>
      <c r="F79" s="17" t="s">
        <v>29</v>
      </c>
      <c r="G79" s="29" t="s">
        <v>30</v>
      </c>
      <c r="H79" s="23" t="s">
        <v>143</v>
      </c>
      <c r="I79" s="23" t="s">
        <v>94</v>
      </c>
      <c r="J79" s="23">
        <v>68901</v>
      </c>
      <c r="K79" s="37" t="s">
        <v>95</v>
      </c>
      <c r="L79" s="20" t="s">
        <v>2065</v>
      </c>
      <c r="M79" s="37" t="s">
        <v>31</v>
      </c>
      <c r="N79" s="37" t="s">
        <v>97</v>
      </c>
      <c r="O79" s="37" t="s">
        <v>98</v>
      </c>
      <c r="P79" s="37" t="s">
        <v>99</v>
      </c>
      <c r="Q79" s="37" t="s">
        <v>126</v>
      </c>
      <c r="R79" s="7" t="s">
        <v>31</v>
      </c>
      <c r="S79" s="23">
        <v>1</v>
      </c>
      <c r="T79" s="43" t="s">
        <v>31</v>
      </c>
      <c r="U79" s="7" t="s">
        <v>31</v>
      </c>
      <c r="V79" s="22" t="s">
        <v>144</v>
      </c>
      <c r="W79" s="23" t="s">
        <v>145</v>
      </c>
      <c r="X79" s="7" t="s">
        <v>34</v>
      </c>
      <c r="Y79" s="10">
        <v>200</v>
      </c>
      <c r="Z79" s="23" t="s">
        <v>35</v>
      </c>
      <c r="AA79" s="12" t="s">
        <v>52</v>
      </c>
      <c r="AB79" s="51" t="s">
        <v>29</v>
      </c>
      <c r="AC79" s="23" t="s">
        <v>29</v>
      </c>
      <c r="AF79" s="23"/>
    </row>
    <row r="80" spans="1:32" ht="15" customHeight="1" x14ac:dyDescent="0.25">
      <c r="A80" s="27" t="s">
        <v>1268</v>
      </c>
      <c r="B80" s="25">
        <v>45098</v>
      </c>
      <c r="C80" s="29">
        <f>YEAR(B80) - YEAR(_xlfn.MINIFS($B:$B, $A:$A, A80)) + 1</f>
        <v>1</v>
      </c>
      <c r="D80" s="15">
        <f>IF(C80=1, 1500 - SUMIFS($Y:$Y, $A:$A, A80, $C:$C, C80, $E:$E, "Approved", $Z:$Z, "&lt;&gt;PFA GC", $F:$F, "&lt;&gt;No"),
   IF(C80=2, 1000 - SUMIFS($Y:$Y, $A:$A, A80, $C:$C, C80, $E:$E, "Approved", $Z:$Z, "&lt;&gt;PFA GC", $F:$F, "&lt;&gt;No"),
   IF(C80&gt;=3, 500 - SUMIFS($Y:$Y, $A:$A, A80, $C:$C, C80, $E:$E, "Approved", $Z:$Z, "&lt;&gt;PFA GC", $F:$F, "&lt;&gt;No"), "")))</f>
        <v>248.65000000000009</v>
      </c>
      <c r="E80" s="16" t="s">
        <v>28</v>
      </c>
      <c r="F80" s="28">
        <v>45098</v>
      </c>
      <c r="G80" s="28" t="s">
        <v>30</v>
      </c>
      <c r="H80" s="23" t="s">
        <v>120</v>
      </c>
      <c r="I80" s="23" t="s">
        <v>94</v>
      </c>
      <c r="J80" s="23">
        <v>68801</v>
      </c>
      <c r="K80" s="37" t="s">
        <v>151</v>
      </c>
      <c r="L80" s="20" t="s">
        <v>2068</v>
      </c>
      <c r="M80" s="37" t="s">
        <v>96</v>
      </c>
      <c r="N80" s="37" t="s">
        <v>97</v>
      </c>
      <c r="O80" s="37" t="s">
        <v>98</v>
      </c>
      <c r="P80" s="37" t="s">
        <v>99</v>
      </c>
      <c r="Q80" s="37" t="s">
        <v>114</v>
      </c>
      <c r="R80" s="7" t="s">
        <v>31</v>
      </c>
      <c r="S80" s="23">
        <v>4</v>
      </c>
      <c r="T80" s="43">
        <v>3852.63</v>
      </c>
      <c r="U80" s="7" t="s">
        <v>31</v>
      </c>
      <c r="V80" s="22" t="s">
        <v>32</v>
      </c>
      <c r="W80" s="23" t="s">
        <v>61</v>
      </c>
      <c r="X80" s="7" t="s">
        <v>34</v>
      </c>
      <c r="Y80" s="10">
        <v>50</v>
      </c>
      <c r="Z80" s="23" t="s">
        <v>89</v>
      </c>
      <c r="AA80" s="12" t="s">
        <v>92</v>
      </c>
      <c r="AB80" s="51" t="s">
        <v>29</v>
      </c>
      <c r="AC80" s="23" t="s">
        <v>99</v>
      </c>
      <c r="AF80" s="23"/>
    </row>
    <row r="81" spans="1:32" ht="15" customHeight="1" x14ac:dyDescent="0.25">
      <c r="A81" s="27" t="s">
        <v>1284</v>
      </c>
      <c r="B81" s="25">
        <v>45099</v>
      </c>
      <c r="C81" s="29">
        <f>YEAR(B81) - YEAR(_xlfn.MINIFS($B:$B, $A:$A, A81)) + 1</f>
        <v>1</v>
      </c>
      <c r="D81" s="15">
        <f>IF(C81=1, 1500 - SUMIFS($Y:$Y, $A:$A, A81, $C:$C, C81, $E:$E, "Approved", $Z:$Z, "&lt;&gt;PFA GC", $F:$F, "&lt;&gt;No"),
   IF(C81=2, 1000 - SUMIFS($Y:$Y, $A:$A, A81, $C:$C, C81, $E:$E, "Approved", $Z:$Z, "&lt;&gt;PFA GC", $F:$F, "&lt;&gt;No"),
   IF(C81&gt;=3, 500 - SUMIFS($Y:$Y, $A:$A, A81, $C:$C, C81, $E:$E, "Approved", $Z:$Z, "&lt;&gt;PFA GC", $F:$F, "&lt;&gt;No"), "")))</f>
        <v>1500</v>
      </c>
      <c r="E81" s="16" t="s">
        <v>28</v>
      </c>
      <c r="F81" s="28" t="s">
        <v>99</v>
      </c>
      <c r="G81" s="29" t="s">
        <v>229</v>
      </c>
      <c r="H81" s="23" t="s">
        <v>198</v>
      </c>
      <c r="I81" s="23" t="s">
        <v>94</v>
      </c>
      <c r="K81" s="37" t="s">
        <v>151</v>
      </c>
      <c r="L81" s="20" t="s">
        <v>2058</v>
      </c>
      <c r="M81" s="37" t="s">
        <v>111</v>
      </c>
      <c r="N81" s="37" t="s">
        <v>97</v>
      </c>
      <c r="O81" s="37" t="s">
        <v>98</v>
      </c>
      <c r="P81" s="37" t="s">
        <v>99</v>
      </c>
      <c r="Q81" s="37" t="s">
        <v>114</v>
      </c>
      <c r="R81" s="7"/>
      <c r="S81" s="23" t="s">
        <v>31</v>
      </c>
      <c r="T81" s="43">
        <v>1649</v>
      </c>
      <c r="U81" s="7"/>
      <c r="V81" s="48" t="s">
        <v>144</v>
      </c>
      <c r="W81" s="23" t="s">
        <v>145</v>
      </c>
      <c r="X81" s="7" t="s">
        <v>40</v>
      </c>
      <c r="Y81" s="10">
        <v>250</v>
      </c>
      <c r="Z81" s="23" t="s">
        <v>35</v>
      </c>
      <c r="AA81" s="12" t="s">
        <v>90</v>
      </c>
      <c r="AB81" s="51" t="s">
        <v>99</v>
      </c>
      <c r="AC81" s="29" t="s">
        <v>99</v>
      </c>
      <c r="AF81" s="23"/>
    </row>
    <row r="82" spans="1:32" ht="15" customHeight="1" x14ac:dyDescent="0.25">
      <c r="A82" s="30" t="s">
        <v>1283</v>
      </c>
      <c r="B82" s="25">
        <v>45099</v>
      </c>
      <c r="C82" s="29">
        <f>YEAR(B82) - YEAR(_xlfn.MINIFS($B:$B, $A:$A, A82)) + 1</f>
        <v>1</v>
      </c>
      <c r="D82" s="15">
        <f>IF(C82=1, 1500 - SUMIFS($Y:$Y, $A:$A, A82, $C:$C, C82, $E:$E, "Approved", $Z:$Z, "&lt;&gt;PFA GC", $F:$F, "&lt;&gt;No"),
   IF(C82=2, 1000 - SUMIFS($Y:$Y, $A:$A, A82, $C:$C, C82, $E:$E, "Approved", $Z:$Z, "&lt;&gt;PFA GC", $F:$F, "&lt;&gt;No"),
   IF(C82&gt;=3, 500 - SUMIFS($Y:$Y, $A:$A, A82, $C:$C, C82, $E:$E, "Approved", $Z:$Z, "&lt;&gt;PFA GC", $F:$F, "&lt;&gt;No"), "")))</f>
        <v>0</v>
      </c>
      <c r="E82" s="16" t="s">
        <v>28</v>
      </c>
      <c r="F82" s="28" t="s">
        <v>29</v>
      </c>
      <c r="G82" s="29" t="s">
        <v>30</v>
      </c>
      <c r="H82" s="23" t="s">
        <v>230</v>
      </c>
      <c r="I82" s="23" t="s">
        <v>94</v>
      </c>
      <c r="J82" s="23">
        <v>68331</v>
      </c>
      <c r="K82" s="37" t="s">
        <v>106</v>
      </c>
      <c r="L82" s="20" t="s">
        <v>2088</v>
      </c>
      <c r="M82" s="37" t="s">
        <v>96</v>
      </c>
      <c r="N82" s="37" t="s">
        <v>97</v>
      </c>
      <c r="O82" s="37" t="s">
        <v>41</v>
      </c>
      <c r="P82" s="37" t="s">
        <v>29</v>
      </c>
      <c r="Q82" s="37" t="s">
        <v>231</v>
      </c>
      <c r="R82" s="7" t="s">
        <v>31</v>
      </c>
      <c r="S82" s="23">
        <v>2</v>
      </c>
      <c r="T82" s="43" t="s">
        <v>31</v>
      </c>
      <c r="U82" s="7" t="s">
        <v>31</v>
      </c>
      <c r="V82" s="48" t="s">
        <v>85</v>
      </c>
      <c r="W82" s="23" t="s">
        <v>88</v>
      </c>
      <c r="X82" s="7" t="s">
        <v>43</v>
      </c>
      <c r="Y82" s="10">
        <v>750</v>
      </c>
      <c r="Z82" s="23" t="s">
        <v>232</v>
      </c>
      <c r="AA82" s="12" t="s">
        <v>233</v>
      </c>
      <c r="AB82" s="51" t="s">
        <v>29</v>
      </c>
      <c r="AC82" s="23" t="s">
        <v>29</v>
      </c>
      <c r="AF82" s="23"/>
    </row>
    <row r="83" spans="1:32" ht="15" customHeight="1" x14ac:dyDescent="0.25">
      <c r="A83" s="30" t="s">
        <v>1286</v>
      </c>
      <c r="B83" s="13">
        <v>45103</v>
      </c>
      <c r="C83" s="29">
        <f>YEAR(B83) - YEAR(_xlfn.MINIFS($B:$B, $A:$A, A83)) + 1</f>
        <v>1</v>
      </c>
      <c r="D83" s="15">
        <f>IF(C83=1, 1500 - SUMIFS($Y:$Y, $A:$A, A83, $C:$C, C83, $E:$E, "Approved", $Z:$Z, "&lt;&gt;PFA GC", $F:$F, "&lt;&gt;No"),
   IF(C83=2, 1000 - SUMIFS($Y:$Y, $A:$A, A83, $C:$C, C83, $E:$E, "Approved", $Z:$Z, "&lt;&gt;PFA GC", $F:$F, "&lt;&gt;No"),
   IF(C83&gt;=3, 500 - SUMIFS($Y:$Y, $A:$A, A83, $C:$C, C83, $E:$E, "Approved", $Z:$Z, "&lt;&gt;PFA GC", $F:$F, "&lt;&gt;No"), "")))</f>
        <v>1500</v>
      </c>
      <c r="E83" s="16" t="s">
        <v>28</v>
      </c>
      <c r="F83" s="28">
        <v>45103</v>
      </c>
      <c r="G83" s="28" t="s">
        <v>30</v>
      </c>
      <c r="H83" s="23" t="s">
        <v>31</v>
      </c>
      <c r="I83" s="23" t="s">
        <v>31</v>
      </c>
      <c r="J83" s="23" t="s">
        <v>31</v>
      </c>
      <c r="K83" s="37" t="s">
        <v>31</v>
      </c>
      <c r="L83" s="20" t="s">
        <v>2077</v>
      </c>
      <c r="M83" s="37" t="s">
        <v>31</v>
      </c>
      <c r="N83" s="37" t="s">
        <v>31</v>
      </c>
      <c r="O83" s="37" t="s">
        <v>31</v>
      </c>
      <c r="P83" s="37" t="s">
        <v>31</v>
      </c>
      <c r="Q83" s="37" t="s">
        <v>31</v>
      </c>
      <c r="R83" s="7" t="s">
        <v>31</v>
      </c>
      <c r="S83" s="23" t="s">
        <v>31</v>
      </c>
      <c r="T83" s="43" t="s">
        <v>31</v>
      </c>
      <c r="U83" s="7" t="s">
        <v>31</v>
      </c>
      <c r="V83" s="48" t="s">
        <v>32</v>
      </c>
      <c r="W83" s="23" t="s">
        <v>39</v>
      </c>
      <c r="X83" s="7" t="s">
        <v>41</v>
      </c>
      <c r="Y83" s="10" t="s">
        <v>31</v>
      </c>
      <c r="Z83" s="23" t="s">
        <v>89</v>
      </c>
      <c r="AA83" s="12" t="s">
        <v>237</v>
      </c>
      <c r="AB83" s="51" t="s">
        <v>29</v>
      </c>
      <c r="AC83" s="23" t="s">
        <v>99</v>
      </c>
      <c r="AF83" s="23"/>
    </row>
    <row r="84" spans="1:32" ht="15" customHeight="1" x14ac:dyDescent="0.25">
      <c r="A84" s="30" t="s">
        <v>1285</v>
      </c>
      <c r="B84" s="13">
        <v>45103</v>
      </c>
      <c r="C84" s="29">
        <f>YEAR(B84) - YEAR(_xlfn.MINIFS($B:$B, $A:$A, A84)) + 1</f>
        <v>1</v>
      </c>
      <c r="D84" s="15">
        <f>IF(C84=1, 1500 - SUMIFS($Y:$Y, $A:$A, A84, $C:$C, C84, $E:$E, "Approved", $Z:$Z, "&lt;&gt;PFA GC", $F:$F, "&lt;&gt;No"),
   IF(C84=2, 1000 - SUMIFS($Y:$Y, $A:$A, A84, $C:$C, C84, $E:$E, "Approved", $Z:$Z, "&lt;&gt;PFA GC", $F:$F, "&lt;&gt;No"),
   IF(C84&gt;=3, 500 - SUMIFS($Y:$Y, $A:$A, A84, $C:$C, C84, $E:$E, "Approved", $Z:$Z, "&lt;&gt;PFA GC", $F:$F, "&lt;&gt;No"), "")))</f>
        <v>100</v>
      </c>
      <c r="E84" s="16" t="s">
        <v>28</v>
      </c>
      <c r="F84" s="28" t="s">
        <v>29</v>
      </c>
      <c r="G84" s="29" t="s">
        <v>30</v>
      </c>
      <c r="H84" s="23" t="s">
        <v>187</v>
      </c>
      <c r="I84" s="23" t="s">
        <v>94</v>
      </c>
      <c r="J84" s="23">
        <v>68310</v>
      </c>
      <c r="K84" s="37" t="s">
        <v>95</v>
      </c>
      <c r="L84" s="20" t="s">
        <v>2080</v>
      </c>
      <c r="M84" s="37" t="s">
        <v>235</v>
      </c>
      <c r="N84" s="37" t="s">
        <v>102</v>
      </c>
      <c r="O84" s="37" t="s">
        <v>98</v>
      </c>
      <c r="P84" s="37" t="s">
        <v>99</v>
      </c>
      <c r="Q84" s="37" t="s">
        <v>114</v>
      </c>
      <c r="R84" s="7" t="s">
        <v>31</v>
      </c>
      <c r="S84" s="23">
        <v>2</v>
      </c>
      <c r="T84" s="43" t="s">
        <v>31</v>
      </c>
      <c r="U84" s="7" t="s">
        <v>31</v>
      </c>
      <c r="V84" s="48" t="s">
        <v>85</v>
      </c>
      <c r="W84" s="23" t="s">
        <v>130</v>
      </c>
      <c r="X84" s="7" t="s">
        <v>43</v>
      </c>
      <c r="Y84" s="10">
        <v>1400</v>
      </c>
      <c r="Z84" s="23" t="s">
        <v>232</v>
      </c>
      <c r="AA84" s="12" t="s">
        <v>236</v>
      </c>
      <c r="AB84" s="51" t="s">
        <v>29</v>
      </c>
      <c r="AC84" s="23" t="s">
        <v>29</v>
      </c>
      <c r="AF84" s="23"/>
    </row>
    <row r="85" spans="1:32" ht="15" customHeight="1" x14ac:dyDescent="0.25">
      <c r="A85" s="30" t="s">
        <v>1262</v>
      </c>
      <c r="B85" s="13">
        <v>45103</v>
      </c>
      <c r="C85" s="29">
        <f>YEAR(B85) - YEAR(_xlfn.MINIFS($B:$B, $A:$A, A85)) + 1</f>
        <v>1</v>
      </c>
      <c r="D85" s="15">
        <f>IF(C85=1, 1500 - SUMIFS($Y:$Y, $A:$A, A85, $C:$C, C85, $E:$E, "Approved", $Z:$Z, "&lt;&gt;PFA GC", $F:$F, "&lt;&gt;No"),
   IF(C85=2, 1000 - SUMIFS($Y:$Y, $A:$A, A85, $C:$C, C85, $E:$E, "Approved", $Z:$Z, "&lt;&gt;PFA GC", $F:$F, "&lt;&gt;No"),
   IF(C85&gt;=3, 500 - SUMIFS($Y:$Y, $A:$A, A85, $C:$C, C85, $E:$E, "Approved", $Z:$Z, "&lt;&gt;PFA GC", $F:$F, "&lt;&gt;No"), "")))</f>
        <v>580</v>
      </c>
      <c r="E85" s="16" t="s">
        <v>28</v>
      </c>
      <c r="F85" s="28" t="s">
        <v>29</v>
      </c>
      <c r="G85" s="29" t="s">
        <v>30</v>
      </c>
      <c r="H85" s="23" t="s">
        <v>200</v>
      </c>
      <c r="I85" s="23" t="s">
        <v>94</v>
      </c>
      <c r="J85" s="23">
        <v>68651</v>
      </c>
      <c r="K85" s="37" t="s">
        <v>95</v>
      </c>
      <c r="L85" s="20" t="s">
        <v>2081</v>
      </c>
      <c r="M85" s="37" t="s">
        <v>31</v>
      </c>
      <c r="N85" s="37" t="s">
        <v>102</v>
      </c>
      <c r="O85" s="37" t="s">
        <v>98</v>
      </c>
      <c r="P85" s="37" t="s">
        <v>99</v>
      </c>
      <c r="Q85" s="37" t="s">
        <v>31</v>
      </c>
      <c r="R85" s="7" t="s">
        <v>31</v>
      </c>
      <c r="S85" s="23">
        <v>1</v>
      </c>
      <c r="T85" s="43" t="s">
        <v>31</v>
      </c>
      <c r="U85" s="7" t="s">
        <v>31</v>
      </c>
      <c r="V85" s="34" t="s">
        <v>81</v>
      </c>
      <c r="W85" s="23" t="s">
        <v>109</v>
      </c>
      <c r="X85" s="7" t="s">
        <v>40</v>
      </c>
      <c r="Y85" s="10">
        <v>200</v>
      </c>
      <c r="Z85" s="23" t="s">
        <v>35</v>
      </c>
      <c r="AA85" s="12" t="s">
        <v>90</v>
      </c>
      <c r="AB85" s="51" t="s">
        <v>29</v>
      </c>
      <c r="AC85" s="23" t="s">
        <v>29</v>
      </c>
      <c r="AF85" s="23"/>
    </row>
    <row r="86" spans="1:32" ht="15" customHeight="1" x14ac:dyDescent="0.25">
      <c r="A86" s="30" t="s">
        <v>1281</v>
      </c>
      <c r="B86" s="13">
        <v>45103</v>
      </c>
      <c r="C86" s="29">
        <f>YEAR(B86) - YEAR(_xlfn.MINIFS($B:$B, $A:$A, A86)) + 1</f>
        <v>1</v>
      </c>
      <c r="D86" s="15">
        <f>IF(C86=1, 1500 - SUMIFS($Y:$Y, $A:$A, A86, $C:$C, C86, $E:$E, "Approved", $Z:$Z, "&lt;&gt;PFA GC", $F:$F, "&lt;&gt;No"),
   IF(C86=2, 1000 - SUMIFS($Y:$Y, $A:$A, A86, $C:$C, C86, $E:$E, "Approved", $Z:$Z, "&lt;&gt;PFA GC", $F:$F, "&lt;&gt;No"),
   IF(C86&gt;=3, 500 - SUMIFS($Y:$Y, $A:$A, A86, $C:$C, C86, $E:$E, "Approved", $Z:$Z, "&lt;&gt;PFA GC", $F:$F, "&lt;&gt;No"), "")))</f>
        <v>15.150000000000091</v>
      </c>
      <c r="E86" s="16" t="s">
        <v>28</v>
      </c>
      <c r="F86" s="28" t="s">
        <v>29</v>
      </c>
      <c r="G86" s="29" t="s">
        <v>30</v>
      </c>
      <c r="H86" s="23" t="s">
        <v>93</v>
      </c>
      <c r="I86" s="23" t="s">
        <v>94</v>
      </c>
      <c r="J86" s="23">
        <v>68506</v>
      </c>
      <c r="K86" s="37" t="s">
        <v>151</v>
      </c>
      <c r="L86" s="20" t="s">
        <v>2092</v>
      </c>
      <c r="M86" s="37" t="s">
        <v>101</v>
      </c>
      <c r="N86" s="37" t="s">
        <v>97</v>
      </c>
      <c r="O86" s="37" t="s">
        <v>98</v>
      </c>
      <c r="P86" s="37" t="s">
        <v>99</v>
      </c>
      <c r="Q86" s="37" t="s">
        <v>114</v>
      </c>
      <c r="R86" s="7" t="s">
        <v>31</v>
      </c>
      <c r="S86" s="23">
        <v>2</v>
      </c>
      <c r="T86" s="43" t="s">
        <v>31</v>
      </c>
      <c r="U86" s="7" t="s">
        <v>31</v>
      </c>
      <c r="V86" s="34" t="s">
        <v>81</v>
      </c>
      <c r="W86" s="23" t="s">
        <v>109</v>
      </c>
      <c r="X86" s="7" t="s">
        <v>34</v>
      </c>
      <c r="Y86" s="10">
        <v>300</v>
      </c>
      <c r="Z86" s="23" t="s">
        <v>35</v>
      </c>
      <c r="AA86" s="12" t="s">
        <v>52</v>
      </c>
      <c r="AB86" s="51" t="s">
        <v>29</v>
      </c>
      <c r="AC86" s="23" t="s">
        <v>29</v>
      </c>
      <c r="AF86" s="23"/>
    </row>
    <row r="87" spans="1:32" ht="15" customHeight="1" x14ac:dyDescent="0.25">
      <c r="A87" s="30" t="s">
        <v>1281</v>
      </c>
      <c r="B87" s="13">
        <v>45103</v>
      </c>
      <c r="C87" s="29">
        <f>YEAR(B87) - YEAR(_xlfn.MINIFS($B:$B, $A:$A, A87)) + 1</f>
        <v>1</v>
      </c>
      <c r="D87" s="15">
        <f>IF(C87=1, 1500 - SUMIFS($Y:$Y, $A:$A, A87, $C:$C, C87, $E:$E, "Approved", $Z:$Z, "&lt;&gt;PFA GC", $F:$F, "&lt;&gt;No"),
   IF(C87=2, 1000 - SUMIFS($Y:$Y, $A:$A, A87, $C:$C, C87, $E:$E, "Approved", $Z:$Z, "&lt;&gt;PFA GC", $F:$F, "&lt;&gt;No"),
   IF(C87&gt;=3, 500 - SUMIFS($Y:$Y, $A:$A, A87, $C:$C, C87, $E:$E, "Approved", $Z:$Z, "&lt;&gt;PFA GC", $F:$F, "&lt;&gt;No"), "")))</f>
        <v>15.150000000000091</v>
      </c>
      <c r="E87" s="16" t="s">
        <v>28</v>
      </c>
      <c r="F87" s="28" t="s">
        <v>29</v>
      </c>
      <c r="G87" s="29" t="s">
        <v>30</v>
      </c>
      <c r="H87" s="23" t="s">
        <v>93</v>
      </c>
      <c r="I87" s="23" t="s">
        <v>94</v>
      </c>
      <c r="J87" s="23">
        <v>68506</v>
      </c>
      <c r="K87" s="37" t="s">
        <v>151</v>
      </c>
      <c r="L87" s="20" t="s">
        <v>2092</v>
      </c>
      <c r="M87" s="37" t="s">
        <v>101</v>
      </c>
      <c r="N87" s="37" t="s">
        <v>97</v>
      </c>
      <c r="O87" s="37" t="s">
        <v>98</v>
      </c>
      <c r="P87" s="37" t="s">
        <v>99</v>
      </c>
      <c r="Q87" s="37" t="s">
        <v>114</v>
      </c>
      <c r="R87" s="7" t="s">
        <v>31</v>
      </c>
      <c r="S87" s="23">
        <v>2</v>
      </c>
      <c r="T87" s="43" t="s">
        <v>31</v>
      </c>
      <c r="U87" s="7" t="s">
        <v>31</v>
      </c>
      <c r="V87" s="34" t="s">
        <v>81</v>
      </c>
      <c r="W87" s="23" t="s">
        <v>109</v>
      </c>
      <c r="X87" s="7" t="s">
        <v>40</v>
      </c>
      <c r="Y87" s="10">
        <v>300</v>
      </c>
      <c r="Z87" s="23" t="s">
        <v>35</v>
      </c>
      <c r="AA87" s="12" t="s">
        <v>90</v>
      </c>
      <c r="AB87" s="51" t="s">
        <v>29</v>
      </c>
      <c r="AC87" s="23" t="s">
        <v>29</v>
      </c>
      <c r="AF87" s="23"/>
    </row>
    <row r="88" spans="1:32" ht="15" customHeight="1" x14ac:dyDescent="0.25">
      <c r="A88" s="30" t="s">
        <v>1223</v>
      </c>
      <c r="B88" s="13">
        <v>45103</v>
      </c>
      <c r="C88" s="29">
        <f>YEAR(B88) - YEAR(_xlfn.MINIFS($B:$B, $A:$A, A88)) + 1</f>
        <v>1</v>
      </c>
      <c r="D88" s="15">
        <f>IF(C88=1, 1500 - SUMIFS($Y:$Y, $A:$A, A88, $C:$C, C88, $E:$E, "Approved", $Z:$Z, "&lt;&gt;PFA GC", $F:$F, "&lt;&gt;No"),
   IF(C88=2, 1000 - SUMIFS($Y:$Y, $A:$A, A88, $C:$C, C88, $E:$E, "Approved", $Z:$Z, "&lt;&gt;PFA GC", $F:$F, "&lt;&gt;No"),
   IF(C88&gt;=3, 500 - SUMIFS($Y:$Y, $A:$A, A88, $C:$C, C88, $E:$E, "Approved", $Z:$Z, "&lt;&gt;PFA GC", $F:$F, "&lt;&gt;No"), "")))</f>
        <v>985.04</v>
      </c>
      <c r="E88" s="16" t="s">
        <v>28</v>
      </c>
      <c r="F88" s="28" t="s">
        <v>29</v>
      </c>
      <c r="G88" s="29" t="s">
        <v>30</v>
      </c>
      <c r="H88" s="23" t="s">
        <v>134</v>
      </c>
      <c r="I88" s="23" t="s">
        <v>94</v>
      </c>
      <c r="J88" s="23">
        <v>68022</v>
      </c>
      <c r="K88" s="37" t="s">
        <v>95</v>
      </c>
      <c r="L88" s="20" t="s">
        <v>2112</v>
      </c>
      <c r="M88" s="37" t="s">
        <v>101</v>
      </c>
      <c r="N88" s="37" t="s">
        <v>97</v>
      </c>
      <c r="O88" s="37" t="s">
        <v>41</v>
      </c>
      <c r="P88" s="37" t="s">
        <v>29</v>
      </c>
      <c r="Q88" s="37" t="s">
        <v>114</v>
      </c>
      <c r="R88" s="7" t="s">
        <v>31</v>
      </c>
      <c r="S88" s="23">
        <v>4</v>
      </c>
      <c r="T88" s="43" t="s">
        <v>31</v>
      </c>
      <c r="U88" s="7" t="s">
        <v>31</v>
      </c>
      <c r="V88" s="48" t="s">
        <v>84</v>
      </c>
      <c r="W88" s="23" t="s">
        <v>135</v>
      </c>
      <c r="X88" s="7" t="s">
        <v>49</v>
      </c>
      <c r="Y88" s="10">
        <v>514.96</v>
      </c>
      <c r="Z88" s="23" t="s">
        <v>38</v>
      </c>
      <c r="AA88" s="12" t="s">
        <v>234</v>
      </c>
      <c r="AB88" s="51" t="s">
        <v>29</v>
      </c>
      <c r="AC88" s="23" t="s">
        <v>99</v>
      </c>
      <c r="AF88" s="23"/>
    </row>
    <row r="89" spans="1:32" ht="15" customHeight="1" x14ac:dyDescent="0.25">
      <c r="A89" s="30" t="s">
        <v>1220</v>
      </c>
      <c r="B89" s="13">
        <v>45105</v>
      </c>
      <c r="C89" s="29">
        <f>YEAR(B89) - YEAR(_xlfn.MINIFS($B:$B, $A:$A, A89)) + 1</f>
        <v>1</v>
      </c>
      <c r="D89" s="15">
        <f>IF(C89=1, 1500 - SUMIFS($Y:$Y, $A:$A, A89, $C:$C, C89, $E:$E, "Approved", $Z:$Z, "&lt;&gt;PFA GC", $F:$F, "&lt;&gt;No"),
   IF(C89=2, 1000 - SUMIFS($Y:$Y, $A:$A, A89, $C:$C, C89, $E:$E, "Approved", $Z:$Z, "&lt;&gt;PFA GC", $F:$F, "&lt;&gt;No"),
   IF(C89&gt;=3, 500 - SUMIFS($Y:$Y, $A:$A, A89, $C:$C, C89, $E:$E, "Approved", $Z:$Z, "&lt;&gt;PFA GC", $F:$F, "&lt;&gt;No"), "")))</f>
        <v>53.980000000000018</v>
      </c>
      <c r="E89" s="16" t="s">
        <v>28</v>
      </c>
      <c r="F89" s="28" t="s">
        <v>29</v>
      </c>
      <c r="G89" s="29" t="s">
        <v>30</v>
      </c>
      <c r="H89" s="23" t="s">
        <v>124</v>
      </c>
      <c r="I89" s="23" t="s">
        <v>125</v>
      </c>
      <c r="J89" s="23">
        <v>68803</v>
      </c>
      <c r="K89" s="37" t="s">
        <v>95</v>
      </c>
      <c r="L89" s="20" t="s">
        <v>2058</v>
      </c>
      <c r="M89" s="37" t="s">
        <v>108</v>
      </c>
      <c r="N89" s="37" t="s">
        <v>97</v>
      </c>
      <c r="O89" s="37" t="s">
        <v>98</v>
      </c>
      <c r="P89" s="37" t="s">
        <v>99</v>
      </c>
      <c r="Q89" s="37" t="s">
        <v>31</v>
      </c>
      <c r="R89" s="7" t="s">
        <v>31</v>
      </c>
      <c r="S89" s="23">
        <v>1</v>
      </c>
      <c r="T89" s="43" t="s">
        <v>31</v>
      </c>
      <c r="U89" s="7" t="s">
        <v>31</v>
      </c>
      <c r="V89" s="48" t="s">
        <v>32</v>
      </c>
      <c r="W89" s="23" t="s">
        <v>61</v>
      </c>
      <c r="X89" s="7" t="s">
        <v>33</v>
      </c>
      <c r="Y89" s="10">
        <v>420</v>
      </c>
      <c r="Z89" s="23" t="s">
        <v>48</v>
      </c>
      <c r="AA89" s="12" t="s">
        <v>238</v>
      </c>
      <c r="AB89" s="51" t="s">
        <v>29</v>
      </c>
      <c r="AC89" s="23" t="s">
        <v>29</v>
      </c>
      <c r="AF89" s="23"/>
    </row>
    <row r="90" spans="1:32" ht="15" customHeight="1" x14ac:dyDescent="0.25">
      <c r="A90" s="30" t="s">
        <v>1220</v>
      </c>
      <c r="B90" s="13">
        <v>45105</v>
      </c>
      <c r="C90" s="29">
        <f>YEAR(B90) - YEAR(_xlfn.MINIFS($B:$B, $A:$A, A90)) + 1</f>
        <v>1</v>
      </c>
      <c r="D90" s="15">
        <f>IF(C90=1, 1500 - SUMIFS($Y:$Y, $A:$A, A90, $C:$C, C90, $E:$E, "Approved", $Z:$Z, "&lt;&gt;PFA GC", $F:$F, "&lt;&gt;No"),
   IF(C90=2, 1000 - SUMIFS($Y:$Y, $A:$A, A90, $C:$C, C90, $E:$E, "Approved", $Z:$Z, "&lt;&gt;PFA GC", $F:$F, "&lt;&gt;No"),
   IF(C90&gt;=3, 500 - SUMIFS($Y:$Y, $A:$A, A90, $C:$C, C90, $E:$E, "Approved", $Z:$Z, "&lt;&gt;PFA GC", $F:$F, "&lt;&gt;No"), "")))</f>
        <v>53.980000000000018</v>
      </c>
      <c r="E90" s="16" t="s">
        <v>28</v>
      </c>
      <c r="F90" s="28" t="s">
        <v>29</v>
      </c>
      <c r="G90" s="29" t="s">
        <v>30</v>
      </c>
      <c r="H90" s="23" t="s">
        <v>124</v>
      </c>
      <c r="I90" s="23" t="s">
        <v>125</v>
      </c>
      <c r="J90" s="23">
        <v>68803</v>
      </c>
      <c r="K90" s="37" t="s">
        <v>95</v>
      </c>
      <c r="L90" s="20" t="s">
        <v>2058</v>
      </c>
      <c r="M90" s="37" t="s">
        <v>108</v>
      </c>
      <c r="N90" s="37" t="s">
        <v>97</v>
      </c>
      <c r="O90" s="37" t="s">
        <v>98</v>
      </c>
      <c r="P90" s="37" t="s">
        <v>99</v>
      </c>
      <c r="Q90" s="37" t="s">
        <v>31</v>
      </c>
      <c r="R90" s="7" t="s">
        <v>31</v>
      </c>
      <c r="S90" s="23">
        <v>1</v>
      </c>
      <c r="T90" s="43" t="s">
        <v>31</v>
      </c>
      <c r="U90" s="7" t="s">
        <v>31</v>
      </c>
      <c r="V90" s="22" t="s">
        <v>32</v>
      </c>
      <c r="W90" s="23" t="s">
        <v>61</v>
      </c>
      <c r="X90" s="7" t="s">
        <v>33</v>
      </c>
      <c r="Y90" s="10">
        <v>420</v>
      </c>
      <c r="Z90" s="23" t="s">
        <v>48</v>
      </c>
      <c r="AA90" s="12" t="s">
        <v>239</v>
      </c>
      <c r="AB90" s="51" t="s">
        <v>29</v>
      </c>
      <c r="AC90" s="23" t="s">
        <v>29</v>
      </c>
      <c r="AF90" s="23"/>
    </row>
    <row r="91" spans="1:32" ht="15" customHeight="1" x14ac:dyDescent="0.25">
      <c r="A91" s="30" t="s">
        <v>1220</v>
      </c>
      <c r="B91" s="13">
        <v>45105</v>
      </c>
      <c r="C91" s="29">
        <f>YEAR(B91) - YEAR(_xlfn.MINIFS($B:$B, $A:$A, A91)) + 1</f>
        <v>1</v>
      </c>
      <c r="D91" s="15">
        <f>IF(C91=1, 1500 - SUMIFS($Y:$Y, $A:$A, A91, $C:$C, C91, $E:$E, "Approved", $Z:$Z, "&lt;&gt;PFA GC", $F:$F, "&lt;&gt;No"),
   IF(C91=2, 1000 - SUMIFS($Y:$Y, $A:$A, A91, $C:$C, C91, $E:$E, "Approved", $Z:$Z, "&lt;&gt;PFA GC", $F:$F, "&lt;&gt;No"),
   IF(C91&gt;=3, 500 - SUMIFS($Y:$Y, $A:$A, A91, $C:$C, C91, $E:$E, "Approved", $Z:$Z, "&lt;&gt;PFA GC", $F:$F, "&lt;&gt;No"), "")))</f>
        <v>53.980000000000018</v>
      </c>
      <c r="E91" s="16" t="s">
        <v>28</v>
      </c>
      <c r="F91" s="28" t="s">
        <v>29</v>
      </c>
      <c r="G91" s="29" t="s">
        <v>30</v>
      </c>
      <c r="H91" s="23" t="s">
        <v>124</v>
      </c>
      <c r="I91" s="23" t="s">
        <v>125</v>
      </c>
      <c r="J91" s="23">
        <v>68803</v>
      </c>
      <c r="K91" s="37" t="s">
        <v>95</v>
      </c>
      <c r="L91" s="20" t="s">
        <v>2058</v>
      </c>
      <c r="M91" s="37" t="s">
        <v>108</v>
      </c>
      <c r="N91" s="37" t="s">
        <v>97</v>
      </c>
      <c r="O91" s="37" t="s">
        <v>98</v>
      </c>
      <c r="P91" s="37" t="s">
        <v>99</v>
      </c>
      <c r="Q91" s="37" t="s">
        <v>31</v>
      </c>
      <c r="R91" s="7" t="s">
        <v>31</v>
      </c>
      <c r="S91" s="23">
        <v>1</v>
      </c>
      <c r="T91" s="43" t="s">
        <v>31</v>
      </c>
      <c r="U91" s="7" t="s">
        <v>31</v>
      </c>
      <c r="V91" s="22" t="s">
        <v>32</v>
      </c>
      <c r="W91" s="23" t="s">
        <v>61</v>
      </c>
      <c r="X91" s="7" t="s">
        <v>45</v>
      </c>
      <c r="Y91" s="10">
        <v>606.02</v>
      </c>
      <c r="Z91" s="23" t="s">
        <v>48</v>
      </c>
      <c r="AA91" s="12" t="s">
        <v>240</v>
      </c>
      <c r="AB91" s="51" t="s">
        <v>29</v>
      </c>
      <c r="AC91" s="23" t="s">
        <v>29</v>
      </c>
      <c r="AF91" s="23"/>
    </row>
    <row r="92" spans="1:32" ht="15" customHeight="1" x14ac:dyDescent="0.25">
      <c r="A92" s="30" t="s">
        <v>1287</v>
      </c>
      <c r="B92" s="13">
        <v>45105</v>
      </c>
      <c r="C92" s="29">
        <f>YEAR(B92) - YEAR(_xlfn.MINIFS($B:$B, $A:$A, A92)) + 1</f>
        <v>1</v>
      </c>
      <c r="D92" s="15">
        <f>IF(C92=1, 1500 - SUMIFS($Y:$Y, $A:$A, A92, $C:$C, C92, $E:$E, "Approved", $Z:$Z, "&lt;&gt;PFA GC", $F:$F, "&lt;&gt;No"),
   IF(C92=2, 1000 - SUMIFS($Y:$Y, $A:$A, A92, $C:$C, C92, $E:$E, "Approved", $Z:$Z, "&lt;&gt;PFA GC", $F:$F, "&lt;&gt;No"),
   IF(C92&gt;=3, 500 - SUMIFS($Y:$Y, $A:$A, A92, $C:$C, C92, $E:$E, "Approved", $Z:$Z, "&lt;&gt;PFA GC", $F:$F, "&lt;&gt;No"), "")))</f>
        <v>1280.01</v>
      </c>
      <c r="E92" s="16" t="s">
        <v>28</v>
      </c>
      <c r="F92" s="28" t="s">
        <v>29</v>
      </c>
      <c r="G92" s="29" t="s">
        <v>30</v>
      </c>
      <c r="H92" s="23" t="s">
        <v>110</v>
      </c>
      <c r="I92" s="23" t="s">
        <v>94</v>
      </c>
      <c r="J92" s="23">
        <v>68355</v>
      </c>
      <c r="K92" s="37" t="s">
        <v>95</v>
      </c>
      <c r="L92" s="20" t="s">
        <v>2076</v>
      </c>
      <c r="M92" s="37" t="s">
        <v>108</v>
      </c>
      <c r="N92" s="37" t="s">
        <v>97</v>
      </c>
      <c r="O92" s="37" t="s">
        <v>98</v>
      </c>
      <c r="P92" s="37" t="s">
        <v>99</v>
      </c>
      <c r="Q92" s="37" t="s">
        <v>31</v>
      </c>
      <c r="R92" s="7" t="s">
        <v>31</v>
      </c>
      <c r="S92" s="23">
        <v>1</v>
      </c>
      <c r="T92" s="43" t="s">
        <v>31</v>
      </c>
      <c r="U92" s="7" t="s">
        <v>31</v>
      </c>
      <c r="V92" s="34" t="s">
        <v>81</v>
      </c>
      <c r="W92" s="23" t="s">
        <v>109</v>
      </c>
      <c r="X92" s="7" t="s">
        <v>40</v>
      </c>
      <c r="Y92" s="10">
        <v>219.99</v>
      </c>
      <c r="Z92" s="23" t="s">
        <v>35</v>
      </c>
      <c r="AA92" s="12" t="s">
        <v>90</v>
      </c>
      <c r="AB92" s="51" t="s">
        <v>29</v>
      </c>
      <c r="AC92" s="23" t="s">
        <v>29</v>
      </c>
      <c r="AF92" s="23"/>
    </row>
    <row r="93" spans="1:32" ht="15" customHeight="1" x14ac:dyDescent="0.25">
      <c r="A93" s="30" t="s">
        <v>1289</v>
      </c>
      <c r="B93" s="13">
        <v>45106</v>
      </c>
      <c r="C93" s="29">
        <f>YEAR(B93) - YEAR(_xlfn.MINIFS($B:$B, $A:$A, A93)) + 1</f>
        <v>1</v>
      </c>
      <c r="D93" s="15">
        <f>IF(C93=1, 1500 - SUMIFS($Y:$Y, $A:$A, A93, $C:$C, C93, $E:$E, "Approved", $Z:$Z, "&lt;&gt;PFA GC", $F:$F, "&lt;&gt;No"),
   IF(C93=2, 1000 - SUMIFS($Y:$Y, $A:$A, A93, $C:$C, C93, $E:$E, "Approved", $Z:$Z, "&lt;&gt;PFA GC", $F:$F, "&lt;&gt;No"),
   IF(C93&gt;=3, 500 - SUMIFS($Y:$Y, $A:$A, A93, $C:$C, C93, $E:$E, "Approved", $Z:$Z, "&lt;&gt;PFA GC", $F:$F, "&lt;&gt;No"), "")))</f>
        <v>1500</v>
      </c>
      <c r="E93" s="36" t="s">
        <v>139</v>
      </c>
      <c r="F93" s="28" t="s">
        <v>99</v>
      </c>
      <c r="G93" s="29" t="s">
        <v>140</v>
      </c>
      <c r="H93" s="23" t="s">
        <v>132</v>
      </c>
      <c r="I93" s="23" t="s">
        <v>94</v>
      </c>
      <c r="J93" s="23">
        <v>68410</v>
      </c>
      <c r="K93" s="37" t="s">
        <v>95</v>
      </c>
      <c r="L93" s="20" t="s">
        <v>2077</v>
      </c>
      <c r="M93" s="37" t="s">
        <v>96</v>
      </c>
      <c r="N93" s="37" t="s">
        <v>97</v>
      </c>
      <c r="O93" s="37" t="s">
        <v>98</v>
      </c>
      <c r="P93" s="37" t="s">
        <v>99</v>
      </c>
      <c r="Q93" s="37" t="s">
        <v>114</v>
      </c>
      <c r="R93" s="7"/>
      <c r="S93" s="23">
        <v>2</v>
      </c>
      <c r="T93" s="43" t="s">
        <v>31</v>
      </c>
      <c r="U93" s="7"/>
      <c r="V93" s="48" t="s">
        <v>241</v>
      </c>
      <c r="W93" s="23"/>
      <c r="X93" s="7" t="s">
        <v>43</v>
      </c>
      <c r="Y93" s="10">
        <v>732.54</v>
      </c>
      <c r="Z93" s="23"/>
      <c r="AA93" s="12" t="s">
        <v>242</v>
      </c>
      <c r="AB93" s="51" t="s">
        <v>99</v>
      </c>
      <c r="AC93" s="23" t="s">
        <v>99</v>
      </c>
      <c r="AF93" s="23"/>
    </row>
    <row r="94" spans="1:32" ht="15" customHeight="1" x14ac:dyDescent="0.25">
      <c r="A94" s="27" t="s">
        <v>1288</v>
      </c>
      <c r="B94" s="13">
        <v>45106</v>
      </c>
      <c r="C94" s="29">
        <f>YEAR(B94) - YEAR(_xlfn.MINIFS($B:$B, $A:$A, A94)) + 1</f>
        <v>1</v>
      </c>
      <c r="D94" s="15">
        <f>IF(C94=1, 1500 - SUMIFS($Y:$Y, $A:$A, A94, $C:$C, C94, $E:$E, "Approved", $Z:$Z, "&lt;&gt;PFA GC", $F:$F, "&lt;&gt;No"),
   IF(C94=2, 1000 - SUMIFS($Y:$Y, $A:$A, A94, $C:$C, C94, $E:$E, "Approved", $Z:$Z, "&lt;&gt;PFA GC", $F:$F, "&lt;&gt;No"),
   IF(C94&gt;=3, 500 - SUMIFS($Y:$Y, $A:$A, A94, $C:$C, C94, $E:$E, "Approved", $Z:$Z, "&lt;&gt;PFA GC", $F:$F, "&lt;&gt;No"), "")))</f>
        <v>261.23</v>
      </c>
      <c r="E94" s="16" t="s">
        <v>28</v>
      </c>
      <c r="F94" s="28" t="s">
        <v>29</v>
      </c>
      <c r="G94" s="29" t="s">
        <v>30</v>
      </c>
      <c r="H94" s="23" t="s">
        <v>100</v>
      </c>
      <c r="I94" s="23" t="s">
        <v>94</v>
      </c>
      <c r="J94" s="23">
        <v>68127</v>
      </c>
      <c r="K94" s="37" t="s">
        <v>95</v>
      </c>
      <c r="L94" s="20" t="s">
        <v>2086</v>
      </c>
      <c r="M94" s="37" t="s">
        <v>101</v>
      </c>
      <c r="N94" s="37" t="s">
        <v>97</v>
      </c>
      <c r="O94" s="37" t="s">
        <v>98</v>
      </c>
      <c r="P94" s="37" t="s">
        <v>99</v>
      </c>
      <c r="Q94" s="37" t="s">
        <v>114</v>
      </c>
      <c r="R94" s="7" t="s">
        <v>31</v>
      </c>
      <c r="S94" s="23">
        <v>2</v>
      </c>
      <c r="T94" s="43" t="s">
        <v>31</v>
      </c>
      <c r="U94" s="7" t="s">
        <v>31</v>
      </c>
      <c r="V94" s="22" t="s">
        <v>32</v>
      </c>
      <c r="W94" s="23" t="s">
        <v>39</v>
      </c>
      <c r="X94" s="7" t="s">
        <v>45</v>
      </c>
      <c r="Y94" s="10">
        <v>88.06</v>
      </c>
      <c r="Z94" s="23" t="s">
        <v>48</v>
      </c>
      <c r="AA94" s="12" t="s">
        <v>55</v>
      </c>
      <c r="AB94" s="51" t="s">
        <v>29</v>
      </c>
      <c r="AC94" s="23" t="s">
        <v>29</v>
      </c>
      <c r="AF94" s="23"/>
    </row>
    <row r="95" spans="1:32" ht="15" customHeight="1" x14ac:dyDescent="0.25">
      <c r="A95" s="27" t="s">
        <v>1288</v>
      </c>
      <c r="B95" s="25">
        <v>45106</v>
      </c>
      <c r="C95" s="29">
        <f>YEAR(B95) - YEAR(_xlfn.MINIFS($B:$B, $A:$A, A95)) + 1</f>
        <v>1</v>
      </c>
      <c r="D95" s="15">
        <f>IF(C95=1, 1500 - SUMIFS($Y:$Y, $A:$A, A95, $C:$C, C95, $E:$E, "Approved", $Z:$Z, "&lt;&gt;PFA GC", $F:$F, "&lt;&gt;No"),
   IF(C95=2, 1000 - SUMIFS($Y:$Y, $A:$A, A95, $C:$C, C95, $E:$E, "Approved", $Z:$Z, "&lt;&gt;PFA GC", $F:$F, "&lt;&gt;No"),
   IF(C95&gt;=3, 500 - SUMIFS($Y:$Y, $A:$A, A95, $C:$C, C95, $E:$E, "Approved", $Z:$Z, "&lt;&gt;PFA GC", $F:$F, "&lt;&gt;No"), "")))</f>
        <v>261.23</v>
      </c>
      <c r="E95" s="16" t="s">
        <v>28</v>
      </c>
      <c r="F95" s="28" t="s">
        <v>29</v>
      </c>
      <c r="G95" s="29" t="s">
        <v>30</v>
      </c>
      <c r="H95" s="23" t="s">
        <v>100</v>
      </c>
      <c r="I95" s="23" t="s">
        <v>94</v>
      </c>
      <c r="J95" s="23">
        <v>68127</v>
      </c>
      <c r="K95" s="37" t="s">
        <v>95</v>
      </c>
      <c r="L95" s="20" t="s">
        <v>2086</v>
      </c>
      <c r="M95" s="37" t="s">
        <v>101</v>
      </c>
      <c r="N95" s="37" t="s">
        <v>97</v>
      </c>
      <c r="O95" s="37" t="s">
        <v>98</v>
      </c>
      <c r="P95" s="37" t="s">
        <v>99</v>
      </c>
      <c r="Q95" s="37" t="s">
        <v>114</v>
      </c>
      <c r="R95" s="7" t="s">
        <v>31</v>
      </c>
      <c r="S95" s="23">
        <v>2</v>
      </c>
      <c r="T95" s="43" t="s">
        <v>31</v>
      </c>
      <c r="U95" s="7" t="s">
        <v>31</v>
      </c>
      <c r="V95" s="48" t="s">
        <v>32</v>
      </c>
      <c r="W95" s="23" t="s">
        <v>39</v>
      </c>
      <c r="X95" s="7" t="s">
        <v>49</v>
      </c>
      <c r="Y95" s="10">
        <v>134.69999999999999</v>
      </c>
      <c r="Z95" s="23" t="s">
        <v>243</v>
      </c>
      <c r="AA95" s="12" t="s">
        <v>244</v>
      </c>
      <c r="AB95" s="51" t="s">
        <v>29</v>
      </c>
      <c r="AC95" s="23" t="s">
        <v>29</v>
      </c>
      <c r="AF95" s="23"/>
    </row>
    <row r="96" spans="1:32" ht="15" customHeight="1" x14ac:dyDescent="0.25">
      <c r="A96" s="27" t="s">
        <v>1288</v>
      </c>
      <c r="B96" s="25">
        <v>45106</v>
      </c>
      <c r="C96" s="29">
        <f>YEAR(B96) - YEAR(_xlfn.MINIFS($B:$B, $A:$A, A96)) + 1</f>
        <v>1</v>
      </c>
      <c r="D96" s="15">
        <f>IF(C96=1, 1500 - SUMIFS($Y:$Y, $A:$A, A96, $C:$C, C96, $E:$E, "Approved", $Z:$Z, "&lt;&gt;PFA GC", $F:$F, "&lt;&gt;No"),
   IF(C96=2, 1000 - SUMIFS($Y:$Y, $A:$A, A96, $C:$C, C96, $E:$E, "Approved", $Z:$Z, "&lt;&gt;PFA GC", $F:$F, "&lt;&gt;No"),
   IF(C96&gt;=3, 500 - SUMIFS($Y:$Y, $A:$A, A96, $C:$C, C96, $E:$E, "Approved", $Z:$Z, "&lt;&gt;PFA GC", $F:$F, "&lt;&gt;No"), "")))</f>
        <v>261.23</v>
      </c>
      <c r="E96" s="16" t="s">
        <v>28</v>
      </c>
      <c r="F96" s="17" t="s">
        <v>29</v>
      </c>
      <c r="G96" s="29" t="s">
        <v>30</v>
      </c>
      <c r="H96" s="23" t="s">
        <v>100</v>
      </c>
      <c r="I96" s="23" t="s">
        <v>94</v>
      </c>
      <c r="J96" s="23">
        <v>68127</v>
      </c>
      <c r="K96" s="37" t="s">
        <v>95</v>
      </c>
      <c r="L96" s="20" t="s">
        <v>2086</v>
      </c>
      <c r="M96" s="37" t="s">
        <v>101</v>
      </c>
      <c r="N96" s="37" t="s">
        <v>97</v>
      </c>
      <c r="O96" s="37" t="s">
        <v>98</v>
      </c>
      <c r="P96" s="37" t="s">
        <v>99</v>
      </c>
      <c r="Q96" s="37" t="s">
        <v>114</v>
      </c>
      <c r="R96" s="7" t="s">
        <v>31</v>
      </c>
      <c r="S96" s="23">
        <v>2</v>
      </c>
      <c r="T96" s="43" t="s">
        <v>31</v>
      </c>
      <c r="U96" s="7" t="s">
        <v>31</v>
      </c>
      <c r="V96" s="48" t="s">
        <v>32</v>
      </c>
      <c r="W96" s="23" t="s">
        <v>39</v>
      </c>
      <c r="X96" s="7" t="s">
        <v>43</v>
      </c>
      <c r="Y96" s="10">
        <v>1016.01</v>
      </c>
      <c r="Z96" s="23" t="s">
        <v>232</v>
      </c>
      <c r="AA96" s="12" t="s">
        <v>249</v>
      </c>
      <c r="AB96" s="51" t="s">
        <v>29</v>
      </c>
      <c r="AC96" s="23" t="s">
        <v>29</v>
      </c>
      <c r="AF96" s="23"/>
    </row>
    <row r="97" spans="1:32" ht="15" customHeight="1" x14ac:dyDescent="0.25">
      <c r="A97" s="27" t="s">
        <v>1290</v>
      </c>
      <c r="B97" s="25">
        <v>45106</v>
      </c>
      <c r="C97" s="29">
        <f>YEAR(B97) - YEAR(_xlfn.MINIFS($B:$B, $A:$A, A97)) + 1</f>
        <v>1</v>
      </c>
      <c r="D97" s="15">
        <f>IF(C97=1, 1500 - SUMIFS($Y:$Y, $A:$A, A97, $C:$C, C97, $E:$E, "Approved", $Z:$Z, "&lt;&gt;PFA GC", $F:$F, "&lt;&gt;No"),
   IF(C97=2, 1000 - SUMIFS($Y:$Y, $A:$A, A97, $C:$C, C97, $E:$E, "Approved", $Z:$Z, "&lt;&gt;PFA GC", $F:$F, "&lt;&gt;No"),
   IF(C97&gt;=3, 500 - SUMIFS($Y:$Y, $A:$A, A97, $C:$C, C97, $E:$E, "Approved", $Z:$Z, "&lt;&gt;PFA GC", $F:$F, "&lt;&gt;No"), "")))</f>
        <v>677</v>
      </c>
      <c r="E97" s="16" t="s">
        <v>28</v>
      </c>
      <c r="F97" s="17" t="s">
        <v>29</v>
      </c>
      <c r="G97" s="29" t="s">
        <v>30</v>
      </c>
      <c r="H97" s="23" t="s">
        <v>100</v>
      </c>
      <c r="I97" s="23" t="s">
        <v>94</v>
      </c>
      <c r="J97" s="23">
        <v>68132</v>
      </c>
      <c r="K97" s="37" t="s">
        <v>95</v>
      </c>
      <c r="L97" s="20" t="s">
        <v>2088</v>
      </c>
      <c r="M97" s="37" t="s">
        <v>101</v>
      </c>
      <c r="N97" s="37" t="s">
        <v>97</v>
      </c>
      <c r="O97" s="37" t="s">
        <v>98</v>
      </c>
      <c r="P97" s="37" t="s">
        <v>31</v>
      </c>
      <c r="Q97" s="37" t="s">
        <v>245</v>
      </c>
      <c r="R97" s="7" t="s">
        <v>31</v>
      </c>
      <c r="S97" s="23">
        <v>1</v>
      </c>
      <c r="T97" s="43" t="s">
        <v>31</v>
      </c>
      <c r="U97" s="7" t="s">
        <v>31</v>
      </c>
      <c r="V97" s="22" t="s">
        <v>47</v>
      </c>
      <c r="W97" s="23" t="s">
        <v>246</v>
      </c>
      <c r="X97" s="7" t="s">
        <v>43</v>
      </c>
      <c r="Y97" s="10">
        <v>823</v>
      </c>
      <c r="Z97" s="23" t="s">
        <v>146</v>
      </c>
      <c r="AA97" s="12" t="s">
        <v>247</v>
      </c>
      <c r="AB97" s="51" t="s">
        <v>29</v>
      </c>
      <c r="AC97" s="23" t="s">
        <v>99</v>
      </c>
      <c r="AF97" s="23"/>
    </row>
    <row r="98" spans="1:32" ht="15" customHeight="1" x14ac:dyDescent="0.25">
      <c r="A98" s="27" t="s">
        <v>1244</v>
      </c>
      <c r="B98" s="25">
        <v>45106</v>
      </c>
      <c r="C98" s="29">
        <f>YEAR(B98) - YEAR(_xlfn.MINIFS($B:$B, $A:$A, A98)) + 1</f>
        <v>1</v>
      </c>
      <c r="D98" s="15">
        <f>IF(C98=1, 1500 - SUMIFS($Y:$Y, $A:$A, A98, $C:$C, C98, $E:$E, "Approved", $Z:$Z, "&lt;&gt;PFA GC", $F:$F, "&lt;&gt;No"),
   IF(C98=2, 1000 - SUMIFS($Y:$Y, $A:$A, A98, $C:$C, C98, $E:$E, "Approved", $Z:$Z, "&lt;&gt;PFA GC", $F:$F, "&lt;&gt;No"),
   IF(C98&gt;=3, 500 - SUMIFS($Y:$Y, $A:$A, A98, $C:$C, C98, $E:$E, "Approved", $Z:$Z, "&lt;&gt;PFA GC", $F:$F, "&lt;&gt;No"), "")))</f>
        <v>1483.09</v>
      </c>
      <c r="E98" s="16" t="s">
        <v>28</v>
      </c>
      <c r="F98" s="17">
        <v>45106</v>
      </c>
      <c r="G98" s="28" t="s">
        <v>30</v>
      </c>
      <c r="H98" s="23" t="s">
        <v>31</v>
      </c>
      <c r="I98" s="23" t="s">
        <v>31</v>
      </c>
      <c r="J98" s="23" t="s">
        <v>31</v>
      </c>
      <c r="K98" s="37" t="s">
        <v>31</v>
      </c>
      <c r="L98" s="20" t="s">
        <v>2097</v>
      </c>
      <c r="M98" s="37" t="s">
        <v>31</v>
      </c>
      <c r="N98" s="37" t="s">
        <v>31</v>
      </c>
      <c r="O98" s="37" t="s">
        <v>31</v>
      </c>
      <c r="P98" s="37" t="s">
        <v>31</v>
      </c>
      <c r="Q98" s="37" t="s">
        <v>31</v>
      </c>
      <c r="R98" s="7" t="s">
        <v>31</v>
      </c>
      <c r="S98" s="23" t="s">
        <v>31</v>
      </c>
      <c r="T98" s="43" t="s">
        <v>31</v>
      </c>
      <c r="U98" s="7" t="s">
        <v>31</v>
      </c>
      <c r="V98" s="22" t="s">
        <v>32</v>
      </c>
      <c r="W98" s="23" t="s">
        <v>61</v>
      </c>
      <c r="X98" s="7" t="s">
        <v>34</v>
      </c>
      <c r="Y98" s="10">
        <v>50</v>
      </c>
      <c r="Z98" s="23" t="s">
        <v>89</v>
      </c>
      <c r="AA98" s="12" t="s">
        <v>52</v>
      </c>
      <c r="AB98" s="51" t="s">
        <v>29</v>
      </c>
      <c r="AC98" s="23" t="s">
        <v>99</v>
      </c>
      <c r="AF98" s="23"/>
    </row>
    <row r="99" spans="1:32" ht="15" customHeight="1" x14ac:dyDescent="0.25">
      <c r="A99" s="27" t="s">
        <v>1272</v>
      </c>
      <c r="B99" s="25">
        <v>45106</v>
      </c>
      <c r="C99" s="29">
        <f>YEAR(B99) - YEAR(_xlfn.MINIFS($B:$B, $A:$A, A99)) + 1</f>
        <v>1</v>
      </c>
      <c r="D99" s="15">
        <f>IF(C99=1, 1500 - SUMIFS($Y:$Y, $A:$A, A99, $C:$C, C99, $E:$E, "Approved", $Z:$Z, "&lt;&gt;PFA GC", $F:$F, "&lt;&gt;No"),
   IF(C99=2, 1000 - SUMIFS($Y:$Y, $A:$A, A99, $C:$C, C99, $E:$E, "Approved", $Z:$Z, "&lt;&gt;PFA GC", $F:$F, "&lt;&gt;No"),
   IF(C99&gt;=3, 500 - SUMIFS($Y:$Y, $A:$A, A99, $C:$C, C99, $E:$E, "Approved", $Z:$Z, "&lt;&gt;PFA GC", $F:$F, "&lt;&gt;No"), "")))</f>
        <v>1500</v>
      </c>
      <c r="E99" s="16" t="s">
        <v>28</v>
      </c>
      <c r="F99" s="17">
        <v>45106</v>
      </c>
      <c r="G99" s="28" t="s">
        <v>30</v>
      </c>
      <c r="H99" s="23" t="s">
        <v>31</v>
      </c>
      <c r="I99" s="23" t="s">
        <v>31</v>
      </c>
      <c r="J99" s="23" t="s">
        <v>31</v>
      </c>
      <c r="K99" s="37" t="s">
        <v>31</v>
      </c>
      <c r="L99" s="20" t="s">
        <v>2110</v>
      </c>
      <c r="M99" s="37" t="s">
        <v>31</v>
      </c>
      <c r="N99" s="37" t="s">
        <v>31</v>
      </c>
      <c r="O99" s="37" t="s">
        <v>31</v>
      </c>
      <c r="P99" s="37" t="s">
        <v>31</v>
      </c>
      <c r="Q99" s="37" t="s">
        <v>31</v>
      </c>
      <c r="R99" s="7" t="s">
        <v>31</v>
      </c>
      <c r="S99" s="23" t="s">
        <v>31</v>
      </c>
      <c r="T99" s="43" t="s">
        <v>31</v>
      </c>
      <c r="U99" s="7" t="s">
        <v>31</v>
      </c>
      <c r="V99" s="22" t="s">
        <v>32</v>
      </c>
      <c r="W99" s="23" t="s">
        <v>61</v>
      </c>
      <c r="X99" s="7" t="s">
        <v>34</v>
      </c>
      <c r="Y99" s="10">
        <v>75</v>
      </c>
      <c r="Z99" s="23" t="s">
        <v>89</v>
      </c>
      <c r="AA99" s="12" t="s">
        <v>52</v>
      </c>
      <c r="AB99" s="51" t="s">
        <v>29</v>
      </c>
      <c r="AC99" s="23" t="s">
        <v>99</v>
      </c>
      <c r="AF99" s="23"/>
    </row>
    <row r="100" spans="1:32" ht="15" customHeight="1" x14ac:dyDescent="0.25">
      <c r="A100" s="27" t="s">
        <v>1291</v>
      </c>
      <c r="B100" s="25">
        <v>45106</v>
      </c>
      <c r="C100" s="29">
        <f>YEAR(B100) - YEAR(_xlfn.MINIFS($B:$B, $A:$A, A100)) + 1</f>
        <v>1</v>
      </c>
      <c r="D100" s="15">
        <f>IF(C100=1, 1500 - SUMIFS($Y:$Y, $A:$A, A100, $C:$C, C100, $E:$E, "Approved", $Z:$Z, "&lt;&gt;PFA GC", $F:$F, "&lt;&gt;No"),
   IF(C100=2, 1000 - SUMIFS($Y:$Y, $A:$A, A100, $C:$C, C100, $E:$E, "Approved", $Z:$Z, "&lt;&gt;PFA GC", $F:$F, "&lt;&gt;No"),
   IF(C100&gt;=3, 500 - SUMIFS($Y:$Y, $A:$A, A100, $C:$C, C100, $E:$E, "Approved", $Z:$Z, "&lt;&gt;PFA GC", $F:$F, "&lt;&gt;No"), "")))</f>
        <v>505</v>
      </c>
      <c r="E100" s="16" t="s">
        <v>28</v>
      </c>
      <c r="F100" s="28" t="s">
        <v>29</v>
      </c>
      <c r="G100" s="29" t="s">
        <v>30</v>
      </c>
      <c r="H100" s="23" t="s">
        <v>93</v>
      </c>
      <c r="I100" s="23" t="s">
        <v>94</v>
      </c>
      <c r="J100" s="23">
        <v>68503</v>
      </c>
      <c r="K100" s="37" t="s">
        <v>95</v>
      </c>
      <c r="L100" s="20" t="s">
        <v>2112</v>
      </c>
      <c r="M100" s="37" t="s">
        <v>96</v>
      </c>
      <c r="N100" s="37" t="s">
        <v>97</v>
      </c>
      <c r="O100" s="37" t="s">
        <v>98</v>
      </c>
      <c r="P100" s="37" t="s">
        <v>99</v>
      </c>
      <c r="Q100" s="37" t="s">
        <v>114</v>
      </c>
      <c r="R100" s="7" t="s">
        <v>31</v>
      </c>
      <c r="S100" s="23">
        <v>5</v>
      </c>
      <c r="T100" s="43" t="s">
        <v>31</v>
      </c>
      <c r="U100" s="7" t="s">
        <v>31</v>
      </c>
      <c r="V100" s="22" t="s">
        <v>85</v>
      </c>
      <c r="W100" s="23" t="s">
        <v>130</v>
      </c>
      <c r="X100" s="7" t="s">
        <v>43</v>
      </c>
      <c r="Y100" s="10">
        <v>995</v>
      </c>
      <c r="Z100" s="23" t="s">
        <v>232</v>
      </c>
      <c r="AA100" s="12" t="s">
        <v>248</v>
      </c>
      <c r="AB100" s="51" t="s">
        <v>29</v>
      </c>
      <c r="AC100" s="23" t="s">
        <v>29</v>
      </c>
      <c r="AF100" s="23"/>
    </row>
    <row r="101" spans="1:32" ht="15" customHeight="1" x14ac:dyDescent="0.25">
      <c r="A101" s="27" t="s">
        <v>1207</v>
      </c>
      <c r="B101" s="25">
        <v>45107</v>
      </c>
      <c r="C101" s="29">
        <f>YEAR(B101) - YEAR(_xlfn.MINIFS($B:$B, $A:$A, A101)) + 1</f>
        <v>1</v>
      </c>
      <c r="D101" s="15">
        <f>IF(C101=1, 1500 - SUMIFS($Y:$Y, $A:$A, A101, $C:$C, C101, $E:$E, "Approved", $Z:$Z, "&lt;&gt;PFA GC", $F:$F, "&lt;&gt;No"),
   IF(C101=2, 1000 - SUMIFS($Y:$Y, $A:$A, A101, $C:$C, C101, $E:$E, "Approved", $Z:$Z, "&lt;&gt;PFA GC", $F:$F, "&lt;&gt;No"),
   IF(C101&gt;=3, 500 - SUMIFS($Y:$Y, $A:$A, A101, $C:$C, C101, $E:$E, "Approved", $Z:$Z, "&lt;&gt;PFA GC", $F:$F, "&lt;&gt;No"), "")))</f>
        <v>808.24</v>
      </c>
      <c r="E101" s="16" t="s">
        <v>28</v>
      </c>
      <c r="F101" s="28">
        <v>45107</v>
      </c>
      <c r="G101" s="28" t="s">
        <v>30</v>
      </c>
      <c r="H101" s="23" t="s">
        <v>31</v>
      </c>
      <c r="I101" s="23" t="s">
        <v>31</v>
      </c>
      <c r="J101" s="23" t="s">
        <v>31</v>
      </c>
      <c r="K101" s="37" t="s">
        <v>31</v>
      </c>
      <c r="L101" s="20" t="s">
        <v>2071</v>
      </c>
      <c r="M101" s="37" t="s">
        <v>31</v>
      </c>
      <c r="N101" s="37" t="s">
        <v>31</v>
      </c>
      <c r="O101" s="37" t="s">
        <v>31</v>
      </c>
      <c r="P101" s="37" t="s">
        <v>31</v>
      </c>
      <c r="Q101" s="37" t="s">
        <v>31</v>
      </c>
      <c r="R101" s="7" t="s">
        <v>31</v>
      </c>
      <c r="S101" s="23" t="s">
        <v>31</v>
      </c>
      <c r="T101" s="43" t="s">
        <v>31</v>
      </c>
      <c r="U101" s="7" t="s">
        <v>31</v>
      </c>
      <c r="V101" s="22" t="s">
        <v>32</v>
      </c>
      <c r="W101" s="23" t="s">
        <v>61</v>
      </c>
      <c r="X101" s="7" t="s">
        <v>34</v>
      </c>
      <c r="Y101" s="10">
        <v>50</v>
      </c>
      <c r="Z101" s="23" t="s">
        <v>89</v>
      </c>
      <c r="AA101" s="12" t="s">
        <v>52</v>
      </c>
      <c r="AB101" s="51" t="s">
        <v>29</v>
      </c>
      <c r="AC101" s="23" t="s">
        <v>99</v>
      </c>
      <c r="AF101" s="23"/>
    </row>
    <row r="102" spans="1:32" ht="15" customHeight="1" x14ac:dyDescent="0.25">
      <c r="A102" s="30" t="s">
        <v>1293</v>
      </c>
      <c r="B102" s="25">
        <v>45108</v>
      </c>
      <c r="C102" s="29">
        <f>YEAR(B102) - YEAR(_xlfn.MINIFS($B:$B, $A:$A, A102)) + 1</f>
        <v>1</v>
      </c>
      <c r="D102" s="15">
        <f>IF(C102=1, 1500 - SUMIFS($Y:$Y, $A:$A, A102, $C:$C, C102, $E:$E, "Approved", $Z:$Z, "&lt;&gt;PFA GC", $F:$F, "&lt;&gt;No"),
   IF(C102=2, 1000 - SUMIFS($Y:$Y, $A:$A, A102, $C:$C, C102, $E:$E, "Approved", $Z:$Z, "&lt;&gt;PFA GC", $F:$F, "&lt;&gt;No"),
   IF(C102&gt;=3, 500 - SUMIFS($Y:$Y, $A:$A, A102, $C:$C, C102, $E:$E, "Approved", $Z:$Z, "&lt;&gt;PFA GC", $F:$F, "&lt;&gt;No"), "")))</f>
        <v>1500</v>
      </c>
      <c r="E102" s="16" t="s">
        <v>28</v>
      </c>
      <c r="F102" s="28">
        <v>45108</v>
      </c>
      <c r="G102" s="28" t="s">
        <v>30</v>
      </c>
      <c r="H102" s="23" t="s">
        <v>31</v>
      </c>
      <c r="I102" s="23" t="s">
        <v>31</v>
      </c>
      <c r="J102" s="23" t="s">
        <v>31</v>
      </c>
      <c r="K102" s="37" t="s">
        <v>31</v>
      </c>
      <c r="L102" s="20" t="s">
        <v>2070</v>
      </c>
      <c r="M102" s="37" t="s">
        <v>31</v>
      </c>
      <c r="N102" s="37" t="s">
        <v>31</v>
      </c>
      <c r="O102" s="37" t="s">
        <v>31</v>
      </c>
      <c r="P102" s="37" t="s">
        <v>31</v>
      </c>
      <c r="Q102" s="37" t="s">
        <v>31</v>
      </c>
      <c r="R102" s="7" t="s">
        <v>31</v>
      </c>
      <c r="S102" s="23" t="s">
        <v>31</v>
      </c>
      <c r="T102" s="43" t="s">
        <v>31</v>
      </c>
      <c r="U102" s="7" t="s">
        <v>31</v>
      </c>
      <c r="V102" s="22" t="s">
        <v>32</v>
      </c>
      <c r="W102" s="23" t="s">
        <v>250</v>
      </c>
      <c r="X102" s="7" t="s">
        <v>34</v>
      </c>
      <c r="Y102" s="10">
        <v>25</v>
      </c>
      <c r="Z102" s="23" t="s">
        <v>89</v>
      </c>
      <c r="AA102" s="12" t="s">
        <v>52</v>
      </c>
      <c r="AB102" s="51" t="s">
        <v>29</v>
      </c>
      <c r="AC102" s="23" t="s">
        <v>99</v>
      </c>
      <c r="AF102" s="23"/>
    </row>
    <row r="103" spans="1:32" ht="15" customHeight="1" x14ac:dyDescent="0.25">
      <c r="A103" s="30" t="s">
        <v>1292</v>
      </c>
      <c r="B103" s="25">
        <v>45108</v>
      </c>
      <c r="C103" s="29">
        <f>YEAR(B103) - YEAR(_xlfn.MINIFS($B:$B, $A:$A, A103)) + 1</f>
        <v>1</v>
      </c>
      <c r="D103" s="15">
        <f>IF(C103=1, 1500 - SUMIFS($Y:$Y, $A:$A, A103, $C:$C, C103, $E:$E, "Approved", $Z:$Z, "&lt;&gt;PFA GC", $F:$F, "&lt;&gt;No"),
   IF(C103=2, 1000 - SUMIFS($Y:$Y, $A:$A, A103, $C:$C, C103, $E:$E, "Approved", $Z:$Z, "&lt;&gt;PFA GC", $F:$F, "&lt;&gt;No"),
   IF(C103&gt;=3, 500 - SUMIFS($Y:$Y, $A:$A, A103, $C:$C, C103, $E:$E, "Approved", $Z:$Z, "&lt;&gt;PFA GC", $F:$F, "&lt;&gt;No"), "")))</f>
        <v>562.69999999999993</v>
      </c>
      <c r="E103" s="16" t="s">
        <v>28</v>
      </c>
      <c r="F103" s="28" t="s">
        <v>29</v>
      </c>
      <c r="G103" s="29" t="s">
        <v>30</v>
      </c>
      <c r="H103" s="23" t="s">
        <v>100</v>
      </c>
      <c r="I103" s="23" t="s">
        <v>94</v>
      </c>
      <c r="J103" s="23">
        <v>68135</v>
      </c>
      <c r="K103" s="37" t="s">
        <v>95</v>
      </c>
      <c r="L103" s="20" t="s">
        <v>2091</v>
      </c>
      <c r="M103" s="37" t="s">
        <v>96</v>
      </c>
      <c r="N103" s="37" t="s">
        <v>97</v>
      </c>
      <c r="O103" s="37" t="s">
        <v>98</v>
      </c>
      <c r="P103" s="37" t="s">
        <v>99</v>
      </c>
      <c r="Q103" s="37" t="s">
        <v>114</v>
      </c>
      <c r="R103" s="7" t="s">
        <v>31</v>
      </c>
      <c r="S103" s="23">
        <v>3</v>
      </c>
      <c r="T103" s="43" t="s">
        <v>31</v>
      </c>
      <c r="U103" s="7" t="s">
        <v>31</v>
      </c>
      <c r="V103" s="22" t="s">
        <v>32</v>
      </c>
      <c r="W103" s="23" t="s">
        <v>251</v>
      </c>
      <c r="X103" s="7" t="s">
        <v>34</v>
      </c>
      <c r="Y103" s="10">
        <v>100</v>
      </c>
      <c r="Z103" s="23" t="s">
        <v>35</v>
      </c>
      <c r="AA103" s="12" t="s">
        <v>52</v>
      </c>
      <c r="AB103" s="51" t="s">
        <v>29</v>
      </c>
      <c r="AC103" s="23" t="s">
        <v>29</v>
      </c>
      <c r="AF103" s="23"/>
    </row>
    <row r="104" spans="1:32" ht="15" customHeight="1" x14ac:dyDescent="0.25">
      <c r="A104" s="27" t="s">
        <v>1292</v>
      </c>
      <c r="B104" s="25">
        <v>45108</v>
      </c>
      <c r="C104" s="29">
        <f>YEAR(B104) - YEAR(_xlfn.MINIFS($B:$B, $A:$A, A104)) + 1</f>
        <v>1</v>
      </c>
      <c r="D104" s="15">
        <f>IF(C104=1, 1500 - SUMIFS($Y:$Y, $A:$A, A104, $C:$C, C104, $E:$E, "Approved", $Z:$Z, "&lt;&gt;PFA GC", $F:$F, "&lt;&gt;No"),
   IF(C104=2, 1000 - SUMIFS($Y:$Y, $A:$A, A104, $C:$C, C104, $E:$E, "Approved", $Z:$Z, "&lt;&gt;PFA GC", $F:$F, "&lt;&gt;No"),
   IF(C104&gt;=3, 500 - SUMIFS($Y:$Y, $A:$A, A104, $C:$C, C104, $E:$E, "Approved", $Z:$Z, "&lt;&gt;PFA GC", $F:$F, "&lt;&gt;No"), "")))</f>
        <v>562.69999999999993</v>
      </c>
      <c r="E104" s="16" t="s">
        <v>28</v>
      </c>
      <c r="F104" s="28" t="s">
        <v>29</v>
      </c>
      <c r="G104" s="29" t="s">
        <v>30</v>
      </c>
      <c r="H104" s="23" t="s">
        <v>100</v>
      </c>
      <c r="I104" s="23" t="s">
        <v>94</v>
      </c>
      <c r="J104" s="23">
        <v>68135</v>
      </c>
      <c r="K104" s="37" t="s">
        <v>95</v>
      </c>
      <c r="L104" s="20" t="s">
        <v>2091</v>
      </c>
      <c r="M104" s="37" t="s">
        <v>96</v>
      </c>
      <c r="N104" s="37" t="s">
        <v>97</v>
      </c>
      <c r="O104" s="37" t="s">
        <v>98</v>
      </c>
      <c r="P104" s="37" t="s">
        <v>99</v>
      </c>
      <c r="Q104" s="37" t="s">
        <v>114</v>
      </c>
      <c r="R104" s="7" t="s">
        <v>31</v>
      </c>
      <c r="S104" s="23">
        <v>3</v>
      </c>
      <c r="T104" s="43" t="s">
        <v>31</v>
      </c>
      <c r="U104" s="7" t="s">
        <v>31</v>
      </c>
      <c r="V104" s="22" t="s">
        <v>32</v>
      </c>
      <c r="W104" s="23" t="s">
        <v>251</v>
      </c>
      <c r="X104" s="7" t="s">
        <v>40</v>
      </c>
      <c r="Y104" s="10">
        <v>100</v>
      </c>
      <c r="Z104" s="23" t="s">
        <v>35</v>
      </c>
      <c r="AA104" s="12" t="s">
        <v>90</v>
      </c>
      <c r="AB104" s="51" t="s">
        <v>29</v>
      </c>
      <c r="AC104" s="23" t="s">
        <v>29</v>
      </c>
      <c r="AF104" s="23"/>
    </row>
    <row r="105" spans="1:32" ht="15" customHeight="1" x14ac:dyDescent="0.25">
      <c r="A105" s="27" t="s">
        <v>1292</v>
      </c>
      <c r="B105" s="25">
        <v>45108</v>
      </c>
      <c r="C105" s="29">
        <f>YEAR(B105) - YEAR(_xlfn.MINIFS($B:$B, $A:$A, A105)) + 1</f>
        <v>1</v>
      </c>
      <c r="D105" s="15">
        <f>IF(C105=1, 1500 - SUMIFS($Y:$Y, $A:$A, A105, $C:$C, C105, $E:$E, "Approved", $Z:$Z, "&lt;&gt;PFA GC", $F:$F, "&lt;&gt;No"),
   IF(C105=2, 1000 - SUMIFS($Y:$Y, $A:$A, A105, $C:$C, C105, $E:$E, "Approved", $Z:$Z, "&lt;&gt;PFA GC", $F:$F, "&lt;&gt;No"),
   IF(C105&gt;=3, 500 - SUMIFS($Y:$Y, $A:$A, A105, $C:$C, C105, $E:$E, "Approved", $Z:$Z, "&lt;&gt;PFA GC", $F:$F, "&lt;&gt;No"), "")))</f>
        <v>562.69999999999993</v>
      </c>
      <c r="E105" s="16" t="s">
        <v>28</v>
      </c>
      <c r="F105" s="28" t="s">
        <v>29</v>
      </c>
      <c r="G105" s="29" t="s">
        <v>30</v>
      </c>
      <c r="H105" s="23" t="s">
        <v>100</v>
      </c>
      <c r="I105" s="23" t="s">
        <v>94</v>
      </c>
      <c r="J105" s="23">
        <v>68135</v>
      </c>
      <c r="K105" s="37" t="s">
        <v>95</v>
      </c>
      <c r="L105" s="20" t="s">
        <v>2091</v>
      </c>
      <c r="M105" s="37" t="s">
        <v>96</v>
      </c>
      <c r="N105" s="37" t="s">
        <v>97</v>
      </c>
      <c r="O105" s="37" t="s">
        <v>98</v>
      </c>
      <c r="P105" s="37" t="s">
        <v>99</v>
      </c>
      <c r="Q105" s="37" t="s">
        <v>114</v>
      </c>
      <c r="R105" s="7" t="s">
        <v>31</v>
      </c>
      <c r="S105" s="23">
        <v>3</v>
      </c>
      <c r="T105" s="43" t="s">
        <v>31</v>
      </c>
      <c r="U105" s="7" t="s">
        <v>31</v>
      </c>
      <c r="V105" s="22" t="s">
        <v>32</v>
      </c>
      <c r="W105" s="23" t="s">
        <v>251</v>
      </c>
      <c r="X105" s="7" t="s">
        <v>49</v>
      </c>
      <c r="Y105" s="10">
        <v>364.41</v>
      </c>
      <c r="Z105" s="23" t="s">
        <v>48</v>
      </c>
      <c r="AA105" s="12" t="s">
        <v>252</v>
      </c>
      <c r="AB105" s="51" t="s">
        <v>29</v>
      </c>
      <c r="AC105" s="23" t="s">
        <v>29</v>
      </c>
      <c r="AF105" s="23"/>
    </row>
    <row r="106" spans="1:32" ht="15" customHeight="1" x14ac:dyDescent="0.25">
      <c r="A106" s="27" t="s">
        <v>1292</v>
      </c>
      <c r="B106" s="25">
        <v>45108</v>
      </c>
      <c r="C106" s="29">
        <f>YEAR(B106) - YEAR(_xlfn.MINIFS($B:$B, $A:$A, A106)) + 1</f>
        <v>1</v>
      </c>
      <c r="D106" s="15">
        <f>IF(C106=1, 1500 - SUMIFS($Y:$Y, $A:$A, A106, $C:$C, C106, $E:$E, "Approved", $Z:$Z, "&lt;&gt;PFA GC", $F:$F, "&lt;&gt;No"),
   IF(C106=2, 1000 - SUMIFS($Y:$Y, $A:$A, A106, $C:$C, C106, $E:$E, "Approved", $Z:$Z, "&lt;&gt;PFA GC", $F:$F, "&lt;&gt;No"),
   IF(C106&gt;=3, 500 - SUMIFS($Y:$Y, $A:$A, A106, $C:$C, C106, $E:$E, "Approved", $Z:$Z, "&lt;&gt;PFA GC", $F:$F, "&lt;&gt;No"), "")))</f>
        <v>562.69999999999993</v>
      </c>
      <c r="E106" s="16" t="s">
        <v>28</v>
      </c>
      <c r="F106" s="28" t="s">
        <v>29</v>
      </c>
      <c r="G106" s="29" t="s">
        <v>30</v>
      </c>
      <c r="H106" s="23" t="s">
        <v>100</v>
      </c>
      <c r="I106" s="23" t="s">
        <v>94</v>
      </c>
      <c r="J106" s="23">
        <v>68135</v>
      </c>
      <c r="K106" s="37" t="s">
        <v>95</v>
      </c>
      <c r="L106" s="20" t="s">
        <v>2091</v>
      </c>
      <c r="M106" s="37" t="s">
        <v>96</v>
      </c>
      <c r="N106" s="37" t="s">
        <v>97</v>
      </c>
      <c r="O106" s="37" t="s">
        <v>98</v>
      </c>
      <c r="P106" s="37" t="s">
        <v>99</v>
      </c>
      <c r="Q106" s="37" t="s">
        <v>114</v>
      </c>
      <c r="R106" s="7" t="s">
        <v>31</v>
      </c>
      <c r="S106" s="23">
        <v>3</v>
      </c>
      <c r="T106" s="43" t="s">
        <v>31</v>
      </c>
      <c r="U106" s="7" t="s">
        <v>31</v>
      </c>
      <c r="V106" s="22" t="s">
        <v>32</v>
      </c>
      <c r="W106" s="23" t="s">
        <v>251</v>
      </c>
      <c r="X106" s="7" t="s">
        <v>45</v>
      </c>
      <c r="Y106" s="10">
        <v>372.89</v>
      </c>
      <c r="Z106" s="23" t="s">
        <v>48</v>
      </c>
      <c r="AA106" s="12" t="s">
        <v>55</v>
      </c>
      <c r="AB106" s="51" t="s">
        <v>29</v>
      </c>
      <c r="AC106" s="23" t="s">
        <v>29</v>
      </c>
      <c r="AF106" s="23"/>
    </row>
    <row r="107" spans="1:32" ht="15" customHeight="1" x14ac:dyDescent="0.25">
      <c r="A107" s="27" t="s">
        <v>1294</v>
      </c>
      <c r="B107" s="25">
        <v>45108</v>
      </c>
      <c r="C107" s="29">
        <f>YEAR(B107) - YEAR(_xlfn.MINIFS($B:$B, $A:$A, A107)) + 1</f>
        <v>1</v>
      </c>
      <c r="D107" s="15">
        <f>IF(C107=1, 1500 - SUMIFS($Y:$Y, $A:$A, A107, $C:$C, C107, $E:$E, "Approved", $Z:$Z, "&lt;&gt;PFA GC", $F:$F, "&lt;&gt;No"),
   IF(C107=2, 1000 - SUMIFS($Y:$Y, $A:$A, A107, $C:$C, C107, $E:$E, "Approved", $Z:$Z, "&lt;&gt;PFA GC", $F:$F, "&lt;&gt;No"),
   IF(C107&gt;=3, 500 - SUMIFS($Y:$Y, $A:$A, A107, $C:$C, C107, $E:$E, "Approved", $Z:$Z, "&lt;&gt;PFA GC", $F:$F, "&lt;&gt;No"), "")))</f>
        <v>1500</v>
      </c>
      <c r="E107" s="36" t="s">
        <v>139</v>
      </c>
      <c r="F107" s="17" t="s">
        <v>99</v>
      </c>
      <c r="G107" s="29" t="s">
        <v>140</v>
      </c>
      <c r="H107" s="23" t="s">
        <v>31</v>
      </c>
      <c r="I107" s="23" t="s">
        <v>31</v>
      </c>
      <c r="J107" s="23" t="s">
        <v>31</v>
      </c>
      <c r="K107" s="37" t="s">
        <v>31</v>
      </c>
      <c r="L107" s="20" t="s">
        <v>31</v>
      </c>
      <c r="M107" s="37" t="s">
        <v>31</v>
      </c>
      <c r="N107" s="37" t="s">
        <v>31</v>
      </c>
      <c r="O107" s="37" t="s">
        <v>31</v>
      </c>
      <c r="P107" s="37" t="s">
        <v>31</v>
      </c>
      <c r="Q107" s="37" t="s">
        <v>31</v>
      </c>
      <c r="R107" s="7"/>
      <c r="S107" s="23" t="s">
        <v>31</v>
      </c>
      <c r="T107" s="43" t="s">
        <v>31</v>
      </c>
      <c r="U107" s="7"/>
      <c r="V107" s="22"/>
      <c r="W107" s="23"/>
      <c r="X107" s="7" t="s">
        <v>33</v>
      </c>
      <c r="Y107" s="10"/>
      <c r="Z107" s="23"/>
      <c r="AA107" s="12"/>
      <c r="AB107" s="51" t="s">
        <v>99</v>
      </c>
      <c r="AC107" s="23" t="s">
        <v>99</v>
      </c>
      <c r="AF107" s="23"/>
    </row>
    <row r="108" spans="1:32" ht="15" customHeight="1" x14ac:dyDescent="0.25">
      <c r="A108" s="27" t="s">
        <v>1283</v>
      </c>
      <c r="B108" s="25">
        <v>45110</v>
      </c>
      <c r="C108" s="29">
        <f>YEAR(B108) - YEAR(_xlfn.MINIFS($B:$B, $A:$A, A108)) + 1</f>
        <v>1</v>
      </c>
      <c r="D108" s="15">
        <f>IF(C108=1, 1500 - SUMIFS($Y:$Y, $A:$A, A108, $C:$C, C108, $E:$E, "Approved", $Z:$Z, "&lt;&gt;PFA GC", $F:$F, "&lt;&gt;No"),
   IF(C108=2, 1000 - SUMIFS($Y:$Y, $A:$A, A108, $C:$C, C108, $E:$E, "Approved", $Z:$Z, "&lt;&gt;PFA GC", $F:$F, "&lt;&gt;No"),
   IF(C108&gt;=3, 500 - SUMIFS($Y:$Y, $A:$A, A108, $C:$C, C108, $E:$E, "Approved", $Z:$Z, "&lt;&gt;PFA GC", $F:$F, "&lt;&gt;No"), "")))</f>
        <v>0</v>
      </c>
      <c r="E108" s="16" t="s">
        <v>28</v>
      </c>
      <c r="F108" s="17" t="s">
        <v>29</v>
      </c>
      <c r="G108" s="29" t="s">
        <v>30</v>
      </c>
      <c r="H108" s="23" t="s">
        <v>230</v>
      </c>
      <c r="I108" s="23" t="s">
        <v>94</v>
      </c>
      <c r="J108" s="23">
        <v>68331</v>
      </c>
      <c r="K108" s="37" t="s">
        <v>106</v>
      </c>
      <c r="L108" s="20" t="s">
        <v>2088</v>
      </c>
      <c r="M108" s="37" t="s">
        <v>96</v>
      </c>
      <c r="N108" s="37" t="s">
        <v>97</v>
      </c>
      <c r="O108" s="37" t="s">
        <v>41</v>
      </c>
      <c r="P108" s="37" t="s">
        <v>29</v>
      </c>
      <c r="Q108" s="37" t="s">
        <v>231</v>
      </c>
      <c r="R108" s="7" t="s">
        <v>31</v>
      </c>
      <c r="S108" s="23">
        <v>2</v>
      </c>
      <c r="T108" s="43" t="s">
        <v>31</v>
      </c>
      <c r="U108" s="7" t="s">
        <v>31</v>
      </c>
      <c r="V108" s="48" t="s">
        <v>85</v>
      </c>
      <c r="W108" s="23" t="s">
        <v>88</v>
      </c>
      <c r="X108" s="7" t="s">
        <v>43</v>
      </c>
      <c r="Y108" s="10">
        <v>750</v>
      </c>
      <c r="Z108" s="23" t="s">
        <v>232</v>
      </c>
      <c r="AA108" s="12" t="s">
        <v>233</v>
      </c>
      <c r="AB108" s="51" t="s">
        <v>29</v>
      </c>
      <c r="AC108" s="23" t="s">
        <v>29</v>
      </c>
      <c r="AF108" s="23"/>
    </row>
    <row r="109" spans="1:32" ht="15" customHeight="1" x14ac:dyDescent="0.25">
      <c r="A109" s="30" t="s">
        <v>1295</v>
      </c>
      <c r="B109" s="25">
        <v>45115</v>
      </c>
      <c r="C109" s="29">
        <f>YEAR(B109) - YEAR(_xlfn.MINIFS($B:$B, $A:$A, A109)) + 1</f>
        <v>1</v>
      </c>
      <c r="D109" s="15">
        <f>IF(C109=1, 1500 - SUMIFS($Y:$Y, $A:$A, A109, $C:$C, C109, $E:$E, "Approved", $Z:$Z, "&lt;&gt;PFA GC", $F:$F, "&lt;&gt;No"),
   IF(C109=2, 1000 - SUMIFS($Y:$Y, $A:$A, A109, $C:$C, C109, $E:$E, "Approved", $Z:$Z, "&lt;&gt;PFA GC", $F:$F, "&lt;&gt;No"),
   IF(C109&gt;=3, 500 - SUMIFS($Y:$Y, $A:$A, A109, $C:$C, C109, $E:$E, "Approved", $Z:$Z, "&lt;&gt;PFA GC", $F:$F, "&lt;&gt;No"), "")))</f>
        <v>300</v>
      </c>
      <c r="E109" s="16" t="s">
        <v>28</v>
      </c>
      <c r="F109" s="28" t="s">
        <v>29</v>
      </c>
      <c r="G109" s="29" t="s">
        <v>30</v>
      </c>
      <c r="H109" s="23" t="s">
        <v>93</v>
      </c>
      <c r="I109" s="23" t="s">
        <v>94</v>
      </c>
      <c r="J109" s="23">
        <v>68504</v>
      </c>
      <c r="K109" s="37" t="s">
        <v>95</v>
      </c>
      <c r="L109" s="20" t="s">
        <v>2081</v>
      </c>
      <c r="M109" s="37" t="s">
        <v>253</v>
      </c>
      <c r="N109" s="37" t="s">
        <v>102</v>
      </c>
      <c r="O109" s="37" t="s">
        <v>98</v>
      </c>
      <c r="P109" s="37" t="s">
        <v>99</v>
      </c>
      <c r="Q109" s="37" t="s">
        <v>114</v>
      </c>
      <c r="R109" s="7" t="s">
        <v>31</v>
      </c>
      <c r="S109" s="23">
        <v>2</v>
      </c>
      <c r="T109" s="43">
        <v>2800</v>
      </c>
      <c r="U109" s="7" t="s">
        <v>31</v>
      </c>
      <c r="V109" s="22" t="s">
        <v>85</v>
      </c>
      <c r="W109" s="23" t="s">
        <v>130</v>
      </c>
      <c r="X109" s="7" t="s">
        <v>43</v>
      </c>
      <c r="Y109" s="10">
        <v>1200</v>
      </c>
      <c r="Z109" s="23" t="s">
        <v>232</v>
      </c>
      <c r="AA109" s="12" t="s">
        <v>254</v>
      </c>
      <c r="AB109" s="51" t="s">
        <v>29</v>
      </c>
      <c r="AC109" s="23" t="s">
        <v>29</v>
      </c>
      <c r="AF109" s="23"/>
    </row>
    <row r="110" spans="1:32" ht="15" customHeight="1" x14ac:dyDescent="0.25">
      <c r="A110" s="30" t="s">
        <v>1296</v>
      </c>
      <c r="B110" s="13">
        <v>45116</v>
      </c>
      <c r="C110" s="29">
        <f>YEAR(B110) - YEAR(_xlfn.MINIFS($B:$B, $A:$A, A110)) + 1</f>
        <v>1</v>
      </c>
      <c r="D110" s="15">
        <f>IF(C110=1, 1500 - SUMIFS($Y:$Y, $A:$A, A110, $C:$C, C110, $E:$E, "Approved", $Z:$Z, "&lt;&gt;PFA GC", $F:$F, "&lt;&gt;No"),
   IF(C110=2, 1000 - SUMIFS($Y:$Y, $A:$A, A110, $C:$C, C110, $E:$E, "Approved", $Z:$Z, "&lt;&gt;PFA GC", $F:$F, "&lt;&gt;No"),
   IF(C110&gt;=3, 500 - SUMIFS($Y:$Y, $A:$A, A110, $C:$C, C110, $E:$E, "Approved", $Z:$Z, "&lt;&gt;PFA GC", $F:$F, "&lt;&gt;No"), "")))</f>
        <v>0</v>
      </c>
      <c r="E110" s="16" t="s">
        <v>28</v>
      </c>
      <c r="F110" s="28" t="s">
        <v>29</v>
      </c>
      <c r="G110" s="29" t="s">
        <v>30</v>
      </c>
      <c r="H110" s="23" t="s">
        <v>255</v>
      </c>
      <c r="I110" s="23" t="s">
        <v>94</v>
      </c>
      <c r="J110" s="23">
        <v>68763</v>
      </c>
      <c r="K110" s="37" t="s">
        <v>151</v>
      </c>
      <c r="L110" s="20" t="s">
        <v>2108</v>
      </c>
      <c r="M110" s="37" t="s">
        <v>96</v>
      </c>
      <c r="N110" s="37" t="s">
        <v>97</v>
      </c>
      <c r="O110" s="37" t="s">
        <v>98</v>
      </c>
      <c r="P110" s="37" t="s">
        <v>99</v>
      </c>
      <c r="Q110" s="37" t="s">
        <v>114</v>
      </c>
      <c r="R110" s="7" t="s">
        <v>31</v>
      </c>
      <c r="S110" s="23">
        <v>5</v>
      </c>
      <c r="T110" s="43">
        <v>5200</v>
      </c>
      <c r="U110" s="7" t="s">
        <v>31</v>
      </c>
      <c r="V110" s="22" t="s">
        <v>256</v>
      </c>
      <c r="W110" s="23" t="s">
        <v>257</v>
      </c>
      <c r="X110" s="7" t="s">
        <v>43</v>
      </c>
      <c r="Y110" s="10">
        <v>1500</v>
      </c>
      <c r="Z110" s="23" t="s">
        <v>131</v>
      </c>
      <c r="AA110" s="12" t="s">
        <v>258</v>
      </c>
      <c r="AB110" s="51" t="s">
        <v>29</v>
      </c>
      <c r="AC110" s="23" t="s">
        <v>99</v>
      </c>
      <c r="AF110" s="23"/>
    </row>
    <row r="111" spans="1:32" ht="15" customHeight="1" x14ac:dyDescent="0.25">
      <c r="A111" s="30" t="s">
        <v>1297</v>
      </c>
      <c r="B111" s="13">
        <v>45117</v>
      </c>
      <c r="C111" s="29">
        <f>YEAR(B111) - YEAR(_xlfn.MINIFS($B:$B, $A:$A, A111)) + 1</f>
        <v>1</v>
      </c>
      <c r="D111" s="15">
        <f>IF(C111=1, 1500 - SUMIFS($Y:$Y, $A:$A, A111, $C:$C, C111, $E:$E, "Approved", $Z:$Z, "&lt;&gt;PFA GC", $F:$F, "&lt;&gt;No"),
   IF(C111=2, 1000 - SUMIFS($Y:$Y, $A:$A, A111, $C:$C, C111, $E:$E, "Approved", $Z:$Z, "&lt;&gt;PFA GC", $F:$F, "&lt;&gt;No"),
   IF(C111&gt;=3, 500 - SUMIFS($Y:$Y, $A:$A, A111, $C:$C, C111, $E:$E, "Approved", $Z:$Z, "&lt;&gt;PFA GC", $F:$F, "&lt;&gt;No"), "")))</f>
        <v>1500</v>
      </c>
      <c r="E111" s="16" t="s">
        <v>28</v>
      </c>
      <c r="F111" s="28">
        <v>45117</v>
      </c>
      <c r="G111" s="28" t="s">
        <v>30</v>
      </c>
      <c r="H111" s="23" t="s">
        <v>31</v>
      </c>
      <c r="I111" s="23" t="s">
        <v>31</v>
      </c>
      <c r="J111" s="23" t="s">
        <v>31</v>
      </c>
      <c r="K111" s="37" t="s">
        <v>31</v>
      </c>
      <c r="L111" s="20" t="s">
        <v>2060</v>
      </c>
      <c r="M111" s="37" t="s">
        <v>31</v>
      </c>
      <c r="N111" s="37" t="s">
        <v>31</v>
      </c>
      <c r="O111" s="37" t="s">
        <v>31</v>
      </c>
      <c r="P111" s="37" t="s">
        <v>31</v>
      </c>
      <c r="Q111" s="37" t="s">
        <v>31</v>
      </c>
      <c r="R111" s="7" t="s">
        <v>31</v>
      </c>
      <c r="S111" s="23" t="s">
        <v>31</v>
      </c>
      <c r="T111" s="43" t="s">
        <v>31</v>
      </c>
      <c r="U111" s="7" t="s">
        <v>31</v>
      </c>
      <c r="V111" s="22" t="s">
        <v>32</v>
      </c>
      <c r="W111" s="23" t="s">
        <v>61</v>
      </c>
      <c r="X111" s="7" t="s">
        <v>40</v>
      </c>
      <c r="Y111" s="10">
        <v>25</v>
      </c>
      <c r="Z111" s="23" t="s">
        <v>89</v>
      </c>
      <c r="AA111" s="12" t="s">
        <v>90</v>
      </c>
      <c r="AB111" s="51" t="s">
        <v>29</v>
      </c>
      <c r="AC111" s="23" t="s">
        <v>99</v>
      </c>
      <c r="AF111" s="23"/>
    </row>
    <row r="112" spans="1:32" ht="15" customHeight="1" x14ac:dyDescent="0.25">
      <c r="A112" s="30" t="s">
        <v>1298</v>
      </c>
      <c r="B112" s="13">
        <v>45117</v>
      </c>
      <c r="C112" s="29">
        <f>YEAR(B112) - YEAR(_xlfn.MINIFS($B:$B, $A:$A, A112)) + 1</f>
        <v>1</v>
      </c>
      <c r="D112" s="15">
        <f>IF(C112=1, 1500 - SUMIFS($Y:$Y, $A:$A, A112, $C:$C, C112, $E:$E, "Approved", $Z:$Z, "&lt;&gt;PFA GC", $F:$F, "&lt;&gt;No"),
   IF(C112=2, 1000 - SUMIFS($Y:$Y, $A:$A, A112, $C:$C, C112, $E:$E, "Approved", $Z:$Z, "&lt;&gt;PFA GC", $F:$F, "&lt;&gt;No"),
   IF(C112&gt;=3, 500 - SUMIFS($Y:$Y, $A:$A, A112, $C:$C, C112, $E:$E, "Approved", $Z:$Z, "&lt;&gt;PFA GC", $F:$F, "&lt;&gt;No"), "")))</f>
        <v>1500</v>
      </c>
      <c r="E112" s="36" t="s">
        <v>139</v>
      </c>
      <c r="F112" s="28" t="s">
        <v>99</v>
      </c>
      <c r="G112" s="29" t="s">
        <v>140</v>
      </c>
      <c r="H112" s="23" t="s">
        <v>100</v>
      </c>
      <c r="I112" s="23" t="s">
        <v>94</v>
      </c>
      <c r="J112" s="23">
        <v>68124</v>
      </c>
      <c r="K112" s="37" t="s">
        <v>95</v>
      </c>
      <c r="L112" s="20" t="s">
        <v>2073</v>
      </c>
      <c r="M112" s="37" t="s">
        <v>96</v>
      </c>
      <c r="N112" s="37" t="s">
        <v>102</v>
      </c>
      <c r="O112" s="37" t="s">
        <v>98</v>
      </c>
      <c r="P112" s="37" t="s">
        <v>99</v>
      </c>
      <c r="Q112" s="37" t="s">
        <v>114</v>
      </c>
      <c r="R112" s="7"/>
      <c r="S112" s="23">
        <v>2</v>
      </c>
      <c r="T112" s="43">
        <v>10037</v>
      </c>
      <c r="U112" s="7"/>
      <c r="V112" s="22" t="s">
        <v>32</v>
      </c>
      <c r="W112" s="23" t="s">
        <v>251</v>
      </c>
      <c r="X112" s="7" t="s">
        <v>33</v>
      </c>
      <c r="Y112" s="10">
        <v>1000</v>
      </c>
      <c r="Z112" s="23"/>
      <c r="AA112" s="12" t="s">
        <v>259</v>
      </c>
      <c r="AB112" s="51" t="s">
        <v>99</v>
      </c>
      <c r="AC112" s="23" t="s">
        <v>99</v>
      </c>
      <c r="AF112" s="23"/>
    </row>
    <row r="113" spans="1:32" ht="15" customHeight="1" x14ac:dyDescent="0.25">
      <c r="A113" s="30" t="s">
        <v>1227</v>
      </c>
      <c r="B113" s="13">
        <v>45117</v>
      </c>
      <c r="C113" s="29">
        <f>YEAR(B113) - YEAR(_xlfn.MINIFS($B:$B, $A:$A, A113)) + 1</f>
        <v>1</v>
      </c>
      <c r="D113" s="15">
        <f>IF(C113=1, 1500 - SUMIFS($Y:$Y, $A:$A, A113, $C:$C, C113, $E:$E, "Approved", $Z:$Z, "&lt;&gt;PFA GC", $F:$F, "&lt;&gt;No"),
   IF(C113=2, 1000 - SUMIFS($Y:$Y, $A:$A, A113, $C:$C, C113, $E:$E, "Approved", $Z:$Z, "&lt;&gt;PFA GC", $F:$F, "&lt;&gt;No"),
   IF(C113&gt;=3, 500 - SUMIFS($Y:$Y, $A:$A, A113, $C:$C, C113, $E:$E, "Approved", $Z:$Z, "&lt;&gt;PFA GC", $F:$F, "&lt;&gt;No"), "")))</f>
        <v>1500</v>
      </c>
      <c r="E113" s="16" t="s">
        <v>28</v>
      </c>
      <c r="F113" s="28">
        <v>45117</v>
      </c>
      <c r="G113" s="28" t="s">
        <v>30</v>
      </c>
      <c r="H113" s="23" t="s">
        <v>31</v>
      </c>
      <c r="I113" s="23" t="s">
        <v>31</v>
      </c>
      <c r="J113" s="23" t="s">
        <v>31</v>
      </c>
      <c r="K113" s="37" t="s">
        <v>31</v>
      </c>
      <c r="L113" s="20" t="s">
        <v>2090</v>
      </c>
      <c r="M113" s="37" t="s">
        <v>31</v>
      </c>
      <c r="N113" s="37" t="s">
        <v>31</v>
      </c>
      <c r="O113" s="37" t="s">
        <v>31</v>
      </c>
      <c r="P113" s="37" t="s">
        <v>31</v>
      </c>
      <c r="Q113" s="37" t="s">
        <v>31</v>
      </c>
      <c r="R113" s="7" t="s">
        <v>31</v>
      </c>
      <c r="S113" s="23" t="s">
        <v>31</v>
      </c>
      <c r="T113" s="43" t="s">
        <v>31</v>
      </c>
      <c r="U113" s="7" t="s">
        <v>31</v>
      </c>
      <c r="V113" s="22" t="s">
        <v>32</v>
      </c>
      <c r="W113" s="23" t="s">
        <v>61</v>
      </c>
      <c r="X113" s="7" t="s">
        <v>34</v>
      </c>
      <c r="Y113" s="10">
        <v>100</v>
      </c>
      <c r="Z113" s="23" t="s">
        <v>89</v>
      </c>
      <c r="AA113" s="12" t="s">
        <v>92</v>
      </c>
      <c r="AB113" s="51" t="s">
        <v>29</v>
      </c>
      <c r="AC113" s="23" t="s">
        <v>99</v>
      </c>
      <c r="AF113" s="23"/>
    </row>
    <row r="114" spans="1:32" ht="15" customHeight="1" x14ac:dyDescent="0.25">
      <c r="A114" s="30" t="s">
        <v>1300</v>
      </c>
      <c r="B114" s="13">
        <v>45118</v>
      </c>
      <c r="C114" s="29">
        <f>YEAR(B114) - YEAR(_xlfn.MINIFS($B:$B, $A:$A, A114)) + 1</f>
        <v>1</v>
      </c>
      <c r="D114" s="15">
        <f>IF(C114=1, 1500 - SUMIFS($Y:$Y, $A:$A, A114, $C:$C, C114, $E:$E, "Approved", $Z:$Z, "&lt;&gt;PFA GC", $F:$F, "&lt;&gt;No"),
   IF(C114=2, 1000 - SUMIFS($Y:$Y, $A:$A, A114, $C:$C, C114, $E:$E, "Approved", $Z:$Z, "&lt;&gt;PFA GC", $F:$F, "&lt;&gt;No"),
   IF(C114&gt;=3, 500 - SUMIFS($Y:$Y, $A:$A, A114, $C:$C, C114, $E:$E, "Approved", $Z:$Z, "&lt;&gt;PFA GC", $F:$F, "&lt;&gt;No"), "")))</f>
        <v>1400</v>
      </c>
      <c r="E114" s="16" t="s">
        <v>28</v>
      </c>
      <c r="F114" s="28" t="s">
        <v>29</v>
      </c>
      <c r="G114" s="29" t="s">
        <v>30</v>
      </c>
      <c r="H114" s="23" t="s">
        <v>143</v>
      </c>
      <c r="I114" s="23" t="s">
        <v>94</v>
      </c>
      <c r="J114" s="23">
        <v>68901</v>
      </c>
      <c r="K114" s="37" t="s">
        <v>95</v>
      </c>
      <c r="L114" s="35" t="s">
        <v>2063</v>
      </c>
      <c r="M114" s="37" t="s">
        <v>96</v>
      </c>
      <c r="N114" s="37" t="s">
        <v>102</v>
      </c>
      <c r="O114" s="37" t="s">
        <v>98</v>
      </c>
      <c r="P114" s="37" t="s">
        <v>99</v>
      </c>
      <c r="Q114" s="37" t="s">
        <v>114</v>
      </c>
      <c r="R114" s="7" t="s">
        <v>31</v>
      </c>
      <c r="S114" s="23" t="s">
        <v>31</v>
      </c>
      <c r="T114" s="43">
        <v>32774</v>
      </c>
      <c r="U114" s="7" t="s">
        <v>31</v>
      </c>
      <c r="V114" s="22" t="s">
        <v>144</v>
      </c>
      <c r="W114" s="23" t="s">
        <v>145</v>
      </c>
      <c r="X114" s="7" t="s">
        <v>34</v>
      </c>
      <c r="Y114" s="10">
        <v>100</v>
      </c>
      <c r="Z114" s="23" t="s">
        <v>35</v>
      </c>
      <c r="AA114" s="12" t="s">
        <v>52</v>
      </c>
      <c r="AB114" s="51" t="s">
        <v>29</v>
      </c>
      <c r="AC114" s="23" t="s">
        <v>99</v>
      </c>
      <c r="AF114" s="23"/>
    </row>
    <row r="115" spans="1:32" ht="15" customHeight="1" x14ac:dyDescent="0.25">
      <c r="A115" s="30" t="s">
        <v>1299</v>
      </c>
      <c r="B115" s="13">
        <v>45118</v>
      </c>
      <c r="C115" s="29">
        <f>YEAR(B115) - YEAR(_xlfn.MINIFS($B:$B, $A:$A, A115)) + 1</f>
        <v>1</v>
      </c>
      <c r="D115" s="15">
        <f>IF(C115=1, 1500 - SUMIFS($Y:$Y, $A:$A, A115, $C:$C, C115, $E:$E, "Approved", $Z:$Z, "&lt;&gt;PFA GC", $F:$F, "&lt;&gt;No"),
   IF(C115=2, 1000 - SUMIFS($Y:$Y, $A:$A, A115, $C:$C, C115, $E:$E, "Approved", $Z:$Z, "&lt;&gt;PFA GC", $F:$F, "&lt;&gt;No"),
   IF(C115&gt;=3, 500 - SUMIFS($Y:$Y, $A:$A, A115, $C:$C, C115, $E:$E, "Approved", $Z:$Z, "&lt;&gt;PFA GC", $F:$F, "&lt;&gt;No"), "")))</f>
        <v>1400</v>
      </c>
      <c r="E115" s="16" t="s">
        <v>28</v>
      </c>
      <c r="F115" s="28" t="s">
        <v>29</v>
      </c>
      <c r="G115" s="29" t="s">
        <v>30</v>
      </c>
      <c r="H115" s="23" t="s">
        <v>143</v>
      </c>
      <c r="I115" s="23" t="s">
        <v>94</v>
      </c>
      <c r="J115" s="23">
        <v>68901</v>
      </c>
      <c r="K115" s="37" t="s">
        <v>95</v>
      </c>
      <c r="L115" s="20" t="s">
        <v>2065</v>
      </c>
      <c r="M115" s="37" t="s">
        <v>96</v>
      </c>
      <c r="N115" s="37" t="s">
        <v>102</v>
      </c>
      <c r="O115" s="37" t="s">
        <v>98</v>
      </c>
      <c r="P115" s="37" t="s">
        <v>99</v>
      </c>
      <c r="Q115" s="37" t="s">
        <v>114</v>
      </c>
      <c r="R115" s="7" t="s">
        <v>31</v>
      </c>
      <c r="S115" s="23" t="s">
        <v>31</v>
      </c>
      <c r="T115" s="43">
        <v>32774</v>
      </c>
      <c r="U115" s="7" t="s">
        <v>31</v>
      </c>
      <c r="V115" s="22" t="s">
        <v>144</v>
      </c>
      <c r="W115" s="23" t="s">
        <v>145</v>
      </c>
      <c r="X115" s="7" t="s">
        <v>34</v>
      </c>
      <c r="Y115" s="10">
        <v>100</v>
      </c>
      <c r="Z115" s="23" t="s">
        <v>37</v>
      </c>
      <c r="AA115" s="12" t="s">
        <v>52</v>
      </c>
      <c r="AB115" s="51" t="s">
        <v>29</v>
      </c>
      <c r="AC115" s="23" t="s">
        <v>99</v>
      </c>
      <c r="AF115" s="23"/>
    </row>
    <row r="116" spans="1:32" ht="15" customHeight="1" x14ac:dyDescent="0.25">
      <c r="A116" s="30" t="s">
        <v>1234</v>
      </c>
      <c r="B116" s="13">
        <v>45119</v>
      </c>
      <c r="C116" s="29">
        <f>YEAR(B116) - YEAR(_xlfn.MINIFS($B:$B, $A:$A, A116)) + 1</f>
        <v>1</v>
      </c>
      <c r="D116" s="15">
        <f>IF(C116=1, 1500 - SUMIFS($Y:$Y, $A:$A, A116, $C:$C, C116, $E:$E, "Approved", $Z:$Z, "&lt;&gt;PFA GC", $F:$F, "&lt;&gt;No"),
   IF(C116=2, 1000 - SUMIFS($Y:$Y, $A:$A, A116, $C:$C, C116, $E:$E, "Approved", $Z:$Z, "&lt;&gt;PFA GC", $F:$F, "&lt;&gt;No"),
   IF(C116&gt;=3, 500 - SUMIFS($Y:$Y, $A:$A, A116, $C:$C, C116, $E:$E, "Approved", $Z:$Z, "&lt;&gt;PFA GC", $F:$F, "&lt;&gt;No"), "")))</f>
        <v>1207.58</v>
      </c>
      <c r="E116" s="16" t="s">
        <v>28</v>
      </c>
      <c r="F116" s="28" t="s">
        <v>29</v>
      </c>
      <c r="G116" s="29" t="s">
        <v>30</v>
      </c>
      <c r="H116" s="23" t="s">
        <v>120</v>
      </c>
      <c r="I116" s="23" t="s">
        <v>94</v>
      </c>
      <c r="J116" s="23" t="s">
        <v>31</v>
      </c>
      <c r="K116" s="37" t="s">
        <v>31</v>
      </c>
      <c r="L116" s="20" t="s">
        <v>2069</v>
      </c>
      <c r="M116" s="37" t="s">
        <v>111</v>
      </c>
      <c r="N116" s="37" t="s">
        <v>97</v>
      </c>
      <c r="O116" s="37" t="s">
        <v>98</v>
      </c>
      <c r="P116" s="37" t="s">
        <v>99</v>
      </c>
      <c r="Q116" s="37" t="s">
        <v>31</v>
      </c>
      <c r="R116" s="7" t="s">
        <v>31</v>
      </c>
      <c r="S116" s="23">
        <v>1</v>
      </c>
      <c r="T116" s="43">
        <v>800</v>
      </c>
      <c r="U116" s="7" t="s">
        <v>31</v>
      </c>
      <c r="V116" s="22" t="s">
        <v>32</v>
      </c>
      <c r="W116" s="23" t="s">
        <v>156</v>
      </c>
      <c r="X116" s="7" t="s">
        <v>45</v>
      </c>
      <c r="Y116" s="10">
        <v>118.69</v>
      </c>
      <c r="Z116" s="23" t="s">
        <v>48</v>
      </c>
      <c r="AA116" s="12" t="s">
        <v>73</v>
      </c>
      <c r="AB116" s="51" t="s">
        <v>29</v>
      </c>
      <c r="AC116" s="23" t="s">
        <v>29</v>
      </c>
      <c r="AF116" s="23"/>
    </row>
    <row r="117" spans="1:32" ht="15" customHeight="1" x14ac:dyDescent="0.25">
      <c r="A117" s="30" t="s">
        <v>1301</v>
      </c>
      <c r="B117" s="13">
        <v>45119</v>
      </c>
      <c r="C117" s="29">
        <f>YEAR(B117) - YEAR(_xlfn.MINIFS($B:$B, $A:$A, A117)) + 1</f>
        <v>1</v>
      </c>
      <c r="D117" s="15">
        <f>IF(C117=1, 1500 - SUMIFS($Y:$Y, $A:$A, A117, $C:$C, C117, $E:$E, "Approved", $Z:$Z, "&lt;&gt;PFA GC", $F:$F, "&lt;&gt;No"),
   IF(C117=2, 1000 - SUMIFS($Y:$Y, $A:$A, A117, $C:$C, C117, $E:$E, "Approved", $Z:$Z, "&lt;&gt;PFA GC", $F:$F, "&lt;&gt;No"),
   IF(C117&gt;=3, 500 - SUMIFS($Y:$Y, $A:$A, A117, $C:$C, C117, $E:$E, "Approved", $Z:$Z, "&lt;&gt;PFA GC", $F:$F, "&lt;&gt;No"), "")))</f>
        <v>1500</v>
      </c>
      <c r="E117" s="16" t="s">
        <v>28</v>
      </c>
      <c r="F117" s="28">
        <v>45119</v>
      </c>
      <c r="G117" s="28" t="s">
        <v>30</v>
      </c>
      <c r="H117" s="23" t="s">
        <v>31</v>
      </c>
      <c r="I117" s="23" t="s">
        <v>31</v>
      </c>
      <c r="J117" s="23" t="s">
        <v>31</v>
      </c>
      <c r="K117" s="37" t="s">
        <v>31</v>
      </c>
      <c r="L117" s="20" t="s">
        <v>2078</v>
      </c>
      <c r="M117" s="37" t="s">
        <v>31</v>
      </c>
      <c r="N117" s="37" t="s">
        <v>31</v>
      </c>
      <c r="O117" s="37" t="s">
        <v>31</v>
      </c>
      <c r="P117" s="37" t="s">
        <v>31</v>
      </c>
      <c r="Q117" s="37" t="s">
        <v>31</v>
      </c>
      <c r="R117" s="7" t="s">
        <v>31</v>
      </c>
      <c r="S117" s="23" t="s">
        <v>31</v>
      </c>
      <c r="T117" s="43" t="s">
        <v>31</v>
      </c>
      <c r="U117" s="7" t="s">
        <v>31</v>
      </c>
      <c r="V117" s="22" t="s">
        <v>32</v>
      </c>
      <c r="W117" s="23" t="s">
        <v>250</v>
      </c>
      <c r="X117" s="7" t="s">
        <v>34</v>
      </c>
      <c r="Y117" s="10">
        <v>50</v>
      </c>
      <c r="Z117" s="23" t="s">
        <v>89</v>
      </c>
      <c r="AA117" s="12" t="s">
        <v>52</v>
      </c>
      <c r="AB117" s="51" t="s">
        <v>29</v>
      </c>
      <c r="AC117" s="23" t="s">
        <v>99</v>
      </c>
      <c r="AF117" s="23"/>
    </row>
    <row r="118" spans="1:32" ht="15" customHeight="1" x14ac:dyDescent="0.25">
      <c r="A118" s="30" t="s">
        <v>1231</v>
      </c>
      <c r="B118" s="13">
        <v>45119</v>
      </c>
      <c r="C118" s="29">
        <f>YEAR(B118) - YEAR(_xlfn.MINIFS($B:$B, $A:$A, A118)) + 1</f>
        <v>1</v>
      </c>
      <c r="D118" s="15">
        <f>IF(C118=1, 1500 - SUMIFS($Y:$Y, $A:$A, A118, $C:$C, C118, $E:$E, "Approved", $Z:$Z, "&lt;&gt;PFA GC", $F:$F, "&lt;&gt;No"),
   IF(C118=2, 1000 - SUMIFS($Y:$Y, $A:$A, A118, $C:$C, C118, $E:$E, "Approved", $Z:$Z, "&lt;&gt;PFA GC", $F:$F, "&lt;&gt;No"),
   IF(C118&gt;=3, 500 - SUMIFS($Y:$Y, $A:$A, A118, $C:$C, C118, $E:$E, "Approved", $Z:$Z, "&lt;&gt;PFA GC", $F:$F, "&lt;&gt;No"), "")))</f>
        <v>500</v>
      </c>
      <c r="E118" s="16" t="s">
        <v>28</v>
      </c>
      <c r="F118" s="17" t="s">
        <v>29</v>
      </c>
      <c r="G118" s="29" t="s">
        <v>30</v>
      </c>
      <c r="H118" s="23" t="s">
        <v>120</v>
      </c>
      <c r="I118" s="23" t="s">
        <v>94</v>
      </c>
      <c r="J118" s="23">
        <v>68803</v>
      </c>
      <c r="K118" s="37" t="s">
        <v>151</v>
      </c>
      <c r="L118" s="20" t="s">
        <v>2089</v>
      </c>
      <c r="M118" s="37" t="s">
        <v>101</v>
      </c>
      <c r="N118" s="37" t="s">
        <v>97</v>
      </c>
      <c r="O118" s="37" t="s">
        <v>98</v>
      </c>
      <c r="P118" s="37" t="s">
        <v>29</v>
      </c>
      <c r="Q118" s="37" t="s">
        <v>31</v>
      </c>
      <c r="R118" s="7" t="s">
        <v>31</v>
      </c>
      <c r="S118" s="23">
        <v>1</v>
      </c>
      <c r="T118" s="43" t="s">
        <v>31</v>
      </c>
      <c r="U118" s="7" t="s">
        <v>31</v>
      </c>
      <c r="V118" s="48" t="s">
        <v>32</v>
      </c>
      <c r="W118" s="23" t="s">
        <v>61</v>
      </c>
      <c r="X118" s="7" t="s">
        <v>33</v>
      </c>
      <c r="Y118" s="10">
        <v>200</v>
      </c>
      <c r="Z118" s="23" t="s">
        <v>38</v>
      </c>
      <c r="AA118" s="12" t="s">
        <v>194</v>
      </c>
      <c r="AB118" s="51" t="s">
        <v>29</v>
      </c>
      <c r="AC118" s="23" t="s">
        <v>29</v>
      </c>
      <c r="AF118" s="23"/>
    </row>
    <row r="119" spans="1:32" ht="15" customHeight="1" x14ac:dyDescent="0.25">
      <c r="A119" s="27" t="s">
        <v>1302</v>
      </c>
      <c r="B119" s="13">
        <v>45119</v>
      </c>
      <c r="C119" s="29">
        <f>YEAR(B119) - YEAR(_xlfn.MINIFS($B:$B, $A:$A, A119)) + 1</f>
        <v>1</v>
      </c>
      <c r="D119" s="15">
        <f>IF(C119=1, 1500 - SUMIFS($Y:$Y, $A:$A, A119, $C:$C, C119, $E:$E, "Approved", $Z:$Z, "&lt;&gt;PFA GC", $F:$F, "&lt;&gt;No"),
   IF(C119=2, 1000 - SUMIFS($Y:$Y, $A:$A, A119, $C:$C, C119, $E:$E, "Approved", $Z:$Z, "&lt;&gt;PFA GC", $F:$F, "&lt;&gt;No"),
   IF(C119&gt;=3, 500 - SUMIFS($Y:$Y, $A:$A, A119, $C:$C, C119, $E:$E, "Approved", $Z:$Z, "&lt;&gt;PFA GC", $F:$F, "&lt;&gt;No"), "")))</f>
        <v>0</v>
      </c>
      <c r="E119" s="16" t="s">
        <v>28</v>
      </c>
      <c r="F119" s="28" t="s">
        <v>29</v>
      </c>
      <c r="G119" s="29" t="s">
        <v>30</v>
      </c>
      <c r="H119" s="23" t="s">
        <v>149</v>
      </c>
      <c r="I119" s="23" t="s">
        <v>94</v>
      </c>
      <c r="J119" s="23">
        <v>68128</v>
      </c>
      <c r="K119" s="37" t="s">
        <v>95</v>
      </c>
      <c r="L119" s="20" t="s">
        <v>2093</v>
      </c>
      <c r="M119" s="37" t="s">
        <v>96</v>
      </c>
      <c r="N119" s="37" t="s">
        <v>97</v>
      </c>
      <c r="O119" s="37" t="s">
        <v>98</v>
      </c>
      <c r="P119" s="37" t="s">
        <v>99</v>
      </c>
      <c r="Q119" s="37" t="s">
        <v>31</v>
      </c>
      <c r="R119" s="7" t="s">
        <v>31</v>
      </c>
      <c r="S119" s="23">
        <v>6</v>
      </c>
      <c r="T119" s="43">
        <v>12849</v>
      </c>
      <c r="U119" s="7" t="s">
        <v>31</v>
      </c>
      <c r="V119" s="48" t="s">
        <v>32</v>
      </c>
      <c r="W119" s="23" t="s">
        <v>250</v>
      </c>
      <c r="X119" s="7" t="s">
        <v>43</v>
      </c>
      <c r="Y119" s="10">
        <v>1500</v>
      </c>
      <c r="Z119" s="23" t="s">
        <v>131</v>
      </c>
      <c r="AA119" s="12" t="s">
        <v>165</v>
      </c>
      <c r="AB119" s="51" t="s">
        <v>29</v>
      </c>
      <c r="AC119" s="23" t="s">
        <v>99</v>
      </c>
      <c r="AF119" s="23"/>
    </row>
    <row r="120" spans="1:32" ht="15" customHeight="1" x14ac:dyDescent="0.25">
      <c r="A120" s="27" t="s">
        <v>1303</v>
      </c>
      <c r="B120" s="25">
        <v>45120</v>
      </c>
      <c r="C120" s="29">
        <f>YEAR(B120) - YEAR(_xlfn.MINIFS($B:$B, $A:$A, A120)) + 1</f>
        <v>1</v>
      </c>
      <c r="D120" s="15">
        <f>IF(C120=1, 1500 - SUMIFS($Y:$Y, $A:$A, A120, $C:$C, C120, $E:$E, "Approved", $Z:$Z, "&lt;&gt;PFA GC", $F:$F, "&lt;&gt;No"),
   IF(C120=2, 1000 - SUMIFS($Y:$Y, $A:$A, A120, $C:$C, C120, $E:$E, "Approved", $Z:$Z, "&lt;&gt;PFA GC", $F:$F, "&lt;&gt;No"),
   IF(C120&gt;=3, 500 - SUMIFS($Y:$Y, $A:$A, A120, $C:$C, C120, $E:$E, "Approved", $Z:$Z, "&lt;&gt;PFA GC", $F:$F, "&lt;&gt;No"), "")))</f>
        <v>564.36999999999989</v>
      </c>
      <c r="E120" s="16" t="s">
        <v>28</v>
      </c>
      <c r="F120" s="28" t="s">
        <v>29</v>
      </c>
      <c r="G120" s="29" t="s">
        <v>30</v>
      </c>
      <c r="H120" s="23" t="s">
        <v>260</v>
      </c>
      <c r="I120" s="23" t="s">
        <v>94</v>
      </c>
      <c r="J120" s="23">
        <v>68815</v>
      </c>
      <c r="K120" s="37" t="s">
        <v>95</v>
      </c>
      <c r="L120" s="20" t="s">
        <v>2081</v>
      </c>
      <c r="M120" s="37" t="s">
        <v>96</v>
      </c>
      <c r="N120" s="37" t="s">
        <v>97</v>
      </c>
      <c r="O120" s="37" t="s">
        <v>98</v>
      </c>
      <c r="P120" s="37" t="s">
        <v>99</v>
      </c>
      <c r="Q120" s="37" t="s">
        <v>114</v>
      </c>
      <c r="R120" s="7" t="s">
        <v>31</v>
      </c>
      <c r="S120" s="23">
        <v>2</v>
      </c>
      <c r="T120" s="43">
        <v>1800</v>
      </c>
      <c r="U120" s="7" t="s">
        <v>31</v>
      </c>
      <c r="V120" s="48" t="s">
        <v>84</v>
      </c>
      <c r="W120" s="23" t="s">
        <v>261</v>
      </c>
      <c r="X120" s="7" t="s">
        <v>40</v>
      </c>
      <c r="Y120" s="10">
        <v>100</v>
      </c>
      <c r="Z120" s="23" t="s">
        <v>35</v>
      </c>
      <c r="AA120" s="12" t="s">
        <v>90</v>
      </c>
      <c r="AB120" s="51" t="s">
        <v>29</v>
      </c>
      <c r="AC120" s="23" t="s">
        <v>99</v>
      </c>
      <c r="AF120" s="23"/>
    </row>
    <row r="121" spans="1:32" ht="15" customHeight="1" x14ac:dyDescent="0.25">
      <c r="A121" s="30" t="s">
        <v>1303</v>
      </c>
      <c r="B121" s="25">
        <v>45120</v>
      </c>
      <c r="C121" s="29">
        <f>YEAR(B121) - YEAR(_xlfn.MINIFS($B:$B, $A:$A, A121)) + 1</f>
        <v>1</v>
      </c>
      <c r="D121" s="15">
        <f>IF(C121=1, 1500 - SUMIFS($Y:$Y, $A:$A, A121, $C:$C, C121, $E:$E, "Approved", $Z:$Z, "&lt;&gt;PFA GC", $F:$F, "&lt;&gt;No"),
   IF(C121=2, 1000 - SUMIFS($Y:$Y, $A:$A, A121, $C:$C, C121, $E:$E, "Approved", $Z:$Z, "&lt;&gt;PFA GC", $F:$F, "&lt;&gt;No"),
   IF(C121&gt;=3, 500 - SUMIFS($Y:$Y, $A:$A, A121, $C:$C, C121, $E:$E, "Approved", $Z:$Z, "&lt;&gt;PFA GC", $F:$F, "&lt;&gt;No"), "")))</f>
        <v>564.36999999999989</v>
      </c>
      <c r="E121" s="16" t="s">
        <v>28</v>
      </c>
      <c r="F121" s="28" t="s">
        <v>99</v>
      </c>
      <c r="G121" s="29" t="s">
        <v>175</v>
      </c>
      <c r="H121" s="23" t="s">
        <v>260</v>
      </c>
      <c r="I121" s="23" t="s">
        <v>94</v>
      </c>
      <c r="J121" s="23">
        <v>68815</v>
      </c>
      <c r="K121" s="37" t="s">
        <v>95</v>
      </c>
      <c r="L121" s="20" t="s">
        <v>2081</v>
      </c>
      <c r="M121" s="37" t="s">
        <v>96</v>
      </c>
      <c r="N121" s="37" t="s">
        <v>97</v>
      </c>
      <c r="O121" s="37" t="s">
        <v>98</v>
      </c>
      <c r="P121" s="37" t="s">
        <v>99</v>
      </c>
      <c r="Q121" s="37" t="s">
        <v>114</v>
      </c>
      <c r="R121" s="7"/>
      <c r="S121" s="23">
        <v>2</v>
      </c>
      <c r="T121" s="43">
        <v>1800</v>
      </c>
      <c r="U121" s="7"/>
      <c r="V121" s="48" t="s">
        <v>262</v>
      </c>
      <c r="W121" s="23" t="s">
        <v>261</v>
      </c>
      <c r="X121" s="7" t="s">
        <v>45</v>
      </c>
      <c r="Y121" s="10" t="s">
        <v>263</v>
      </c>
      <c r="Z121" s="23"/>
      <c r="AA121" s="12" t="s">
        <v>264</v>
      </c>
      <c r="AB121" s="51" t="s">
        <v>99</v>
      </c>
      <c r="AC121" s="29" t="s">
        <v>99</v>
      </c>
      <c r="AF121" s="23"/>
    </row>
    <row r="122" spans="1:32" ht="15" customHeight="1" x14ac:dyDescent="0.25">
      <c r="A122" s="27" t="s">
        <v>1303</v>
      </c>
      <c r="B122" s="25">
        <v>45120</v>
      </c>
      <c r="C122" s="29">
        <f>YEAR(B122) - YEAR(_xlfn.MINIFS($B:$B, $A:$A, A122)) + 1</f>
        <v>1</v>
      </c>
      <c r="D122" s="15">
        <f>IF(C122=1, 1500 - SUMIFS($Y:$Y, $A:$A, A122, $C:$C, C122, $E:$E, "Approved", $Z:$Z, "&lt;&gt;PFA GC", $F:$F, "&lt;&gt;No"),
   IF(C122=2, 1000 - SUMIFS($Y:$Y, $A:$A, A122, $C:$C, C122, $E:$E, "Approved", $Z:$Z, "&lt;&gt;PFA GC", $F:$F, "&lt;&gt;No"),
   IF(C122&gt;=3, 500 - SUMIFS($Y:$Y, $A:$A, A122, $C:$C, C122, $E:$E, "Approved", $Z:$Z, "&lt;&gt;PFA GC", $F:$F, "&lt;&gt;No"), "")))</f>
        <v>564.36999999999989</v>
      </c>
      <c r="E122" s="16" t="s">
        <v>28</v>
      </c>
      <c r="F122" s="28" t="s">
        <v>29</v>
      </c>
      <c r="G122" s="29" t="s">
        <v>30</v>
      </c>
      <c r="H122" s="23" t="s">
        <v>260</v>
      </c>
      <c r="I122" s="23" t="s">
        <v>94</v>
      </c>
      <c r="J122" s="23">
        <v>68815</v>
      </c>
      <c r="K122" s="37" t="s">
        <v>95</v>
      </c>
      <c r="L122" s="20" t="s">
        <v>2081</v>
      </c>
      <c r="M122" s="37" t="s">
        <v>96</v>
      </c>
      <c r="N122" s="37" t="s">
        <v>97</v>
      </c>
      <c r="O122" s="37" t="s">
        <v>98</v>
      </c>
      <c r="P122" s="37" t="s">
        <v>99</v>
      </c>
      <c r="Q122" s="37" t="s">
        <v>114</v>
      </c>
      <c r="R122" s="7" t="s">
        <v>31</v>
      </c>
      <c r="S122" s="23">
        <v>2</v>
      </c>
      <c r="T122" s="43">
        <v>1800</v>
      </c>
      <c r="U122" s="7" t="s">
        <v>31</v>
      </c>
      <c r="V122" s="22" t="s">
        <v>84</v>
      </c>
      <c r="W122" s="23" t="s">
        <v>261</v>
      </c>
      <c r="X122" s="7" t="s">
        <v>51</v>
      </c>
      <c r="Y122" s="10">
        <v>122.69</v>
      </c>
      <c r="Z122" s="23"/>
      <c r="AA122" s="12" t="s">
        <v>58</v>
      </c>
      <c r="AB122" s="51" t="s">
        <v>29</v>
      </c>
      <c r="AC122" s="23" t="s">
        <v>99</v>
      </c>
      <c r="AF122" s="23"/>
    </row>
    <row r="123" spans="1:32" ht="15" customHeight="1" x14ac:dyDescent="0.25">
      <c r="A123" s="27" t="s">
        <v>1303</v>
      </c>
      <c r="B123" s="25">
        <v>45120</v>
      </c>
      <c r="C123" s="29">
        <f>YEAR(B123) - YEAR(_xlfn.MINIFS($B:$B, $A:$A, A123)) + 1</f>
        <v>1</v>
      </c>
      <c r="D123" s="15">
        <f>IF(C123=1, 1500 - SUMIFS($Y:$Y, $A:$A, A123, $C:$C, C123, $E:$E, "Approved", $Z:$Z, "&lt;&gt;PFA GC", $F:$F, "&lt;&gt;No"),
   IF(C123=2, 1000 - SUMIFS($Y:$Y, $A:$A, A123, $C:$C, C123, $E:$E, "Approved", $Z:$Z, "&lt;&gt;PFA GC", $F:$F, "&lt;&gt;No"),
   IF(C123&gt;=3, 500 - SUMIFS($Y:$Y, $A:$A, A123, $C:$C, C123, $E:$E, "Approved", $Z:$Z, "&lt;&gt;PFA GC", $F:$F, "&lt;&gt;No"), "")))</f>
        <v>564.36999999999989</v>
      </c>
      <c r="E123" s="16" t="s">
        <v>28</v>
      </c>
      <c r="F123" s="17" t="s">
        <v>29</v>
      </c>
      <c r="G123" s="29" t="s">
        <v>30</v>
      </c>
      <c r="H123" s="23" t="s">
        <v>260</v>
      </c>
      <c r="I123" s="23" t="s">
        <v>94</v>
      </c>
      <c r="J123" s="23">
        <v>68815</v>
      </c>
      <c r="K123" s="37" t="s">
        <v>95</v>
      </c>
      <c r="L123" s="20" t="s">
        <v>2081</v>
      </c>
      <c r="M123" s="37" t="s">
        <v>96</v>
      </c>
      <c r="N123" s="37" t="s">
        <v>97</v>
      </c>
      <c r="O123" s="37" t="s">
        <v>98</v>
      </c>
      <c r="P123" s="37" t="s">
        <v>99</v>
      </c>
      <c r="Q123" s="37" t="s">
        <v>114</v>
      </c>
      <c r="R123" s="7" t="s">
        <v>31</v>
      </c>
      <c r="S123" s="23">
        <v>2</v>
      </c>
      <c r="T123" s="43">
        <v>1800</v>
      </c>
      <c r="U123" s="7" t="s">
        <v>31</v>
      </c>
      <c r="V123" s="22" t="s">
        <v>84</v>
      </c>
      <c r="W123" s="23" t="s">
        <v>261</v>
      </c>
      <c r="X123" s="7" t="s">
        <v>43</v>
      </c>
      <c r="Y123" s="10">
        <v>712.94</v>
      </c>
      <c r="Z123" s="23" t="s">
        <v>131</v>
      </c>
      <c r="AA123" s="12" t="s">
        <v>265</v>
      </c>
      <c r="AB123" s="51" t="s">
        <v>29</v>
      </c>
      <c r="AC123" s="23" t="s">
        <v>99</v>
      </c>
      <c r="AF123" s="23"/>
    </row>
    <row r="124" spans="1:32" ht="15" customHeight="1" x14ac:dyDescent="0.25">
      <c r="A124" s="27" t="s">
        <v>1305</v>
      </c>
      <c r="B124" s="25">
        <v>45120</v>
      </c>
      <c r="C124" s="29">
        <f>YEAR(B124) - YEAR(_xlfn.MINIFS($B:$B, $A:$A, A124)) + 1</f>
        <v>1</v>
      </c>
      <c r="D124" s="15">
        <f>IF(C124=1, 1500 - SUMIFS($Y:$Y, $A:$A, A124, $C:$C, C124, $E:$E, "Approved", $Z:$Z, "&lt;&gt;PFA GC", $F:$F, "&lt;&gt;No"),
   IF(C124=2, 1000 - SUMIFS($Y:$Y, $A:$A, A124, $C:$C, C124, $E:$E, "Approved", $Z:$Z, "&lt;&gt;PFA GC", $F:$F, "&lt;&gt;No"),
   IF(C124&gt;=3, 500 - SUMIFS($Y:$Y, $A:$A, A124, $C:$C, C124, $E:$E, "Approved", $Z:$Z, "&lt;&gt;PFA GC", $F:$F, "&lt;&gt;No"), "")))</f>
        <v>293.52999999999997</v>
      </c>
      <c r="E124" s="16" t="s">
        <v>28</v>
      </c>
      <c r="F124" s="28" t="s">
        <v>29</v>
      </c>
      <c r="G124" s="29" t="s">
        <v>30</v>
      </c>
      <c r="H124" s="23" t="s">
        <v>93</v>
      </c>
      <c r="I124" s="23" t="s">
        <v>94</v>
      </c>
      <c r="J124" s="23">
        <v>68524</v>
      </c>
      <c r="K124" s="37" t="s">
        <v>266</v>
      </c>
      <c r="L124" s="20" t="s">
        <v>2111</v>
      </c>
      <c r="M124" s="37" t="s">
        <v>31</v>
      </c>
      <c r="N124" s="37" t="s">
        <v>97</v>
      </c>
      <c r="O124" s="37" t="s">
        <v>180</v>
      </c>
      <c r="P124" s="37" t="s">
        <v>99</v>
      </c>
      <c r="Q124" s="37" t="s">
        <v>31</v>
      </c>
      <c r="R124" s="7" t="s">
        <v>31</v>
      </c>
      <c r="S124" s="23">
        <v>5</v>
      </c>
      <c r="T124" s="43">
        <v>0</v>
      </c>
      <c r="U124" s="7" t="s">
        <v>31</v>
      </c>
      <c r="V124" s="41" t="s">
        <v>81</v>
      </c>
      <c r="W124" s="23" t="s">
        <v>267</v>
      </c>
      <c r="X124" s="7" t="s">
        <v>43</v>
      </c>
      <c r="Y124" s="10">
        <v>1206.47</v>
      </c>
      <c r="Z124" s="23" t="s">
        <v>131</v>
      </c>
      <c r="AA124" s="12" t="s">
        <v>74</v>
      </c>
      <c r="AB124" s="51" t="s">
        <v>29</v>
      </c>
      <c r="AC124" s="23" t="s">
        <v>99</v>
      </c>
      <c r="AF124" s="23"/>
    </row>
    <row r="125" spans="1:32" ht="15" customHeight="1" x14ac:dyDescent="0.25">
      <c r="A125" s="30" t="s">
        <v>1304</v>
      </c>
      <c r="B125" s="25">
        <v>45120</v>
      </c>
      <c r="C125" s="29">
        <f>YEAR(B125) - YEAR(_xlfn.MINIFS($B:$B, $A:$A, A125)) + 1</f>
        <v>1</v>
      </c>
      <c r="D125" s="15">
        <f>IF(C125=1, 1500 - SUMIFS($Y:$Y, $A:$A, A125, $C:$C, C125, $E:$E, "Approved", $Z:$Z, "&lt;&gt;PFA GC", $F:$F, "&lt;&gt;No"),
   IF(C125=2, 1000 - SUMIFS($Y:$Y, $A:$A, A125, $C:$C, C125, $E:$E, "Approved", $Z:$Z, "&lt;&gt;PFA GC", $F:$F, "&lt;&gt;No"),
   IF(C125&gt;=3, 500 - SUMIFS($Y:$Y, $A:$A, A125, $C:$C, C125, $E:$E, "Approved", $Z:$Z, "&lt;&gt;PFA GC", $F:$F, "&lt;&gt;No"), "")))</f>
        <v>1500</v>
      </c>
      <c r="E125" s="16" t="s">
        <v>28</v>
      </c>
      <c r="F125" s="28">
        <v>45120</v>
      </c>
      <c r="G125" s="28" t="s">
        <v>30</v>
      </c>
      <c r="H125" s="23" t="s">
        <v>31</v>
      </c>
      <c r="I125" s="23" t="s">
        <v>31</v>
      </c>
      <c r="J125" s="23" t="s">
        <v>31</v>
      </c>
      <c r="K125" s="37" t="s">
        <v>31</v>
      </c>
      <c r="L125" s="20" t="s">
        <v>2118</v>
      </c>
      <c r="M125" s="37" t="s">
        <v>31</v>
      </c>
      <c r="N125" s="37" t="s">
        <v>31</v>
      </c>
      <c r="O125" s="37" t="s">
        <v>31</v>
      </c>
      <c r="P125" s="37" t="s">
        <v>31</v>
      </c>
      <c r="Q125" s="37" t="s">
        <v>31</v>
      </c>
      <c r="R125" s="7" t="s">
        <v>31</v>
      </c>
      <c r="S125" s="23" t="s">
        <v>31</v>
      </c>
      <c r="T125" s="43" t="s">
        <v>31</v>
      </c>
      <c r="U125" s="7" t="s">
        <v>31</v>
      </c>
      <c r="V125" s="22" t="s">
        <v>32</v>
      </c>
      <c r="W125" s="23" t="s">
        <v>61</v>
      </c>
      <c r="X125" s="7" t="s">
        <v>34</v>
      </c>
      <c r="Y125" s="10">
        <v>100</v>
      </c>
      <c r="Z125" s="23" t="s">
        <v>89</v>
      </c>
      <c r="AA125" s="12" t="s">
        <v>52</v>
      </c>
      <c r="AB125" s="51" t="s">
        <v>29</v>
      </c>
      <c r="AC125" s="23" t="s">
        <v>99</v>
      </c>
      <c r="AF125" s="23"/>
    </row>
    <row r="126" spans="1:32" ht="15" customHeight="1" x14ac:dyDescent="0.25">
      <c r="A126" s="27" t="s">
        <v>1276</v>
      </c>
      <c r="B126" s="13">
        <v>45121</v>
      </c>
      <c r="C126" s="29">
        <f>YEAR(B126) - YEAR(_xlfn.MINIFS($B:$B, $A:$A, A126)) + 1</f>
        <v>1</v>
      </c>
      <c r="D126" s="15">
        <f>IF(C126=1, 1500 - SUMIFS($Y:$Y, $A:$A, A126, $C:$C, C126, $E:$E, "Approved", $Z:$Z, "&lt;&gt;PFA GC", $F:$F, "&lt;&gt;No"),
   IF(C126=2, 1000 - SUMIFS($Y:$Y, $A:$A, A126, $C:$C, C126, $E:$E, "Approved", $Z:$Z, "&lt;&gt;PFA GC", $F:$F, "&lt;&gt;No"),
   IF(C126&gt;=3, 500 - SUMIFS($Y:$Y, $A:$A, A126, $C:$C, C126, $E:$E, "Approved", $Z:$Z, "&lt;&gt;PFA GC", $F:$F, "&lt;&gt;No"), "")))</f>
        <v>1194.31</v>
      </c>
      <c r="E126" s="16" t="s">
        <v>28</v>
      </c>
      <c r="F126" s="28" t="s">
        <v>29</v>
      </c>
      <c r="G126" s="29" t="s">
        <v>30</v>
      </c>
      <c r="H126" s="23" t="s">
        <v>268</v>
      </c>
      <c r="I126" s="23" t="s">
        <v>94</v>
      </c>
      <c r="J126" s="23">
        <v>68157</v>
      </c>
      <c r="K126" s="37" t="s">
        <v>95</v>
      </c>
      <c r="L126" s="20" t="s">
        <v>2079</v>
      </c>
      <c r="M126" s="37" t="s">
        <v>96</v>
      </c>
      <c r="N126" s="37" t="s">
        <v>102</v>
      </c>
      <c r="O126" s="37" t="s">
        <v>98</v>
      </c>
      <c r="P126" s="37" t="s">
        <v>99</v>
      </c>
      <c r="Q126" s="37" t="s">
        <v>114</v>
      </c>
      <c r="R126" s="7" t="s">
        <v>31</v>
      </c>
      <c r="S126" s="23">
        <v>2</v>
      </c>
      <c r="T126" s="43">
        <v>1841</v>
      </c>
      <c r="U126" s="7" t="s">
        <v>31</v>
      </c>
      <c r="V126" s="22" t="s">
        <v>32</v>
      </c>
      <c r="W126" s="23" t="s">
        <v>39</v>
      </c>
      <c r="X126" s="7" t="s">
        <v>45</v>
      </c>
      <c r="Y126" s="10">
        <v>118.69</v>
      </c>
      <c r="Z126" s="23" t="s">
        <v>38</v>
      </c>
      <c r="AA126" s="12" t="s">
        <v>73</v>
      </c>
      <c r="AB126" s="51" t="s">
        <v>29</v>
      </c>
      <c r="AC126" s="23" t="s">
        <v>99</v>
      </c>
      <c r="AF126" s="23"/>
    </row>
    <row r="127" spans="1:32" ht="15" customHeight="1" x14ac:dyDescent="0.25">
      <c r="A127" s="27" t="s">
        <v>1276</v>
      </c>
      <c r="B127" s="25">
        <v>45121</v>
      </c>
      <c r="C127" s="29">
        <f>YEAR(B127) - YEAR(_xlfn.MINIFS($B:$B, $A:$A, A127)) + 1</f>
        <v>1</v>
      </c>
      <c r="D127" s="15">
        <f>IF(C127=1, 1500 - SUMIFS($Y:$Y, $A:$A, A127, $C:$C, C127, $E:$E, "Approved", $Z:$Z, "&lt;&gt;PFA GC", $F:$F, "&lt;&gt;No"),
   IF(C127=2, 1000 - SUMIFS($Y:$Y, $A:$A, A127, $C:$C, C127, $E:$E, "Approved", $Z:$Z, "&lt;&gt;PFA GC", $F:$F, "&lt;&gt;No"),
   IF(C127&gt;=3, 500 - SUMIFS($Y:$Y, $A:$A, A127, $C:$C, C127, $E:$E, "Approved", $Z:$Z, "&lt;&gt;PFA GC", $F:$F, "&lt;&gt;No"), "")))</f>
        <v>1194.31</v>
      </c>
      <c r="E127" s="16" t="s">
        <v>28</v>
      </c>
      <c r="F127" s="28" t="s">
        <v>29</v>
      </c>
      <c r="G127" s="29" t="s">
        <v>30</v>
      </c>
      <c r="H127" s="23" t="s">
        <v>268</v>
      </c>
      <c r="I127" s="23" t="s">
        <v>94</v>
      </c>
      <c r="J127" s="23">
        <v>68157</v>
      </c>
      <c r="K127" s="37" t="s">
        <v>95</v>
      </c>
      <c r="L127" s="20" t="s">
        <v>2079</v>
      </c>
      <c r="M127" s="37" t="s">
        <v>96</v>
      </c>
      <c r="N127" s="37" t="s">
        <v>102</v>
      </c>
      <c r="O127" s="37" t="s">
        <v>98</v>
      </c>
      <c r="P127" s="37" t="s">
        <v>99</v>
      </c>
      <c r="Q127" s="37" t="s">
        <v>114</v>
      </c>
      <c r="R127" s="7" t="s">
        <v>31</v>
      </c>
      <c r="S127" s="23">
        <v>2</v>
      </c>
      <c r="T127" s="43">
        <v>1841</v>
      </c>
      <c r="U127" s="7" t="s">
        <v>31</v>
      </c>
      <c r="V127" s="22" t="s">
        <v>32</v>
      </c>
      <c r="W127" s="23" t="s">
        <v>39</v>
      </c>
      <c r="X127" s="7" t="s">
        <v>45</v>
      </c>
      <c r="Y127" s="10">
        <v>187</v>
      </c>
      <c r="Z127" s="23" t="s">
        <v>38</v>
      </c>
      <c r="AA127" s="12" t="s">
        <v>55</v>
      </c>
      <c r="AB127" s="51" t="s">
        <v>29</v>
      </c>
      <c r="AC127" s="23" t="s">
        <v>99</v>
      </c>
      <c r="AF127" s="23"/>
    </row>
    <row r="128" spans="1:32" ht="15" customHeight="1" x14ac:dyDescent="0.25">
      <c r="A128" s="27" t="s">
        <v>1221</v>
      </c>
      <c r="B128" s="25">
        <v>45124</v>
      </c>
      <c r="C128" s="29">
        <f>YEAR(B128) - YEAR(_xlfn.MINIFS($B:$B, $A:$A, A128)) + 1</f>
        <v>1</v>
      </c>
      <c r="D128" s="15">
        <f>IF(C128=1, 1500 - SUMIFS($Y:$Y, $A:$A, A128, $C:$C, C128, $E:$E, "Approved", $Z:$Z, "&lt;&gt;PFA GC", $F:$F, "&lt;&gt;No"),
   IF(C128=2, 1000 - SUMIFS($Y:$Y, $A:$A, A128, $C:$C, C128, $E:$E, "Approved", $Z:$Z, "&lt;&gt;PFA GC", $F:$F, "&lt;&gt;No"),
   IF(C128&gt;=3, 500 - SUMIFS($Y:$Y, $A:$A, A128, $C:$C, C128, $E:$E, "Approved", $Z:$Z, "&lt;&gt;PFA GC", $F:$F, "&lt;&gt;No"), "")))</f>
        <v>1166.6500000000001</v>
      </c>
      <c r="E128" s="16" t="s">
        <v>28</v>
      </c>
      <c r="F128" s="28" t="s">
        <v>29</v>
      </c>
      <c r="G128" s="29" t="s">
        <v>30</v>
      </c>
      <c r="H128" s="23" t="s">
        <v>100</v>
      </c>
      <c r="I128" s="23" t="s">
        <v>94</v>
      </c>
      <c r="J128" s="23">
        <v>68154</v>
      </c>
      <c r="K128" s="37" t="s">
        <v>95</v>
      </c>
      <c r="L128" s="20" t="s">
        <v>2097</v>
      </c>
      <c r="M128" s="37" t="s">
        <v>96</v>
      </c>
      <c r="N128" s="37" t="s">
        <v>102</v>
      </c>
      <c r="O128" s="37" t="s">
        <v>103</v>
      </c>
      <c r="P128" s="37" t="s">
        <v>99</v>
      </c>
      <c r="Q128" s="37" t="s">
        <v>114</v>
      </c>
      <c r="R128" s="7" t="s">
        <v>31</v>
      </c>
      <c r="S128" s="23">
        <v>2</v>
      </c>
      <c r="T128" s="43">
        <v>1692</v>
      </c>
      <c r="U128" s="7" t="s">
        <v>31</v>
      </c>
      <c r="V128" s="22" t="s">
        <v>32</v>
      </c>
      <c r="W128" s="23" t="s">
        <v>39</v>
      </c>
      <c r="X128" s="7" t="s">
        <v>45</v>
      </c>
      <c r="Y128" s="10">
        <v>333.35</v>
      </c>
      <c r="Z128" s="23" t="s">
        <v>48</v>
      </c>
      <c r="AA128" s="12" t="s">
        <v>54</v>
      </c>
      <c r="AB128" s="51" t="s">
        <v>29</v>
      </c>
      <c r="AC128" s="23" t="s">
        <v>29</v>
      </c>
      <c r="AF128" s="23"/>
    </row>
    <row r="129" spans="1:32" ht="15" customHeight="1" x14ac:dyDescent="0.25">
      <c r="A129" s="30" t="s">
        <v>1306</v>
      </c>
      <c r="B129" s="25">
        <v>45124</v>
      </c>
      <c r="C129" s="29">
        <f>YEAR(B129) - YEAR(_xlfn.MINIFS($B:$B, $A:$A, A129)) + 1</f>
        <v>1</v>
      </c>
      <c r="D129" s="15">
        <f>IF(C129=1, 1500 - SUMIFS($Y:$Y, $A:$A, A129, $C:$C, C129, $E:$E, "Approved", $Z:$Z, "&lt;&gt;PFA GC", $F:$F, "&lt;&gt;No"),
   IF(C129=2, 1000 - SUMIFS($Y:$Y, $A:$A, A129, $C:$C, C129, $E:$E, "Approved", $Z:$Z, "&lt;&gt;PFA GC", $F:$F, "&lt;&gt;No"),
   IF(C129&gt;=3, 500 - SUMIFS($Y:$Y, $A:$A, A129, $C:$C, C129, $E:$E, "Approved", $Z:$Z, "&lt;&gt;PFA GC", $F:$F, "&lt;&gt;No"), "")))</f>
        <v>1500</v>
      </c>
      <c r="E129" s="36" t="s">
        <v>139</v>
      </c>
      <c r="F129" s="28" t="s">
        <v>99</v>
      </c>
      <c r="G129" s="29" t="s">
        <v>140</v>
      </c>
      <c r="H129" s="23" t="s">
        <v>269</v>
      </c>
      <c r="I129" s="23" t="s">
        <v>94</v>
      </c>
      <c r="J129" s="23">
        <v>68048</v>
      </c>
      <c r="K129" s="37" t="s">
        <v>95</v>
      </c>
      <c r="L129" s="20" t="s">
        <v>2099</v>
      </c>
      <c r="M129" s="37" t="s">
        <v>108</v>
      </c>
      <c r="N129" s="37" t="s">
        <v>97</v>
      </c>
      <c r="O129" s="37" t="s">
        <v>98</v>
      </c>
      <c r="P129" s="37" t="s">
        <v>270</v>
      </c>
      <c r="Q129" s="37" t="s">
        <v>114</v>
      </c>
      <c r="R129" s="7"/>
      <c r="S129" s="23">
        <v>4</v>
      </c>
      <c r="T129" s="43">
        <v>1636</v>
      </c>
      <c r="U129" s="7"/>
      <c r="V129" s="22" t="s">
        <v>84</v>
      </c>
      <c r="W129" s="23" t="s">
        <v>271</v>
      </c>
      <c r="X129" s="7" t="s">
        <v>43</v>
      </c>
      <c r="Y129" s="10"/>
      <c r="Z129" s="23"/>
      <c r="AA129" s="12"/>
      <c r="AB129" s="51" t="s">
        <v>99</v>
      </c>
      <c r="AC129" s="23" t="s">
        <v>99</v>
      </c>
      <c r="AF129" s="23"/>
    </row>
    <row r="130" spans="1:32" ht="15" customHeight="1" x14ac:dyDescent="0.25">
      <c r="A130" s="30" t="s">
        <v>1307</v>
      </c>
      <c r="B130" s="13">
        <v>45124</v>
      </c>
      <c r="C130" s="29">
        <f>YEAR(B130) - YEAR(_xlfn.MINIFS($B:$B, $A:$A, A130)) + 1</f>
        <v>1</v>
      </c>
      <c r="D130" s="15">
        <f>IF(C130=1, 1500 - SUMIFS($Y:$Y, $A:$A, A130, $C:$C, C130, $E:$E, "Approved", $Z:$Z, "&lt;&gt;PFA GC", $F:$F, "&lt;&gt;No"),
   IF(C130=2, 1000 - SUMIFS($Y:$Y, $A:$A, A130, $C:$C, C130, $E:$E, "Approved", $Z:$Z, "&lt;&gt;PFA GC", $F:$F, "&lt;&gt;No"),
   IF(C130&gt;=3, 500 - SUMIFS($Y:$Y, $A:$A, A130, $C:$C, C130, $E:$E, "Approved", $Z:$Z, "&lt;&gt;PFA GC", $F:$F, "&lt;&gt;No"), "")))</f>
        <v>1250</v>
      </c>
      <c r="E130" s="16" t="s">
        <v>28</v>
      </c>
      <c r="F130" s="28" t="s">
        <v>29</v>
      </c>
      <c r="G130" s="29" t="s">
        <v>30</v>
      </c>
      <c r="H130" s="23" t="s">
        <v>93</v>
      </c>
      <c r="I130" s="23" t="s">
        <v>94</v>
      </c>
      <c r="J130" s="23">
        <v>68507</v>
      </c>
      <c r="K130" s="37" t="s">
        <v>95</v>
      </c>
      <c r="L130" s="20" t="s">
        <v>2104</v>
      </c>
      <c r="M130" s="37" t="s">
        <v>101</v>
      </c>
      <c r="N130" s="37" t="s">
        <v>97</v>
      </c>
      <c r="O130" s="37" t="s">
        <v>98</v>
      </c>
      <c r="P130" s="37" t="s">
        <v>99</v>
      </c>
      <c r="Q130" s="37" t="s">
        <v>231</v>
      </c>
      <c r="R130" s="7" t="s">
        <v>31</v>
      </c>
      <c r="S130" s="23">
        <v>1</v>
      </c>
      <c r="T130" s="43">
        <v>0</v>
      </c>
      <c r="U130" s="7" t="s">
        <v>31</v>
      </c>
      <c r="V130" s="22" t="s">
        <v>85</v>
      </c>
      <c r="W130" s="23" t="s">
        <v>130</v>
      </c>
      <c r="X130" s="7" t="s">
        <v>34</v>
      </c>
      <c r="Y130" s="10">
        <v>250</v>
      </c>
      <c r="Z130" s="23" t="s">
        <v>35</v>
      </c>
      <c r="AA130" s="12" t="s">
        <v>52</v>
      </c>
      <c r="AB130" s="51" t="s">
        <v>29</v>
      </c>
      <c r="AC130" s="23" t="s">
        <v>99</v>
      </c>
      <c r="AF130" s="23"/>
    </row>
    <row r="131" spans="1:32" ht="15" customHeight="1" x14ac:dyDescent="0.25">
      <c r="A131" s="30" t="s">
        <v>1308</v>
      </c>
      <c r="B131" s="13">
        <v>45125</v>
      </c>
      <c r="C131" s="29">
        <f>YEAR(B131) - YEAR(_xlfn.MINIFS($B:$B, $A:$A, A131)) + 1</f>
        <v>1</v>
      </c>
      <c r="D131" s="15">
        <f>IF(C131=1, 1500 - SUMIFS($Y:$Y, $A:$A, A131, $C:$C, C131, $E:$E, "Approved", $Z:$Z, "&lt;&gt;PFA GC", $F:$F, "&lt;&gt;No"),
   IF(C131=2, 1000 - SUMIFS($Y:$Y, $A:$A, A131, $C:$C, C131, $E:$E, "Approved", $Z:$Z, "&lt;&gt;PFA GC", $F:$F, "&lt;&gt;No"),
   IF(C131&gt;=3, 500 - SUMIFS($Y:$Y, $A:$A, A131, $C:$C, C131, $E:$E, "Approved", $Z:$Z, "&lt;&gt;PFA GC", $F:$F, "&lt;&gt;No"), "")))</f>
        <v>-183.15000000000009</v>
      </c>
      <c r="E131" s="16" t="s">
        <v>28</v>
      </c>
      <c r="F131" s="28" t="s">
        <v>29</v>
      </c>
      <c r="G131" s="29" t="s">
        <v>30</v>
      </c>
      <c r="H131" s="23" t="s">
        <v>272</v>
      </c>
      <c r="I131" s="23" t="s">
        <v>94</v>
      </c>
      <c r="J131" s="23">
        <v>68810</v>
      </c>
      <c r="K131" s="37" t="s">
        <v>95</v>
      </c>
      <c r="L131" s="20" t="s">
        <v>2088</v>
      </c>
      <c r="M131" s="37" t="s">
        <v>167</v>
      </c>
      <c r="N131" s="37" t="s">
        <v>97</v>
      </c>
      <c r="O131" s="37" t="s">
        <v>98</v>
      </c>
      <c r="P131" s="37" t="s">
        <v>99</v>
      </c>
      <c r="Q131" s="37" t="s">
        <v>167</v>
      </c>
      <c r="R131" s="7" t="s">
        <v>31</v>
      </c>
      <c r="S131" s="23">
        <v>2</v>
      </c>
      <c r="T131" s="43">
        <v>2600</v>
      </c>
      <c r="U131" s="7" t="s">
        <v>31</v>
      </c>
      <c r="V131" s="22" t="s">
        <v>144</v>
      </c>
      <c r="W131" s="23" t="s">
        <v>145</v>
      </c>
      <c r="X131" s="7" t="s">
        <v>43</v>
      </c>
      <c r="Y131" s="10">
        <v>1683.15</v>
      </c>
      <c r="Z131" s="23" t="s">
        <v>273</v>
      </c>
      <c r="AA131" s="12" t="s">
        <v>69</v>
      </c>
      <c r="AB131" s="51" t="s">
        <v>29</v>
      </c>
      <c r="AC131" s="23" t="s">
        <v>99</v>
      </c>
      <c r="AF131" s="23"/>
    </row>
    <row r="132" spans="1:32" ht="15" customHeight="1" x14ac:dyDescent="0.25">
      <c r="A132" s="30" t="s">
        <v>1309</v>
      </c>
      <c r="B132" s="13">
        <v>45126</v>
      </c>
      <c r="C132" s="29">
        <f>YEAR(B132) - YEAR(_xlfn.MINIFS($B:$B, $A:$A, A132)) + 1</f>
        <v>1</v>
      </c>
      <c r="D132" s="15">
        <f>IF(C132=1, 1500 - SUMIFS($Y:$Y, $A:$A, A132, $C:$C, C132, $E:$E, "Approved", $Z:$Z, "&lt;&gt;PFA GC", $F:$F, "&lt;&gt;No"),
   IF(C132=2, 1000 - SUMIFS($Y:$Y, $A:$A, A132, $C:$C, C132, $E:$E, "Approved", $Z:$Z, "&lt;&gt;PFA GC", $F:$F, "&lt;&gt;No"),
   IF(C132&gt;=3, 500 - SUMIFS($Y:$Y, $A:$A, A132, $C:$C, C132, $E:$E, "Approved", $Z:$Z, "&lt;&gt;PFA GC", $F:$F, "&lt;&gt;No"), "")))</f>
        <v>1321.2</v>
      </c>
      <c r="E132" s="16" t="s">
        <v>28</v>
      </c>
      <c r="F132" s="28" t="s">
        <v>29</v>
      </c>
      <c r="G132" s="29" t="s">
        <v>30</v>
      </c>
      <c r="H132" s="23" t="s">
        <v>100</v>
      </c>
      <c r="I132" s="23" t="s">
        <v>94</v>
      </c>
      <c r="J132" s="23">
        <v>68134</v>
      </c>
      <c r="K132" s="37" t="s">
        <v>95</v>
      </c>
      <c r="L132" s="20" t="s">
        <v>2083</v>
      </c>
      <c r="M132" s="37" t="s">
        <v>96</v>
      </c>
      <c r="N132" s="37" t="s">
        <v>97</v>
      </c>
      <c r="O132" s="37" t="s">
        <v>98</v>
      </c>
      <c r="P132" s="37" t="s">
        <v>99</v>
      </c>
      <c r="Q132" s="37" t="s">
        <v>114</v>
      </c>
      <c r="R132" s="7" t="s">
        <v>31</v>
      </c>
      <c r="S132" s="23" t="s">
        <v>31</v>
      </c>
      <c r="T132" s="43">
        <v>3000</v>
      </c>
      <c r="U132" s="7" t="s">
        <v>31</v>
      </c>
      <c r="V132" s="22" t="s">
        <v>32</v>
      </c>
      <c r="W132" s="23" t="s">
        <v>250</v>
      </c>
      <c r="X132" s="7" t="s">
        <v>33</v>
      </c>
      <c r="Y132" s="10">
        <v>119.2</v>
      </c>
      <c r="Z132" s="23" t="s">
        <v>117</v>
      </c>
      <c r="AA132" s="12" t="s">
        <v>79</v>
      </c>
      <c r="AB132" s="51" t="s">
        <v>29</v>
      </c>
      <c r="AC132" s="23" t="s">
        <v>99</v>
      </c>
      <c r="AF132" s="23"/>
    </row>
    <row r="133" spans="1:32" ht="15" customHeight="1" x14ac:dyDescent="0.25">
      <c r="A133" s="30" t="s">
        <v>1312</v>
      </c>
      <c r="B133" s="13">
        <v>45126</v>
      </c>
      <c r="C133" s="29">
        <f>YEAR(B133) - YEAR(_xlfn.MINIFS($B:$B, $A:$A, A133)) + 1</f>
        <v>1</v>
      </c>
      <c r="D133" s="15">
        <f>IF(C133=1, 1500 - SUMIFS($Y:$Y, $A:$A, A133, $C:$C, C133, $E:$E, "Approved", $Z:$Z, "&lt;&gt;PFA GC", $F:$F, "&lt;&gt;No"),
   IF(C133=2, 1000 - SUMIFS($Y:$Y, $A:$A, A133, $C:$C, C133, $E:$E, "Approved", $Z:$Z, "&lt;&gt;PFA GC", $F:$F, "&lt;&gt;No"),
   IF(C133&gt;=3, 500 - SUMIFS($Y:$Y, $A:$A, A133, $C:$C, C133, $E:$E, "Approved", $Z:$Z, "&lt;&gt;PFA GC", $F:$F, "&lt;&gt;No"), "")))</f>
        <v>218.47000000000003</v>
      </c>
      <c r="E133" s="16" t="s">
        <v>28</v>
      </c>
      <c r="F133" s="28" t="s">
        <v>29</v>
      </c>
      <c r="G133" s="29" t="s">
        <v>30</v>
      </c>
      <c r="H133" s="23" t="s">
        <v>93</v>
      </c>
      <c r="I133" s="23" t="s">
        <v>94</v>
      </c>
      <c r="J133" s="23">
        <v>68506</v>
      </c>
      <c r="K133" s="37" t="s">
        <v>95</v>
      </c>
      <c r="L133" s="20" t="s">
        <v>2104</v>
      </c>
      <c r="M133" s="37" t="s">
        <v>101</v>
      </c>
      <c r="N133" s="37" t="s">
        <v>97</v>
      </c>
      <c r="O133" s="37" t="s">
        <v>98</v>
      </c>
      <c r="P133" s="37" t="s">
        <v>99</v>
      </c>
      <c r="Q133" s="37" t="s">
        <v>114</v>
      </c>
      <c r="R133" s="7" t="s">
        <v>31</v>
      </c>
      <c r="S133" s="23" t="s">
        <v>31</v>
      </c>
      <c r="T133" s="43">
        <v>4000</v>
      </c>
      <c r="U133" s="7" t="s">
        <v>31</v>
      </c>
      <c r="V133" s="34" t="s">
        <v>81</v>
      </c>
      <c r="W133" s="23" t="s">
        <v>109</v>
      </c>
      <c r="X133" s="7" t="s">
        <v>43</v>
      </c>
      <c r="Y133" s="10">
        <v>1281.53</v>
      </c>
      <c r="Z133" s="23"/>
      <c r="AA133" s="12" t="s">
        <v>275</v>
      </c>
      <c r="AB133" s="51" t="s">
        <v>29</v>
      </c>
      <c r="AC133" s="23" t="s">
        <v>99</v>
      </c>
      <c r="AF133" s="23"/>
    </row>
    <row r="134" spans="1:32" ht="15" customHeight="1" x14ac:dyDescent="0.25">
      <c r="A134" s="30" t="s">
        <v>1310</v>
      </c>
      <c r="B134" s="13">
        <v>45126</v>
      </c>
      <c r="C134" s="29">
        <f>YEAR(B134) - YEAR(_xlfn.MINIFS($B:$B, $A:$A, A134)) + 1</f>
        <v>1</v>
      </c>
      <c r="D134" s="15">
        <f>IF(C134=1, 1500 - SUMIFS($Y:$Y, $A:$A, A134, $C:$C, C134, $E:$E, "Approved", $Z:$Z, "&lt;&gt;PFA GC", $F:$F, "&lt;&gt;No"),
   IF(C134=2, 1000 - SUMIFS($Y:$Y, $A:$A, A134, $C:$C, C134, $E:$E, "Approved", $Z:$Z, "&lt;&gt;PFA GC", $F:$F, "&lt;&gt;No"),
   IF(C134&gt;=3, 500 - SUMIFS($Y:$Y, $A:$A, A134, $C:$C, C134, $E:$E, "Approved", $Z:$Z, "&lt;&gt;PFA GC", $F:$F, "&lt;&gt;No"), "")))</f>
        <v>1500</v>
      </c>
      <c r="E134" s="16" t="s">
        <v>28</v>
      </c>
      <c r="F134" s="28">
        <v>45126</v>
      </c>
      <c r="G134" s="28" t="s">
        <v>30</v>
      </c>
      <c r="H134" s="23" t="s">
        <v>31</v>
      </c>
      <c r="I134" s="23" t="s">
        <v>31</v>
      </c>
      <c r="J134" s="23" t="s">
        <v>31</v>
      </c>
      <c r="K134" s="37" t="s">
        <v>31</v>
      </c>
      <c r="L134" s="20" t="s">
        <v>2114</v>
      </c>
      <c r="M134" s="37" t="s">
        <v>31</v>
      </c>
      <c r="N134" s="37" t="s">
        <v>31</v>
      </c>
      <c r="O134" s="37" t="s">
        <v>31</v>
      </c>
      <c r="P134" s="37" t="s">
        <v>31</v>
      </c>
      <c r="Q134" s="37" t="s">
        <v>31</v>
      </c>
      <c r="R134" s="7" t="s">
        <v>31</v>
      </c>
      <c r="S134" s="23" t="s">
        <v>31</v>
      </c>
      <c r="T134" s="43" t="s">
        <v>31</v>
      </c>
      <c r="U134" s="7" t="s">
        <v>31</v>
      </c>
      <c r="V134" s="22" t="s">
        <v>32</v>
      </c>
      <c r="W134" s="23" t="s">
        <v>250</v>
      </c>
      <c r="X134" s="7" t="s">
        <v>34</v>
      </c>
      <c r="Y134" s="10">
        <v>100</v>
      </c>
      <c r="Z134" s="23" t="s">
        <v>89</v>
      </c>
      <c r="AA134" s="12" t="s">
        <v>92</v>
      </c>
      <c r="AB134" s="51" t="s">
        <v>29</v>
      </c>
      <c r="AC134" s="23" t="s">
        <v>99</v>
      </c>
      <c r="AF134" s="23"/>
    </row>
    <row r="135" spans="1:32" ht="15" customHeight="1" x14ac:dyDescent="0.25">
      <c r="A135" s="30" t="s">
        <v>1311</v>
      </c>
      <c r="B135" s="13">
        <v>45126</v>
      </c>
      <c r="C135" s="29">
        <f>YEAR(B135) - YEAR(_xlfn.MINIFS($B:$B, $A:$A, A135)) + 1</f>
        <v>1</v>
      </c>
      <c r="D135" s="15">
        <f>IF(C135=1, 1500 - SUMIFS($Y:$Y, $A:$A, A135, $C:$C, C135, $E:$E, "Approved", $Z:$Z, "&lt;&gt;PFA GC", $F:$F, "&lt;&gt;No"),
   IF(C135=2, 1000 - SUMIFS($Y:$Y, $A:$A, A135, $C:$C, C135, $E:$E, "Approved", $Z:$Z, "&lt;&gt;PFA GC", $F:$F, "&lt;&gt;No"),
   IF(C135&gt;=3, 500 - SUMIFS($Y:$Y, $A:$A, A135, $C:$C, C135, $E:$E, "Approved", $Z:$Z, "&lt;&gt;PFA GC", $F:$F, "&lt;&gt;No"), "")))</f>
        <v>1500</v>
      </c>
      <c r="E135" s="36" t="s">
        <v>139</v>
      </c>
      <c r="F135" s="28" t="s">
        <v>99</v>
      </c>
      <c r="G135" s="29" t="s">
        <v>274</v>
      </c>
      <c r="H135" s="23" t="s">
        <v>31</v>
      </c>
      <c r="I135" s="23" t="s">
        <v>31</v>
      </c>
      <c r="J135" s="23" t="s">
        <v>31</v>
      </c>
      <c r="K135" s="37" t="s">
        <v>31</v>
      </c>
      <c r="L135" s="20" t="s">
        <v>31</v>
      </c>
      <c r="M135" s="37" t="s">
        <v>31</v>
      </c>
      <c r="N135" s="37" t="s">
        <v>31</v>
      </c>
      <c r="O135" s="37" t="s">
        <v>31</v>
      </c>
      <c r="P135" s="37" t="s">
        <v>31</v>
      </c>
      <c r="Q135" s="37" t="s">
        <v>31</v>
      </c>
      <c r="R135" s="7"/>
      <c r="S135" s="23" t="s">
        <v>31</v>
      </c>
      <c r="T135" s="43" t="s">
        <v>31</v>
      </c>
      <c r="U135" s="7"/>
      <c r="V135" s="22"/>
      <c r="W135" s="23"/>
      <c r="X135" s="7" t="s">
        <v>141</v>
      </c>
      <c r="Y135" s="10"/>
      <c r="Z135" s="23"/>
      <c r="AA135" s="12"/>
      <c r="AB135" s="51" t="s">
        <v>99</v>
      </c>
      <c r="AC135" s="29" t="s">
        <v>99</v>
      </c>
      <c r="AF135" s="23"/>
    </row>
    <row r="136" spans="1:32" ht="15" customHeight="1" x14ac:dyDescent="0.25">
      <c r="A136" s="30" t="s">
        <v>1313</v>
      </c>
      <c r="B136" s="13">
        <v>45127</v>
      </c>
      <c r="C136" s="29">
        <f>YEAR(B136) - YEAR(_xlfn.MINIFS($B:$B, $A:$A, A136)) + 1</f>
        <v>1</v>
      </c>
      <c r="D136" s="15">
        <f>IF(C136=1, 1500 - SUMIFS($Y:$Y, $A:$A, A136, $C:$C, C136, $E:$E, "Approved", $Z:$Z, "&lt;&gt;PFA GC", $F:$F, "&lt;&gt;No"),
   IF(C136=2, 1000 - SUMIFS($Y:$Y, $A:$A, A136, $C:$C, C136, $E:$E, "Approved", $Z:$Z, "&lt;&gt;PFA GC", $F:$F, "&lt;&gt;No"),
   IF(C136&gt;=3, 500 - SUMIFS($Y:$Y, $A:$A, A136, $C:$C, C136, $E:$E, "Approved", $Z:$Z, "&lt;&gt;PFA GC", $F:$F, "&lt;&gt;No"), "")))</f>
        <v>1188.3</v>
      </c>
      <c r="E136" s="16" t="s">
        <v>28</v>
      </c>
      <c r="F136" s="28" t="s">
        <v>29</v>
      </c>
      <c r="G136" s="29" t="s">
        <v>30</v>
      </c>
      <c r="H136" s="23" t="s">
        <v>143</v>
      </c>
      <c r="I136" s="23" t="s">
        <v>125</v>
      </c>
      <c r="J136" s="23">
        <v>68901</v>
      </c>
      <c r="K136" s="37" t="s">
        <v>95</v>
      </c>
      <c r="L136" s="20" t="s">
        <v>2080</v>
      </c>
      <c r="M136" s="37" t="s">
        <v>101</v>
      </c>
      <c r="N136" s="37" t="s">
        <v>102</v>
      </c>
      <c r="O136" s="37" t="s">
        <v>98</v>
      </c>
      <c r="P136" s="37" t="s">
        <v>99</v>
      </c>
      <c r="Q136" s="37" t="s">
        <v>114</v>
      </c>
      <c r="R136" s="7" t="s">
        <v>31</v>
      </c>
      <c r="S136" s="23">
        <v>1</v>
      </c>
      <c r="T136" s="43">
        <v>1484</v>
      </c>
      <c r="U136" s="7" t="s">
        <v>31</v>
      </c>
      <c r="V136" s="22" t="s">
        <v>32</v>
      </c>
      <c r="W136" s="23" t="s">
        <v>61</v>
      </c>
      <c r="X136" s="7" t="s">
        <v>33</v>
      </c>
      <c r="Y136" s="10">
        <v>311.7</v>
      </c>
      <c r="Z136" s="23" t="s">
        <v>117</v>
      </c>
      <c r="AA136" s="12" t="s">
        <v>276</v>
      </c>
      <c r="AB136" s="51" t="s">
        <v>29</v>
      </c>
      <c r="AC136" s="23" t="s">
        <v>99</v>
      </c>
      <c r="AF136" s="23"/>
    </row>
    <row r="137" spans="1:32" ht="15" customHeight="1" x14ac:dyDescent="0.25">
      <c r="A137" s="30" t="s">
        <v>1207</v>
      </c>
      <c r="B137" s="13">
        <v>45128</v>
      </c>
      <c r="C137" s="29">
        <f>YEAR(B137) - YEAR(_xlfn.MINIFS($B:$B, $A:$A, A137)) + 1</f>
        <v>1</v>
      </c>
      <c r="D137" s="15">
        <f>IF(C137=1, 1500 - SUMIFS($Y:$Y, $A:$A, A137, $C:$C, C137, $E:$E, "Approved", $Z:$Z, "&lt;&gt;PFA GC", $F:$F, "&lt;&gt;No"),
   IF(C137=2, 1000 - SUMIFS($Y:$Y, $A:$A, A137, $C:$C, C137, $E:$E, "Approved", $Z:$Z, "&lt;&gt;PFA GC", $F:$F, "&lt;&gt;No"),
   IF(C137&gt;=3, 500 - SUMIFS($Y:$Y, $A:$A, A137, $C:$C, C137, $E:$E, "Approved", $Z:$Z, "&lt;&gt;PFA GC", $F:$F, "&lt;&gt;No"), "")))</f>
        <v>808.24</v>
      </c>
      <c r="E137" s="16" t="s">
        <v>28</v>
      </c>
      <c r="F137" s="28">
        <v>45128</v>
      </c>
      <c r="G137" s="28" t="s">
        <v>30</v>
      </c>
      <c r="H137" s="23" t="s">
        <v>31</v>
      </c>
      <c r="I137" s="23" t="s">
        <v>31</v>
      </c>
      <c r="J137" s="23" t="s">
        <v>31</v>
      </c>
      <c r="K137" s="37" t="s">
        <v>31</v>
      </c>
      <c r="L137" s="20" t="s">
        <v>2071</v>
      </c>
      <c r="M137" s="37" t="s">
        <v>31</v>
      </c>
      <c r="N137" s="37" t="s">
        <v>31</v>
      </c>
      <c r="O137" s="37" t="s">
        <v>31</v>
      </c>
      <c r="P137" s="37" t="s">
        <v>31</v>
      </c>
      <c r="Q137" s="37" t="s">
        <v>31</v>
      </c>
      <c r="R137" s="7" t="s">
        <v>31</v>
      </c>
      <c r="S137" s="23" t="s">
        <v>31</v>
      </c>
      <c r="T137" s="43" t="s">
        <v>31</v>
      </c>
      <c r="U137" s="7" t="s">
        <v>31</v>
      </c>
      <c r="V137" s="22" t="s">
        <v>32</v>
      </c>
      <c r="W137" s="23" t="s">
        <v>61</v>
      </c>
      <c r="X137" s="7" t="s">
        <v>34</v>
      </c>
      <c r="Y137" s="10">
        <v>100</v>
      </c>
      <c r="Z137" s="23" t="s">
        <v>89</v>
      </c>
      <c r="AA137" s="12" t="s">
        <v>92</v>
      </c>
      <c r="AB137" s="51" t="s">
        <v>29</v>
      </c>
      <c r="AC137" s="23" t="s">
        <v>99</v>
      </c>
      <c r="AF137" s="23"/>
    </row>
    <row r="138" spans="1:32" ht="15" customHeight="1" x14ac:dyDescent="0.25">
      <c r="A138" s="30" t="s">
        <v>1314</v>
      </c>
      <c r="B138" s="13">
        <v>45131</v>
      </c>
      <c r="C138" s="29">
        <f>YEAR(B138) - YEAR(_xlfn.MINIFS($B:$B, $A:$A, A138)) + 1</f>
        <v>1</v>
      </c>
      <c r="D138" s="15">
        <f>IF(C138=1, 1500 - SUMIFS($Y:$Y, $A:$A, A138, $C:$C, C138, $E:$E, "Approved", $Z:$Z, "&lt;&gt;PFA GC", $F:$F, "&lt;&gt;No"),
   IF(C138=2, 1000 - SUMIFS($Y:$Y, $A:$A, A138, $C:$C, C138, $E:$E, "Approved", $Z:$Z, "&lt;&gt;PFA GC", $F:$F, "&lt;&gt;No"),
   IF(C138&gt;=3, 500 - SUMIFS($Y:$Y, $A:$A, A138, $C:$C, C138, $E:$E, "Approved", $Z:$Z, "&lt;&gt;PFA GC", $F:$F, "&lt;&gt;No"), "")))</f>
        <v>1500</v>
      </c>
      <c r="E138" s="16" t="s">
        <v>28</v>
      </c>
      <c r="F138" s="28">
        <v>45131</v>
      </c>
      <c r="G138" s="28" t="s">
        <v>30</v>
      </c>
      <c r="H138" s="23" t="s">
        <v>31</v>
      </c>
      <c r="I138" s="23" t="s">
        <v>31</v>
      </c>
      <c r="J138" s="23" t="s">
        <v>31</v>
      </c>
      <c r="K138" s="37" t="s">
        <v>31</v>
      </c>
      <c r="L138" s="20" t="s">
        <v>2088</v>
      </c>
      <c r="M138" s="37" t="s">
        <v>31</v>
      </c>
      <c r="N138" s="37" t="s">
        <v>31</v>
      </c>
      <c r="O138" s="37" t="s">
        <v>31</v>
      </c>
      <c r="P138" s="37" t="s">
        <v>31</v>
      </c>
      <c r="Q138" s="37" t="s">
        <v>31</v>
      </c>
      <c r="R138" s="7" t="s">
        <v>31</v>
      </c>
      <c r="S138" s="23" t="s">
        <v>31</v>
      </c>
      <c r="T138" s="43" t="s">
        <v>31</v>
      </c>
      <c r="U138" s="7" t="s">
        <v>31</v>
      </c>
      <c r="V138" s="22" t="s">
        <v>32</v>
      </c>
      <c r="W138" s="23" t="s">
        <v>250</v>
      </c>
      <c r="X138" s="7" t="s">
        <v>34</v>
      </c>
      <c r="Y138" s="10">
        <v>75</v>
      </c>
      <c r="Z138" s="23" t="s">
        <v>89</v>
      </c>
      <c r="AA138" s="12" t="s">
        <v>52</v>
      </c>
      <c r="AB138" s="51" t="s">
        <v>29</v>
      </c>
      <c r="AC138" s="23" t="s">
        <v>99</v>
      </c>
      <c r="AF138" s="23"/>
    </row>
    <row r="139" spans="1:32" ht="15" customHeight="1" x14ac:dyDescent="0.25">
      <c r="A139" s="27" t="s">
        <v>1316</v>
      </c>
      <c r="B139" s="13">
        <v>45132</v>
      </c>
      <c r="C139" s="29">
        <f>YEAR(B139) - YEAR(_xlfn.MINIFS($B:$B, $A:$A, A139)) + 1</f>
        <v>1</v>
      </c>
      <c r="D139" s="15">
        <f>IF(C139=1, 1500 - SUMIFS($Y:$Y, $A:$A, A139, $C:$C, C139, $E:$E, "Approved", $Z:$Z, "&lt;&gt;PFA GC", $F:$F, "&lt;&gt;No"),
   IF(C139=2, 1000 - SUMIFS($Y:$Y, $A:$A, A139, $C:$C, C139, $E:$E, "Approved", $Z:$Z, "&lt;&gt;PFA GC", $F:$F, "&lt;&gt;No"),
   IF(C139&gt;=3, 500 - SUMIFS($Y:$Y, $A:$A, A139, $C:$C, C139, $E:$E, "Approved", $Z:$Z, "&lt;&gt;PFA GC", $F:$F, "&lt;&gt;No"), "")))</f>
        <v>1500</v>
      </c>
      <c r="E139" s="16" t="s">
        <v>28</v>
      </c>
      <c r="F139" s="17">
        <v>45132</v>
      </c>
      <c r="G139" s="28" t="s">
        <v>30</v>
      </c>
      <c r="H139" s="23" t="s">
        <v>31</v>
      </c>
      <c r="I139" s="23" t="s">
        <v>31</v>
      </c>
      <c r="J139" s="23" t="s">
        <v>31</v>
      </c>
      <c r="K139" s="37" t="s">
        <v>31</v>
      </c>
      <c r="L139" s="20" t="s">
        <v>2080</v>
      </c>
      <c r="M139" s="37" t="s">
        <v>31</v>
      </c>
      <c r="N139" s="37" t="s">
        <v>31</v>
      </c>
      <c r="O139" s="37" t="s">
        <v>31</v>
      </c>
      <c r="P139" s="37" t="s">
        <v>31</v>
      </c>
      <c r="Q139" s="37" t="s">
        <v>31</v>
      </c>
      <c r="R139" s="7" t="s">
        <v>31</v>
      </c>
      <c r="S139" s="23" t="s">
        <v>31</v>
      </c>
      <c r="T139" s="43" t="s">
        <v>31</v>
      </c>
      <c r="U139" s="7" t="s">
        <v>31</v>
      </c>
      <c r="V139" s="22" t="s">
        <v>32</v>
      </c>
      <c r="W139" s="23" t="s">
        <v>61</v>
      </c>
      <c r="X139" s="7" t="s">
        <v>34</v>
      </c>
      <c r="Y139" s="10">
        <v>25</v>
      </c>
      <c r="Z139" s="23" t="s">
        <v>89</v>
      </c>
      <c r="AA139" s="12" t="s">
        <v>92</v>
      </c>
      <c r="AB139" s="51" t="s">
        <v>29</v>
      </c>
      <c r="AC139" s="23" t="s">
        <v>99</v>
      </c>
      <c r="AF139" s="23"/>
    </row>
    <row r="140" spans="1:32" ht="15" customHeight="1" x14ac:dyDescent="0.25">
      <c r="A140" s="27" t="s">
        <v>1244</v>
      </c>
      <c r="B140" s="25">
        <v>45132</v>
      </c>
      <c r="C140" s="29">
        <f>YEAR(B140) - YEAR(_xlfn.MINIFS($B:$B, $A:$A, A140)) + 1</f>
        <v>1</v>
      </c>
      <c r="D140" s="15">
        <f>IF(C140=1, 1500 - SUMIFS($Y:$Y, $A:$A, A140, $C:$C, C140, $E:$E, "Approved", $Z:$Z, "&lt;&gt;PFA GC", $F:$F, "&lt;&gt;No"),
   IF(C140=2, 1000 - SUMIFS($Y:$Y, $A:$A, A140, $C:$C, C140, $E:$E, "Approved", $Z:$Z, "&lt;&gt;PFA GC", $F:$F, "&lt;&gt;No"),
   IF(C140&gt;=3, 500 - SUMIFS($Y:$Y, $A:$A, A140, $C:$C, C140, $E:$E, "Approved", $Z:$Z, "&lt;&gt;PFA GC", $F:$F, "&lt;&gt;No"), "")))</f>
        <v>1483.09</v>
      </c>
      <c r="E140" s="16" t="s">
        <v>28</v>
      </c>
      <c r="F140" s="28">
        <v>45132</v>
      </c>
      <c r="G140" s="28" t="s">
        <v>30</v>
      </c>
      <c r="H140" s="23" t="s">
        <v>31</v>
      </c>
      <c r="I140" s="23" t="s">
        <v>31</v>
      </c>
      <c r="J140" s="23" t="s">
        <v>31</v>
      </c>
      <c r="K140" s="37" t="s">
        <v>31</v>
      </c>
      <c r="L140" s="20" t="s">
        <v>2097</v>
      </c>
      <c r="M140" s="37" t="s">
        <v>31</v>
      </c>
      <c r="N140" s="37" t="s">
        <v>31</v>
      </c>
      <c r="O140" s="37" t="s">
        <v>31</v>
      </c>
      <c r="P140" s="37" t="s">
        <v>31</v>
      </c>
      <c r="Q140" s="37" t="s">
        <v>31</v>
      </c>
      <c r="R140" s="7" t="s">
        <v>31</v>
      </c>
      <c r="S140" s="23" t="s">
        <v>31</v>
      </c>
      <c r="T140" s="43" t="s">
        <v>31</v>
      </c>
      <c r="U140" s="7" t="s">
        <v>31</v>
      </c>
      <c r="V140" s="22" t="s">
        <v>32</v>
      </c>
      <c r="W140" s="23" t="s">
        <v>61</v>
      </c>
      <c r="X140" s="7" t="s">
        <v>34</v>
      </c>
      <c r="Y140" s="10">
        <v>50</v>
      </c>
      <c r="Z140" s="23" t="s">
        <v>89</v>
      </c>
      <c r="AA140" s="12" t="s">
        <v>52</v>
      </c>
      <c r="AB140" s="51" t="s">
        <v>29</v>
      </c>
      <c r="AC140" s="23" t="s">
        <v>99</v>
      </c>
      <c r="AF140" s="23"/>
    </row>
    <row r="141" spans="1:32" ht="15" customHeight="1" x14ac:dyDescent="0.25">
      <c r="A141" s="27" t="s">
        <v>1315</v>
      </c>
      <c r="B141" s="25">
        <v>45132</v>
      </c>
      <c r="C141" s="29">
        <f>YEAR(B141) - YEAR(_xlfn.MINIFS($B:$B, $A:$A, A141)) + 1</f>
        <v>1</v>
      </c>
      <c r="D141" s="15">
        <f>IF(C141=1, 1500 - SUMIFS($Y:$Y, $A:$A, A141, $C:$C, C141, $E:$E, "Approved", $Z:$Z, "&lt;&gt;PFA GC", $F:$F, "&lt;&gt;No"),
   IF(C141=2, 1000 - SUMIFS($Y:$Y, $A:$A, A141, $C:$C, C141, $E:$E, "Approved", $Z:$Z, "&lt;&gt;PFA GC", $F:$F, "&lt;&gt;No"),
   IF(C141&gt;=3, 500 - SUMIFS($Y:$Y, $A:$A, A141, $C:$C, C141, $E:$E, "Approved", $Z:$Z, "&lt;&gt;PFA GC", $F:$F, "&lt;&gt;No"), "")))</f>
        <v>758.38</v>
      </c>
      <c r="E141" s="16" t="s">
        <v>28</v>
      </c>
      <c r="F141" s="28" t="s">
        <v>29</v>
      </c>
      <c r="G141" s="29" t="s">
        <v>30</v>
      </c>
      <c r="H141" s="23" t="s">
        <v>277</v>
      </c>
      <c r="I141" s="23" t="s">
        <v>94</v>
      </c>
      <c r="J141" s="23">
        <v>68601</v>
      </c>
      <c r="K141" s="37" t="s">
        <v>95</v>
      </c>
      <c r="L141" s="20" t="s">
        <v>31</v>
      </c>
      <c r="M141" s="37" t="s">
        <v>108</v>
      </c>
      <c r="N141" s="37" t="s">
        <v>102</v>
      </c>
      <c r="O141" s="37" t="s">
        <v>98</v>
      </c>
      <c r="P141" s="37" t="s">
        <v>31</v>
      </c>
      <c r="Q141" s="37" t="s">
        <v>114</v>
      </c>
      <c r="R141" s="7" t="s">
        <v>31</v>
      </c>
      <c r="S141" s="23">
        <v>1</v>
      </c>
      <c r="T141" s="43">
        <v>0</v>
      </c>
      <c r="U141" s="7" t="s">
        <v>31</v>
      </c>
      <c r="V141" s="22" t="s">
        <v>162</v>
      </c>
      <c r="W141" s="23" t="s">
        <v>163</v>
      </c>
      <c r="X141" s="7" t="s">
        <v>43</v>
      </c>
      <c r="Y141" s="10">
        <v>110</v>
      </c>
      <c r="Z141" s="23" t="s">
        <v>48</v>
      </c>
      <c r="AA141" s="12" t="s">
        <v>278</v>
      </c>
      <c r="AB141" s="51" t="s">
        <v>29</v>
      </c>
      <c r="AC141" s="23" t="s">
        <v>29</v>
      </c>
      <c r="AF141" s="23"/>
    </row>
    <row r="142" spans="1:32" ht="15" customHeight="1" x14ac:dyDescent="0.25">
      <c r="A142" s="27" t="s">
        <v>1315</v>
      </c>
      <c r="B142" s="25">
        <v>45132</v>
      </c>
      <c r="C142" s="29">
        <f>YEAR(B142) - YEAR(_xlfn.MINIFS($B:$B, $A:$A, A142)) + 1</f>
        <v>1</v>
      </c>
      <c r="D142" s="15">
        <f>IF(C142=1, 1500 - SUMIFS($Y:$Y, $A:$A, A142, $C:$C, C142, $E:$E, "Approved", $Z:$Z, "&lt;&gt;PFA GC", $F:$F, "&lt;&gt;No"),
   IF(C142=2, 1000 - SUMIFS($Y:$Y, $A:$A, A142, $C:$C, C142, $E:$E, "Approved", $Z:$Z, "&lt;&gt;PFA GC", $F:$F, "&lt;&gt;No"),
   IF(C142&gt;=3, 500 - SUMIFS($Y:$Y, $A:$A, A142, $C:$C, C142, $E:$E, "Approved", $Z:$Z, "&lt;&gt;PFA GC", $F:$F, "&lt;&gt;No"), "")))</f>
        <v>758.38</v>
      </c>
      <c r="E142" s="16" t="s">
        <v>28</v>
      </c>
      <c r="F142" s="28" t="s">
        <v>29</v>
      </c>
      <c r="G142" s="29" t="s">
        <v>30</v>
      </c>
      <c r="H142" s="23" t="s">
        <v>277</v>
      </c>
      <c r="I142" s="23" t="s">
        <v>94</v>
      </c>
      <c r="J142" s="23">
        <v>68601</v>
      </c>
      <c r="K142" s="37" t="s">
        <v>95</v>
      </c>
      <c r="L142" s="20" t="s">
        <v>31</v>
      </c>
      <c r="M142" s="37" t="s">
        <v>108</v>
      </c>
      <c r="N142" s="37" t="s">
        <v>102</v>
      </c>
      <c r="O142" s="37" t="s">
        <v>98</v>
      </c>
      <c r="P142" s="37" t="s">
        <v>31</v>
      </c>
      <c r="Q142" s="37" t="s">
        <v>114</v>
      </c>
      <c r="R142" s="7" t="s">
        <v>31</v>
      </c>
      <c r="S142" s="23">
        <v>1</v>
      </c>
      <c r="T142" s="43">
        <v>0</v>
      </c>
      <c r="U142" s="7" t="s">
        <v>31</v>
      </c>
      <c r="V142" s="22" t="s">
        <v>162</v>
      </c>
      <c r="W142" s="23" t="s">
        <v>163</v>
      </c>
      <c r="X142" s="7" t="s">
        <v>43</v>
      </c>
      <c r="Y142" s="10">
        <v>206.5</v>
      </c>
      <c r="Z142" s="23"/>
      <c r="AA142" s="12" t="s">
        <v>279</v>
      </c>
      <c r="AB142" s="51" t="s">
        <v>29</v>
      </c>
      <c r="AC142" s="23" t="s">
        <v>29</v>
      </c>
      <c r="AF142" s="23"/>
    </row>
    <row r="143" spans="1:32" ht="15" customHeight="1" x14ac:dyDescent="0.25">
      <c r="A143" s="27" t="s">
        <v>1315</v>
      </c>
      <c r="B143" s="25">
        <v>45132</v>
      </c>
      <c r="C143" s="29">
        <f>YEAR(B143) - YEAR(_xlfn.MINIFS($B:$B, $A:$A, A143)) + 1</f>
        <v>1</v>
      </c>
      <c r="D143" s="15">
        <f>IF(C143=1, 1500 - SUMIFS($Y:$Y, $A:$A, A143, $C:$C, C143, $E:$E, "Approved", $Z:$Z, "&lt;&gt;PFA GC", $F:$F, "&lt;&gt;No"),
   IF(C143=2, 1000 - SUMIFS($Y:$Y, $A:$A, A143, $C:$C, C143, $E:$E, "Approved", $Z:$Z, "&lt;&gt;PFA GC", $F:$F, "&lt;&gt;No"),
   IF(C143&gt;=3, 500 - SUMIFS($Y:$Y, $A:$A, A143, $C:$C, C143, $E:$E, "Approved", $Z:$Z, "&lt;&gt;PFA GC", $F:$F, "&lt;&gt;No"), "")))</f>
        <v>758.38</v>
      </c>
      <c r="E143" s="16" t="s">
        <v>28</v>
      </c>
      <c r="F143" s="28" t="s">
        <v>29</v>
      </c>
      <c r="G143" s="29" t="s">
        <v>30</v>
      </c>
      <c r="H143" s="23" t="s">
        <v>277</v>
      </c>
      <c r="I143" s="23" t="s">
        <v>94</v>
      </c>
      <c r="J143" s="23">
        <v>68601</v>
      </c>
      <c r="K143" s="37" t="s">
        <v>95</v>
      </c>
      <c r="L143" s="20" t="s">
        <v>31</v>
      </c>
      <c r="M143" s="37" t="s">
        <v>108</v>
      </c>
      <c r="N143" s="37" t="s">
        <v>102</v>
      </c>
      <c r="O143" s="37" t="s">
        <v>98</v>
      </c>
      <c r="P143" s="37" t="s">
        <v>31</v>
      </c>
      <c r="Q143" s="37" t="s">
        <v>114</v>
      </c>
      <c r="R143" s="7" t="s">
        <v>31</v>
      </c>
      <c r="S143" s="23">
        <v>1</v>
      </c>
      <c r="T143" s="43">
        <v>0</v>
      </c>
      <c r="U143" s="7" t="s">
        <v>31</v>
      </c>
      <c r="V143" s="22" t="s">
        <v>162</v>
      </c>
      <c r="W143" s="23" t="s">
        <v>163</v>
      </c>
      <c r="X143" s="7" t="s">
        <v>43</v>
      </c>
      <c r="Y143" s="10">
        <v>425.12</v>
      </c>
      <c r="Z143" s="23" t="s">
        <v>158</v>
      </c>
      <c r="AA143" s="12" t="s">
        <v>280</v>
      </c>
      <c r="AB143" s="51" t="s">
        <v>29</v>
      </c>
      <c r="AC143" s="23" t="s">
        <v>29</v>
      </c>
      <c r="AF143" s="23"/>
    </row>
    <row r="144" spans="1:32" ht="12.5" x14ac:dyDescent="0.25">
      <c r="A144" s="30" t="s">
        <v>1317</v>
      </c>
      <c r="B144" s="25">
        <v>45133</v>
      </c>
      <c r="C144" s="29">
        <f>YEAR(B144) - YEAR(_xlfn.MINIFS($B:$B, $A:$A, A144)) + 1</f>
        <v>1</v>
      </c>
      <c r="D144" s="15">
        <f>IF(C144=1, 1500 - SUMIFS($Y:$Y, $A:$A, A144, $C:$C, C144, $E:$E, "Approved", $Z:$Z, "&lt;&gt;PFA GC", $F:$F, "&lt;&gt;No"),
   IF(C144=2, 1000 - SUMIFS($Y:$Y, $A:$A, A144, $C:$C, C144, $E:$E, "Approved", $Z:$Z, "&lt;&gt;PFA GC", $F:$F, "&lt;&gt;No"),
   IF(C144&gt;=3, 500 - SUMIFS($Y:$Y, $A:$A, A144, $C:$C, C144, $E:$E, "Approved", $Z:$Z, "&lt;&gt;PFA GC", $F:$F, "&lt;&gt;No"), "")))</f>
        <v>575</v>
      </c>
      <c r="E144" s="16" t="s">
        <v>28</v>
      </c>
      <c r="F144" s="28" t="s">
        <v>29</v>
      </c>
      <c r="G144" s="29" t="s">
        <v>30</v>
      </c>
      <c r="H144" s="23" t="s">
        <v>93</v>
      </c>
      <c r="I144" s="23" t="s">
        <v>125</v>
      </c>
      <c r="J144" s="23">
        <v>68512</v>
      </c>
      <c r="K144" s="37" t="s">
        <v>95</v>
      </c>
      <c r="L144" s="20" t="s">
        <v>2078</v>
      </c>
      <c r="M144" s="37" t="s">
        <v>281</v>
      </c>
      <c r="N144" s="37" t="s">
        <v>97</v>
      </c>
      <c r="O144" s="37" t="s">
        <v>98</v>
      </c>
      <c r="P144" s="37" t="s">
        <v>99</v>
      </c>
      <c r="Q144" s="37" t="s">
        <v>167</v>
      </c>
      <c r="R144" s="7" t="s">
        <v>31</v>
      </c>
      <c r="S144" s="23">
        <v>1</v>
      </c>
      <c r="T144" s="43">
        <v>2500</v>
      </c>
      <c r="U144" s="7" t="s">
        <v>31</v>
      </c>
      <c r="V144" s="22" t="s">
        <v>85</v>
      </c>
      <c r="W144" s="23" t="s">
        <v>130</v>
      </c>
      <c r="X144" s="7" t="s">
        <v>43</v>
      </c>
      <c r="Y144" s="10">
        <v>925</v>
      </c>
      <c r="Z144" s="23" t="s">
        <v>282</v>
      </c>
      <c r="AA144" s="12" t="s">
        <v>283</v>
      </c>
      <c r="AB144" s="51" t="s">
        <v>29</v>
      </c>
      <c r="AC144" s="23" t="s">
        <v>99</v>
      </c>
      <c r="AF144" s="23"/>
    </row>
    <row r="145" spans="1:32" ht="15" customHeight="1" x14ac:dyDescent="0.25">
      <c r="A145" s="27" t="s">
        <v>1318</v>
      </c>
      <c r="B145" s="13">
        <v>45134</v>
      </c>
      <c r="C145" s="29">
        <f>YEAR(B145) - YEAR(_xlfn.MINIFS($B:$B, $A:$A, A145)) + 1</f>
        <v>1</v>
      </c>
      <c r="D145" s="15">
        <f>IF(C145=1, 1500 - SUMIFS($Y:$Y, $A:$A, A145, $C:$C, C145, $E:$E, "Approved", $Z:$Z, "&lt;&gt;PFA GC", $F:$F, "&lt;&gt;No"),
   IF(C145=2, 1000 - SUMIFS($Y:$Y, $A:$A, A145, $C:$C, C145, $E:$E, "Approved", $Z:$Z, "&lt;&gt;PFA GC", $F:$F, "&lt;&gt;No"),
   IF(C145&gt;=3, 500 - SUMIFS($Y:$Y, $A:$A, A145, $C:$C, C145, $E:$E, "Approved", $Z:$Z, "&lt;&gt;PFA GC", $F:$F, "&lt;&gt;No"), "")))</f>
        <v>150</v>
      </c>
      <c r="E145" s="16" t="s">
        <v>28</v>
      </c>
      <c r="F145" s="28" t="s">
        <v>29</v>
      </c>
      <c r="G145" s="29" t="s">
        <v>30</v>
      </c>
      <c r="H145" s="23" t="s">
        <v>93</v>
      </c>
      <c r="I145" s="23" t="s">
        <v>125</v>
      </c>
      <c r="J145" s="23">
        <v>68510</v>
      </c>
      <c r="K145" s="37" t="s">
        <v>95</v>
      </c>
      <c r="L145" s="20" t="s">
        <v>2082</v>
      </c>
      <c r="M145" s="37" t="s">
        <v>108</v>
      </c>
      <c r="N145" s="37" t="s">
        <v>97</v>
      </c>
      <c r="O145" s="37" t="s">
        <v>98</v>
      </c>
      <c r="P145" s="37" t="s">
        <v>99</v>
      </c>
      <c r="Q145" s="37" t="s">
        <v>126</v>
      </c>
      <c r="R145" s="7" t="s">
        <v>31</v>
      </c>
      <c r="S145" s="23">
        <v>1</v>
      </c>
      <c r="T145" s="43">
        <v>914</v>
      </c>
      <c r="U145" s="7" t="s">
        <v>31</v>
      </c>
      <c r="V145" s="22" t="s">
        <v>85</v>
      </c>
      <c r="W145" s="23" t="s">
        <v>130</v>
      </c>
      <c r="X145" s="7" t="s">
        <v>40</v>
      </c>
      <c r="Y145" s="10">
        <v>150</v>
      </c>
      <c r="Z145" s="23" t="s">
        <v>35</v>
      </c>
      <c r="AA145" s="12" t="s">
        <v>90</v>
      </c>
      <c r="AB145" s="51" t="s">
        <v>29</v>
      </c>
      <c r="AC145" s="23" t="s">
        <v>29</v>
      </c>
      <c r="AF145" s="23"/>
    </row>
    <row r="146" spans="1:32" ht="15" customHeight="1" x14ac:dyDescent="0.25">
      <c r="A146" s="27" t="s">
        <v>1318</v>
      </c>
      <c r="B146" s="25">
        <v>45134</v>
      </c>
      <c r="C146" s="29">
        <f>YEAR(B146) - YEAR(_xlfn.MINIFS($B:$B, $A:$A, A146)) + 1</f>
        <v>1</v>
      </c>
      <c r="D146" s="15">
        <f>IF(C146=1, 1500 - SUMIFS($Y:$Y, $A:$A, A146, $C:$C, C146, $E:$E, "Approved", $Z:$Z, "&lt;&gt;PFA GC", $F:$F, "&lt;&gt;No"),
   IF(C146=2, 1000 - SUMIFS($Y:$Y, $A:$A, A146, $C:$C, C146, $E:$E, "Approved", $Z:$Z, "&lt;&gt;PFA GC", $F:$F, "&lt;&gt;No"),
   IF(C146&gt;=3, 500 - SUMIFS($Y:$Y, $A:$A, A146, $C:$C, C146, $E:$E, "Approved", $Z:$Z, "&lt;&gt;PFA GC", $F:$F, "&lt;&gt;No"), "")))</f>
        <v>150</v>
      </c>
      <c r="E146" s="16" t="s">
        <v>28</v>
      </c>
      <c r="F146" s="28" t="s">
        <v>29</v>
      </c>
      <c r="G146" s="29" t="s">
        <v>30</v>
      </c>
      <c r="H146" s="23" t="s">
        <v>93</v>
      </c>
      <c r="I146" s="23" t="s">
        <v>125</v>
      </c>
      <c r="J146" s="23">
        <v>68510</v>
      </c>
      <c r="K146" s="37" t="s">
        <v>95</v>
      </c>
      <c r="L146" s="20" t="s">
        <v>2082</v>
      </c>
      <c r="M146" s="37" t="s">
        <v>108</v>
      </c>
      <c r="N146" s="37" t="s">
        <v>97</v>
      </c>
      <c r="O146" s="37" t="s">
        <v>98</v>
      </c>
      <c r="P146" s="37" t="s">
        <v>99</v>
      </c>
      <c r="Q146" s="37" t="s">
        <v>126</v>
      </c>
      <c r="R146" s="7" t="s">
        <v>31</v>
      </c>
      <c r="S146" s="23">
        <v>1</v>
      </c>
      <c r="T146" s="43">
        <v>914</v>
      </c>
      <c r="U146" s="7" t="s">
        <v>31</v>
      </c>
      <c r="V146" s="48" t="s">
        <v>85</v>
      </c>
      <c r="W146" s="23" t="s">
        <v>130</v>
      </c>
      <c r="X146" s="7" t="s">
        <v>43</v>
      </c>
      <c r="Y146" s="10">
        <v>1200</v>
      </c>
      <c r="Z146" s="23" t="s">
        <v>284</v>
      </c>
      <c r="AA146" s="12" t="s">
        <v>285</v>
      </c>
      <c r="AB146" s="51" t="s">
        <v>29</v>
      </c>
      <c r="AC146" s="23" t="s">
        <v>29</v>
      </c>
      <c r="AF146" s="23"/>
    </row>
    <row r="147" spans="1:32" ht="15" customHeight="1" x14ac:dyDescent="0.25">
      <c r="A147" s="30" t="s">
        <v>1320</v>
      </c>
      <c r="B147" s="25">
        <v>45135</v>
      </c>
      <c r="C147" s="29">
        <f>YEAR(B147) - YEAR(_xlfn.MINIFS($B:$B, $A:$A, A147)) + 1</f>
        <v>1</v>
      </c>
      <c r="D147" s="15">
        <f>IF(C147=1, 1500 - SUMIFS($Y:$Y, $A:$A, A147, $C:$C, C147, $E:$E, "Approved", $Z:$Z, "&lt;&gt;PFA GC", $F:$F, "&lt;&gt;No"),
   IF(C147=2, 1000 - SUMIFS($Y:$Y, $A:$A, A147, $C:$C, C147, $E:$E, "Approved", $Z:$Z, "&lt;&gt;PFA GC", $F:$F, "&lt;&gt;No"),
   IF(C147&gt;=3, 500 - SUMIFS($Y:$Y, $A:$A, A147, $C:$C, C147, $E:$E, "Approved", $Z:$Z, "&lt;&gt;PFA GC", $F:$F, "&lt;&gt;No"), "")))</f>
        <v>1500</v>
      </c>
      <c r="E147" s="16" t="s">
        <v>28</v>
      </c>
      <c r="F147" s="28">
        <v>45135</v>
      </c>
      <c r="G147" s="28" t="s">
        <v>30</v>
      </c>
      <c r="H147" s="23" t="s">
        <v>31</v>
      </c>
      <c r="I147" s="23" t="s">
        <v>31</v>
      </c>
      <c r="J147" s="23" t="s">
        <v>31</v>
      </c>
      <c r="K147" s="37" t="s">
        <v>31</v>
      </c>
      <c r="L147" s="20" t="s">
        <v>2060</v>
      </c>
      <c r="M147" s="37" t="s">
        <v>31</v>
      </c>
      <c r="N147" s="37" t="s">
        <v>31</v>
      </c>
      <c r="O147" s="37" t="s">
        <v>31</v>
      </c>
      <c r="P147" s="37" t="s">
        <v>31</v>
      </c>
      <c r="Q147" s="37" t="s">
        <v>31</v>
      </c>
      <c r="R147" s="7" t="s">
        <v>31</v>
      </c>
      <c r="S147" s="23" t="s">
        <v>31</v>
      </c>
      <c r="T147" s="43" t="s">
        <v>31</v>
      </c>
      <c r="U147" s="7" t="s">
        <v>31</v>
      </c>
      <c r="V147" s="48" t="s">
        <v>32</v>
      </c>
      <c r="W147" s="23" t="s">
        <v>286</v>
      </c>
      <c r="X147" s="7" t="s">
        <v>34</v>
      </c>
      <c r="Y147" s="10">
        <v>50</v>
      </c>
      <c r="Z147" s="23" t="s">
        <v>89</v>
      </c>
      <c r="AA147" s="12" t="s">
        <v>92</v>
      </c>
      <c r="AB147" s="51" t="s">
        <v>29</v>
      </c>
      <c r="AC147" s="23" t="s">
        <v>99</v>
      </c>
      <c r="AF147" s="23"/>
    </row>
    <row r="148" spans="1:32" ht="15" customHeight="1" x14ac:dyDescent="0.25">
      <c r="A148" s="27" t="s">
        <v>1319</v>
      </c>
      <c r="B148" s="25">
        <v>45135</v>
      </c>
      <c r="C148" s="29">
        <f>YEAR(B148) - YEAR(_xlfn.MINIFS($B:$B, $A:$A, A148)) + 1</f>
        <v>1</v>
      </c>
      <c r="D148" s="15">
        <f>IF(C148=1, 1500 - SUMIFS($Y:$Y, $A:$A, A148, $C:$C, C148, $E:$E, "Approved", $Z:$Z, "&lt;&gt;PFA GC", $F:$F, "&lt;&gt;No"),
   IF(C148=2, 1000 - SUMIFS($Y:$Y, $A:$A, A148, $C:$C, C148, $E:$E, "Approved", $Z:$Z, "&lt;&gt;PFA GC", $F:$F, "&lt;&gt;No"),
   IF(C148&gt;=3, 500 - SUMIFS($Y:$Y, $A:$A, A148, $C:$C, C148, $E:$E, "Approved", $Z:$Z, "&lt;&gt;PFA GC", $F:$F, "&lt;&gt;No"), "")))</f>
        <v>0</v>
      </c>
      <c r="E148" s="16" t="s">
        <v>28</v>
      </c>
      <c r="F148" s="28">
        <v>45135</v>
      </c>
      <c r="G148" s="28" t="s">
        <v>30</v>
      </c>
      <c r="H148" s="23" t="s">
        <v>120</v>
      </c>
      <c r="I148" s="23" t="s">
        <v>94</v>
      </c>
      <c r="J148" s="23">
        <v>68803</v>
      </c>
      <c r="K148" s="37" t="s">
        <v>95</v>
      </c>
      <c r="L148" s="20" t="s">
        <v>2089</v>
      </c>
      <c r="M148" s="37" t="s">
        <v>101</v>
      </c>
      <c r="N148" s="37" t="s">
        <v>102</v>
      </c>
      <c r="O148" s="37" t="s">
        <v>98</v>
      </c>
      <c r="P148" s="37" t="s">
        <v>99</v>
      </c>
      <c r="Q148" s="37" t="s">
        <v>114</v>
      </c>
      <c r="R148" s="7" t="s">
        <v>31</v>
      </c>
      <c r="S148" s="23">
        <v>2</v>
      </c>
      <c r="T148" s="43">
        <v>1134</v>
      </c>
      <c r="U148" s="7" t="s">
        <v>31</v>
      </c>
      <c r="V148" s="48" t="s">
        <v>32</v>
      </c>
      <c r="W148" s="23" t="s">
        <v>61</v>
      </c>
      <c r="X148" s="7" t="s">
        <v>34</v>
      </c>
      <c r="Y148" s="10">
        <v>100</v>
      </c>
      <c r="Z148" s="23" t="s">
        <v>89</v>
      </c>
      <c r="AA148" s="12" t="s">
        <v>92</v>
      </c>
      <c r="AB148" s="51" t="s">
        <v>29</v>
      </c>
      <c r="AC148" s="23" t="s">
        <v>99</v>
      </c>
      <c r="AF148" s="23"/>
    </row>
    <row r="149" spans="1:32" ht="14.25" customHeight="1" x14ac:dyDescent="0.25">
      <c r="A149" s="27" t="s">
        <v>1321</v>
      </c>
      <c r="B149" s="25">
        <v>45138</v>
      </c>
      <c r="C149" s="29">
        <f>YEAR(B149) - YEAR(_xlfn.MINIFS($B:$B, $A:$A, A149)) + 1</f>
        <v>1</v>
      </c>
      <c r="D149" s="15">
        <f>IF(C149=1, 1500 - SUMIFS($Y:$Y, $A:$A, A149, $C:$C, C149, $E:$E, "Approved", $Z:$Z, "&lt;&gt;PFA GC", $F:$F, "&lt;&gt;No"),
   IF(C149=2, 1000 - SUMIFS($Y:$Y, $A:$A, A149, $C:$C, C149, $E:$E, "Approved", $Z:$Z, "&lt;&gt;PFA GC", $F:$F, "&lt;&gt;No"),
   IF(C149&gt;=3, 500 - SUMIFS($Y:$Y, $A:$A, A149, $C:$C, C149, $E:$E, "Approved", $Z:$Z, "&lt;&gt;PFA GC", $F:$F, "&lt;&gt;No"), "")))</f>
        <v>1500</v>
      </c>
      <c r="E149" s="16" t="s">
        <v>28</v>
      </c>
      <c r="F149" s="28" t="s">
        <v>99</v>
      </c>
      <c r="G149" s="29" t="s">
        <v>175</v>
      </c>
      <c r="H149" s="23" t="s">
        <v>287</v>
      </c>
      <c r="I149" s="23" t="s">
        <v>94</v>
      </c>
      <c r="J149" s="23">
        <v>68446</v>
      </c>
      <c r="K149" s="37" t="s">
        <v>95</v>
      </c>
      <c r="L149" s="35" t="s">
        <v>2063</v>
      </c>
      <c r="M149" s="37" t="s">
        <v>111</v>
      </c>
      <c r="N149" s="37" t="s">
        <v>97</v>
      </c>
      <c r="O149" s="37" t="s">
        <v>98</v>
      </c>
      <c r="P149" s="37" t="s">
        <v>270</v>
      </c>
      <c r="Q149" s="37" t="s">
        <v>114</v>
      </c>
      <c r="R149" s="7"/>
      <c r="S149" s="23">
        <v>1</v>
      </c>
      <c r="T149" s="43">
        <v>1844.69</v>
      </c>
      <c r="U149" s="7"/>
      <c r="V149" s="22" t="s">
        <v>81</v>
      </c>
      <c r="W149" s="23" t="s">
        <v>288</v>
      </c>
      <c r="X149" s="7" t="s">
        <v>43</v>
      </c>
      <c r="Y149" s="10"/>
      <c r="Z149" s="23"/>
      <c r="AA149" s="12"/>
      <c r="AB149" s="51" t="s">
        <v>99</v>
      </c>
      <c r="AC149" s="29" t="s">
        <v>99</v>
      </c>
      <c r="AF149" s="23"/>
    </row>
    <row r="150" spans="1:32" ht="15" customHeight="1" x14ac:dyDescent="0.25">
      <c r="A150" s="30" t="s">
        <v>1324</v>
      </c>
      <c r="B150" s="25">
        <v>45138</v>
      </c>
      <c r="C150" s="29">
        <f>YEAR(B150) - YEAR(_xlfn.MINIFS($B:$B, $A:$A, A150)) + 1</f>
        <v>1</v>
      </c>
      <c r="D150" s="15">
        <f>IF(C150=1, 1500 - SUMIFS($Y:$Y, $A:$A, A150, $C:$C, C150, $E:$E, "Approved", $Z:$Z, "&lt;&gt;PFA GC", $F:$F, "&lt;&gt;No"),
   IF(C150=2, 1000 - SUMIFS($Y:$Y, $A:$A, A150, $C:$C, C150, $E:$E, "Approved", $Z:$Z, "&lt;&gt;PFA GC", $F:$F, "&lt;&gt;No"),
   IF(C150&gt;=3, 500 - SUMIFS($Y:$Y, $A:$A, A150, $C:$C, C150, $E:$E, "Approved", $Z:$Z, "&lt;&gt;PFA GC", $F:$F, "&lt;&gt;No"), "")))</f>
        <v>1200</v>
      </c>
      <c r="E150" s="16" t="s">
        <v>28</v>
      </c>
      <c r="F150" s="28" t="s">
        <v>29</v>
      </c>
      <c r="G150" s="29" t="s">
        <v>30</v>
      </c>
      <c r="H150" s="23" t="s">
        <v>290</v>
      </c>
      <c r="I150" s="23" t="s">
        <v>94</v>
      </c>
      <c r="J150" s="23">
        <v>68050</v>
      </c>
      <c r="K150" s="37" t="s">
        <v>95</v>
      </c>
      <c r="L150" s="20" t="s">
        <v>2068</v>
      </c>
      <c r="M150" s="37" t="s">
        <v>96</v>
      </c>
      <c r="N150" s="37" t="s">
        <v>97</v>
      </c>
      <c r="O150" s="37" t="s">
        <v>98</v>
      </c>
      <c r="P150" s="37" t="s">
        <v>99</v>
      </c>
      <c r="Q150" s="37" t="s">
        <v>114</v>
      </c>
      <c r="R150" s="7" t="s">
        <v>31</v>
      </c>
      <c r="S150" s="23">
        <v>2</v>
      </c>
      <c r="T150" s="43">
        <v>2202</v>
      </c>
      <c r="U150" s="7" t="s">
        <v>31</v>
      </c>
      <c r="V150" s="22" t="s">
        <v>82</v>
      </c>
      <c r="W150" s="23" t="s">
        <v>206</v>
      </c>
      <c r="X150" s="7" t="s">
        <v>34</v>
      </c>
      <c r="Y150" s="10">
        <v>300</v>
      </c>
      <c r="Z150" s="23" t="s">
        <v>35</v>
      </c>
      <c r="AA150" s="12" t="s">
        <v>92</v>
      </c>
      <c r="AB150" s="51" t="s">
        <v>29</v>
      </c>
      <c r="AC150" s="23" t="s">
        <v>99</v>
      </c>
      <c r="AF150" s="23"/>
    </row>
    <row r="151" spans="1:32" ht="15" customHeight="1" x14ac:dyDescent="0.25">
      <c r="A151" s="30" t="s">
        <v>1322</v>
      </c>
      <c r="B151" s="25">
        <v>45138</v>
      </c>
      <c r="C151" s="29">
        <f>YEAR(B151) - YEAR(_xlfn.MINIFS($B:$B, $A:$A, A151)) + 1</f>
        <v>1</v>
      </c>
      <c r="D151" s="15">
        <f>IF(C151=1, 1500 - SUMIFS($Y:$Y, $A:$A, A151, $C:$C, C151, $E:$E, "Approved", $Z:$Z, "&lt;&gt;PFA GC", $F:$F, "&lt;&gt;No"),
   IF(C151=2, 1000 - SUMIFS($Y:$Y, $A:$A, A151, $C:$C, C151, $E:$E, "Approved", $Z:$Z, "&lt;&gt;PFA GC", $F:$F, "&lt;&gt;No"),
   IF(C151&gt;=3, 500 - SUMIFS($Y:$Y, $A:$A, A151, $C:$C, C151, $E:$E, "Approved", $Z:$Z, "&lt;&gt;PFA GC", $F:$F, "&lt;&gt;No"), "")))</f>
        <v>1250</v>
      </c>
      <c r="E151" s="16" t="s">
        <v>28</v>
      </c>
      <c r="F151" s="28" t="s">
        <v>29</v>
      </c>
      <c r="G151" s="29" t="s">
        <v>30</v>
      </c>
      <c r="H151" s="23" t="s">
        <v>93</v>
      </c>
      <c r="I151" s="23" t="s">
        <v>94</v>
      </c>
      <c r="J151" s="23">
        <v>68524</v>
      </c>
      <c r="K151" s="37" t="s">
        <v>95</v>
      </c>
      <c r="L151" s="20" t="s">
        <v>2072</v>
      </c>
      <c r="M151" s="37" t="s">
        <v>101</v>
      </c>
      <c r="N151" s="37" t="s">
        <v>97</v>
      </c>
      <c r="O151" s="37" t="s">
        <v>103</v>
      </c>
      <c r="P151" s="37" t="s">
        <v>99</v>
      </c>
      <c r="Q151" s="37" t="s">
        <v>114</v>
      </c>
      <c r="R151" s="7" t="s">
        <v>31</v>
      </c>
      <c r="S151" s="23" t="s">
        <v>126</v>
      </c>
      <c r="T151" s="43">
        <v>944</v>
      </c>
      <c r="U151" s="7" t="s">
        <v>31</v>
      </c>
      <c r="V151" s="34" t="s">
        <v>81</v>
      </c>
      <c r="W151" s="23" t="s">
        <v>289</v>
      </c>
      <c r="X151" s="7" t="s">
        <v>40</v>
      </c>
      <c r="Y151" s="10">
        <v>250</v>
      </c>
      <c r="Z151" s="23" t="s">
        <v>35</v>
      </c>
      <c r="AA151" s="12" t="s">
        <v>90</v>
      </c>
      <c r="AB151" s="51" t="s">
        <v>29</v>
      </c>
      <c r="AC151" s="23" t="s">
        <v>99</v>
      </c>
      <c r="AF151" s="23"/>
    </row>
    <row r="152" spans="1:32" ht="15" customHeight="1" x14ac:dyDescent="0.25">
      <c r="A152" s="30" t="s">
        <v>1323</v>
      </c>
      <c r="B152" s="25">
        <v>45138</v>
      </c>
      <c r="C152" s="29">
        <f>YEAR(B152) - YEAR(_xlfn.MINIFS($B:$B, $A:$A, A152)) + 1</f>
        <v>1</v>
      </c>
      <c r="D152" s="15">
        <f>IF(C152=1, 1500 - SUMIFS($Y:$Y, $A:$A, A152, $C:$C, C152, $E:$E, "Approved", $Z:$Z, "&lt;&gt;PFA GC", $F:$F, "&lt;&gt;No"),
   IF(C152=2, 1000 - SUMIFS($Y:$Y, $A:$A, A152, $C:$C, C152, $E:$E, "Approved", $Z:$Z, "&lt;&gt;PFA GC", $F:$F, "&lt;&gt;No"),
   IF(C152&gt;=3, 500 - SUMIFS($Y:$Y, $A:$A, A152, $C:$C, C152, $E:$E, "Approved", $Z:$Z, "&lt;&gt;PFA GC", $F:$F, "&lt;&gt;No"), "")))</f>
        <v>1250</v>
      </c>
      <c r="E152" s="16" t="s">
        <v>28</v>
      </c>
      <c r="F152" s="28" t="s">
        <v>29</v>
      </c>
      <c r="G152" s="29" t="s">
        <v>30</v>
      </c>
      <c r="H152" s="23" t="s">
        <v>100</v>
      </c>
      <c r="I152" s="23" t="s">
        <v>94</v>
      </c>
      <c r="J152" s="23">
        <v>68108</v>
      </c>
      <c r="K152" s="37" t="s">
        <v>106</v>
      </c>
      <c r="L152" s="20" t="s">
        <v>2093</v>
      </c>
      <c r="M152" s="37" t="s">
        <v>101</v>
      </c>
      <c r="N152" s="37" t="s">
        <v>97</v>
      </c>
      <c r="O152" s="37" t="s">
        <v>98</v>
      </c>
      <c r="P152" s="37" t="s">
        <v>231</v>
      </c>
      <c r="Q152" s="37" t="s">
        <v>114</v>
      </c>
      <c r="R152" s="7" t="s">
        <v>31</v>
      </c>
      <c r="S152" s="23">
        <v>1</v>
      </c>
      <c r="T152" s="43">
        <v>2364</v>
      </c>
      <c r="U152" s="7" t="s">
        <v>31</v>
      </c>
      <c r="V152" s="48" t="s">
        <v>32</v>
      </c>
      <c r="W152" s="23" t="s">
        <v>286</v>
      </c>
      <c r="X152" s="7" t="s">
        <v>34</v>
      </c>
      <c r="Y152" s="10">
        <v>250</v>
      </c>
      <c r="Z152" s="23" t="s">
        <v>35</v>
      </c>
      <c r="AA152" s="12" t="s">
        <v>52</v>
      </c>
      <c r="AB152" s="51" t="s">
        <v>29</v>
      </c>
      <c r="AC152" s="23" t="s">
        <v>99</v>
      </c>
      <c r="AF152" s="23"/>
    </row>
    <row r="153" spans="1:32" ht="15" customHeight="1" x14ac:dyDescent="0.25">
      <c r="A153" s="27" t="s">
        <v>1219</v>
      </c>
      <c r="B153" s="25">
        <v>45138</v>
      </c>
      <c r="C153" s="29">
        <f>YEAR(B153) - YEAR(_xlfn.MINIFS($B:$B, $A:$A, A153)) + 1</f>
        <v>1</v>
      </c>
      <c r="D153" s="15">
        <f>IF(C153=1, 1500 - SUMIFS($Y:$Y, $A:$A, A153, $C:$C, C153, $E:$E, "Approved", $Z:$Z, "&lt;&gt;PFA GC", $F:$F, "&lt;&gt;No"),
   IF(C153=2, 1000 - SUMIFS($Y:$Y, $A:$A, A153, $C:$C, C153, $E:$E, "Approved", $Z:$Z, "&lt;&gt;PFA GC", $F:$F, "&lt;&gt;No"),
   IF(C153&gt;=3, 500 - SUMIFS($Y:$Y, $A:$A, A153, $C:$C, C153, $E:$E, "Approved", $Z:$Z, "&lt;&gt;PFA GC", $F:$F, "&lt;&gt;No"), "")))</f>
        <v>1500</v>
      </c>
      <c r="E153" s="16" t="s">
        <v>28</v>
      </c>
      <c r="F153" s="28">
        <v>45138</v>
      </c>
      <c r="G153" s="28" t="s">
        <v>30</v>
      </c>
      <c r="H153" s="23" t="s">
        <v>31</v>
      </c>
      <c r="I153" s="23" t="s">
        <v>31</v>
      </c>
      <c r="J153" s="23" t="s">
        <v>31</v>
      </c>
      <c r="K153" s="37" t="s">
        <v>31</v>
      </c>
      <c r="L153" s="20" t="s">
        <v>2100</v>
      </c>
      <c r="M153" s="37" t="s">
        <v>31</v>
      </c>
      <c r="N153" s="37" t="s">
        <v>31</v>
      </c>
      <c r="O153" s="37" t="s">
        <v>31</v>
      </c>
      <c r="P153" s="37" t="s">
        <v>31</v>
      </c>
      <c r="Q153" s="37" t="s">
        <v>31</v>
      </c>
      <c r="R153" s="7" t="s">
        <v>31</v>
      </c>
      <c r="S153" s="23" t="s">
        <v>31</v>
      </c>
      <c r="T153" s="43" t="s">
        <v>31</v>
      </c>
      <c r="U153" s="7" t="s">
        <v>31</v>
      </c>
      <c r="V153" s="22" t="s">
        <v>32</v>
      </c>
      <c r="W153" s="23" t="s">
        <v>286</v>
      </c>
      <c r="X153" s="7" t="s">
        <v>34</v>
      </c>
      <c r="Y153" s="10">
        <v>100</v>
      </c>
      <c r="Z153" s="23" t="s">
        <v>89</v>
      </c>
      <c r="AA153" s="12" t="s">
        <v>52</v>
      </c>
      <c r="AB153" s="51" t="s">
        <v>29</v>
      </c>
      <c r="AC153" s="23" t="s">
        <v>99</v>
      </c>
      <c r="AF153" s="23"/>
    </row>
    <row r="154" spans="1:32" ht="15" customHeight="1" x14ac:dyDescent="0.25">
      <c r="A154" s="27" t="s">
        <v>1319</v>
      </c>
      <c r="B154" s="25">
        <v>45139</v>
      </c>
      <c r="C154" s="29">
        <f>YEAR(B154) - YEAR(_xlfn.MINIFS($B:$B, $A:$A, A154)) + 1</f>
        <v>1</v>
      </c>
      <c r="D154" s="15">
        <f>IF(C154=1, 1500 - SUMIFS($Y:$Y, $A:$A, A154, $C:$C, C154, $E:$E, "Approved", $Z:$Z, "&lt;&gt;PFA GC", $F:$F, "&lt;&gt;No"),
   IF(C154=2, 1000 - SUMIFS($Y:$Y, $A:$A, A154, $C:$C, C154, $E:$E, "Approved", $Z:$Z, "&lt;&gt;PFA GC", $F:$F, "&lt;&gt;No"),
   IF(C154&gt;=3, 500 - SUMIFS($Y:$Y, $A:$A, A154, $C:$C, C154, $E:$E, "Approved", $Z:$Z, "&lt;&gt;PFA GC", $F:$F, "&lt;&gt;No"), "")))</f>
        <v>0</v>
      </c>
      <c r="E154" s="16" t="s">
        <v>28</v>
      </c>
      <c r="F154" s="28" t="s">
        <v>29</v>
      </c>
      <c r="G154" s="29" t="s">
        <v>30</v>
      </c>
      <c r="H154" s="23" t="s">
        <v>120</v>
      </c>
      <c r="I154" s="23" t="s">
        <v>94</v>
      </c>
      <c r="J154" s="23">
        <v>68803</v>
      </c>
      <c r="K154" s="37" t="s">
        <v>95</v>
      </c>
      <c r="L154" s="20" t="s">
        <v>2089</v>
      </c>
      <c r="M154" s="37" t="s">
        <v>101</v>
      </c>
      <c r="N154" s="37" t="s">
        <v>102</v>
      </c>
      <c r="O154" s="37" t="s">
        <v>98</v>
      </c>
      <c r="P154" s="37" t="s">
        <v>99</v>
      </c>
      <c r="Q154" s="37" t="s">
        <v>114</v>
      </c>
      <c r="R154" s="7" t="s">
        <v>31</v>
      </c>
      <c r="S154" s="23">
        <v>2</v>
      </c>
      <c r="T154" s="43">
        <v>1134</v>
      </c>
      <c r="U154" s="7" t="s">
        <v>31</v>
      </c>
      <c r="V154" s="22" t="s">
        <v>32</v>
      </c>
      <c r="W154" s="23" t="s">
        <v>61</v>
      </c>
      <c r="X154" s="7" t="s">
        <v>43</v>
      </c>
      <c r="Y154" s="10">
        <v>1500</v>
      </c>
      <c r="Z154" s="23" t="s">
        <v>117</v>
      </c>
      <c r="AA154" s="12" t="s">
        <v>291</v>
      </c>
      <c r="AB154" s="51" t="s">
        <v>29</v>
      </c>
      <c r="AC154" s="23" t="s">
        <v>99</v>
      </c>
      <c r="AF154" s="23"/>
    </row>
    <row r="155" spans="1:32" ht="15" customHeight="1" x14ac:dyDescent="0.25">
      <c r="A155" s="27" t="s">
        <v>1326</v>
      </c>
      <c r="B155" s="25">
        <v>45141</v>
      </c>
      <c r="C155" s="29">
        <f>YEAR(B155) - YEAR(_xlfn.MINIFS($B:$B, $A:$A, A155)) + 1</f>
        <v>1</v>
      </c>
      <c r="D155" s="15">
        <f>IF(C155=1, 1500 - SUMIFS($Y:$Y, $A:$A, A155, $C:$C, C155, $E:$E, "Approved", $Z:$Z, "&lt;&gt;PFA GC", $F:$F, "&lt;&gt;No"),
   IF(C155=2, 1000 - SUMIFS($Y:$Y, $A:$A, A155, $C:$C, C155, $E:$E, "Approved", $Z:$Z, "&lt;&gt;PFA GC", $F:$F, "&lt;&gt;No"),
   IF(C155&gt;=3, 500 - SUMIFS($Y:$Y, $A:$A, A155, $C:$C, C155, $E:$E, "Approved", $Z:$Z, "&lt;&gt;PFA GC", $F:$F, "&lt;&gt;No"), "")))</f>
        <v>1500</v>
      </c>
      <c r="E155" s="16" t="s">
        <v>28</v>
      </c>
      <c r="F155" s="28">
        <v>45141</v>
      </c>
      <c r="G155" s="28" t="s">
        <v>30</v>
      </c>
      <c r="H155" s="23" t="s">
        <v>31</v>
      </c>
      <c r="I155" s="23" t="s">
        <v>31</v>
      </c>
      <c r="J155" s="23" t="s">
        <v>31</v>
      </c>
      <c r="K155" s="37" t="s">
        <v>31</v>
      </c>
      <c r="L155" s="20" t="s">
        <v>2093</v>
      </c>
      <c r="M155" s="37" t="s">
        <v>31</v>
      </c>
      <c r="N155" s="37" t="s">
        <v>31</v>
      </c>
      <c r="O155" s="37" t="s">
        <v>31</v>
      </c>
      <c r="P155" s="37" t="s">
        <v>31</v>
      </c>
      <c r="Q155" s="37" t="s">
        <v>31</v>
      </c>
      <c r="R155" s="7" t="s">
        <v>31</v>
      </c>
      <c r="S155" s="23" t="s">
        <v>31</v>
      </c>
      <c r="T155" s="43" t="s">
        <v>31</v>
      </c>
      <c r="U155" s="7" t="s">
        <v>31</v>
      </c>
      <c r="V155" s="48" t="s">
        <v>32</v>
      </c>
      <c r="W155" s="23" t="s">
        <v>61</v>
      </c>
      <c r="X155" s="7" t="s">
        <v>34</v>
      </c>
      <c r="Y155" s="10">
        <v>75</v>
      </c>
      <c r="Z155" s="23" t="s">
        <v>89</v>
      </c>
      <c r="AA155" s="12" t="s">
        <v>92</v>
      </c>
      <c r="AB155" s="51" t="s">
        <v>29</v>
      </c>
      <c r="AC155" s="23" t="s">
        <v>99</v>
      </c>
      <c r="AF155" s="23"/>
    </row>
    <row r="156" spans="1:32" ht="15" customHeight="1" x14ac:dyDescent="0.25">
      <c r="A156" s="30" t="s">
        <v>1325</v>
      </c>
      <c r="B156" s="25">
        <v>45141</v>
      </c>
      <c r="C156" s="29">
        <f>YEAR(B156) - YEAR(_xlfn.MINIFS($B:$B, $A:$A, A156)) + 1</f>
        <v>1</v>
      </c>
      <c r="D156" s="15">
        <f>IF(C156=1, 1500 - SUMIFS($Y:$Y, $A:$A, A156, $C:$C, C156, $E:$E, "Approved", $Z:$Z, "&lt;&gt;PFA GC", $F:$F, "&lt;&gt;No"),
   IF(C156=2, 1000 - SUMIFS($Y:$Y, $A:$A, A156, $C:$C, C156, $E:$E, "Approved", $Z:$Z, "&lt;&gt;PFA GC", $F:$F, "&lt;&gt;No"),
   IF(C156&gt;=3, 500 - SUMIFS($Y:$Y, $A:$A, A156, $C:$C, C156, $E:$E, "Approved", $Z:$Z, "&lt;&gt;PFA GC", $F:$F, "&lt;&gt;No"), "")))</f>
        <v>730.91000000000008</v>
      </c>
      <c r="E156" s="16" t="s">
        <v>28</v>
      </c>
      <c r="F156" s="28" t="s">
        <v>29</v>
      </c>
      <c r="G156" s="29" t="s">
        <v>30</v>
      </c>
      <c r="H156" s="23" t="s">
        <v>93</v>
      </c>
      <c r="I156" s="23" t="s">
        <v>94</v>
      </c>
      <c r="J156" s="23">
        <v>68521</v>
      </c>
      <c r="K156" s="37" t="s">
        <v>95</v>
      </c>
      <c r="L156" s="20" t="s">
        <v>2099</v>
      </c>
      <c r="M156" s="37" t="s">
        <v>101</v>
      </c>
      <c r="N156" s="37" t="s">
        <v>97</v>
      </c>
      <c r="O156" s="37" t="s">
        <v>103</v>
      </c>
      <c r="P156" s="37" t="s">
        <v>99</v>
      </c>
      <c r="Q156" s="37" t="s">
        <v>231</v>
      </c>
      <c r="R156" s="7" t="s">
        <v>31</v>
      </c>
      <c r="S156" s="23">
        <v>3</v>
      </c>
      <c r="T156" s="43">
        <v>0</v>
      </c>
      <c r="U156" s="7" t="s">
        <v>31</v>
      </c>
      <c r="V156" s="48" t="s">
        <v>85</v>
      </c>
      <c r="W156" s="23" t="s">
        <v>107</v>
      </c>
      <c r="X156" s="7" t="s">
        <v>45</v>
      </c>
      <c r="Y156" s="10">
        <v>303.69</v>
      </c>
      <c r="Z156" s="23" t="s">
        <v>48</v>
      </c>
      <c r="AA156" s="12" t="s">
        <v>104</v>
      </c>
      <c r="AB156" s="51" t="s">
        <v>29</v>
      </c>
      <c r="AC156" s="23" t="s">
        <v>99</v>
      </c>
      <c r="AF156" s="23"/>
    </row>
    <row r="157" spans="1:32" ht="15" customHeight="1" x14ac:dyDescent="0.25">
      <c r="A157" s="30" t="s">
        <v>1327</v>
      </c>
      <c r="B157" s="13">
        <v>45142</v>
      </c>
      <c r="C157" s="29">
        <f>YEAR(B157) - YEAR(_xlfn.MINIFS($B:$B, $A:$A, A157)) + 1</f>
        <v>1</v>
      </c>
      <c r="D157" s="15">
        <f>IF(C157=1, 1500 - SUMIFS($Y:$Y, $A:$A, A157, $C:$C, C157, $E:$E, "Approved", $Z:$Z, "&lt;&gt;PFA GC", $F:$F, "&lt;&gt;No"),
   IF(C157=2, 1000 - SUMIFS($Y:$Y, $A:$A, A157, $C:$C, C157, $E:$E, "Approved", $Z:$Z, "&lt;&gt;PFA GC", $F:$F, "&lt;&gt;No"),
   IF(C157&gt;=3, 500 - SUMIFS($Y:$Y, $A:$A, A157, $C:$C, C157, $E:$E, "Approved", $Z:$Z, "&lt;&gt;PFA GC", $F:$F, "&lt;&gt;No"), "")))</f>
        <v>210.57000000000016</v>
      </c>
      <c r="E157" s="16" t="s">
        <v>28</v>
      </c>
      <c r="F157" s="28" t="s">
        <v>29</v>
      </c>
      <c r="G157" s="29" t="s">
        <v>30</v>
      </c>
      <c r="H157" s="23" t="s">
        <v>292</v>
      </c>
      <c r="I157" s="23" t="s">
        <v>94</v>
      </c>
      <c r="J157" s="23">
        <v>69933</v>
      </c>
      <c r="K157" s="37" t="s">
        <v>95</v>
      </c>
      <c r="L157" s="20" t="s">
        <v>2084</v>
      </c>
      <c r="M157" s="37" t="s">
        <v>96</v>
      </c>
      <c r="N157" s="37" t="s">
        <v>97</v>
      </c>
      <c r="O157" s="37" t="s">
        <v>98</v>
      </c>
      <c r="P157" s="37" t="s">
        <v>231</v>
      </c>
      <c r="Q157" s="37" t="s">
        <v>114</v>
      </c>
      <c r="R157" s="7" t="s">
        <v>31</v>
      </c>
      <c r="S157" s="23">
        <v>2</v>
      </c>
      <c r="T157" s="43">
        <v>4011.84</v>
      </c>
      <c r="U157" s="7" t="s">
        <v>31</v>
      </c>
      <c r="V157" s="48" t="s">
        <v>32</v>
      </c>
      <c r="W157" s="23" t="s">
        <v>61</v>
      </c>
      <c r="X157" s="7" t="s">
        <v>33</v>
      </c>
      <c r="Y157" s="10">
        <v>174</v>
      </c>
      <c r="Z157" s="23" t="s">
        <v>48</v>
      </c>
      <c r="AA157" s="12" t="s">
        <v>293</v>
      </c>
      <c r="AB157" s="51" t="s">
        <v>29</v>
      </c>
      <c r="AC157" s="23" t="s">
        <v>99</v>
      </c>
      <c r="AF157" s="23"/>
    </row>
    <row r="158" spans="1:32" ht="15" customHeight="1" x14ac:dyDescent="0.25">
      <c r="A158" s="30" t="s">
        <v>1327</v>
      </c>
      <c r="B158" s="13">
        <v>45142</v>
      </c>
      <c r="C158" s="29">
        <f>YEAR(B158) - YEAR(_xlfn.MINIFS($B:$B, $A:$A, A158)) + 1</f>
        <v>1</v>
      </c>
      <c r="D158" s="15">
        <f>IF(C158=1, 1500 - SUMIFS($Y:$Y, $A:$A, A158, $C:$C, C158, $E:$E, "Approved", $Z:$Z, "&lt;&gt;PFA GC", $F:$F, "&lt;&gt;No"),
   IF(C158=2, 1000 - SUMIFS($Y:$Y, $A:$A, A158, $C:$C, C158, $E:$E, "Approved", $Z:$Z, "&lt;&gt;PFA GC", $F:$F, "&lt;&gt;No"),
   IF(C158&gt;=3, 500 - SUMIFS($Y:$Y, $A:$A, A158, $C:$C, C158, $E:$E, "Approved", $Z:$Z, "&lt;&gt;PFA GC", $F:$F, "&lt;&gt;No"), "")))</f>
        <v>210.57000000000016</v>
      </c>
      <c r="E158" s="16" t="s">
        <v>28</v>
      </c>
      <c r="F158" s="28" t="s">
        <v>29</v>
      </c>
      <c r="G158" s="29" t="s">
        <v>30</v>
      </c>
      <c r="H158" s="23" t="s">
        <v>292</v>
      </c>
      <c r="I158" s="23" t="s">
        <v>94</v>
      </c>
      <c r="J158" s="23">
        <v>69933</v>
      </c>
      <c r="K158" s="37" t="s">
        <v>95</v>
      </c>
      <c r="L158" s="20" t="s">
        <v>2084</v>
      </c>
      <c r="M158" s="37" t="s">
        <v>96</v>
      </c>
      <c r="N158" s="37" t="s">
        <v>97</v>
      </c>
      <c r="O158" s="37" t="s">
        <v>98</v>
      </c>
      <c r="P158" s="37" t="s">
        <v>231</v>
      </c>
      <c r="Q158" s="37" t="s">
        <v>114</v>
      </c>
      <c r="R158" s="7" t="s">
        <v>31</v>
      </c>
      <c r="S158" s="23">
        <v>2</v>
      </c>
      <c r="T158" s="43">
        <v>4011.84</v>
      </c>
      <c r="U158" s="7" t="s">
        <v>31</v>
      </c>
      <c r="V158" s="48" t="s">
        <v>32</v>
      </c>
      <c r="W158" s="23" t="s">
        <v>61</v>
      </c>
      <c r="X158" s="7" t="s">
        <v>45</v>
      </c>
      <c r="Y158" s="10">
        <v>311.08999999999997</v>
      </c>
      <c r="Z158" s="23" t="s">
        <v>48</v>
      </c>
      <c r="AA158" s="12" t="s">
        <v>294</v>
      </c>
      <c r="AB158" s="51" t="s">
        <v>29</v>
      </c>
      <c r="AC158" s="23" t="s">
        <v>99</v>
      </c>
      <c r="AF158" s="23"/>
    </row>
    <row r="159" spans="1:32" ht="15" customHeight="1" x14ac:dyDescent="0.25">
      <c r="A159" s="30" t="s">
        <v>1327</v>
      </c>
      <c r="B159" s="13">
        <v>45142</v>
      </c>
      <c r="C159" s="29">
        <f>YEAR(B159) - YEAR(_xlfn.MINIFS($B:$B, $A:$A, A159)) + 1</f>
        <v>1</v>
      </c>
      <c r="D159" s="15">
        <f>IF(C159=1, 1500 - SUMIFS($Y:$Y, $A:$A, A159, $C:$C, C159, $E:$E, "Approved", $Z:$Z, "&lt;&gt;PFA GC", $F:$F, "&lt;&gt;No"),
   IF(C159=2, 1000 - SUMIFS($Y:$Y, $A:$A, A159, $C:$C, C159, $E:$E, "Approved", $Z:$Z, "&lt;&gt;PFA GC", $F:$F, "&lt;&gt;No"),
   IF(C159&gt;=3, 500 - SUMIFS($Y:$Y, $A:$A, A159, $C:$C, C159, $E:$E, "Approved", $Z:$Z, "&lt;&gt;PFA GC", $F:$F, "&lt;&gt;No"), "")))</f>
        <v>210.57000000000016</v>
      </c>
      <c r="E159" s="16" t="s">
        <v>28</v>
      </c>
      <c r="F159" s="28" t="s">
        <v>29</v>
      </c>
      <c r="G159" s="29" t="s">
        <v>30</v>
      </c>
      <c r="H159" s="23" t="s">
        <v>292</v>
      </c>
      <c r="I159" s="23" t="s">
        <v>94</v>
      </c>
      <c r="J159" s="23">
        <v>69933</v>
      </c>
      <c r="K159" s="37" t="s">
        <v>95</v>
      </c>
      <c r="L159" s="20" t="s">
        <v>2084</v>
      </c>
      <c r="M159" s="37" t="s">
        <v>96</v>
      </c>
      <c r="N159" s="37" t="s">
        <v>97</v>
      </c>
      <c r="O159" s="37" t="s">
        <v>98</v>
      </c>
      <c r="P159" s="37" t="s">
        <v>231</v>
      </c>
      <c r="Q159" s="37" t="s">
        <v>114</v>
      </c>
      <c r="R159" s="7" t="s">
        <v>31</v>
      </c>
      <c r="S159" s="23">
        <v>2</v>
      </c>
      <c r="T159" s="43">
        <v>4011.84</v>
      </c>
      <c r="U159" s="7" t="s">
        <v>31</v>
      </c>
      <c r="V159" s="22" t="s">
        <v>32</v>
      </c>
      <c r="W159" s="23" t="s">
        <v>61</v>
      </c>
      <c r="X159" s="7" t="s">
        <v>33</v>
      </c>
      <c r="Y159" s="10">
        <v>384.82</v>
      </c>
      <c r="Z159" s="23" t="s">
        <v>48</v>
      </c>
      <c r="AA159" s="12" t="s">
        <v>295</v>
      </c>
      <c r="AB159" s="51" t="s">
        <v>29</v>
      </c>
      <c r="AC159" s="23" t="s">
        <v>99</v>
      </c>
      <c r="AF159" s="23"/>
    </row>
    <row r="160" spans="1:32" ht="15" customHeight="1" x14ac:dyDescent="0.25">
      <c r="A160" s="30" t="s">
        <v>1327</v>
      </c>
      <c r="B160" s="13">
        <v>45142</v>
      </c>
      <c r="C160" s="29">
        <f>YEAR(B160) - YEAR(_xlfn.MINIFS($B:$B, $A:$A, A160)) + 1</f>
        <v>1</v>
      </c>
      <c r="D160" s="15">
        <f>IF(C160=1, 1500 - SUMIFS($Y:$Y, $A:$A, A160, $C:$C, C160, $E:$E, "Approved", $Z:$Z, "&lt;&gt;PFA GC", $F:$F, "&lt;&gt;No"),
   IF(C160=2, 1000 - SUMIFS($Y:$Y, $A:$A, A160, $C:$C, C160, $E:$E, "Approved", $Z:$Z, "&lt;&gt;PFA GC", $F:$F, "&lt;&gt;No"),
   IF(C160&gt;=3, 500 - SUMIFS($Y:$Y, $A:$A, A160, $C:$C, C160, $E:$E, "Approved", $Z:$Z, "&lt;&gt;PFA GC", $F:$F, "&lt;&gt;No"), "")))</f>
        <v>210.57000000000016</v>
      </c>
      <c r="E160" s="16" t="s">
        <v>28</v>
      </c>
      <c r="F160" s="28" t="s">
        <v>29</v>
      </c>
      <c r="G160" s="29" t="s">
        <v>30</v>
      </c>
      <c r="H160" s="23" t="s">
        <v>292</v>
      </c>
      <c r="I160" s="23" t="s">
        <v>94</v>
      </c>
      <c r="J160" s="23">
        <v>69933</v>
      </c>
      <c r="K160" s="37" t="s">
        <v>95</v>
      </c>
      <c r="L160" s="20" t="s">
        <v>2084</v>
      </c>
      <c r="M160" s="37" t="s">
        <v>96</v>
      </c>
      <c r="N160" s="37" t="s">
        <v>97</v>
      </c>
      <c r="O160" s="37" t="s">
        <v>98</v>
      </c>
      <c r="P160" s="37" t="s">
        <v>231</v>
      </c>
      <c r="Q160" s="37" t="s">
        <v>114</v>
      </c>
      <c r="R160" s="7" t="s">
        <v>31</v>
      </c>
      <c r="S160" s="23">
        <v>2</v>
      </c>
      <c r="T160" s="43">
        <v>4011.84</v>
      </c>
      <c r="U160" s="7" t="s">
        <v>31</v>
      </c>
      <c r="V160" s="22" t="s">
        <v>32</v>
      </c>
      <c r="W160" s="23" t="s">
        <v>61</v>
      </c>
      <c r="X160" s="7" t="s">
        <v>33</v>
      </c>
      <c r="Y160" s="10">
        <v>419.52</v>
      </c>
      <c r="Z160" s="23" t="s">
        <v>48</v>
      </c>
      <c r="AA160" s="12" t="s">
        <v>293</v>
      </c>
      <c r="AB160" s="51" t="s">
        <v>29</v>
      </c>
      <c r="AC160" s="23" t="s">
        <v>99</v>
      </c>
      <c r="AF160" s="23"/>
    </row>
    <row r="161" spans="1:32" ht="15" customHeight="1" x14ac:dyDescent="0.25">
      <c r="A161" s="30" t="s">
        <v>1329</v>
      </c>
      <c r="B161" s="13">
        <v>45145</v>
      </c>
      <c r="C161" s="29">
        <f>YEAR(B161) - YEAR(_xlfn.MINIFS($B:$B, $A:$A, A161)) + 1</f>
        <v>1</v>
      </c>
      <c r="D161" s="15">
        <f>IF(C161=1, 1500 - SUMIFS($Y:$Y, $A:$A, A161, $C:$C, C161, $E:$E, "Approved", $Z:$Z, "&lt;&gt;PFA GC", $F:$F, "&lt;&gt;No"),
   IF(C161=2, 1000 - SUMIFS($Y:$Y, $A:$A, A161, $C:$C, C161, $E:$E, "Approved", $Z:$Z, "&lt;&gt;PFA GC", $F:$F, "&lt;&gt;No"),
   IF(C161&gt;=3, 500 - SUMIFS($Y:$Y, $A:$A, A161, $C:$C, C161, $E:$E, "Approved", $Z:$Z, "&lt;&gt;PFA GC", $F:$F, "&lt;&gt;No"), "")))</f>
        <v>100</v>
      </c>
      <c r="E161" s="16" t="s">
        <v>28</v>
      </c>
      <c r="F161" s="28" t="s">
        <v>29</v>
      </c>
      <c r="G161" s="29" t="s">
        <v>30</v>
      </c>
      <c r="H161" s="23" t="s">
        <v>299</v>
      </c>
      <c r="I161" s="23" t="s">
        <v>94</v>
      </c>
      <c r="J161" s="23">
        <v>68823</v>
      </c>
      <c r="K161" s="37" t="s">
        <v>95</v>
      </c>
      <c r="L161" s="20" t="s">
        <v>2059</v>
      </c>
      <c r="M161" s="37" t="s">
        <v>111</v>
      </c>
      <c r="N161" s="37" t="s">
        <v>102</v>
      </c>
      <c r="O161" s="37" t="s">
        <v>98</v>
      </c>
      <c r="P161" s="37" t="s">
        <v>99</v>
      </c>
      <c r="Q161" s="37" t="s">
        <v>114</v>
      </c>
      <c r="R161" s="7" t="s">
        <v>31</v>
      </c>
      <c r="S161" s="23">
        <v>1</v>
      </c>
      <c r="T161" s="43">
        <v>1599</v>
      </c>
      <c r="U161" s="7" t="s">
        <v>31</v>
      </c>
      <c r="V161" s="22" t="s">
        <v>84</v>
      </c>
      <c r="W161" s="23" t="s">
        <v>39</v>
      </c>
      <c r="X161" s="7" t="s">
        <v>45</v>
      </c>
      <c r="Y161" s="10">
        <v>1400</v>
      </c>
      <c r="Z161" s="23" t="s">
        <v>146</v>
      </c>
      <c r="AA161" s="12" t="s">
        <v>300</v>
      </c>
      <c r="AB161" s="51" t="s">
        <v>29</v>
      </c>
      <c r="AC161" s="23" t="s">
        <v>99</v>
      </c>
      <c r="AF161" s="23"/>
    </row>
    <row r="162" spans="1:32" ht="15" customHeight="1" x14ac:dyDescent="0.25">
      <c r="A162" s="30" t="s">
        <v>1328</v>
      </c>
      <c r="B162" s="13">
        <v>45145</v>
      </c>
      <c r="C162" s="29">
        <f>YEAR(B162) - YEAR(_xlfn.MINIFS($B:$B, $A:$A, A162)) + 1</f>
        <v>1</v>
      </c>
      <c r="D162" s="15">
        <f>IF(C162=1, 1500 - SUMIFS($Y:$Y, $A:$A, A162, $C:$C, C162, $E:$E, "Approved", $Z:$Z, "&lt;&gt;PFA GC", $F:$F, "&lt;&gt;No"),
   IF(C162=2, 1000 - SUMIFS($Y:$Y, $A:$A, A162, $C:$C, C162, $E:$E, "Approved", $Z:$Z, "&lt;&gt;PFA GC", $F:$F, "&lt;&gt;No"),
   IF(C162&gt;=3, 500 - SUMIFS($Y:$Y, $A:$A, A162, $C:$C, C162, $E:$E, "Approved", $Z:$Z, "&lt;&gt;PFA GC", $F:$F, "&lt;&gt;No"), "")))</f>
        <v>614</v>
      </c>
      <c r="E162" s="16" t="s">
        <v>28</v>
      </c>
      <c r="F162" s="28" t="s">
        <v>29</v>
      </c>
      <c r="G162" s="29" t="s">
        <v>30</v>
      </c>
      <c r="H162" s="23" t="s">
        <v>93</v>
      </c>
      <c r="I162" s="23" t="s">
        <v>94</v>
      </c>
      <c r="J162" s="23">
        <v>68504</v>
      </c>
      <c r="K162" s="37" t="s">
        <v>95</v>
      </c>
      <c r="L162" s="20" t="s">
        <v>2106</v>
      </c>
      <c r="M162" s="37" t="s">
        <v>101</v>
      </c>
      <c r="N162" s="37" t="s">
        <v>97</v>
      </c>
      <c r="O162" s="37" t="s">
        <v>126</v>
      </c>
      <c r="P162" s="37" t="s">
        <v>31</v>
      </c>
      <c r="Q162" s="37" t="s">
        <v>126</v>
      </c>
      <c r="R162" s="7" t="s">
        <v>31</v>
      </c>
      <c r="S162" s="23">
        <v>2</v>
      </c>
      <c r="T162" s="43">
        <v>1007</v>
      </c>
      <c r="U162" s="7" t="s">
        <v>31</v>
      </c>
      <c r="V162" s="48" t="s">
        <v>85</v>
      </c>
      <c r="W162" s="23" t="s">
        <v>130</v>
      </c>
      <c r="X162" s="7" t="s">
        <v>49</v>
      </c>
      <c r="Y162" s="10">
        <v>244</v>
      </c>
      <c r="Z162" s="23"/>
      <c r="AA162" s="12" t="s">
        <v>296</v>
      </c>
      <c r="AB162" s="51" t="s">
        <v>29</v>
      </c>
      <c r="AC162" s="23" t="s">
        <v>99</v>
      </c>
      <c r="AF162" s="23"/>
    </row>
    <row r="163" spans="1:32" ht="15" customHeight="1" x14ac:dyDescent="0.25">
      <c r="A163" s="30" t="s">
        <v>1328</v>
      </c>
      <c r="B163" s="13">
        <v>45145</v>
      </c>
      <c r="C163" s="29">
        <f>YEAR(B163) - YEAR(_xlfn.MINIFS($B:$B, $A:$A, A163)) + 1</f>
        <v>1</v>
      </c>
      <c r="D163" s="15">
        <f>IF(C163=1, 1500 - SUMIFS($Y:$Y, $A:$A, A163, $C:$C, C163, $E:$E, "Approved", $Z:$Z, "&lt;&gt;PFA GC", $F:$F, "&lt;&gt;No"),
   IF(C163=2, 1000 - SUMIFS($Y:$Y, $A:$A, A163, $C:$C, C163, $E:$E, "Approved", $Z:$Z, "&lt;&gt;PFA GC", $F:$F, "&lt;&gt;No"),
   IF(C163&gt;=3, 500 - SUMIFS($Y:$Y, $A:$A, A163, $C:$C, C163, $E:$E, "Approved", $Z:$Z, "&lt;&gt;PFA GC", $F:$F, "&lt;&gt;No"), "")))</f>
        <v>614</v>
      </c>
      <c r="E163" s="16" t="s">
        <v>28</v>
      </c>
      <c r="F163" s="28" t="s">
        <v>29</v>
      </c>
      <c r="G163" s="29" t="s">
        <v>30</v>
      </c>
      <c r="H163" s="23" t="s">
        <v>93</v>
      </c>
      <c r="I163" s="23" t="s">
        <v>94</v>
      </c>
      <c r="J163" s="23">
        <v>68504</v>
      </c>
      <c r="K163" s="37" t="s">
        <v>95</v>
      </c>
      <c r="L163" s="20" t="s">
        <v>2106</v>
      </c>
      <c r="M163" s="37" t="s">
        <v>101</v>
      </c>
      <c r="N163" s="37" t="s">
        <v>97</v>
      </c>
      <c r="O163" s="37" t="s">
        <v>126</v>
      </c>
      <c r="P163" s="37" t="s">
        <v>31</v>
      </c>
      <c r="Q163" s="37" t="s">
        <v>126</v>
      </c>
      <c r="R163" s="7" t="s">
        <v>31</v>
      </c>
      <c r="S163" s="23">
        <v>2</v>
      </c>
      <c r="T163" s="43">
        <v>1007</v>
      </c>
      <c r="U163" s="7" t="s">
        <v>31</v>
      </c>
      <c r="V163" s="22" t="s">
        <v>85</v>
      </c>
      <c r="W163" s="23" t="s">
        <v>130</v>
      </c>
      <c r="X163" s="7" t="s">
        <v>43</v>
      </c>
      <c r="Y163" s="10">
        <v>642</v>
      </c>
      <c r="Z163" s="23" t="s">
        <v>297</v>
      </c>
      <c r="AA163" s="12" t="s">
        <v>298</v>
      </c>
      <c r="AB163" s="51" t="s">
        <v>29</v>
      </c>
      <c r="AC163" s="23" t="s">
        <v>99</v>
      </c>
      <c r="AF163" s="23"/>
    </row>
    <row r="164" spans="1:32" ht="15" customHeight="1" x14ac:dyDescent="0.25">
      <c r="A164" s="30" t="s">
        <v>1330</v>
      </c>
      <c r="B164" s="13">
        <v>45146</v>
      </c>
      <c r="C164" s="29">
        <f>YEAR(B164) - YEAR(_xlfn.MINIFS($B:$B, $A:$A, A164)) + 1</f>
        <v>1</v>
      </c>
      <c r="D164" s="15">
        <f>IF(C164=1, 1500 - SUMIFS($Y:$Y, $A:$A, A164, $C:$C, C164, $E:$E, "Approved", $Z:$Z, "&lt;&gt;PFA GC", $F:$F, "&lt;&gt;No"),
   IF(C164=2, 1000 - SUMIFS($Y:$Y, $A:$A, A164, $C:$C, C164, $E:$E, "Approved", $Z:$Z, "&lt;&gt;PFA GC", $F:$F, "&lt;&gt;No"),
   IF(C164&gt;=3, 500 - SUMIFS($Y:$Y, $A:$A, A164, $C:$C, C164, $E:$E, "Approved", $Z:$Z, "&lt;&gt;PFA GC", $F:$F, "&lt;&gt;No"), "")))</f>
        <v>246.21000000000004</v>
      </c>
      <c r="E164" s="16" t="s">
        <v>28</v>
      </c>
      <c r="F164" s="28" t="s">
        <v>29</v>
      </c>
      <c r="G164" s="29" t="s">
        <v>30</v>
      </c>
      <c r="H164" s="23" t="s">
        <v>93</v>
      </c>
      <c r="I164" s="23" t="s">
        <v>94</v>
      </c>
      <c r="J164" s="23">
        <v>68522</v>
      </c>
      <c r="K164" s="37" t="s">
        <v>95</v>
      </c>
      <c r="L164" s="20" t="s">
        <v>2087</v>
      </c>
      <c r="M164" s="37" t="s">
        <v>101</v>
      </c>
      <c r="N164" s="37" t="s">
        <v>97</v>
      </c>
      <c r="O164" s="37" t="s">
        <v>98</v>
      </c>
      <c r="P164" s="37" t="s">
        <v>99</v>
      </c>
      <c r="Q164" s="37" t="s">
        <v>114</v>
      </c>
      <c r="R164" s="7" t="s">
        <v>31</v>
      </c>
      <c r="S164" s="23">
        <v>1</v>
      </c>
      <c r="T164" s="43">
        <v>0</v>
      </c>
      <c r="U164" s="7" t="s">
        <v>31</v>
      </c>
      <c r="V164" s="22" t="s">
        <v>85</v>
      </c>
      <c r="W164" s="23" t="s">
        <v>107</v>
      </c>
      <c r="X164" s="7" t="s">
        <v>40</v>
      </c>
      <c r="Y164" s="10">
        <v>100</v>
      </c>
      <c r="Z164" s="23" t="s">
        <v>35</v>
      </c>
      <c r="AA164" s="12" t="s">
        <v>90</v>
      </c>
      <c r="AB164" s="51" t="s">
        <v>29</v>
      </c>
      <c r="AC164" s="23" t="s">
        <v>99</v>
      </c>
      <c r="AF164" s="23"/>
    </row>
    <row r="165" spans="1:32" ht="15" customHeight="1" x14ac:dyDescent="0.25">
      <c r="A165" s="27" t="s">
        <v>1330</v>
      </c>
      <c r="B165" s="13">
        <v>45146</v>
      </c>
      <c r="C165" s="29">
        <f>YEAR(B165) - YEAR(_xlfn.MINIFS($B:$B, $A:$A, A165)) + 1</f>
        <v>1</v>
      </c>
      <c r="D165" s="15">
        <f>IF(C165=1, 1500 - SUMIFS($Y:$Y, $A:$A, A165, $C:$C, C165, $E:$E, "Approved", $Z:$Z, "&lt;&gt;PFA GC", $F:$F, "&lt;&gt;No"),
   IF(C165=2, 1000 - SUMIFS($Y:$Y, $A:$A, A165, $C:$C, C165, $E:$E, "Approved", $Z:$Z, "&lt;&gt;PFA GC", $F:$F, "&lt;&gt;No"),
   IF(C165&gt;=3, 500 - SUMIFS($Y:$Y, $A:$A, A165, $C:$C, C165, $E:$E, "Approved", $Z:$Z, "&lt;&gt;PFA GC", $F:$F, "&lt;&gt;No"), "")))</f>
        <v>246.21000000000004</v>
      </c>
      <c r="E165" s="16" t="s">
        <v>28</v>
      </c>
      <c r="F165" s="28" t="s">
        <v>29</v>
      </c>
      <c r="G165" s="29" t="s">
        <v>30</v>
      </c>
      <c r="H165" s="23" t="s">
        <v>93</v>
      </c>
      <c r="I165" s="23" t="s">
        <v>94</v>
      </c>
      <c r="J165" s="23">
        <v>68522</v>
      </c>
      <c r="K165" s="37" t="s">
        <v>95</v>
      </c>
      <c r="L165" s="20" t="s">
        <v>2087</v>
      </c>
      <c r="M165" s="37" t="s">
        <v>101</v>
      </c>
      <c r="N165" s="37" t="s">
        <v>97</v>
      </c>
      <c r="O165" s="37" t="s">
        <v>98</v>
      </c>
      <c r="P165" s="37" t="s">
        <v>99</v>
      </c>
      <c r="Q165" s="37" t="s">
        <v>114</v>
      </c>
      <c r="R165" s="7" t="s">
        <v>31</v>
      </c>
      <c r="S165" s="23">
        <v>1</v>
      </c>
      <c r="T165" s="43">
        <v>0</v>
      </c>
      <c r="U165" s="7" t="s">
        <v>31</v>
      </c>
      <c r="V165" s="22" t="s">
        <v>85</v>
      </c>
      <c r="W165" s="23" t="s">
        <v>107</v>
      </c>
      <c r="X165" s="7" t="s">
        <v>49</v>
      </c>
      <c r="Y165" s="10">
        <v>103.79</v>
      </c>
      <c r="Z165" s="23" t="s">
        <v>48</v>
      </c>
      <c r="AA165" s="12" t="s">
        <v>305</v>
      </c>
      <c r="AB165" s="51" t="s">
        <v>29</v>
      </c>
      <c r="AC165" s="23" t="s">
        <v>99</v>
      </c>
      <c r="AF165" s="23"/>
    </row>
    <row r="166" spans="1:32" ht="15" customHeight="1" x14ac:dyDescent="0.25">
      <c r="A166" s="27" t="s">
        <v>1330</v>
      </c>
      <c r="B166" s="13">
        <v>45146</v>
      </c>
      <c r="C166" s="29">
        <f>YEAR(B166) - YEAR(_xlfn.MINIFS($B:$B, $A:$A, A166)) + 1</f>
        <v>1</v>
      </c>
      <c r="D166" s="15">
        <f>IF(C166=1, 1500 - SUMIFS($Y:$Y, $A:$A, A166, $C:$C, C166, $E:$E, "Approved", $Z:$Z, "&lt;&gt;PFA GC", $F:$F, "&lt;&gt;No"),
   IF(C166=2, 1000 - SUMIFS($Y:$Y, $A:$A, A166, $C:$C, C166, $E:$E, "Approved", $Z:$Z, "&lt;&gt;PFA GC", $F:$F, "&lt;&gt;No"),
   IF(C166&gt;=3, 500 - SUMIFS($Y:$Y, $A:$A, A166, $C:$C, C166, $E:$E, "Approved", $Z:$Z, "&lt;&gt;PFA GC", $F:$F, "&lt;&gt;No"), "")))</f>
        <v>246.21000000000004</v>
      </c>
      <c r="E166" s="16" t="s">
        <v>28</v>
      </c>
      <c r="F166" s="28" t="s">
        <v>29</v>
      </c>
      <c r="G166" s="29" t="s">
        <v>30</v>
      </c>
      <c r="H166" s="23" t="s">
        <v>93</v>
      </c>
      <c r="I166" s="23" t="s">
        <v>94</v>
      </c>
      <c r="J166" s="23">
        <v>68522</v>
      </c>
      <c r="K166" s="37" t="s">
        <v>95</v>
      </c>
      <c r="L166" s="20" t="s">
        <v>2087</v>
      </c>
      <c r="M166" s="37" t="s">
        <v>101</v>
      </c>
      <c r="N166" s="37" t="s">
        <v>97</v>
      </c>
      <c r="O166" s="37" t="s">
        <v>98</v>
      </c>
      <c r="P166" s="37" t="s">
        <v>99</v>
      </c>
      <c r="Q166" s="37" t="s">
        <v>114</v>
      </c>
      <c r="R166" s="7" t="s">
        <v>31</v>
      </c>
      <c r="S166" s="23">
        <v>1</v>
      </c>
      <c r="T166" s="43">
        <v>0</v>
      </c>
      <c r="U166" s="7" t="s">
        <v>31</v>
      </c>
      <c r="V166" s="22" t="s">
        <v>85</v>
      </c>
      <c r="W166" s="23" t="s">
        <v>107</v>
      </c>
      <c r="X166" s="7" t="s">
        <v>43</v>
      </c>
      <c r="Y166" s="10">
        <v>1050</v>
      </c>
      <c r="Z166" s="23" t="s">
        <v>306</v>
      </c>
      <c r="AA166" s="12" t="s">
        <v>307</v>
      </c>
      <c r="AB166" s="51" t="s">
        <v>29</v>
      </c>
      <c r="AC166" s="23" t="s">
        <v>99</v>
      </c>
      <c r="AF166" s="23"/>
    </row>
    <row r="167" spans="1:32" ht="15" customHeight="1" x14ac:dyDescent="0.25">
      <c r="A167" s="27" t="s">
        <v>1331</v>
      </c>
      <c r="B167" s="25">
        <v>45146</v>
      </c>
      <c r="C167" s="29">
        <f>YEAR(B167) - YEAR(_xlfn.MINIFS($B:$B, $A:$A, A167)) + 1</f>
        <v>1</v>
      </c>
      <c r="D167" s="15">
        <f>IF(C167=1, 1500 - SUMIFS($Y:$Y, $A:$A, A167, $C:$C, C167, $E:$E, "Approved", $Z:$Z, "&lt;&gt;PFA GC", $F:$F, "&lt;&gt;No"),
   IF(C167=2, 1000 - SUMIFS($Y:$Y, $A:$A, A167, $C:$C, C167, $E:$E, "Approved", $Z:$Z, "&lt;&gt;PFA GC", $F:$F, "&lt;&gt;No"),
   IF(C167&gt;=3, 500 - SUMIFS($Y:$Y, $A:$A, A167, $C:$C, C167, $E:$E, "Approved", $Z:$Z, "&lt;&gt;PFA GC", $F:$F, "&lt;&gt;No"), "")))</f>
        <v>1500</v>
      </c>
      <c r="E167" s="36" t="s">
        <v>139</v>
      </c>
      <c r="F167" s="28" t="s">
        <v>99</v>
      </c>
      <c r="G167" s="29" t="s">
        <v>301</v>
      </c>
      <c r="H167" s="23" t="s">
        <v>100</v>
      </c>
      <c r="I167" s="23" t="s">
        <v>94</v>
      </c>
      <c r="J167" s="23">
        <v>68108</v>
      </c>
      <c r="K167" s="37" t="s">
        <v>95</v>
      </c>
      <c r="L167" s="20" t="s">
        <v>2087</v>
      </c>
      <c r="M167" s="37" t="s">
        <v>101</v>
      </c>
      <c r="N167" s="37" t="s">
        <v>102</v>
      </c>
      <c r="O167" s="37" t="s">
        <v>103</v>
      </c>
      <c r="P167" s="37" t="s">
        <v>270</v>
      </c>
      <c r="Q167" s="37" t="s">
        <v>114</v>
      </c>
      <c r="R167" s="7"/>
      <c r="S167" s="23">
        <v>1</v>
      </c>
      <c r="T167" s="43">
        <v>0</v>
      </c>
      <c r="U167" s="7"/>
      <c r="V167" s="22" t="s">
        <v>84</v>
      </c>
      <c r="W167" s="23" t="s">
        <v>302</v>
      </c>
      <c r="X167" s="7" t="s">
        <v>141</v>
      </c>
      <c r="Y167" s="10"/>
      <c r="Z167" s="23"/>
      <c r="AA167" s="12"/>
      <c r="AB167" s="51" t="s">
        <v>99</v>
      </c>
      <c r="AC167" s="29" t="s">
        <v>99</v>
      </c>
      <c r="AF167" s="23"/>
    </row>
    <row r="168" spans="1:32" ht="15" customHeight="1" x14ac:dyDescent="0.25">
      <c r="A168" s="27" t="s">
        <v>1332</v>
      </c>
      <c r="B168" s="25">
        <v>45146</v>
      </c>
      <c r="C168" s="29">
        <f>YEAR(B168) - YEAR(_xlfn.MINIFS($B:$B, $A:$A, A168)) + 1</f>
        <v>1</v>
      </c>
      <c r="D168" s="15">
        <f>IF(C168=1, 1500 - SUMIFS($Y:$Y, $A:$A, A168, $C:$C, C168, $E:$E, "Approved", $Z:$Z, "&lt;&gt;PFA GC", $F:$F, "&lt;&gt;No"),
   IF(C168=2, 1000 - SUMIFS($Y:$Y, $A:$A, A168, $C:$C, C168, $E:$E, "Approved", $Z:$Z, "&lt;&gt;PFA GC", $F:$F, "&lt;&gt;No"),
   IF(C168&gt;=3, 500 - SUMIFS($Y:$Y, $A:$A, A168, $C:$C, C168, $E:$E, "Approved", $Z:$Z, "&lt;&gt;PFA GC", $F:$F, "&lt;&gt;No"), "")))</f>
        <v>1500</v>
      </c>
      <c r="E168" s="36" t="s">
        <v>139</v>
      </c>
      <c r="F168" s="28" t="s">
        <v>99</v>
      </c>
      <c r="G168" s="29" t="s">
        <v>140</v>
      </c>
      <c r="H168" s="23" t="s">
        <v>100</v>
      </c>
      <c r="I168" s="23" t="s">
        <v>94</v>
      </c>
      <c r="J168" s="23">
        <v>68111</v>
      </c>
      <c r="K168" s="37" t="s">
        <v>95</v>
      </c>
      <c r="L168" s="20" t="s">
        <v>2113</v>
      </c>
      <c r="M168" s="37" t="s">
        <v>101</v>
      </c>
      <c r="N168" s="37" t="s">
        <v>102</v>
      </c>
      <c r="O168" s="37" t="s">
        <v>98</v>
      </c>
      <c r="P168" s="37" t="s">
        <v>303</v>
      </c>
      <c r="Q168" s="37" t="s">
        <v>114</v>
      </c>
      <c r="R168" s="7"/>
      <c r="S168" s="23">
        <v>4</v>
      </c>
      <c r="T168" s="43">
        <v>2400</v>
      </c>
      <c r="U168" s="7"/>
      <c r="V168" s="22" t="s">
        <v>304</v>
      </c>
      <c r="W168" s="23"/>
      <c r="X168" s="7" t="s">
        <v>43</v>
      </c>
      <c r="Y168" s="10"/>
      <c r="Z168" s="23"/>
      <c r="AA168" s="12"/>
      <c r="AB168" s="51" t="s">
        <v>99</v>
      </c>
      <c r="AC168" s="23" t="s">
        <v>99</v>
      </c>
      <c r="AF168" s="23"/>
    </row>
    <row r="169" spans="1:32" ht="15" customHeight="1" x14ac:dyDescent="0.25">
      <c r="A169" s="30" t="s">
        <v>1333</v>
      </c>
      <c r="B169" s="25">
        <v>45147</v>
      </c>
      <c r="C169" s="29">
        <f>YEAR(B169) - YEAR(_xlfn.MINIFS($B:$B, $A:$A, A169)) + 1</f>
        <v>1</v>
      </c>
      <c r="D169" s="15">
        <f>IF(C169=1, 1500 - SUMIFS($Y:$Y, $A:$A, A169, $C:$C, C169, $E:$E, "Approved", $Z:$Z, "&lt;&gt;PFA GC", $F:$F, "&lt;&gt;No"),
   IF(C169=2, 1000 - SUMIFS($Y:$Y, $A:$A, A169, $C:$C, C169, $E:$E, "Approved", $Z:$Z, "&lt;&gt;PFA GC", $F:$F, "&lt;&gt;No"),
   IF(C169&gt;=3, 500 - SUMIFS($Y:$Y, $A:$A, A169, $C:$C, C169, $E:$E, "Approved", $Z:$Z, "&lt;&gt;PFA GC", $F:$F, "&lt;&gt;No"), "")))</f>
        <v>1500</v>
      </c>
      <c r="E169" s="16" t="s">
        <v>28</v>
      </c>
      <c r="F169" s="28">
        <v>45147</v>
      </c>
      <c r="G169" s="28" t="s">
        <v>30</v>
      </c>
      <c r="H169" s="23" t="s">
        <v>31</v>
      </c>
      <c r="I169" s="23" t="s">
        <v>31</v>
      </c>
      <c r="J169" s="23" t="s">
        <v>31</v>
      </c>
      <c r="K169" s="37" t="s">
        <v>31</v>
      </c>
      <c r="L169" s="20" t="s">
        <v>31</v>
      </c>
      <c r="M169" s="37" t="s">
        <v>31</v>
      </c>
      <c r="N169" s="37" t="s">
        <v>31</v>
      </c>
      <c r="O169" s="37" t="s">
        <v>31</v>
      </c>
      <c r="P169" s="37" t="s">
        <v>31</v>
      </c>
      <c r="Q169" s="37" t="s">
        <v>31</v>
      </c>
      <c r="R169" s="7" t="s">
        <v>31</v>
      </c>
      <c r="S169" s="23" t="s">
        <v>31</v>
      </c>
      <c r="T169" s="43" t="s">
        <v>31</v>
      </c>
      <c r="U169" s="7" t="s">
        <v>31</v>
      </c>
      <c r="V169" s="22" t="s">
        <v>32</v>
      </c>
      <c r="W169" s="23" t="s">
        <v>308</v>
      </c>
      <c r="X169" s="7" t="s">
        <v>34</v>
      </c>
      <c r="Y169" s="10">
        <v>75</v>
      </c>
      <c r="Z169" s="23" t="s">
        <v>89</v>
      </c>
      <c r="AA169" s="12" t="s">
        <v>52</v>
      </c>
      <c r="AB169" s="51" t="s">
        <v>29</v>
      </c>
      <c r="AC169" s="23" t="s">
        <v>99</v>
      </c>
      <c r="AF169" s="23"/>
    </row>
    <row r="170" spans="1:32" ht="15" customHeight="1" x14ac:dyDescent="0.25">
      <c r="A170" s="27" t="s">
        <v>1334</v>
      </c>
      <c r="B170" s="25">
        <v>45148</v>
      </c>
      <c r="C170" s="29">
        <f>YEAR(B170) - YEAR(_xlfn.MINIFS($B:$B, $A:$A, A170)) + 1</f>
        <v>1</v>
      </c>
      <c r="D170" s="15">
        <f>IF(C170=1, 1500 - SUMIFS($Y:$Y, $A:$A, A170, $C:$C, C170, $E:$E, "Approved", $Z:$Z, "&lt;&gt;PFA GC", $F:$F, "&lt;&gt;No"),
   IF(C170=2, 1000 - SUMIFS($Y:$Y, $A:$A, A170, $C:$C, C170, $E:$E, "Approved", $Z:$Z, "&lt;&gt;PFA GC", $F:$F, "&lt;&gt;No"),
   IF(C170&gt;=3, 500 - SUMIFS($Y:$Y, $A:$A, A170, $C:$C, C170, $E:$E, "Approved", $Z:$Z, "&lt;&gt;PFA GC", $F:$F, "&lt;&gt;No"), "")))</f>
        <v>115.15000000000009</v>
      </c>
      <c r="E170" s="16" t="s">
        <v>28</v>
      </c>
      <c r="F170" s="28" t="s">
        <v>29</v>
      </c>
      <c r="G170" s="29" t="s">
        <v>30</v>
      </c>
      <c r="H170" s="23" t="s">
        <v>309</v>
      </c>
      <c r="I170" s="23" t="s">
        <v>94</v>
      </c>
      <c r="J170" s="23">
        <v>68128</v>
      </c>
      <c r="K170" s="37" t="s">
        <v>95</v>
      </c>
      <c r="L170" s="20" t="s">
        <v>2080</v>
      </c>
      <c r="M170" s="37" t="s">
        <v>101</v>
      </c>
      <c r="N170" s="37" t="s">
        <v>97</v>
      </c>
      <c r="O170" s="37" t="s">
        <v>98</v>
      </c>
      <c r="P170" s="37" t="s">
        <v>99</v>
      </c>
      <c r="Q170" s="37" t="s">
        <v>114</v>
      </c>
      <c r="R170" s="7" t="s">
        <v>31</v>
      </c>
      <c r="S170" s="23">
        <v>2</v>
      </c>
      <c r="T170" s="43">
        <v>1295</v>
      </c>
      <c r="U170" s="7" t="s">
        <v>31</v>
      </c>
      <c r="V170" s="22" t="s">
        <v>47</v>
      </c>
      <c r="W170" s="23" t="s">
        <v>246</v>
      </c>
      <c r="X170" s="7" t="s">
        <v>51</v>
      </c>
      <c r="Y170" s="10">
        <v>261.57</v>
      </c>
      <c r="Z170" s="23" t="s">
        <v>38</v>
      </c>
      <c r="AA170" s="12" t="s">
        <v>310</v>
      </c>
      <c r="AB170" s="51" t="s">
        <v>29</v>
      </c>
      <c r="AC170" s="23" t="s">
        <v>29</v>
      </c>
      <c r="AF170" s="23"/>
    </row>
    <row r="171" spans="1:32" ht="15" customHeight="1" x14ac:dyDescent="0.25">
      <c r="A171" s="30" t="s">
        <v>1334</v>
      </c>
      <c r="B171" s="25">
        <v>45148</v>
      </c>
      <c r="C171" s="29">
        <f>YEAR(B171) - YEAR(_xlfn.MINIFS($B:$B, $A:$A, A171)) + 1</f>
        <v>1</v>
      </c>
      <c r="D171" s="15">
        <f>IF(C171=1, 1500 - SUMIFS($Y:$Y, $A:$A, A171, $C:$C, C171, $E:$E, "Approved", $Z:$Z, "&lt;&gt;PFA GC", $F:$F, "&lt;&gt;No"),
   IF(C171=2, 1000 - SUMIFS($Y:$Y, $A:$A, A171, $C:$C, C171, $E:$E, "Approved", $Z:$Z, "&lt;&gt;PFA GC", $F:$F, "&lt;&gt;No"),
   IF(C171&gt;=3, 500 - SUMIFS($Y:$Y, $A:$A, A171, $C:$C, C171, $E:$E, "Approved", $Z:$Z, "&lt;&gt;PFA GC", $F:$F, "&lt;&gt;No"), "")))</f>
        <v>115.15000000000009</v>
      </c>
      <c r="E171" s="16" t="s">
        <v>28</v>
      </c>
      <c r="F171" s="28" t="s">
        <v>29</v>
      </c>
      <c r="G171" s="29" t="s">
        <v>30</v>
      </c>
      <c r="H171" s="23" t="s">
        <v>309</v>
      </c>
      <c r="I171" s="23" t="s">
        <v>94</v>
      </c>
      <c r="J171" s="23">
        <v>68128</v>
      </c>
      <c r="K171" s="37" t="s">
        <v>95</v>
      </c>
      <c r="L171" s="20" t="s">
        <v>2080</v>
      </c>
      <c r="M171" s="37" t="s">
        <v>101</v>
      </c>
      <c r="N171" s="37" t="s">
        <v>97</v>
      </c>
      <c r="O171" s="37" t="s">
        <v>98</v>
      </c>
      <c r="P171" s="37" t="s">
        <v>99</v>
      </c>
      <c r="Q171" s="37" t="s">
        <v>114</v>
      </c>
      <c r="R171" s="7" t="s">
        <v>31</v>
      </c>
      <c r="S171" s="23">
        <v>2</v>
      </c>
      <c r="T171" s="43">
        <v>1295</v>
      </c>
      <c r="U171" s="7" t="s">
        <v>31</v>
      </c>
      <c r="V171" s="22" t="s">
        <v>47</v>
      </c>
      <c r="W171" s="23" t="s">
        <v>246</v>
      </c>
      <c r="X171" s="7" t="s">
        <v>45</v>
      </c>
      <c r="Y171" s="10">
        <v>268.27999999999997</v>
      </c>
      <c r="Z171" s="23" t="s">
        <v>48</v>
      </c>
      <c r="AA171" s="12" t="s">
        <v>55</v>
      </c>
      <c r="AB171" s="51" t="s">
        <v>29</v>
      </c>
      <c r="AC171" s="23" t="s">
        <v>29</v>
      </c>
      <c r="AF171" s="23"/>
    </row>
    <row r="172" spans="1:32" ht="15" customHeight="1" x14ac:dyDescent="0.25">
      <c r="A172" s="27" t="s">
        <v>1334</v>
      </c>
      <c r="B172" s="25">
        <v>45148</v>
      </c>
      <c r="C172" s="29">
        <f>YEAR(B172) - YEAR(_xlfn.MINIFS($B:$B, $A:$A, A172)) + 1</f>
        <v>1</v>
      </c>
      <c r="D172" s="15">
        <f>IF(C172=1, 1500 - SUMIFS($Y:$Y, $A:$A, A172, $C:$C, C172, $E:$E, "Approved", $Z:$Z, "&lt;&gt;PFA GC", $F:$F, "&lt;&gt;No"),
   IF(C172=2, 1000 - SUMIFS($Y:$Y, $A:$A, A172, $C:$C, C172, $E:$E, "Approved", $Z:$Z, "&lt;&gt;PFA GC", $F:$F, "&lt;&gt;No"),
   IF(C172&gt;=3, 500 - SUMIFS($Y:$Y, $A:$A, A172, $C:$C, C172, $E:$E, "Approved", $Z:$Z, "&lt;&gt;PFA GC", $F:$F, "&lt;&gt;No"), "")))</f>
        <v>115.15000000000009</v>
      </c>
      <c r="E172" s="16" t="s">
        <v>28</v>
      </c>
      <c r="F172" s="28" t="s">
        <v>29</v>
      </c>
      <c r="G172" s="29" t="s">
        <v>30</v>
      </c>
      <c r="H172" s="23" t="s">
        <v>309</v>
      </c>
      <c r="I172" s="23" t="s">
        <v>94</v>
      </c>
      <c r="J172" s="23">
        <v>68128</v>
      </c>
      <c r="K172" s="37" t="s">
        <v>95</v>
      </c>
      <c r="L172" s="20" t="s">
        <v>2080</v>
      </c>
      <c r="M172" s="37" t="s">
        <v>101</v>
      </c>
      <c r="N172" s="37" t="s">
        <v>97</v>
      </c>
      <c r="O172" s="37" t="s">
        <v>98</v>
      </c>
      <c r="P172" s="37" t="s">
        <v>99</v>
      </c>
      <c r="Q172" s="37" t="s">
        <v>114</v>
      </c>
      <c r="R172" s="7" t="s">
        <v>31</v>
      </c>
      <c r="S172" s="23">
        <v>2</v>
      </c>
      <c r="T172" s="43">
        <v>1295</v>
      </c>
      <c r="U172" s="7" t="s">
        <v>31</v>
      </c>
      <c r="V172" s="22" t="s">
        <v>47</v>
      </c>
      <c r="W172" s="23" t="s">
        <v>246</v>
      </c>
      <c r="X172" s="7" t="s">
        <v>43</v>
      </c>
      <c r="Y172" s="10">
        <v>855</v>
      </c>
      <c r="Z172" s="23" t="s">
        <v>232</v>
      </c>
      <c r="AA172" s="12" t="s">
        <v>311</v>
      </c>
      <c r="AB172" s="51" t="s">
        <v>29</v>
      </c>
      <c r="AC172" s="23" t="s">
        <v>29</v>
      </c>
      <c r="AF172" s="23"/>
    </row>
    <row r="173" spans="1:32" ht="15" customHeight="1" x14ac:dyDescent="0.25">
      <c r="A173" s="30" t="s">
        <v>1335</v>
      </c>
      <c r="B173" s="25">
        <v>45153</v>
      </c>
      <c r="C173" s="29">
        <f>YEAR(B173) - YEAR(_xlfn.MINIFS($B:$B, $A:$A, A173)) + 1</f>
        <v>1</v>
      </c>
      <c r="D173" s="15">
        <f>IF(C173=1, 1500 - SUMIFS($Y:$Y, $A:$A, A173, $C:$C, C173, $E:$E, "Approved", $Z:$Z, "&lt;&gt;PFA GC", $F:$F, "&lt;&gt;No"),
   IF(C173=2, 1000 - SUMIFS($Y:$Y, $A:$A, A173, $C:$C, C173, $E:$E, "Approved", $Z:$Z, "&lt;&gt;PFA GC", $F:$F, "&lt;&gt;No"),
   IF(C173&gt;=3, 500 - SUMIFS($Y:$Y, $A:$A, A173, $C:$C, C173, $E:$E, "Approved", $Z:$Z, "&lt;&gt;PFA GC", $F:$F, "&lt;&gt;No"), "")))</f>
        <v>580</v>
      </c>
      <c r="E173" s="16" t="s">
        <v>28</v>
      </c>
      <c r="F173" s="28" t="s">
        <v>29</v>
      </c>
      <c r="G173" s="29" t="s">
        <v>30</v>
      </c>
      <c r="H173" s="23" t="s">
        <v>93</v>
      </c>
      <c r="I173" s="23" t="s">
        <v>94</v>
      </c>
      <c r="J173" s="23">
        <v>68506</v>
      </c>
      <c r="K173" s="37" t="s">
        <v>95</v>
      </c>
      <c r="L173" s="20" t="s">
        <v>2087</v>
      </c>
      <c r="M173" s="37" t="s">
        <v>96</v>
      </c>
      <c r="N173" s="37" t="s">
        <v>102</v>
      </c>
      <c r="O173" s="37" t="s">
        <v>98</v>
      </c>
      <c r="P173" s="37" t="s">
        <v>99</v>
      </c>
      <c r="Q173" s="37" t="s">
        <v>114</v>
      </c>
      <c r="R173" s="7" t="s">
        <v>31</v>
      </c>
      <c r="S173" s="23">
        <v>2</v>
      </c>
      <c r="T173" s="43">
        <v>0</v>
      </c>
      <c r="U173" s="7" t="s">
        <v>31</v>
      </c>
      <c r="V173" s="22" t="s">
        <v>85</v>
      </c>
      <c r="W173" s="23" t="s">
        <v>107</v>
      </c>
      <c r="X173" s="7" t="s">
        <v>43</v>
      </c>
      <c r="Y173" s="10">
        <v>920</v>
      </c>
      <c r="Z173" s="23"/>
      <c r="AA173" s="12" t="s">
        <v>312</v>
      </c>
      <c r="AB173" s="51" t="s">
        <v>29</v>
      </c>
      <c r="AC173" s="23" t="s">
        <v>29</v>
      </c>
      <c r="AF173" s="23"/>
    </row>
    <row r="174" spans="1:32" ht="15" customHeight="1" x14ac:dyDescent="0.25">
      <c r="A174" s="30" t="s">
        <v>1336</v>
      </c>
      <c r="B174" s="13">
        <v>45153</v>
      </c>
      <c r="C174" s="29">
        <f>YEAR(B174) - YEAR(_xlfn.MINIFS($B:$B, $A:$A, A174)) + 1</f>
        <v>1</v>
      </c>
      <c r="D174" s="15">
        <f>IF(C174=1, 1500 - SUMIFS($Y:$Y, $A:$A, A174, $C:$C, C174, $E:$E, "Approved", $Z:$Z, "&lt;&gt;PFA GC", $F:$F, "&lt;&gt;No"),
   IF(C174=2, 1000 - SUMIFS($Y:$Y, $A:$A, A174, $C:$C, C174, $E:$E, "Approved", $Z:$Z, "&lt;&gt;PFA GC", $F:$F, "&lt;&gt;No"),
   IF(C174&gt;=3, 500 - SUMIFS($Y:$Y, $A:$A, A174, $C:$C, C174, $E:$E, "Approved", $Z:$Z, "&lt;&gt;PFA GC", $F:$F, "&lt;&gt;No"), "")))</f>
        <v>0</v>
      </c>
      <c r="E174" s="16" t="s">
        <v>28</v>
      </c>
      <c r="F174" s="28" t="s">
        <v>29</v>
      </c>
      <c r="G174" s="29" t="s">
        <v>30</v>
      </c>
      <c r="H174" s="23" t="s">
        <v>134</v>
      </c>
      <c r="I174" s="23" t="s">
        <v>94</v>
      </c>
      <c r="J174" s="23">
        <v>68022</v>
      </c>
      <c r="K174" s="37" t="s">
        <v>95</v>
      </c>
      <c r="L174" s="20" t="s">
        <v>2105</v>
      </c>
      <c r="M174" s="37" t="s">
        <v>96</v>
      </c>
      <c r="N174" s="37" t="s">
        <v>97</v>
      </c>
      <c r="O174" s="37" t="s">
        <v>98</v>
      </c>
      <c r="P174" s="37" t="s">
        <v>99</v>
      </c>
      <c r="Q174" s="37" t="s">
        <v>114</v>
      </c>
      <c r="R174" s="7" t="s">
        <v>31</v>
      </c>
      <c r="S174" s="23">
        <v>4</v>
      </c>
      <c r="T174" s="43">
        <v>10800</v>
      </c>
      <c r="U174" s="7" t="s">
        <v>31</v>
      </c>
      <c r="V174" s="22" t="s">
        <v>32</v>
      </c>
      <c r="W174" s="23" t="s">
        <v>250</v>
      </c>
      <c r="X174" s="7" t="s">
        <v>43</v>
      </c>
      <c r="Y174" s="10">
        <v>1500</v>
      </c>
      <c r="Z174" s="23"/>
      <c r="AA174" s="12" t="s">
        <v>313</v>
      </c>
      <c r="AB174" s="51" t="s">
        <v>29</v>
      </c>
      <c r="AC174" s="23" t="s">
        <v>99</v>
      </c>
      <c r="AF174" s="23"/>
    </row>
    <row r="175" spans="1:32" ht="15" customHeight="1" x14ac:dyDescent="0.25">
      <c r="A175" s="30" t="s">
        <v>1337</v>
      </c>
      <c r="B175" s="13">
        <v>45154</v>
      </c>
      <c r="C175" s="29">
        <f>YEAR(B175) - YEAR(_xlfn.MINIFS($B:$B, $A:$A, A175)) + 1</f>
        <v>1</v>
      </c>
      <c r="D175" s="15">
        <f>IF(C175=1, 1500 - SUMIFS($Y:$Y, $A:$A, A175, $C:$C, C175, $E:$E, "Approved", $Z:$Z, "&lt;&gt;PFA GC", $F:$F, "&lt;&gt;No"),
   IF(C175=2, 1000 - SUMIFS($Y:$Y, $A:$A, A175, $C:$C, C175, $E:$E, "Approved", $Z:$Z, "&lt;&gt;PFA GC", $F:$F, "&lt;&gt;No"),
   IF(C175&gt;=3, 500 - SUMIFS($Y:$Y, $A:$A, A175, $C:$C, C175, $E:$E, "Approved", $Z:$Z, "&lt;&gt;PFA GC", $F:$F, "&lt;&gt;No"), "")))</f>
        <v>692.3</v>
      </c>
      <c r="E175" s="16" t="s">
        <v>28</v>
      </c>
      <c r="F175" s="28" t="s">
        <v>29</v>
      </c>
      <c r="G175" s="29" t="s">
        <v>30</v>
      </c>
      <c r="H175" s="23" t="s">
        <v>93</v>
      </c>
      <c r="I175" s="23" t="s">
        <v>94</v>
      </c>
      <c r="J175" s="23">
        <v>68508</v>
      </c>
      <c r="K175" s="37" t="s">
        <v>95</v>
      </c>
      <c r="L175" s="20" t="s">
        <v>2068</v>
      </c>
      <c r="M175" s="37" t="s">
        <v>101</v>
      </c>
      <c r="N175" s="37" t="s">
        <v>102</v>
      </c>
      <c r="O175" s="37" t="s">
        <v>98</v>
      </c>
      <c r="P175" s="37" t="s">
        <v>99</v>
      </c>
      <c r="Q175" s="37" t="s">
        <v>245</v>
      </c>
      <c r="R175" s="7" t="s">
        <v>31</v>
      </c>
      <c r="S175" s="23">
        <v>1</v>
      </c>
      <c r="T175" s="43">
        <v>2000</v>
      </c>
      <c r="U175" s="7" t="s">
        <v>31</v>
      </c>
      <c r="V175" s="22" t="s">
        <v>82</v>
      </c>
      <c r="W175" s="23" t="s">
        <v>206</v>
      </c>
      <c r="X175" s="7" t="s">
        <v>49</v>
      </c>
      <c r="Y175" s="10">
        <v>357.7</v>
      </c>
      <c r="Z175" s="23" t="s">
        <v>314</v>
      </c>
      <c r="AA175" s="12" t="s">
        <v>80</v>
      </c>
      <c r="AB175" s="51" t="s">
        <v>29</v>
      </c>
      <c r="AC175" s="23" t="s">
        <v>29</v>
      </c>
      <c r="AF175" s="23"/>
    </row>
    <row r="176" spans="1:32" ht="15" customHeight="1" x14ac:dyDescent="0.25">
      <c r="A176" s="30" t="s">
        <v>1337</v>
      </c>
      <c r="B176" s="13">
        <v>45154</v>
      </c>
      <c r="C176" s="29">
        <f>YEAR(B176) - YEAR(_xlfn.MINIFS($B:$B, $A:$A, A176)) + 1</f>
        <v>1</v>
      </c>
      <c r="D176" s="15">
        <f>IF(C176=1, 1500 - SUMIFS($Y:$Y, $A:$A, A176, $C:$C, C176, $E:$E, "Approved", $Z:$Z, "&lt;&gt;PFA GC", $F:$F, "&lt;&gt;No"),
   IF(C176=2, 1000 - SUMIFS($Y:$Y, $A:$A, A176, $C:$C, C176, $E:$E, "Approved", $Z:$Z, "&lt;&gt;PFA GC", $F:$F, "&lt;&gt;No"),
   IF(C176&gt;=3, 500 - SUMIFS($Y:$Y, $A:$A, A176, $C:$C, C176, $E:$E, "Approved", $Z:$Z, "&lt;&gt;PFA GC", $F:$F, "&lt;&gt;No"), "")))</f>
        <v>692.3</v>
      </c>
      <c r="E176" s="16" t="s">
        <v>28</v>
      </c>
      <c r="F176" s="28" t="s">
        <v>29</v>
      </c>
      <c r="G176" s="29" t="s">
        <v>30</v>
      </c>
      <c r="H176" s="23" t="s">
        <v>93</v>
      </c>
      <c r="I176" s="23" t="s">
        <v>94</v>
      </c>
      <c r="J176" s="23">
        <v>68508</v>
      </c>
      <c r="K176" s="37" t="s">
        <v>95</v>
      </c>
      <c r="L176" s="20" t="s">
        <v>2068</v>
      </c>
      <c r="M176" s="37" t="s">
        <v>101</v>
      </c>
      <c r="N176" s="37" t="s">
        <v>102</v>
      </c>
      <c r="O176" s="37" t="s">
        <v>98</v>
      </c>
      <c r="P176" s="37" t="s">
        <v>99</v>
      </c>
      <c r="Q176" s="37" t="s">
        <v>245</v>
      </c>
      <c r="R176" s="7" t="s">
        <v>31</v>
      </c>
      <c r="S176" s="23">
        <v>1</v>
      </c>
      <c r="T176" s="43">
        <v>2000</v>
      </c>
      <c r="U176" s="7" t="s">
        <v>31</v>
      </c>
      <c r="V176" s="48" t="s">
        <v>82</v>
      </c>
      <c r="W176" s="23" t="s">
        <v>206</v>
      </c>
      <c r="X176" s="7" t="s">
        <v>43</v>
      </c>
      <c r="Y176" s="10">
        <v>450</v>
      </c>
      <c r="Z176" s="23" t="s">
        <v>315</v>
      </c>
      <c r="AA176" s="12" t="s">
        <v>316</v>
      </c>
      <c r="AB176" s="51" t="s">
        <v>29</v>
      </c>
      <c r="AC176" s="23" t="s">
        <v>29</v>
      </c>
      <c r="AF176" s="23"/>
    </row>
    <row r="177" spans="1:32" ht="15" customHeight="1" x14ac:dyDescent="0.25">
      <c r="A177" s="30" t="s">
        <v>1232</v>
      </c>
      <c r="B177" s="13">
        <v>45154</v>
      </c>
      <c r="C177" s="29">
        <f>YEAR(B177) - YEAR(_xlfn.MINIFS($B:$B, $A:$A, A177)) + 1</f>
        <v>1</v>
      </c>
      <c r="D177" s="15">
        <f>IF(C177=1, 1500 - SUMIFS($Y:$Y, $A:$A, A177, $C:$C, C177, $E:$E, "Approved", $Z:$Z, "&lt;&gt;PFA GC", $F:$F, "&lt;&gt;No"),
   IF(C177=2, 1000 - SUMIFS($Y:$Y, $A:$A, A177, $C:$C, C177, $E:$E, "Approved", $Z:$Z, "&lt;&gt;PFA GC", $F:$F, "&lt;&gt;No"),
   IF(C177&gt;=3, 500 - SUMIFS($Y:$Y, $A:$A, A177, $C:$C, C177, $E:$E, "Approved", $Z:$Z, "&lt;&gt;PFA GC", $F:$F, "&lt;&gt;No"), "")))</f>
        <v>1500</v>
      </c>
      <c r="E177" s="16" t="s">
        <v>28</v>
      </c>
      <c r="F177" s="28">
        <v>45154</v>
      </c>
      <c r="G177" s="28" t="s">
        <v>30</v>
      </c>
      <c r="H177" s="23" t="s">
        <v>31</v>
      </c>
      <c r="I177" s="23" t="s">
        <v>31</v>
      </c>
      <c r="J177" s="23" t="s">
        <v>31</v>
      </c>
      <c r="K177" s="37" t="s">
        <v>31</v>
      </c>
      <c r="L177" s="20" t="s">
        <v>2085</v>
      </c>
      <c r="M177" s="37" t="s">
        <v>31</v>
      </c>
      <c r="N177" s="37" t="s">
        <v>31</v>
      </c>
      <c r="O177" s="37" t="s">
        <v>31</v>
      </c>
      <c r="P177" s="37" t="s">
        <v>31</v>
      </c>
      <c r="Q177" s="37" t="s">
        <v>31</v>
      </c>
      <c r="R177" s="7" t="s">
        <v>31</v>
      </c>
      <c r="S177" s="23" t="s">
        <v>31</v>
      </c>
      <c r="T177" s="43" t="s">
        <v>31</v>
      </c>
      <c r="U177" s="7" t="s">
        <v>31</v>
      </c>
      <c r="V177" s="22" t="s">
        <v>32</v>
      </c>
      <c r="W177" s="23" t="s">
        <v>61</v>
      </c>
      <c r="X177" s="7" t="s">
        <v>34</v>
      </c>
      <c r="Y177" s="10">
        <v>50</v>
      </c>
      <c r="Z177" s="23" t="s">
        <v>89</v>
      </c>
      <c r="AA177" s="12" t="s">
        <v>52</v>
      </c>
      <c r="AB177" s="51" t="s">
        <v>29</v>
      </c>
      <c r="AC177" s="23" t="s">
        <v>99</v>
      </c>
      <c r="AF177" s="23"/>
    </row>
    <row r="178" spans="1:32" ht="15" customHeight="1" x14ac:dyDescent="0.25">
      <c r="A178" s="30" t="s">
        <v>1319</v>
      </c>
      <c r="B178" s="13">
        <v>45154</v>
      </c>
      <c r="C178" s="29">
        <f>YEAR(B178) - YEAR(_xlfn.MINIFS($B:$B, $A:$A, A178)) + 1</f>
        <v>1</v>
      </c>
      <c r="D178" s="15">
        <f>IF(C178=1, 1500 - SUMIFS($Y:$Y, $A:$A, A178, $C:$C, C178, $E:$E, "Approved", $Z:$Z, "&lt;&gt;PFA GC", $F:$F, "&lt;&gt;No"),
   IF(C178=2, 1000 - SUMIFS($Y:$Y, $A:$A, A178, $C:$C, C178, $E:$E, "Approved", $Z:$Z, "&lt;&gt;PFA GC", $F:$F, "&lt;&gt;No"),
   IF(C178&gt;=3, 500 - SUMIFS($Y:$Y, $A:$A, A178, $C:$C, C178, $E:$E, "Approved", $Z:$Z, "&lt;&gt;PFA GC", $F:$F, "&lt;&gt;No"), "")))</f>
        <v>0</v>
      </c>
      <c r="E178" s="16" t="s">
        <v>28</v>
      </c>
      <c r="F178" s="28">
        <v>45154</v>
      </c>
      <c r="G178" s="28" t="s">
        <v>30</v>
      </c>
      <c r="H178" s="23" t="s">
        <v>120</v>
      </c>
      <c r="I178" s="23" t="s">
        <v>94</v>
      </c>
      <c r="J178" s="23">
        <v>68803</v>
      </c>
      <c r="K178" s="37" t="s">
        <v>95</v>
      </c>
      <c r="L178" s="20" t="s">
        <v>2089</v>
      </c>
      <c r="M178" s="37" t="s">
        <v>101</v>
      </c>
      <c r="N178" s="37" t="s">
        <v>102</v>
      </c>
      <c r="O178" s="37" t="s">
        <v>98</v>
      </c>
      <c r="P178" s="37" t="s">
        <v>99</v>
      </c>
      <c r="Q178" s="37" t="s">
        <v>114</v>
      </c>
      <c r="R178" s="7" t="s">
        <v>31</v>
      </c>
      <c r="S178" s="23">
        <v>2</v>
      </c>
      <c r="T178" s="43">
        <v>1134</v>
      </c>
      <c r="U178" s="7" t="s">
        <v>31</v>
      </c>
      <c r="V178" s="22" t="s">
        <v>32</v>
      </c>
      <c r="W178" s="23" t="s">
        <v>61</v>
      </c>
      <c r="X178" s="7" t="s">
        <v>34</v>
      </c>
      <c r="Y178" s="10">
        <v>100</v>
      </c>
      <c r="Z178" s="23" t="s">
        <v>89</v>
      </c>
      <c r="AA178" s="12" t="s">
        <v>52</v>
      </c>
      <c r="AB178" s="51" t="s">
        <v>29</v>
      </c>
      <c r="AC178" s="23" t="s">
        <v>99</v>
      </c>
      <c r="AF178" s="23"/>
    </row>
    <row r="179" spans="1:32" ht="15" customHeight="1" x14ac:dyDescent="0.25">
      <c r="A179" s="30" t="s">
        <v>1338</v>
      </c>
      <c r="B179" s="13">
        <v>45154</v>
      </c>
      <c r="C179" s="29">
        <f>YEAR(B179) - YEAR(_xlfn.MINIFS($B:$B, $A:$A, A179)) + 1</f>
        <v>1</v>
      </c>
      <c r="D179" s="15">
        <f>IF(C179=1, 1500 - SUMIFS($Y:$Y, $A:$A, A179, $C:$C, C179, $E:$E, "Approved", $Z:$Z, "&lt;&gt;PFA GC", $F:$F, "&lt;&gt;No"),
   IF(C179=2, 1000 - SUMIFS($Y:$Y, $A:$A, A179, $C:$C, C179, $E:$E, "Approved", $Z:$Z, "&lt;&gt;PFA GC", $F:$F, "&lt;&gt;No"),
   IF(C179&gt;=3, 500 - SUMIFS($Y:$Y, $A:$A, A179, $C:$C, C179, $E:$E, "Approved", $Z:$Z, "&lt;&gt;PFA GC", $F:$F, "&lt;&gt;No"), "")))</f>
        <v>500</v>
      </c>
      <c r="E179" s="16" t="s">
        <v>28</v>
      </c>
      <c r="F179" s="28" t="s">
        <v>29</v>
      </c>
      <c r="G179" s="29" t="s">
        <v>30</v>
      </c>
      <c r="H179" s="23" t="s">
        <v>93</v>
      </c>
      <c r="I179" s="23" t="s">
        <v>94</v>
      </c>
      <c r="J179" s="23">
        <v>68508</v>
      </c>
      <c r="K179" s="37" t="s">
        <v>95</v>
      </c>
      <c r="L179" s="20" t="s">
        <v>2094</v>
      </c>
      <c r="M179" s="37" t="s">
        <v>101</v>
      </c>
      <c r="N179" s="37" t="s">
        <v>102</v>
      </c>
      <c r="O179" s="37" t="s">
        <v>98</v>
      </c>
      <c r="P179" s="37" t="s">
        <v>99</v>
      </c>
      <c r="Q179" s="37" t="s">
        <v>114</v>
      </c>
      <c r="R179" s="7" t="s">
        <v>31</v>
      </c>
      <c r="S179" s="23">
        <v>1</v>
      </c>
      <c r="T179" s="43">
        <v>0</v>
      </c>
      <c r="U179" s="7" t="s">
        <v>31</v>
      </c>
      <c r="V179" s="22" t="s">
        <v>85</v>
      </c>
      <c r="W179" s="23" t="s">
        <v>107</v>
      </c>
      <c r="X179" s="7" t="s">
        <v>43</v>
      </c>
      <c r="Y179" s="10">
        <v>1000</v>
      </c>
      <c r="Z179" s="23" t="s">
        <v>317</v>
      </c>
      <c r="AA179" s="12" t="s">
        <v>318</v>
      </c>
      <c r="AB179" s="51" t="s">
        <v>29</v>
      </c>
      <c r="AC179" s="23" t="s">
        <v>29</v>
      </c>
      <c r="AF179" s="23"/>
    </row>
    <row r="180" spans="1:32" ht="15" customHeight="1" x14ac:dyDescent="0.25">
      <c r="A180" s="30" t="s">
        <v>1340</v>
      </c>
      <c r="B180" s="13">
        <v>45155</v>
      </c>
      <c r="C180" s="29">
        <f>YEAR(B180) - YEAR(_xlfn.MINIFS($B:$B, $A:$A, A180)) + 1</f>
        <v>1</v>
      </c>
      <c r="D180" s="15">
        <f>IF(C180=1, 1500 - SUMIFS($Y:$Y, $A:$A, A180, $C:$C, C180, $E:$E, "Approved", $Z:$Z, "&lt;&gt;PFA GC", $F:$F, "&lt;&gt;No"),
   IF(C180=2, 1000 - SUMIFS($Y:$Y, $A:$A, A180, $C:$C, C180, $E:$E, "Approved", $Z:$Z, "&lt;&gt;PFA GC", $F:$F, "&lt;&gt;No"),
   IF(C180&gt;=3, 500 - SUMIFS($Y:$Y, $A:$A, A180, $C:$C, C180, $E:$E, "Approved", $Z:$Z, "&lt;&gt;PFA GC", $F:$F, "&lt;&gt;No"), "")))</f>
        <v>1500</v>
      </c>
      <c r="E180" s="16" t="s">
        <v>28</v>
      </c>
      <c r="F180" s="28">
        <v>45155</v>
      </c>
      <c r="G180" s="28" t="s">
        <v>30</v>
      </c>
      <c r="H180" s="23" t="s">
        <v>31</v>
      </c>
      <c r="I180" s="23" t="s">
        <v>31</v>
      </c>
      <c r="J180" s="23" t="s">
        <v>31</v>
      </c>
      <c r="K180" s="37" t="s">
        <v>31</v>
      </c>
      <c r="L180" s="35" t="s">
        <v>2062</v>
      </c>
      <c r="M180" s="37" t="s">
        <v>31</v>
      </c>
      <c r="N180" s="37" t="s">
        <v>31</v>
      </c>
      <c r="O180" s="37" t="s">
        <v>31</v>
      </c>
      <c r="P180" s="37" t="s">
        <v>31</v>
      </c>
      <c r="Q180" s="37" t="s">
        <v>31</v>
      </c>
      <c r="R180" s="7" t="s">
        <v>31</v>
      </c>
      <c r="S180" s="23" t="s">
        <v>31</v>
      </c>
      <c r="T180" s="43" t="s">
        <v>31</v>
      </c>
      <c r="U180" s="7" t="s">
        <v>31</v>
      </c>
      <c r="V180" s="48" t="s">
        <v>32</v>
      </c>
      <c r="W180" s="23" t="s">
        <v>61</v>
      </c>
      <c r="X180" s="7" t="s">
        <v>34</v>
      </c>
      <c r="Y180" s="10">
        <v>50</v>
      </c>
      <c r="Z180" s="23" t="s">
        <v>89</v>
      </c>
      <c r="AA180" s="12" t="s">
        <v>52</v>
      </c>
      <c r="AB180" s="51" t="s">
        <v>29</v>
      </c>
      <c r="AC180" s="23" t="s">
        <v>99</v>
      </c>
      <c r="AF180" s="23"/>
    </row>
    <row r="181" spans="1:32" ht="15" customHeight="1" x14ac:dyDescent="0.25">
      <c r="A181" s="30" t="s">
        <v>1339</v>
      </c>
      <c r="B181" s="13">
        <v>45155</v>
      </c>
      <c r="C181" s="29">
        <f>YEAR(B181) - YEAR(_xlfn.MINIFS($B:$B, $A:$A, A181)) + 1</f>
        <v>1</v>
      </c>
      <c r="D181" s="15">
        <f>IF(C181=1, 1500 - SUMIFS($Y:$Y, $A:$A, A181, $C:$C, C181, $E:$E, "Approved", $Z:$Z, "&lt;&gt;PFA GC", $F:$F, "&lt;&gt;No"),
   IF(C181=2, 1000 - SUMIFS($Y:$Y, $A:$A, A181, $C:$C, C181, $E:$E, "Approved", $Z:$Z, "&lt;&gt;PFA GC", $F:$F, "&lt;&gt;No"),
   IF(C181&gt;=3, 500 - SUMIFS($Y:$Y, $A:$A, A181, $C:$C, C181, $E:$E, "Approved", $Z:$Z, "&lt;&gt;PFA GC", $F:$F, "&lt;&gt;No"), "")))</f>
        <v>510.71000000000004</v>
      </c>
      <c r="E181" s="16" t="s">
        <v>28</v>
      </c>
      <c r="F181" s="28" t="s">
        <v>29</v>
      </c>
      <c r="G181" s="29" t="s">
        <v>30</v>
      </c>
      <c r="H181" s="23" t="s">
        <v>93</v>
      </c>
      <c r="I181" s="23" t="s">
        <v>125</v>
      </c>
      <c r="J181" s="23">
        <v>68506</v>
      </c>
      <c r="K181" s="37" t="s">
        <v>95</v>
      </c>
      <c r="L181" s="20" t="s">
        <v>2075</v>
      </c>
      <c r="M181" s="37" t="s">
        <v>101</v>
      </c>
      <c r="N181" s="37" t="s">
        <v>97</v>
      </c>
      <c r="O181" s="37" t="s">
        <v>98</v>
      </c>
      <c r="P181" s="37" t="s">
        <v>99</v>
      </c>
      <c r="Q181" s="37" t="s">
        <v>31</v>
      </c>
      <c r="R181" s="7" t="s">
        <v>31</v>
      </c>
      <c r="S181" s="23">
        <v>1</v>
      </c>
      <c r="T181" s="43">
        <v>1186</v>
      </c>
      <c r="U181" s="7" t="s">
        <v>31</v>
      </c>
      <c r="V181" s="22" t="s">
        <v>85</v>
      </c>
      <c r="W181" s="23" t="s">
        <v>107</v>
      </c>
      <c r="X181" s="7" t="s">
        <v>45</v>
      </c>
      <c r="Y181" s="10">
        <v>139.29</v>
      </c>
      <c r="Z181" s="23" t="s">
        <v>320</v>
      </c>
      <c r="AA181" s="12" t="s">
        <v>104</v>
      </c>
      <c r="AB181" s="51" t="s">
        <v>29</v>
      </c>
      <c r="AC181" s="23" t="s">
        <v>29</v>
      </c>
      <c r="AF181" s="23"/>
    </row>
    <row r="182" spans="1:32" ht="15" customHeight="1" x14ac:dyDescent="0.25">
      <c r="A182" s="27" t="s">
        <v>1339</v>
      </c>
      <c r="B182" s="13">
        <v>45155</v>
      </c>
      <c r="C182" s="29">
        <f>YEAR(B182) - YEAR(_xlfn.MINIFS($B:$B, $A:$A, A182)) + 1</f>
        <v>1</v>
      </c>
      <c r="D182" s="15">
        <f>IF(C182=1, 1500 - SUMIFS($Y:$Y, $A:$A, A182, $C:$C, C182, $E:$E, "Approved", $Z:$Z, "&lt;&gt;PFA GC", $F:$F, "&lt;&gt;No"),
   IF(C182=2, 1000 - SUMIFS($Y:$Y, $A:$A, A182, $C:$C, C182, $E:$E, "Approved", $Z:$Z, "&lt;&gt;PFA GC", $F:$F, "&lt;&gt;No"),
   IF(C182&gt;=3, 500 - SUMIFS($Y:$Y, $A:$A, A182, $C:$C, C182, $E:$E, "Approved", $Z:$Z, "&lt;&gt;PFA GC", $F:$F, "&lt;&gt;No"), "")))</f>
        <v>510.71000000000004</v>
      </c>
      <c r="E182" s="16" t="s">
        <v>28</v>
      </c>
      <c r="F182" s="28" t="s">
        <v>29</v>
      </c>
      <c r="G182" s="29" t="s">
        <v>30</v>
      </c>
      <c r="H182" s="23" t="s">
        <v>93</v>
      </c>
      <c r="I182" s="23" t="s">
        <v>125</v>
      </c>
      <c r="J182" s="23">
        <v>68506</v>
      </c>
      <c r="K182" s="37" t="s">
        <v>95</v>
      </c>
      <c r="L182" s="20" t="s">
        <v>2075</v>
      </c>
      <c r="M182" s="37" t="s">
        <v>101</v>
      </c>
      <c r="N182" s="37" t="s">
        <v>97</v>
      </c>
      <c r="O182" s="37" t="s">
        <v>98</v>
      </c>
      <c r="P182" s="37" t="s">
        <v>99</v>
      </c>
      <c r="Q182" s="37" t="s">
        <v>31</v>
      </c>
      <c r="R182" s="7" t="s">
        <v>31</v>
      </c>
      <c r="S182" s="23">
        <v>1</v>
      </c>
      <c r="T182" s="43">
        <v>1186</v>
      </c>
      <c r="U182" s="7" t="s">
        <v>31</v>
      </c>
      <c r="V182" s="48" t="s">
        <v>85</v>
      </c>
      <c r="W182" s="23" t="s">
        <v>107</v>
      </c>
      <c r="X182" s="7" t="s">
        <v>43</v>
      </c>
      <c r="Y182" s="10">
        <v>850</v>
      </c>
      <c r="Z182" s="23" t="s">
        <v>321</v>
      </c>
      <c r="AA182" s="12" t="s">
        <v>322</v>
      </c>
      <c r="AB182" s="51" t="s">
        <v>29</v>
      </c>
      <c r="AC182" s="23" t="s">
        <v>29</v>
      </c>
      <c r="AF182" s="23"/>
    </row>
    <row r="183" spans="1:32" ht="15" customHeight="1" x14ac:dyDescent="0.25">
      <c r="A183" s="27" t="s">
        <v>1341</v>
      </c>
      <c r="B183" s="25">
        <v>45155</v>
      </c>
      <c r="C183" s="29">
        <f>YEAR(B183) - YEAR(_xlfn.MINIFS($B:$B, $A:$A, A183)) + 1</f>
        <v>1</v>
      </c>
      <c r="D183" s="15">
        <f>IF(C183=1, 1500 - SUMIFS($Y:$Y, $A:$A, A183, $C:$C, C183, $E:$E, "Approved", $Z:$Z, "&lt;&gt;PFA GC", $F:$F, "&lt;&gt;No"),
   IF(C183=2, 1000 - SUMIFS($Y:$Y, $A:$A, A183, $C:$C, C183, $E:$E, "Approved", $Z:$Z, "&lt;&gt;PFA GC", $F:$F, "&lt;&gt;No"),
   IF(C183&gt;=3, 500 - SUMIFS($Y:$Y, $A:$A, A183, $C:$C, C183, $E:$E, "Approved", $Z:$Z, "&lt;&gt;PFA GC", $F:$F, "&lt;&gt;No"), "")))</f>
        <v>1500</v>
      </c>
      <c r="E183" s="36" t="s">
        <v>139</v>
      </c>
      <c r="F183" s="28" t="s">
        <v>99</v>
      </c>
      <c r="G183" s="29" t="s">
        <v>319</v>
      </c>
      <c r="H183" s="23" t="s">
        <v>31</v>
      </c>
      <c r="I183" s="23" t="s">
        <v>31</v>
      </c>
      <c r="J183" s="23" t="s">
        <v>31</v>
      </c>
      <c r="K183" s="37" t="s">
        <v>31</v>
      </c>
      <c r="L183" s="20" t="s">
        <v>31</v>
      </c>
      <c r="M183" s="37" t="s">
        <v>31</v>
      </c>
      <c r="N183" s="37" t="s">
        <v>31</v>
      </c>
      <c r="O183" s="37" t="s">
        <v>31</v>
      </c>
      <c r="P183" s="37" t="s">
        <v>31</v>
      </c>
      <c r="Q183" s="37" t="s">
        <v>31</v>
      </c>
      <c r="R183" s="7"/>
      <c r="S183" s="23" t="s">
        <v>31</v>
      </c>
      <c r="T183" s="43" t="s">
        <v>31</v>
      </c>
      <c r="U183" s="7"/>
      <c r="V183" s="48" t="s">
        <v>144</v>
      </c>
      <c r="W183" s="23" t="s">
        <v>145</v>
      </c>
      <c r="X183" s="7" t="s">
        <v>141</v>
      </c>
      <c r="Y183" s="10"/>
      <c r="Z183" s="23"/>
      <c r="AA183" s="12"/>
      <c r="AB183" s="51" t="s">
        <v>99</v>
      </c>
      <c r="AC183" s="29" t="s">
        <v>99</v>
      </c>
      <c r="AF183" s="23"/>
    </row>
    <row r="184" spans="1:32" ht="15" customHeight="1" x14ac:dyDescent="0.25">
      <c r="A184" s="30" t="s">
        <v>1342</v>
      </c>
      <c r="B184" s="25">
        <v>45155</v>
      </c>
      <c r="C184" s="29">
        <f>YEAR(B184) - YEAR(_xlfn.MINIFS($B:$B, $A:$A, A184)) + 1</f>
        <v>1</v>
      </c>
      <c r="D184" s="15">
        <f>IF(C184=1, 1500 - SUMIFS($Y:$Y, $A:$A, A184, $C:$C, C184, $E:$E, "Approved", $Z:$Z, "&lt;&gt;PFA GC", $F:$F, "&lt;&gt;No"),
   IF(C184=2, 1000 - SUMIFS($Y:$Y, $A:$A, A184, $C:$C, C184, $E:$E, "Approved", $Z:$Z, "&lt;&gt;PFA GC", $F:$F, "&lt;&gt;No"),
   IF(C184&gt;=3, 500 - SUMIFS($Y:$Y, $A:$A, A184, $C:$C, C184, $E:$E, "Approved", $Z:$Z, "&lt;&gt;PFA GC", $F:$F, "&lt;&gt;No"), "")))</f>
        <v>1500</v>
      </c>
      <c r="E184" s="36" t="s">
        <v>139</v>
      </c>
      <c r="F184" s="28" t="s">
        <v>99</v>
      </c>
      <c r="G184" s="29" t="s">
        <v>319</v>
      </c>
      <c r="H184" s="23" t="s">
        <v>31</v>
      </c>
      <c r="I184" s="23" t="s">
        <v>31</v>
      </c>
      <c r="J184" s="23" t="s">
        <v>31</v>
      </c>
      <c r="K184" s="37" t="s">
        <v>31</v>
      </c>
      <c r="L184" s="20" t="s">
        <v>31</v>
      </c>
      <c r="M184" s="37" t="s">
        <v>31</v>
      </c>
      <c r="N184" s="37" t="s">
        <v>31</v>
      </c>
      <c r="O184" s="37" t="s">
        <v>31</v>
      </c>
      <c r="P184" s="37" t="s">
        <v>31</v>
      </c>
      <c r="Q184" s="37" t="s">
        <v>31</v>
      </c>
      <c r="R184" s="7"/>
      <c r="S184" s="23" t="s">
        <v>31</v>
      </c>
      <c r="T184" s="43" t="s">
        <v>31</v>
      </c>
      <c r="U184" s="7"/>
      <c r="V184" s="48" t="s">
        <v>144</v>
      </c>
      <c r="W184" s="23" t="s">
        <v>145</v>
      </c>
      <c r="X184" s="7" t="s">
        <v>141</v>
      </c>
      <c r="Y184" s="10"/>
      <c r="Z184" s="23"/>
      <c r="AA184" s="12"/>
      <c r="AB184" s="51" t="s">
        <v>99</v>
      </c>
      <c r="AC184" s="29" t="s">
        <v>99</v>
      </c>
      <c r="AF184" s="23"/>
    </row>
    <row r="185" spans="1:32" ht="15" customHeight="1" x14ac:dyDescent="0.25">
      <c r="A185" s="30" t="s">
        <v>1343</v>
      </c>
      <c r="B185" s="13">
        <v>45156</v>
      </c>
      <c r="C185" s="29">
        <f>YEAR(B185) - YEAR(_xlfn.MINIFS($B:$B, $A:$A, A185)) + 1</f>
        <v>1</v>
      </c>
      <c r="D185" s="15">
        <f>IF(C185=1, 1500 - SUMIFS($Y:$Y, $A:$A, A185, $C:$C, C185, $E:$E, "Approved", $Z:$Z, "&lt;&gt;PFA GC", $F:$F, "&lt;&gt;No"),
   IF(C185=2, 1000 - SUMIFS($Y:$Y, $A:$A, A185, $C:$C, C185, $E:$E, "Approved", $Z:$Z, "&lt;&gt;PFA GC", $F:$F, "&lt;&gt;No"),
   IF(C185&gt;=3, 500 - SUMIFS($Y:$Y, $A:$A, A185, $C:$C, C185, $E:$E, "Approved", $Z:$Z, "&lt;&gt;PFA GC", $F:$F, "&lt;&gt;No"), "")))</f>
        <v>1500</v>
      </c>
      <c r="E185" s="16" t="s">
        <v>28</v>
      </c>
      <c r="F185" s="28">
        <v>45156</v>
      </c>
      <c r="G185" s="28" t="s">
        <v>30</v>
      </c>
      <c r="H185" s="23" t="s">
        <v>31</v>
      </c>
      <c r="I185" s="23" t="s">
        <v>31</v>
      </c>
      <c r="J185" s="23" t="s">
        <v>31</v>
      </c>
      <c r="K185" s="37" t="s">
        <v>31</v>
      </c>
      <c r="L185" s="20" t="s">
        <v>2080</v>
      </c>
      <c r="M185" s="37" t="s">
        <v>31</v>
      </c>
      <c r="N185" s="37" t="s">
        <v>31</v>
      </c>
      <c r="O185" s="37" t="s">
        <v>31</v>
      </c>
      <c r="P185" s="37" t="s">
        <v>31</v>
      </c>
      <c r="Q185" s="37" t="s">
        <v>31</v>
      </c>
      <c r="R185" s="7" t="s">
        <v>31</v>
      </c>
      <c r="S185" s="23" t="s">
        <v>31</v>
      </c>
      <c r="T185" s="43" t="s">
        <v>31</v>
      </c>
      <c r="U185" s="7" t="s">
        <v>31</v>
      </c>
      <c r="V185" s="48" t="s">
        <v>32</v>
      </c>
      <c r="W185" s="23" t="s">
        <v>250</v>
      </c>
      <c r="X185" s="7" t="s">
        <v>34</v>
      </c>
      <c r="Y185" s="10">
        <v>100</v>
      </c>
      <c r="Z185" s="23" t="s">
        <v>89</v>
      </c>
      <c r="AA185" s="12" t="s">
        <v>52</v>
      </c>
      <c r="AB185" s="51" t="s">
        <v>29</v>
      </c>
      <c r="AC185" s="23" t="s">
        <v>99</v>
      </c>
      <c r="AF185" s="23"/>
    </row>
    <row r="186" spans="1:32" ht="15" customHeight="1" x14ac:dyDescent="0.25">
      <c r="A186" s="30" t="s">
        <v>1344</v>
      </c>
      <c r="B186" s="13">
        <v>45156</v>
      </c>
      <c r="C186" s="29">
        <f>YEAR(B186) - YEAR(_xlfn.MINIFS($B:$B, $A:$A, A186)) + 1</f>
        <v>1</v>
      </c>
      <c r="D186" s="15">
        <f>IF(C186=1, 1500 - SUMIFS($Y:$Y, $A:$A, A186, $C:$C, C186, $E:$E, "Approved", $Z:$Z, "&lt;&gt;PFA GC", $F:$F, "&lt;&gt;No"),
   IF(C186=2, 1000 - SUMIFS($Y:$Y, $A:$A, A186, $C:$C, C186, $E:$E, "Approved", $Z:$Z, "&lt;&gt;PFA GC", $F:$F, "&lt;&gt;No"),
   IF(C186&gt;=3, 500 - SUMIFS($Y:$Y, $A:$A, A186, $C:$C, C186, $E:$E, "Approved", $Z:$Z, "&lt;&gt;PFA GC", $F:$F, "&lt;&gt;No"), "")))</f>
        <v>378.59999999999991</v>
      </c>
      <c r="E186" s="16" t="s">
        <v>28</v>
      </c>
      <c r="F186" s="28" t="s">
        <v>29</v>
      </c>
      <c r="G186" s="29" t="s">
        <v>30</v>
      </c>
      <c r="H186" s="23" t="s">
        <v>93</v>
      </c>
      <c r="I186" s="23" t="s">
        <v>94</v>
      </c>
      <c r="J186" s="23">
        <v>68524</v>
      </c>
      <c r="K186" s="37" t="s">
        <v>95</v>
      </c>
      <c r="L186" s="20" t="s">
        <v>2097</v>
      </c>
      <c r="M186" s="37" t="s">
        <v>101</v>
      </c>
      <c r="N186" s="37" t="s">
        <v>97</v>
      </c>
      <c r="O186" s="37" t="s">
        <v>98</v>
      </c>
      <c r="P186" s="37" t="s">
        <v>99</v>
      </c>
      <c r="Q186" s="37" t="s">
        <v>323</v>
      </c>
      <c r="R186" s="7" t="s">
        <v>31</v>
      </c>
      <c r="S186" s="23">
        <v>3</v>
      </c>
      <c r="T186" s="43">
        <v>4816</v>
      </c>
      <c r="U186" s="7" t="s">
        <v>31</v>
      </c>
      <c r="V186" s="22" t="s">
        <v>85</v>
      </c>
      <c r="W186" s="23" t="s">
        <v>107</v>
      </c>
      <c r="X186" s="7" t="s">
        <v>49</v>
      </c>
      <c r="Y186" s="10">
        <v>1121.4000000000001</v>
      </c>
      <c r="Z186" s="23" t="s">
        <v>324</v>
      </c>
      <c r="AA186" s="12" t="s">
        <v>325</v>
      </c>
      <c r="AB186" s="51" t="s">
        <v>29</v>
      </c>
      <c r="AC186" s="23" t="s">
        <v>99</v>
      </c>
      <c r="AF186" s="23"/>
    </row>
    <row r="187" spans="1:32" ht="15" customHeight="1" x14ac:dyDescent="0.25">
      <c r="A187" s="27" t="s">
        <v>1345</v>
      </c>
      <c r="B187" s="13">
        <v>45159</v>
      </c>
      <c r="C187" s="29">
        <f>YEAR(B187) - YEAR(_xlfn.MINIFS($B:$B, $A:$A, A187)) + 1</f>
        <v>1</v>
      </c>
      <c r="D187" s="15">
        <f>IF(C187=1, 1500 - SUMIFS($Y:$Y, $A:$A, A187, $C:$C, C187, $E:$E, "Approved", $Z:$Z, "&lt;&gt;PFA GC", $F:$F, "&lt;&gt;No"),
   IF(C187=2, 1000 - SUMIFS($Y:$Y, $A:$A, A187, $C:$C, C187, $E:$E, "Approved", $Z:$Z, "&lt;&gt;PFA GC", $F:$F, "&lt;&gt;No"),
   IF(C187&gt;=3, 500 - SUMIFS($Y:$Y, $A:$A, A187, $C:$C, C187, $E:$E, "Approved", $Z:$Z, "&lt;&gt;PFA GC", $F:$F, "&lt;&gt;No"), "")))</f>
        <v>1500</v>
      </c>
      <c r="E187" s="36" t="s">
        <v>139</v>
      </c>
      <c r="F187" s="28" t="s">
        <v>99</v>
      </c>
      <c r="G187" s="29" t="s">
        <v>319</v>
      </c>
      <c r="K187" s="37"/>
      <c r="L187" s="20" t="s">
        <v>2081</v>
      </c>
      <c r="M187" s="37" t="s">
        <v>108</v>
      </c>
      <c r="N187" s="37" t="s">
        <v>102</v>
      </c>
      <c r="O187" s="37" t="s">
        <v>98</v>
      </c>
      <c r="P187" s="37" t="s">
        <v>270</v>
      </c>
      <c r="Q187" s="37" t="s">
        <v>114</v>
      </c>
      <c r="R187" s="7"/>
      <c r="S187" s="23">
        <v>1</v>
      </c>
      <c r="T187" s="43">
        <v>0</v>
      </c>
      <c r="U187" s="7"/>
      <c r="V187" s="22" t="s">
        <v>144</v>
      </c>
      <c r="W187" s="23" t="s">
        <v>145</v>
      </c>
      <c r="X187" s="7" t="s">
        <v>141</v>
      </c>
      <c r="Y187" s="10"/>
      <c r="Z187" s="23"/>
      <c r="AA187" s="12"/>
      <c r="AB187" s="51" t="s">
        <v>99</v>
      </c>
      <c r="AC187" s="29" t="s">
        <v>99</v>
      </c>
      <c r="AD187" s="23" t="s">
        <v>326</v>
      </c>
      <c r="AF187" s="23"/>
    </row>
    <row r="188" spans="1:32" ht="15" customHeight="1" x14ac:dyDescent="0.25">
      <c r="A188" s="27" t="s">
        <v>1214</v>
      </c>
      <c r="B188" s="25">
        <v>45160</v>
      </c>
      <c r="C188" s="29">
        <f>YEAR(B188) - YEAR(_xlfn.MINIFS($B:$B, $A:$A, A188)) + 1</f>
        <v>1</v>
      </c>
      <c r="D188" s="15">
        <f>IF(C188=1, 1500 - SUMIFS($Y:$Y, $A:$A, A188, $C:$C, C188, $E:$E, "Approved", $Z:$Z, "&lt;&gt;PFA GC", $F:$F, "&lt;&gt;No"),
   IF(C188=2, 1000 - SUMIFS($Y:$Y, $A:$A, A188, $C:$C, C188, $E:$E, "Approved", $Z:$Z, "&lt;&gt;PFA GC", $F:$F, "&lt;&gt;No"),
   IF(C188&gt;=3, 500 - SUMIFS($Y:$Y, $A:$A, A188, $C:$C, C188, $E:$E, "Approved", $Z:$Z, "&lt;&gt;PFA GC", $F:$F, "&lt;&gt;No"), "")))</f>
        <v>1500</v>
      </c>
      <c r="E188" s="16" t="s">
        <v>28</v>
      </c>
      <c r="F188" s="28">
        <v>45160</v>
      </c>
      <c r="G188" s="28" t="s">
        <v>30</v>
      </c>
      <c r="H188" s="23" t="s">
        <v>31</v>
      </c>
      <c r="I188" s="23" t="s">
        <v>31</v>
      </c>
      <c r="J188" s="23" t="s">
        <v>31</v>
      </c>
      <c r="K188" s="37" t="s">
        <v>31</v>
      </c>
      <c r="L188" s="20" t="s">
        <v>2073</v>
      </c>
      <c r="M188" s="37" t="s">
        <v>31</v>
      </c>
      <c r="N188" s="37" t="s">
        <v>31</v>
      </c>
      <c r="O188" s="37" t="s">
        <v>31</v>
      </c>
      <c r="P188" s="37" t="s">
        <v>31</v>
      </c>
      <c r="Q188" s="37" t="s">
        <v>31</v>
      </c>
      <c r="R188" s="7" t="s">
        <v>31</v>
      </c>
      <c r="S188" s="23" t="s">
        <v>31</v>
      </c>
      <c r="T188" s="43" t="s">
        <v>31</v>
      </c>
      <c r="U188" s="7" t="s">
        <v>31</v>
      </c>
      <c r="V188" s="22" t="s">
        <v>32</v>
      </c>
      <c r="W188" s="23" t="s">
        <v>61</v>
      </c>
      <c r="X188" s="7" t="s">
        <v>34</v>
      </c>
      <c r="Y188" s="10">
        <v>50</v>
      </c>
      <c r="Z188" s="23" t="s">
        <v>89</v>
      </c>
      <c r="AA188" s="12" t="s">
        <v>52</v>
      </c>
      <c r="AB188" s="51" t="s">
        <v>29</v>
      </c>
      <c r="AC188" s="23" t="s">
        <v>99</v>
      </c>
      <c r="AF188" s="23"/>
    </row>
    <row r="189" spans="1:32" ht="15" customHeight="1" x14ac:dyDescent="0.25">
      <c r="A189" s="27" t="s">
        <v>1346</v>
      </c>
      <c r="B189" s="25">
        <v>45161</v>
      </c>
      <c r="C189" s="29">
        <f>YEAR(B189) - YEAR(_xlfn.MINIFS($B:$B, $A:$A, A189)) + 1</f>
        <v>1</v>
      </c>
      <c r="D189" s="15">
        <f>IF(C189=1, 1500 - SUMIFS($Y:$Y, $A:$A, A189, $C:$C, C189, $E:$E, "Approved", $Z:$Z, "&lt;&gt;PFA GC", $F:$F, "&lt;&gt;No"),
   IF(C189=2, 1000 - SUMIFS($Y:$Y, $A:$A, A189, $C:$C, C189, $E:$E, "Approved", $Z:$Z, "&lt;&gt;PFA GC", $F:$F, "&lt;&gt;No"),
   IF(C189&gt;=3, 500 - SUMIFS($Y:$Y, $A:$A, A189, $C:$C, C189, $E:$E, "Approved", $Z:$Z, "&lt;&gt;PFA GC", $F:$F, "&lt;&gt;No"), "")))</f>
        <v>1500</v>
      </c>
      <c r="E189" s="16" t="s">
        <v>28</v>
      </c>
      <c r="F189" s="28">
        <v>45161</v>
      </c>
      <c r="G189" s="28" t="s">
        <v>30</v>
      </c>
      <c r="H189" s="23" t="s">
        <v>31</v>
      </c>
      <c r="I189" s="23" t="s">
        <v>31</v>
      </c>
      <c r="J189" s="23" t="s">
        <v>31</v>
      </c>
      <c r="K189" s="37" t="s">
        <v>31</v>
      </c>
      <c r="L189" s="20" t="s">
        <v>2089</v>
      </c>
      <c r="M189" s="37" t="s">
        <v>31</v>
      </c>
      <c r="N189" s="37" t="s">
        <v>31</v>
      </c>
      <c r="O189" s="37" t="s">
        <v>31</v>
      </c>
      <c r="P189" s="37" t="s">
        <v>31</v>
      </c>
      <c r="Q189" s="37" t="s">
        <v>31</v>
      </c>
      <c r="R189" s="7" t="s">
        <v>31</v>
      </c>
      <c r="S189" s="23" t="s">
        <v>31</v>
      </c>
      <c r="T189" s="43" t="s">
        <v>31</v>
      </c>
      <c r="U189" s="7" t="s">
        <v>31</v>
      </c>
      <c r="V189" s="22" t="s">
        <v>32</v>
      </c>
      <c r="W189" s="23" t="s">
        <v>61</v>
      </c>
      <c r="X189" s="7" t="s">
        <v>34</v>
      </c>
      <c r="Y189" s="10">
        <v>50</v>
      </c>
      <c r="Z189" s="23" t="s">
        <v>89</v>
      </c>
      <c r="AA189" s="12" t="s">
        <v>52</v>
      </c>
      <c r="AB189" s="51" t="s">
        <v>29</v>
      </c>
      <c r="AC189" s="23" t="s">
        <v>99</v>
      </c>
      <c r="AF189" s="23"/>
    </row>
    <row r="190" spans="1:32" ht="15" customHeight="1" x14ac:dyDescent="0.25">
      <c r="A190" s="27" t="s">
        <v>1348</v>
      </c>
      <c r="B190" s="25">
        <v>45162</v>
      </c>
      <c r="C190" s="29">
        <f>YEAR(B190) - YEAR(_xlfn.MINIFS($B:$B, $A:$A, A190)) + 1</f>
        <v>1</v>
      </c>
      <c r="D190" s="15">
        <f>IF(C190=1, 1500 - SUMIFS($Y:$Y, $A:$A, A190, $C:$C, C190, $E:$E, "Approved", $Z:$Z, "&lt;&gt;PFA GC", $F:$F, "&lt;&gt;No"),
   IF(C190=2, 1000 - SUMIFS($Y:$Y, $A:$A, A190, $C:$C, C190, $E:$E, "Approved", $Z:$Z, "&lt;&gt;PFA GC", $F:$F, "&lt;&gt;No"),
   IF(C190&gt;=3, 500 - SUMIFS($Y:$Y, $A:$A, A190, $C:$C, C190, $E:$E, "Approved", $Z:$Z, "&lt;&gt;PFA GC", $F:$F, "&lt;&gt;No"), "")))</f>
        <v>1500</v>
      </c>
      <c r="E190" s="36" t="s">
        <v>139</v>
      </c>
      <c r="F190" s="28" t="s">
        <v>99</v>
      </c>
      <c r="G190" s="29" t="s">
        <v>327</v>
      </c>
      <c r="H190" s="23" t="s">
        <v>93</v>
      </c>
      <c r="I190" s="23" t="s">
        <v>94</v>
      </c>
      <c r="J190" s="23">
        <v>68507</v>
      </c>
      <c r="K190" s="37"/>
      <c r="L190" s="20" t="s">
        <v>2074</v>
      </c>
      <c r="M190" s="37" t="s">
        <v>96</v>
      </c>
      <c r="N190" s="37" t="s">
        <v>102</v>
      </c>
      <c r="O190" s="37" t="s">
        <v>98</v>
      </c>
      <c r="P190" s="37" t="s">
        <v>270</v>
      </c>
      <c r="Q190" s="37" t="s">
        <v>114</v>
      </c>
      <c r="R190" s="7"/>
      <c r="S190" s="23">
        <v>4</v>
      </c>
      <c r="T190" s="43">
        <v>5430</v>
      </c>
      <c r="U190" s="7"/>
      <c r="V190" s="22" t="s">
        <v>82</v>
      </c>
      <c r="W190" s="23" t="s">
        <v>328</v>
      </c>
      <c r="X190" s="7" t="s">
        <v>141</v>
      </c>
      <c r="Y190" s="10"/>
      <c r="Z190" s="23"/>
      <c r="AA190" s="12" t="s">
        <v>329</v>
      </c>
      <c r="AB190" s="51" t="s">
        <v>99</v>
      </c>
      <c r="AC190" s="29" t="s">
        <v>99</v>
      </c>
      <c r="AD190" s="23" t="s">
        <v>330</v>
      </c>
      <c r="AF190" s="23"/>
    </row>
    <row r="191" spans="1:32" ht="15" customHeight="1" x14ac:dyDescent="0.25">
      <c r="A191" s="27" t="s">
        <v>1262</v>
      </c>
      <c r="B191" s="25">
        <v>45162</v>
      </c>
      <c r="C191" s="29">
        <f>YEAR(B191) - YEAR(_xlfn.MINIFS($B:$B, $A:$A, A191)) + 1</f>
        <v>1</v>
      </c>
      <c r="D191" s="15">
        <f>IF(C191=1, 1500 - SUMIFS($Y:$Y, $A:$A, A191, $C:$C, C191, $E:$E, "Approved", $Z:$Z, "&lt;&gt;PFA GC", $F:$F, "&lt;&gt;No"),
   IF(C191=2, 1000 - SUMIFS($Y:$Y, $A:$A, A191, $C:$C, C191, $E:$E, "Approved", $Z:$Z, "&lt;&gt;PFA GC", $F:$F, "&lt;&gt;No"),
   IF(C191&gt;=3, 500 - SUMIFS($Y:$Y, $A:$A, A191, $C:$C, C191, $E:$E, "Approved", $Z:$Z, "&lt;&gt;PFA GC", $F:$F, "&lt;&gt;No"), "")))</f>
        <v>580</v>
      </c>
      <c r="E191" s="16" t="s">
        <v>28</v>
      </c>
      <c r="F191" s="28" t="s">
        <v>29</v>
      </c>
      <c r="G191" s="16" t="s">
        <v>30</v>
      </c>
      <c r="H191" s="18" t="s">
        <v>200</v>
      </c>
      <c r="I191" s="18" t="s">
        <v>94</v>
      </c>
      <c r="J191" s="18">
        <v>68651</v>
      </c>
      <c r="K191" s="19" t="s">
        <v>95</v>
      </c>
      <c r="L191" s="20" t="s">
        <v>2081</v>
      </c>
      <c r="M191" s="19" t="s">
        <v>31</v>
      </c>
      <c r="N191" s="19" t="s">
        <v>102</v>
      </c>
      <c r="O191" s="19" t="s">
        <v>98</v>
      </c>
      <c r="P191" s="19" t="s">
        <v>99</v>
      </c>
      <c r="Q191" s="19" t="s">
        <v>31</v>
      </c>
      <c r="R191" s="7" t="s">
        <v>31</v>
      </c>
      <c r="S191" s="18">
        <v>1</v>
      </c>
      <c r="T191" s="21" t="s">
        <v>31</v>
      </c>
      <c r="U191" s="7" t="s">
        <v>31</v>
      </c>
      <c r="V191" s="34" t="s">
        <v>81</v>
      </c>
      <c r="W191" s="18" t="s">
        <v>109</v>
      </c>
      <c r="X191" s="7" t="s">
        <v>40</v>
      </c>
      <c r="Y191" s="10">
        <v>200</v>
      </c>
      <c r="Z191" s="23" t="s">
        <v>35</v>
      </c>
      <c r="AA191" s="26" t="s">
        <v>90</v>
      </c>
      <c r="AB191" s="70" t="s">
        <v>29</v>
      </c>
      <c r="AC191" s="23" t="s">
        <v>99</v>
      </c>
      <c r="AF191" s="23"/>
    </row>
    <row r="192" spans="1:32" ht="15" customHeight="1" x14ac:dyDescent="0.25">
      <c r="A192" s="27" t="s">
        <v>1277</v>
      </c>
      <c r="B192" s="25">
        <v>45162</v>
      </c>
      <c r="C192" s="29">
        <f>YEAR(B192) - YEAR(_xlfn.MINIFS($B:$B, $A:$A, A192)) + 1</f>
        <v>1</v>
      </c>
      <c r="D192" s="15">
        <f>IF(C192=1, 1500 - SUMIFS($Y:$Y, $A:$A, A192, $C:$C, C192, $E:$E, "Approved", $Z:$Z, "&lt;&gt;PFA GC", $F:$F, "&lt;&gt;No"),
   IF(C192=2, 1000 - SUMIFS($Y:$Y, $A:$A, A192, $C:$C, C192, $E:$E, "Approved", $Z:$Z, "&lt;&gt;PFA GC", $F:$F, "&lt;&gt;No"),
   IF(C192&gt;=3, 500 - SUMIFS($Y:$Y, $A:$A, A192, $C:$C, C192, $E:$E, "Approved", $Z:$Z, "&lt;&gt;PFA GC", $F:$F, "&lt;&gt;No"), "")))</f>
        <v>31.75</v>
      </c>
      <c r="E192" s="16" t="s">
        <v>28</v>
      </c>
      <c r="F192" s="28" t="s">
        <v>29</v>
      </c>
      <c r="G192" s="29" t="s">
        <v>30</v>
      </c>
      <c r="H192" s="23" t="s">
        <v>332</v>
      </c>
      <c r="I192" s="23" t="s">
        <v>94</v>
      </c>
      <c r="J192" s="23">
        <v>68434</v>
      </c>
      <c r="K192" s="37" t="s">
        <v>95</v>
      </c>
      <c r="L192" s="20" t="s">
        <v>2081</v>
      </c>
      <c r="M192" s="37" t="s">
        <v>96</v>
      </c>
      <c r="N192" s="37" t="s">
        <v>102</v>
      </c>
      <c r="O192" s="37" t="s">
        <v>98</v>
      </c>
      <c r="P192" s="37" t="s">
        <v>99</v>
      </c>
      <c r="Q192" s="37" t="s">
        <v>31</v>
      </c>
      <c r="R192" s="7" t="s">
        <v>31</v>
      </c>
      <c r="S192" s="23">
        <v>2</v>
      </c>
      <c r="T192" s="43">
        <v>3917.5</v>
      </c>
      <c r="U192" s="7" t="s">
        <v>31</v>
      </c>
      <c r="V192" s="22" t="s">
        <v>82</v>
      </c>
      <c r="W192" s="23" t="s">
        <v>206</v>
      </c>
      <c r="X192" s="7" t="s">
        <v>43</v>
      </c>
      <c r="Y192" s="10">
        <v>500</v>
      </c>
      <c r="Z192" s="23" t="s">
        <v>333</v>
      </c>
      <c r="AA192" s="12" t="s">
        <v>222</v>
      </c>
      <c r="AB192" s="51" t="s">
        <v>29</v>
      </c>
      <c r="AC192" s="23" t="s">
        <v>99</v>
      </c>
      <c r="AF192" s="23"/>
    </row>
    <row r="193" spans="1:32" ht="15" customHeight="1" x14ac:dyDescent="0.25">
      <c r="A193" s="30" t="s">
        <v>1227</v>
      </c>
      <c r="B193" s="25">
        <v>45162</v>
      </c>
      <c r="C193" s="29">
        <f>YEAR(B193) - YEAR(_xlfn.MINIFS($B:$B, $A:$A, A193)) + 1</f>
        <v>1</v>
      </c>
      <c r="D193" s="15">
        <f>IF(C193=1, 1500 - SUMIFS($Y:$Y, $A:$A, A193, $C:$C, C193, $E:$E, "Approved", $Z:$Z, "&lt;&gt;PFA GC", $F:$F, "&lt;&gt;No"),
   IF(C193=2, 1000 - SUMIFS($Y:$Y, $A:$A, A193, $C:$C, C193, $E:$E, "Approved", $Z:$Z, "&lt;&gt;PFA GC", $F:$F, "&lt;&gt;No"),
   IF(C193&gt;=3, 500 - SUMIFS($Y:$Y, $A:$A, A193, $C:$C, C193, $E:$E, "Approved", $Z:$Z, "&lt;&gt;PFA GC", $F:$F, "&lt;&gt;No"), "")))</f>
        <v>1500</v>
      </c>
      <c r="E193" s="16" t="s">
        <v>28</v>
      </c>
      <c r="F193" s="28">
        <v>45162</v>
      </c>
      <c r="G193" s="28" t="s">
        <v>30</v>
      </c>
      <c r="H193" s="23" t="s">
        <v>31</v>
      </c>
      <c r="I193" s="23" t="s">
        <v>31</v>
      </c>
      <c r="J193" s="23" t="s">
        <v>31</v>
      </c>
      <c r="K193" s="37" t="s">
        <v>31</v>
      </c>
      <c r="L193" s="20" t="s">
        <v>2090</v>
      </c>
      <c r="M193" s="37" t="s">
        <v>31</v>
      </c>
      <c r="N193" s="37" t="s">
        <v>31</v>
      </c>
      <c r="O193" s="37" t="s">
        <v>31</v>
      </c>
      <c r="P193" s="37" t="s">
        <v>31</v>
      </c>
      <c r="Q193" s="37" t="s">
        <v>31</v>
      </c>
      <c r="R193" s="7" t="s">
        <v>31</v>
      </c>
      <c r="S193" s="23" t="s">
        <v>31</v>
      </c>
      <c r="T193" s="43" t="s">
        <v>31</v>
      </c>
      <c r="U193" s="7" t="s">
        <v>31</v>
      </c>
      <c r="V193" s="22" t="s">
        <v>32</v>
      </c>
      <c r="W193" s="23" t="s">
        <v>61</v>
      </c>
      <c r="X193" s="7" t="s">
        <v>34</v>
      </c>
      <c r="Y193" s="10">
        <v>100</v>
      </c>
      <c r="Z193" s="23" t="s">
        <v>89</v>
      </c>
      <c r="AA193" s="12" t="s">
        <v>52</v>
      </c>
      <c r="AB193" s="51" t="s">
        <v>29</v>
      </c>
      <c r="AC193" s="23" t="s">
        <v>99</v>
      </c>
      <c r="AF193" s="23"/>
    </row>
    <row r="194" spans="1:32" ht="15" customHeight="1" x14ac:dyDescent="0.25">
      <c r="A194" s="27" t="s">
        <v>1263</v>
      </c>
      <c r="B194" s="25">
        <v>45162</v>
      </c>
      <c r="C194" s="29">
        <f>YEAR(B194) - YEAR(_xlfn.MINIFS($B:$B, $A:$A, A194)) + 1</f>
        <v>1</v>
      </c>
      <c r="D194" s="15">
        <f>IF(C194=1, 1500 - SUMIFS($Y:$Y, $A:$A, A194, $C:$C, C194, $E:$E, "Approved", $Z:$Z, "&lt;&gt;PFA GC", $F:$F, "&lt;&gt;No"),
   IF(C194=2, 1000 - SUMIFS($Y:$Y, $A:$A, A194, $C:$C, C194, $E:$E, "Approved", $Z:$Z, "&lt;&gt;PFA GC", $F:$F, "&lt;&gt;No"),
   IF(C194&gt;=3, 500 - SUMIFS($Y:$Y, $A:$A, A194, $C:$C, C194, $E:$E, "Approved", $Z:$Z, "&lt;&gt;PFA GC", $F:$F, "&lt;&gt;No"), "")))</f>
        <v>1227.04</v>
      </c>
      <c r="E194" s="16" t="s">
        <v>28</v>
      </c>
      <c r="F194" s="28" t="s">
        <v>29</v>
      </c>
      <c r="G194" s="29" t="s">
        <v>30</v>
      </c>
      <c r="H194" s="23" t="s">
        <v>100</v>
      </c>
      <c r="I194" s="23" t="s">
        <v>125</v>
      </c>
      <c r="J194" s="23">
        <v>68144</v>
      </c>
      <c r="K194" s="37" t="s">
        <v>95</v>
      </c>
      <c r="L194" s="20" t="s">
        <v>2097</v>
      </c>
      <c r="M194" s="37" t="s">
        <v>101</v>
      </c>
      <c r="N194" s="37" t="s">
        <v>97</v>
      </c>
      <c r="O194" s="37" t="s">
        <v>231</v>
      </c>
      <c r="P194" s="37" t="s">
        <v>99</v>
      </c>
      <c r="Q194" s="37" t="s">
        <v>323</v>
      </c>
      <c r="R194" s="7" t="s">
        <v>31</v>
      </c>
      <c r="S194" s="23">
        <v>1</v>
      </c>
      <c r="T194" s="43">
        <v>960</v>
      </c>
      <c r="U194" s="7" t="s">
        <v>31</v>
      </c>
      <c r="V194" s="22" t="s">
        <v>32</v>
      </c>
      <c r="W194" s="23" t="s">
        <v>286</v>
      </c>
      <c r="X194" s="7" t="s">
        <v>33</v>
      </c>
      <c r="Y194" s="10">
        <v>183.76</v>
      </c>
      <c r="Z194" s="23" t="s">
        <v>48</v>
      </c>
      <c r="AA194" s="12" t="s">
        <v>331</v>
      </c>
      <c r="AB194" s="51" t="s">
        <v>29</v>
      </c>
      <c r="AC194" s="23" t="s">
        <v>99</v>
      </c>
      <c r="AF194" s="23"/>
    </row>
    <row r="195" spans="1:32" ht="15" customHeight="1" x14ac:dyDescent="0.25">
      <c r="A195" s="27" t="s">
        <v>1347</v>
      </c>
      <c r="B195" s="25">
        <v>45162</v>
      </c>
      <c r="C195" s="29">
        <f>YEAR(B195) - YEAR(_xlfn.MINIFS($B:$B, $A:$A, A195)) + 1</f>
        <v>1</v>
      </c>
      <c r="D195" s="15">
        <f>IF(C195=1, 1500 - SUMIFS($Y:$Y, $A:$A, A195, $C:$C, C195, $E:$E, "Approved", $Z:$Z, "&lt;&gt;PFA GC", $F:$F, "&lt;&gt;No"),
   IF(C195=2, 1000 - SUMIFS($Y:$Y, $A:$A, A195, $C:$C, C195, $E:$E, "Approved", $Z:$Z, "&lt;&gt;PFA GC", $F:$F, "&lt;&gt;No"),
   IF(C195&gt;=3, 500 - SUMIFS($Y:$Y, $A:$A, A195, $C:$C, C195, $E:$E, "Approved", $Z:$Z, "&lt;&gt;PFA GC", $F:$F, "&lt;&gt;No"), "")))</f>
        <v>-350</v>
      </c>
      <c r="E195" s="16" t="s">
        <v>28</v>
      </c>
      <c r="F195" s="28">
        <v>45162</v>
      </c>
      <c r="G195" s="28" t="s">
        <v>30</v>
      </c>
      <c r="H195" s="23" t="s">
        <v>31</v>
      </c>
      <c r="I195" s="23" t="s">
        <v>31</v>
      </c>
      <c r="J195" s="23" t="s">
        <v>31</v>
      </c>
      <c r="K195" s="37" t="s">
        <v>31</v>
      </c>
      <c r="L195" s="20" t="s">
        <v>2111</v>
      </c>
      <c r="M195" s="37" t="s">
        <v>31</v>
      </c>
      <c r="N195" s="37" t="s">
        <v>31</v>
      </c>
      <c r="O195" s="37" t="s">
        <v>31</v>
      </c>
      <c r="P195" s="37" t="s">
        <v>31</v>
      </c>
      <c r="Q195" s="37" t="s">
        <v>31</v>
      </c>
      <c r="R195" s="7" t="s">
        <v>31</v>
      </c>
      <c r="S195" s="23" t="s">
        <v>31</v>
      </c>
      <c r="T195" s="43" t="s">
        <v>31</v>
      </c>
      <c r="U195" s="7" t="s">
        <v>31</v>
      </c>
      <c r="V195" s="22" t="s">
        <v>32</v>
      </c>
      <c r="W195" s="23" t="s">
        <v>250</v>
      </c>
      <c r="X195" s="7" t="s">
        <v>34</v>
      </c>
      <c r="Y195" s="10">
        <v>100</v>
      </c>
      <c r="Z195" s="23" t="s">
        <v>89</v>
      </c>
      <c r="AA195" s="12" t="s">
        <v>52</v>
      </c>
      <c r="AB195" s="51" t="s">
        <v>29</v>
      </c>
      <c r="AC195" s="23" t="s">
        <v>99</v>
      </c>
      <c r="AF195" s="23"/>
    </row>
    <row r="196" spans="1:32" ht="15" customHeight="1" x14ac:dyDescent="0.25">
      <c r="A196" s="27" t="s">
        <v>1203</v>
      </c>
      <c r="B196" s="25">
        <v>45163</v>
      </c>
      <c r="C196" s="29">
        <f>YEAR(B196) - YEAR(_xlfn.MINIFS($B:$B, $A:$A, A196)) + 1</f>
        <v>1</v>
      </c>
      <c r="D196" s="15">
        <f>IF(C196=1, 1500 - SUMIFS($Y:$Y, $A:$A, A196, $C:$C, C196, $E:$E, "Approved", $Z:$Z, "&lt;&gt;PFA GC", $F:$F, "&lt;&gt;No"),
   IF(C196=2, 1000 - SUMIFS($Y:$Y, $A:$A, A196, $C:$C, C196, $E:$E, "Approved", $Z:$Z, "&lt;&gt;PFA GC", $F:$F, "&lt;&gt;No"),
   IF(C196&gt;=3, 500 - SUMIFS($Y:$Y, $A:$A, A196, $C:$C, C196, $E:$E, "Approved", $Z:$Z, "&lt;&gt;PFA GC", $F:$F, "&lt;&gt;No"), "")))</f>
        <v>0</v>
      </c>
      <c r="E196" s="16" t="s">
        <v>28</v>
      </c>
      <c r="F196" s="28">
        <v>45163</v>
      </c>
      <c r="G196" s="28" t="s">
        <v>30</v>
      </c>
      <c r="H196" s="23" t="s">
        <v>31</v>
      </c>
      <c r="I196" s="23" t="s">
        <v>31</v>
      </c>
      <c r="J196" s="23" t="s">
        <v>31</v>
      </c>
      <c r="K196" s="37" t="s">
        <v>31</v>
      </c>
      <c r="L196" s="20" t="s">
        <v>2081</v>
      </c>
      <c r="M196" s="37" t="s">
        <v>31</v>
      </c>
      <c r="N196" s="37" t="s">
        <v>31</v>
      </c>
      <c r="O196" s="37" t="s">
        <v>31</v>
      </c>
      <c r="P196" s="37" t="s">
        <v>31</v>
      </c>
      <c r="Q196" s="37" t="s">
        <v>31</v>
      </c>
      <c r="R196" s="7" t="s">
        <v>31</v>
      </c>
      <c r="S196" s="23" t="s">
        <v>31</v>
      </c>
      <c r="T196" s="43" t="s">
        <v>31</v>
      </c>
      <c r="U196" s="7" t="s">
        <v>31</v>
      </c>
      <c r="V196" s="22" t="s">
        <v>32</v>
      </c>
      <c r="W196" s="23" t="s">
        <v>61</v>
      </c>
      <c r="X196" s="7" t="s">
        <v>34</v>
      </c>
      <c r="Y196" s="10">
        <v>75</v>
      </c>
      <c r="Z196" s="23" t="s">
        <v>89</v>
      </c>
      <c r="AA196" s="12" t="s">
        <v>52</v>
      </c>
      <c r="AB196" s="51" t="s">
        <v>29</v>
      </c>
      <c r="AC196" s="23" t="s">
        <v>99</v>
      </c>
      <c r="AF196" s="23"/>
    </row>
    <row r="197" spans="1:32" ht="15" customHeight="1" x14ac:dyDescent="0.25">
      <c r="A197" s="27" t="s">
        <v>1349</v>
      </c>
      <c r="B197" s="25">
        <v>45163</v>
      </c>
      <c r="C197" s="29">
        <f>YEAR(B197) - YEAR(_xlfn.MINIFS($B:$B, $A:$A, A197)) + 1</f>
        <v>1</v>
      </c>
      <c r="D197" s="15">
        <f>IF(C197=1, 1500 - SUMIFS($Y:$Y, $A:$A, A197, $C:$C, C197, $E:$E, "Approved", $Z:$Z, "&lt;&gt;PFA GC", $F:$F, "&lt;&gt;No"),
   IF(C197=2, 1000 - SUMIFS($Y:$Y, $A:$A, A197, $C:$C, C197, $E:$E, "Approved", $Z:$Z, "&lt;&gt;PFA GC", $F:$F, "&lt;&gt;No"),
   IF(C197&gt;=3, 500 - SUMIFS($Y:$Y, $A:$A, A197, $C:$C, C197, $E:$E, "Approved", $Z:$Z, "&lt;&gt;PFA GC", $F:$F, "&lt;&gt;No"), "")))</f>
        <v>100</v>
      </c>
      <c r="E197" s="16" t="s">
        <v>28</v>
      </c>
      <c r="F197" s="28" t="s">
        <v>29</v>
      </c>
      <c r="G197" s="29" t="s">
        <v>30</v>
      </c>
      <c r="H197" s="23" t="s">
        <v>93</v>
      </c>
      <c r="I197" s="23" t="s">
        <v>94</v>
      </c>
      <c r="J197" s="23">
        <v>68505</v>
      </c>
      <c r="K197" s="37"/>
      <c r="L197" s="20" t="s">
        <v>2095</v>
      </c>
      <c r="M197" s="37" t="s">
        <v>101</v>
      </c>
      <c r="N197" s="37" t="s">
        <v>97</v>
      </c>
      <c r="O197" s="37" t="s">
        <v>41</v>
      </c>
      <c r="P197" s="37" t="s">
        <v>29</v>
      </c>
      <c r="Q197" s="37" t="s">
        <v>231</v>
      </c>
      <c r="R197" s="7" t="s">
        <v>31</v>
      </c>
      <c r="S197" s="23">
        <v>3</v>
      </c>
      <c r="T197" s="43">
        <v>3213.34</v>
      </c>
      <c r="U197" s="7" t="s">
        <v>31</v>
      </c>
      <c r="V197" s="22" t="s">
        <v>85</v>
      </c>
      <c r="W197" s="23" t="s">
        <v>107</v>
      </c>
      <c r="X197" s="7" t="s">
        <v>43</v>
      </c>
      <c r="Y197" s="10">
        <v>1400</v>
      </c>
      <c r="Z197" s="23" t="s">
        <v>146</v>
      </c>
      <c r="AA197" s="12" t="s">
        <v>334</v>
      </c>
      <c r="AB197" s="51" t="s">
        <v>29</v>
      </c>
      <c r="AC197" s="23" t="s">
        <v>99</v>
      </c>
      <c r="AF197" s="23"/>
    </row>
    <row r="198" spans="1:32" ht="15" customHeight="1" x14ac:dyDescent="0.25">
      <c r="A198" s="27" t="s">
        <v>1347</v>
      </c>
      <c r="B198" s="25">
        <v>45163</v>
      </c>
      <c r="C198" s="29">
        <f>YEAR(B198) - YEAR(_xlfn.MINIFS($B:$B, $A:$A, A198)) + 1</f>
        <v>1</v>
      </c>
      <c r="D198" s="15">
        <f>IF(C198=1, 1500 - SUMIFS($Y:$Y, $A:$A, A198, $C:$C, C198, $E:$E, "Approved", $Z:$Z, "&lt;&gt;PFA GC", $F:$F, "&lt;&gt;No"),
   IF(C198=2, 1000 - SUMIFS($Y:$Y, $A:$A, A198, $C:$C, C198, $E:$E, "Approved", $Z:$Z, "&lt;&gt;PFA GC", $F:$F, "&lt;&gt;No"),
   IF(C198&gt;=3, 500 - SUMIFS($Y:$Y, $A:$A, A198, $C:$C, C198, $E:$E, "Approved", $Z:$Z, "&lt;&gt;PFA GC", $F:$F, "&lt;&gt;No"), "")))</f>
        <v>-350</v>
      </c>
      <c r="E198" s="16" t="s">
        <v>28</v>
      </c>
      <c r="F198" s="28" t="s">
        <v>29</v>
      </c>
      <c r="G198" s="29" t="s">
        <v>30</v>
      </c>
      <c r="H198" s="23" t="s">
        <v>100</v>
      </c>
      <c r="I198" s="23" t="s">
        <v>335</v>
      </c>
      <c r="J198" s="23">
        <v>68104</v>
      </c>
      <c r="K198" s="37"/>
      <c r="L198" s="20" t="s">
        <v>2111</v>
      </c>
      <c r="M198" s="37" t="s">
        <v>96</v>
      </c>
      <c r="N198" s="37" t="s">
        <v>102</v>
      </c>
      <c r="O198" s="37" t="s">
        <v>103</v>
      </c>
      <c r="P198" s="37" t="s">
        <v>99</v>
      </c>
      <c r="Q198" s="37" t="s">
        <v>114</v>
      </c>
      <c r="R198" s="7" t="s">
        <v>31</v>
      </c>
      <c r="S198" s="23">
        <v>4</v>
      </c>
      <c r="T198" s="43">
        <v>3500</v>
      </c>
      <c r="U198" s="7" t="s">
        <v>31</v>
      </c>
      <c r="V198" s="22" t="s">
        <v>32</v>
      </c>
      <c r="W198" s="23" t="s">
        <v>250</v>
      </c>
      <c r="X198" s="7" t="s">
        <v>43</v>
      </c>
      <c r="Y198" s="10">
        <v>1850</v>
      </c>
      <c r="Z198" s="23"/>
      <c r="AA198" s="12" t="s">
        <v>336</v>
      </c>
      <c r="AB198" s="51" t="s">
        <v>29</v>
      </c>
      <c r="AC198" s="23" t="s">
        <v>99</v>
      </c>
      <c r="AF198" s="23"/>
    </row>
    <row r="199" spans="1:32" ht="15" customHeight="1" x14ac:dyDescent="0.25">
      <c r="A199" s="30" t="s">
        <v>1350</v>
      </c>
      <c r="B199" s="25">
        <v>45166</v>
      </c>
      <c r="C199" s="29">
        <f>YEAR(B199) - YEAR(_xlfn.MINIFS($B:$B, $A:$A, A199)) + 1</f>
        <v>1</v>
      </c>
      <c r="D199" s="15">
        <f>IF(C199=1, 1500 - SUMIFS($Y:$Y, $A:$A, A199, $C:$C, C199, $E:$E, "Approved", $Z:$Z, "&lt;&gt;PFA GC", $F:$F, "&lt;&gt;No"),
   IF(C199=2, 1000 - SUMIFS($Y:$Y, $A:$A, A199, $C:$C, C199, $E:$E, "Approved", $Z:$Z, "&lt;&gt;PFA GC", $F:$F, "&lt;&gt;No"),
   IF(C199&gt;=3, 500 - SUMIFS($Y:$Y, $A:$A, A199, $C:$C, C199, $E:$E, "Approved", $Z:$Z, "&lt;&gt;PFA GC", $F:$F, "&lt;&gt;No"), "")))</f>
        <v>479.03999999999996</v>
      </c>
      <c r="E199" s="16" t="s">
        <v>28</v>
      </c>
      <c r="F199" s="28" t="s">
        <v>29</v>
      </c>
      <c r="G199" s="29" t="s">
        <v>30</v>
      </c>
      <c r="H199" s="23" t="s">
        <v>143</v>
      </c>
      <c r="I199" s="23" t="s">
        <v>94</v>
      </c>
      <c r="J199" s="23">
        <v>68901</v>
      </c>
      <c r="K199" s="37" t="s">
        <v>95</v>
      </c>
      <c r="L199" s="20" t="s">
        <v>2087</v>
      </c>
      <c r="M199" s="37" t="s">
        <v>108</v>
      </c>
      <c r="N199" s="37" t="s">
        <v>97</v>
      </c>
      <c r="O199" s="37" t="s">
        <v>103</v>
      </c>
      <c r="P199" s="37" t="s">
        <v>99</v>
      </c>
      <c r="Q199" s="37" t="s">
        <v>114</v>
      </c>
      <c r="R199" s="7" t="s">
        <v>31</v>
      </c>
      <c r="S199" s="23">
        <v>2</v>
      </c>
      <c r="T199" s="43">
        <v>2500</v>
      </c>
      <c r="U199" s="7" t="s">
        <v>31</v>
      </c>
      <c r="V199" s="22" t="s">
        <v>144</v>
      </c>
      <c r="W199" s="23" t="s">
        <v>145</v>
      </c>
      <c r="X199" s="7" t="s">
        <v>43</v>
      </c>
      <c r="Y199" s="10">
        <v>1020.96</v>
      </c>
      <c r="Z199" s="23" t="s">
        <v>131</v>
      </c>
      <c r="AA199" s="12" t="s">
        <v>56</v>
      </c>
      <c r="AB199" s="51" t="s">
        <v>29</v>
      </c>
      <c r="AC199" s="23" t="s">
        <v>99</v>
      </c>
      <c r="AF199" s="23"/>
    </row>
    <row r="200" spans="1:32" ht="15" customHeight="1" x14ac:dyDescent="0.25">
      <c r="A200" s="27" t="s">
        <v>1351</v>
      </c>
      <c r="B200" s="13">
        <v>45166</v>
      </c>
      <c r="C200" s="29">
        <f>YEAR(B200) - YEAR(_xlfn.MINIFS($B:$B, $A:$A, A200)) + 1</f>
        <v>1</v>
      </c>
      <c r="D200" s="15">
        <f>IF(C200=1, 1500 - SUMIFS($Y:$Y, $A:$A, A200, $C:$C, C200, $E:$E, "Approved", $Z:$Z, "&lt;&gt;PFA GC", $F:$F, "&lt;&gt;No"),
   IF(C200=2, 1000 - SUMIFS($Y:$Y, $A:$A, A200, $C:$C, C200, $E:$E, "Approved", $Z:$Z, "&lt;&gt;PFA GC", $F:$F, "&lt;&gt;No"),
   IF(C200&gt;=3, 500 - SUMIFS($Y:$Y, $A:$A, A200, $C:$C, C200, $E:$E, "Approved", $Z:$Z, "&lt;&gt;PFA GC", $F:$F, "&lt;&gt;No"), "")))</f>
        <v>0</v>
      </c>
      <c r="E200" s="16" t="s">
        <v>28</v>
      </c>
      <c r="F200" s="28" t="s">
        <v>29</v>
      </c>
      <c r="G200" s="29" t="s">
        <v>30</v>
      </c>
      <c r="H200" s="23" t="s">
        <v>337</v>
      </c>
      <c r="I200" s="23" t="s">
        <v>94</v>
      </c>
      <c r="J200" s="23">
        <v>68430</v>
      </c>
      <c r="K200" s="37" t="s">
        <v>95</v>
      </c>
      <c r="L200" s="20" t="s">
        <v>2104</v>
      </c>
      <c r="M200" s="37" t="s">
        <v>96</v>
      </c>
      <c r="N200" s="37" t="s">
        <v>102</v>
      </c>
      <c r="O200" s="37" t="s">
        <v>98</v>
      </c>
      <c r="P200" s="37" t="s">
        <v>99</v>
      </c>
      <c r="Q200" s="37" t="s">
        <v>114</v>
      </c>
      <c r="R200" s="7" t="s">
        <v>31</v>
      </c>
      <c r="S200" s="23">
        <v>6</v>
      </c>
      <c r="T200" s="43">
        <v>9033.42</v>
      </c>
      <c r="U200" s="7" t="s">
        <v>31</v>
      </c>
      <c r="V200" s="22" t="s">
        <v>82</v>
      </c>
      <c r="W200" s="23" t="s">
        <v>206</v>
      </c>
      <c r="X200" s="7" t="s">
        <v>43</v>
      </c>
      <c r="Y200" s="10">
        <v>1500</v>
      </c>
      <c r="Z200" s="23" t="s">
        <v>131</v>
      </c>
      <c r="AA200" s="12" t="s">
        <v>165</v>
      </c>
      <c r="AB200" s="51" t="s">
        <v>29</v>
      </c>
      <c r="AC200" s="23" t="s">
        <v>99</v>
      </c>
      <c r="AF200" s="23"/>
    </row>
    <row r="201" spans="1:32" ht="15" customHeight="1" x14ac:dyDescent="0.25">
      <c r="A201" s="27" t="s">
        <v>1244</v>
      </c>
      <c r="B201" s="25">
        <v>45167</v>
      </c>
      <c r="C201" s="29">
        <f>YEAR(B201) - YEAR(_xlfn.MINIFS($B:$B, $A:$A, A201)) + 1</f>
        <v>1</v>
      </c>
      <c r="D201" s="15">
        <f>IF(C201=1, 1500 - SUMIFS($Y:$Y, $A:$A, A201, $C:$C, C201, $E:$E, "Approved", $Z:$Z, "&lt;&gt;PFA GC", $F:$F, "&lt;&gt;No"),
   IF(C201=2, 1000 - SUMIFS($Y:$Y, $A:$A, A201, $C:$C, C201, $E:$E, "Approved", $Z:$Z, "&lt;&gt;PFA GC", $F:$F, "&lt;&gt;No"),
   IF(C201&gt;=3, 500 - SUMIFS($Y:$Y, $A:$A, A201, $C:$C, C201, $E:$E, "Approved", $Z:$Z, "&lt;&gt;PFA GC", $F:$F, "&lt;&gt;No"), "")))</f>
        <v>1483.09</v>
      </c>
      <c r="E201" s="16" t="s">
        <v>28</v>
      </c>
      <c r="F201" s="28">
        <v>45167</v>
      </c>
      <c r="G201" s="28" t="s">
        <v>30</v>
      </c>
      <c r="H201" s="23" t="s">
        <v>31</v>
      </c>
      <c r="I201" s="23" t="s">
        <v>31</v>
      </c>
      <c r="J201" s="23" t="s">
        <v>31</v>
      </c>
      <c r="K201" s="37" t="s">
        <v>31</v>
      </c>
      <c r="L201" s="20" t="s">
        <v>2097</v>
      </c>
      <c r="M201" s="37" t="s">
        <v>31</v>
      </c>
      <c r="N201" s="37" t="s">
        <v>31</v>
      </c>
      <c r="O201" s="37" t="s">
        <v>31</v>
      </c>
      <c r="P201" s="37" t="s">
        <v>31</v>
      </c>
      <c r="Q201" s="37" t="s">
        <v>31</v>
      </c>
      <c r="R201" s="7" t="s">
        <v>31</v>
      </c>
      <c r="S201" s="23" t="s">
        <v>31</v>
      </c>
      <c r="T201" s="43" t="s">
        <v>31</v>
      </c>
      <c r="U201" s="7" t="s">
        <v>31</v>
      </c>
      <c r="V201" s="22" t="s">
        <v>32</v>
      </c>
      <c r="W201" s="23" t="s">
        <v>61</v>
      </c>
      <c r="X201" s="7" t="s">
        <v>34</v>
      </c>
      <c r="Y201" s="10">
        <v>50</v>
      </c>
      <c r="Z201" s="23" t="s">
        <v>89</v>
      </c>
      <c r="AA201" s="12" t="s">
        <v>52</v>
      </c>
      <c r="AB201" s="51" t="s">
        <v>29</v>
      </c>
      <c r="AC201" s="23" t="s">
        <v>99</v>
      </c>
      <c r="AF201" s="23"/>
    </row>
    <row r="202" spans="1:32" ht="15" customHeight="1" x14ac:dyDescent="0.25">
      <c r="A202" s="27" t="s">
        <v>1228</v>
      </c>
      <c r="B202" s="25">
        <v>45168</v>
      </c>
      <c r="C202" s="29">
        <f>YEAR(B202) - YEAR(_xlfn.MINIFS($B:$B, $A:$A, A202)) + 1</f>
        <v>1</v>
      </c>
      <c r="D202" s="15">
        <f>IF(C202=1, 1500 - SUMIFS($Y:$Y, $A:$A, A202, $C:$C, C202, $E:$E, "Approved", $Z:$Z, "&lt;&gt;PFA GC", $F:$F, "&lt;&gt;No"),
   IF(C202=2, 1000 - SUMIFS($Y:$Y, $A:$A, A202, $C:$C, C202, $E:$E, "Approved", $Z:$Z, "&lt;&gt;PFA GC", $F:$F, "&lt;&gt;No"),
   IF(C202&gt;=3, 500 - SUMIFS($Y:$Y, $A:$A, A202, $C:$C, C202, $E:$E, "Approved", $Z:$Z, "&lt;&gt;PFA GC", $F:$F, "&lt;&gt;No"), "")))</f>
        <v>1044.4099999999999</v>
      </c>
      <c r="E202" s="16" t="s">
        <v>28</v>
      </c>
      <c r="F202" s="28" t="s">
        <v>29</v>
      </c>
      <c r="G202" s="29" t="s">
        <v>30</v>
      </c>
      <c r="H202" s="23" t="s">
        <v>143</v>
      </c>
      <c r="I202" s="23" t="s">
        <v>94</v>
      </c>
      <c r="J202" s="23">
        <v>68901</v>
      </c>
      <c r="K202" s="37" t="s">
        <v>95</v>
      </c>
      <c r="L202" s="20" t="s">
        <v>2065</v>
      </c>
      <c r="M202" s="37" t="s">
        <v>31</v>
      </c>
      <c r="N202" s="37" t="s">
        <v>97</v>
      </c>
      <c r="O202" s="37" t="s">
        <v>98</v>
      </c>
      <c r="P202" s="37" t="s">
        <v>99</v>
      </c>
      <c r="Q202" s="37" t="s">
        <v>126</v>
      </c>
      <c r="R202" s="7" t="s">
        <v>31</v>
      </c>
      <c r="S202" s="23">
        <v>1</v>
      </c>
      <c r="T202" s="43" t="s">
        <v>31</v>
      </c>
      <c r="U202" s="7" t="s">
        <v>31</v>
      </c>
      <c r="V202" s="22" t="s">
        <v>144</v>
      </c>
      <c r="W202" s="23" t="s">
        <v>145</v>
      </c>
      <c r="X202" s="7" t="s">
        <v>34</v>
      </c>
      <c r="Y202" s="10">
        <v>200</v>
      </c>
      <c r="Z202" s="23" t="s">
        <v>35</v>
      </c>
      <c r="AA202" s="12" t="s">
        <v>52</v>
      </c>
      <c r="AB202" s="51" t="s">
        <v>29</v>
      </c>
      <c r="AC202" s="23" t="s">
        <v>29</v>
      </c>
      <c r="AF202" s="23"/>
    </row>
    <row r="203" spans="1:32" ht="15" customHeight="1" x14ac:dyDescent="0.25">
      <c r="A203" s="27" t="s">
        <v>1352</v>
      </c>
      <c r="B203" s="25">
        <v>45168</v>
      </c>
      <c r="C203" s="29">
        <f>YEAR(B203) - YEAR(_xlfn.MINIFS($B:$B, $A:$A, A203)) + 1</f>
        <v>1</v>
      </c>
      <c r="D203" s="15">
        <f>IF(C203=1, 1500 - SUMIFS($Y:$Y, $A:$A, A203, $C:$C, C203, $E:$E, "Approved", $Z:$Z, "&lt;&gt;PFA GC", $F:$F, "&lt;&gt;No"),
   IF(C203=2, 1000 - SUMIFS($Y:$Y, $A:$A, A203, $C:$C, C203, $E:$E, "Approved", $Z:$Z, "&lt;&gt;PFA GC", $F:$F, "&lt;&gt;No"),
   IF(C203&gt;=3, 500 - SUMIFS($Y:$Y, $A:$A, A203, $C:$C, C203, $E:$E, "Approved", $Z:$Z, "&lt;&gt;PFA GC", $F:$F, "&lt;&gt;No"), "")))</f>
        <v>1200</v>
      </c>
      <c r="E203" s="16" t="s">
        <v>28</v>
      </c>
      <c r="F203" s="28" t="s">
        <v>29</v>
      </c>
      <c r="G203" s="29" t="s">
        <v>30</v>
      </c>
      <c r="H203" s="23" t="s">
        <v>338</v>
      </c>
      <c r="I203" s="23" t="s">
        <v>94</v>
      </c>
      <c r="J203" s="23">
        <v>69212</v>
      </c>
      <c r="K203" s="37" t="s">
        <v>95</v>
      </c>
      <c r="L203" s="20" t="s">
        <v>2071</v>
      </c>
      <c r="M203" s="37" t="s">
        <v>96</v>
      </c>
      <c r="N203" s="37" t="s">
        <v>97</v>
      </c>
      <c r="O203" s="37" t="s">
        <v>98</v>
      </c>
      <c r="P203" s="37" t="s">
        <v>99</v>
      </c>
      <c r="Q203" s="37" t="s">
        <v>31</v>
      </c>
      <c r="R203" s="7" t="s">
        <v>31</v>
      </c>
      <c r="S203" s="23">
        <v>2</v>
      </c>
      <c r="T203" s="43">
        <v>0</v>
      </c>
      <c r="U203" s="7" t="s">
        <v>31</v>
      </c>
      <c r="V203" s="34" t="s">
        <v>81</v>
      </c>
      <c r="W203" s="23" t="s">
        <v>109</v>
      </c>
      <c r="X203" s="7" t="s">
        <v>40</v>
      </c>
      <c r="Y203" s="10">
        <v>300</v>
      </c>
      <c r="Z203" s="23" t="s">
        <v>35</v>
      </c>
      <c r="AA203" s="12" t="s">
        <v>90</v>
      </c>
      <c r="AB203" s="51" t="s">
        <v>29</v>
      </c>
      <c r="AC203" s="23" t="s">
        <v>99</v>
      </c>
      <c r="AF203" s="23"/>
    </row>
    <row r="204" spans="1:32" ht="15" customHeight="1" x14ac:dyDescent="0.25">
      <c r="A204" s="27" t="s">
        <v>1272</v>
      </c>
      <c r="B204" s="25">
        <v>45168</v>
      </c>
      <c r="C204" s="29">
        <f>YEAR(B204) - YEAR(_xlfn.MINIFS($B:$B, $A:$A, A204)) + 1</f>
        <v>1</v>
      </c>
      <c r="D204" s="15">
        <f>IF(C204=1, 1500 - SUMIFS($Y:$Y, $A:$A, A204, $C:$C, C204, $E:$E, "Approved", $Z:$Z, "&lt;&gt;PFA GC", $F:$F, "&lt;&gt;No"),
   IF(C204=2, 1000 - SUMIFS($Y:$Y, $A:$A, A204, $C:$C, C204, $E:$E, "Approved", $Z:$Z, "&lt;&gt;PFA GC", $F:$F, "&lt;&gt;No"),
   IF(C204&gt;=3, 500 - SUMIFS($Y:$Y, $A:$A, A204, $C:$C, C204, $E:$E, "Approved", $Z:$Z, "&lt;&gt;PFA GC", $F:$F, "&lt;&gt;No"), "")))</f>
        <v>1500</v>
      </c>
      <c r="E204" s="16" t="s">
        <v>28</v>
      </c>
      <c r="F204" s="28">
        <v>45168</v>
      </c>
      <c r="G204" s="28" t="s">
        <v>30</v>
      </c>
      <c r="H204" s="23" t="s">
        <v>31</v>
      </c>
      <c r="I204" s="23" t="s">
        <v>31</v>
      </c>
      <c r="J204" s="23" t="s">
        <v>31</v>
      </c>
      <c r="K204" s="37" t="s">
        <v>31</v>
      </c>
      <c r="L204" s="20" t="s">
        <v>2110</v>
      </c>
      <c r="M204" s="37" t="s">
        <v>31</v>
      </c>
      <c r="N204" s="37" t="s">
        <v>31</v>
      </c>
      <c r="O204" s="37" t="s">
        <v>31</v>
      </c>
      <c r="P204" s="37" t="s">
        <v>31</v>
      </c>
      <c r="Q204" s="37" t="s">
        <v>31</v>
      </c>
      <c r="R204" s="7" t="s">
        <v>31</v>
      </c>
      <c r="S204" s="23" t="s">
        <v>31</v>
      </c>
      <c r="T204" s="43" t="s">
        <v>31</v>
      </c>
      <c r="U204" s="7" t="s">
        <v>31</v>
      </c>
      <c r="V204" s="22" t="s">
        <v>32</v>
      </c>
      <c r="W204" s="23" t="s">
        <v>61</v>
      </c>
      <c r="X204" s="7" t="s">
        <v>34</v>
      </c>
      <c r="Y204" s="10">
        <v>75</v>
      </c>
      <c r="Z204" s="23" t="s">
        <v>89</v>
      </c>
      <c r="AA204" s="12" t="s">
        <v>52</v>
      </c>
      <c r="AB204" s="51" t="s">
        <v>29</v>
      </c>
      <c r="AC204" s="23" t="s">
        <v>99</v>
      </c>
      <c r="AF204" s="23"/>
    </row>
    <row r="205" spans="1:32" ht="15" customHeight="1" x14ac:dyDescent="0.25">
      <c r="A205" s="27" t="s">
        <v>1353</v>
      </c>
      <c r="B205" s="25">
        <v>45170</v>
      </c>
      <c r="C205" s="29">
        <f>YEAR(B205) - YEAR(_xlfn.MINIFS($B:$B, $A:$A, A205)) + 1</f>
        <v>1</v>
      </c>
      <c r="D205" s="15">
        <f>IF(C205=1, 1500 - SUMIFS($Y:$Y, $A:$A, A205, $C:$C, C205, $E:$E, "Approved", $Z:$Z, "&lt;&gt;PFA GC", $F:$F, "&lt;&gt;No"),
   IF(C205=2, 1000 - SUMIFS($Y:$Y, $A:$A, A205, $C:$C, C205, $E:$E, "Approved", $Z:$Z, "&lt;&gt;PFA GC", $F:$F, "&lt;&gt;No"),
   IF(C205&gt;=3, 500 - SUMIFS($Y:$Y, $A:$A, A205, $C:$C, C205, $E:$E, "Approved", $Z:$Z, "&lt;&gt;PFA GC", $F:$F, "&lt;&gt;No"), "")))</f>
        <v>1425</v>
      </c>
      <c r="E205" s="16" t="s">
        <v>28</v>
      </c>
      <c r="F205" s="28" t="s">
        <v>29</v>
      </c>
      <c r="G205" s="28" t="s">
        <v>30</v>
      </c>
      <c r="H205" s="23" t="s">
        <v>31</v>
      </c>
      <c r="I205" s="23" t="s">
        <v>31</v>
      </c>
      <c r="J205" s="23" t="s">
        <v>31</v>
      </c>
      <c r="K205" s="37" t="s">
        <v>31</v>
      </c>
      <c r="L205" s="20" t="s">
        <v>2106</v>
      </c>
      <c r="M205" s="37" t="s">
        <v>31</v>
      </c>
      <c r="N205" s="37" t="s">
        <v>31</v>
      </c>
      <c r="O205" s="37" t="s">
        <v>31</v>
      </c>
      <c r="P205" s="37" t="s">
        <v>31</v>
      </c>
      <c r="Q205" s="37" t="s">
        <v>31</v>
      </c>
      <c r="R205" s="7" t="s">
        <v>31</v>
      </c>
      <c r="S205" s="23" t="s">
        <v>31</v>
      </c>
      <c r="T205" s="43" t="s">
        <v>31</v>
      </c>
      <c r="U205" s="7" t="s">
        <v>31</v>
      </c>
      <c r="V205" s="22" t="s">
        <v>32</v>
      </c>
      <c r="W205" s="23" t="s">
        <v>250</v>
      </c>
      <c r="X205" s="7" t="s">
        <v>34</v>
      </c>
      <c r="Y205" s="10">
        <v>75</v>
      </c>
      <c r="Z205" s="23" t="s">
        <v>339</v>
      </c>
      <c r="AA205" s="12" t="s">
        <v>52</v>
      </c>
      <c r="AB205" s="51" t="s">
        <v>29</v>
      </c>
      <c r="AC205" s="23" t="s">
        <v>99</v>
      </c>
      <c r="AF205" s="23"/>
    </row>
    <row r="206" spans="1:32" ht="15" customHeight="1" x14ac:dyDescent="0.25">
      <c r="A206" s="27" t="s">
        <v>1354</v>
      </c>
      <c r="B206" s="25">
        <v>45175</v>
      </c>
      <c r="C206" s="29">
        <f>YEAR(B206) - YEAR(_xlfn.MINIFS($B:$B, $A:$A, A206)) + 1</f>
        <v>1</v>
      </c>
      <c r="D206" s="15">
        <f>IF(C206=1, 1500 - SUMIFS($Y:$Y, $A:$A, A206, $C:$C, C206, $E:$E, "Approved", $Z:$Z, "&lt;&gt;PFA GC", $F:$F, "&lt;&gt;No"),
   IF(C206=2, 1000 - SUMIFS($Y:$Y, $A:$A, A206, $C:$C, C206, $E:$E, "Approved", $Z:$Z, "&lt;&gt;PFA GC", $F:$F, "&lt;&gt;No"),
   IF(C206&gt;=3, 500 - SUMIFS($Y:$Y, $A:$A, A206, $C:$C, C206, $E:$E, "Approved", $Z:$Z, "&lt;&gt;PFA GC", $F:$F, "&lt;&gt;No"), "")))</f>
        <v>1500</v>
      </c>
      <c r="E206" s="36" t="s">
        <v>139</v>
      </c>
      <c r="F206" s="28" t="s">
        <v>99</v>
      </c>
      <c r="G206" s="29" t="s">
        <v>301</v>
      </c>
      <c r="H206" s="23" t="s">
        <v>93</v>
      </c>
      <c r="I206" s="23" t="s">
        <v>94</v>
      </c>
      <c r="J206" s="23">
        <v>68507</v>
      </c>
      <c r="K206" s="37" t="s">
        <v>95</v>
      </c>
      <c r="L206" s="20" t="s">
        <v>2104</v>
      </c>
      <c r="M206" s="37" t="s">
        <v>96</v>
      </c>
      <c r="N206" s="37" t="s">
        <v>97</v>
      </c>
      <c r="O206" s="37" t="s">
        <v>98</v>
      </c>
      <c r="P206" s="37" t="s">
        <v>270</v>
      </c>
      <c r="Q206" s="37" t="s">
        <v>114</v>
      </c>
      <c r="R206" s="7"/>
      <c r="S206" s="23">
        <v>4</v>
      </c>
      <c r="T206" s="43">
        <v>5000</v>
      </c>
      <c r="U206" s="7"/>
      <c r="V206" s="22" t="s">
        <v>82</v>
      </c>
      <c r="W206" s="23" t="s">
        <v>340</v>
      </c>
      <c r="X206" s="7" t="s">
        <v>33</v>
      </c>
      <c r="Y206" s="10"/>
      <c r="Z206" s="23"/>
      <c r="AA206" s="12"/>
      <c r="AB206" s="51" t="s">
        <v>99</v>
      </c>
      <c r="AC206" s="29" t="s">
        <v>99</v>
      </c>
      <c r="AF206" s="23"/>
    </row>
    <row r="207" spans="1:32" ht="15" customHeight="1" x14ac:dyDescent="0.25">
      <c r="A207" s="27" t="s">
        <v>1202</v>
      </c>
      <c r="B207" s="25">
        <v>45175</v>
      </c>
      <c r="C207" s="29">
        <f>YEAR(B207) - YEAR(_xlfn.MINIFS($B:$B, $A:$A, A207)) + 1</f>
        <v>1</v>
      </c>
      <c r="D207" s="15">
        <f>IF(C207=1, 1500 - SUMIFS($Y:$Y, $A:$A, A207, $C:$C, C207, $E:$E, "Approved", $Z:$Z, "&lt;&gt;PFA GC", $F:$F, "&lt;&gt;No"),
   IF(C207=2, 1000 - SUMIFS($Y:$Y, $A:$A, A207, $C:$C, C207, $E:$E, "Approved", $Z:$Z, "&lt;&gt;PFA GC", $F:$F, "&lt;&gt;No"),
   IF(C207&gt;=3, 500 - SUMIFS($Y:$Y, $A:$A, A207, $C:$C, C207, $E:$E, "Approved", $Z:$Z, "&lt;&gt;PFA GC", $F:$F, "&lt;&gt;No"), "")))</f>
        <v>1500</v>
      </c>
      <c r="E207" s="16" t="s">
        <v>28</v>
      </c>
      <c r="F207" s="28">
        <v>45175</v>
      </c>
      <c r="G207" s="28" t="s">
        <v>30</v>
      </c>
      <c r="H207" s="23" t="s">
        <v>31</v>
      </c>
      <c r="I207" s="23" t="s">
        <v>31</v>
      </c>
      <c r="J207" s="23" t="s">
        <v>31</v>
      </c>
      <c r="K207" s="37" t="s">
        <v>31</v>
      </c>
      <c r="L207" s="20" t="s">
        <v>2112</v>
      </c>
      <c r="M207" s="37" t="s">
        <v>31</v>
      </c>
      <c r="N207" s="37" t="s">
        <v>31</v>
      </c>
      <c r="O207" s="37" t="s">
        <v>31</v>
      </c>
      <c r="P207" s="37" t="s">
        <v>31</v>
      </c>
      <c r="Q207" s="37" t="s">
        <v>31</v>
      </c>
      <c r="R207" s="7" t="s">
        <v>31</v>
      </c>
      <c r="S207" s="23" t="s">
        <v>31</v>
      </c>
      <c r="T207" s="43" t="s">
        <v>31</v>
      </c>
      <c r="U207" s="7" t="s">
        <v>31</v>
      </c>
      <c r="V207" s="22" t="s">
        <v>32</v>
      </c>
      <c r="W207" s="23" t="s">
        <v>156</v>
      </c>
      <c r="X207" s="7" t="s">
        <v>34</v>
      </c>
      <c r="Y207" s="10">
        <v>75</v>
      </c>
      <c r="Z207" s="23" t="s">
        <v>89</v>
      </c>
      <c r="AA207" s="12" t="s">
        <v>52</v>
      </c>
      <c r="AB207" s="51" t="s">
        <v>29</v>
      </c>
      <c r="AC207" s="23" t="s">
        <v>99</v>
      </c>
      <c r="AF207" s="23"/>
    </row>
    <row r="208" spans="1:32" ht="15" customHeight="1" x14ac:dyDescent="0.25">
      <c r="A208" s="30" t="s">
        <v>1268</v>
      </c>
      <c r="B208" s="25">
        <v>45176</v>
      </c>
      <c r="C208" s="29">
        <f>YEAR(B208) - YEAR(_xlfn.MINIFS($B:$B, $A:$A, A208)) + 1</f>
        <v>1</v>
      </c>
      <c r="D208" s="15">
        <f>IF(C208=1, 1500 - SUMIFS($Y:$Y, $A:$A, A208, $C:$C, C208, $E:$E, "Approved", $Z:$Z, "&lt;&gt;PFA GC", $F:$F, "&lt;&gt;No"),
   IF(C208=2, 1000 - SUMIFS($Y:$Y, $A:$A, A208, $C:$C, C208, $E:$E, "Approved", $Z:$Z, "&lt;&gt;PFA GC", $F:$F, "&lt;&gt;No"),
   IF(C208&gt;=3, 500 - SUMIFS($Y:$Y, $A:$A, A208, $C:$C, C208, $E:$E, "Approved", $Z:$Z, "&lt;&gt;PFA GC", $F:$F, "&lt;&gt;No"), "")))</f>
        <v>248.65000000000009</v>
      </c>
      <c r="E208" s="16" t="s">
        <v>28</v>
      </c>
      <c r="F208" s="28">
        <v>45176</v>
      </c>
      <c r="G208" s="28" t="s">
        <v>30</v>
      </c>
      <c r="H208" s="23" t="s">
        <v>120</v>
      </c>
      <c r="I208" s="23" t="s">
        <v>94</v>
      </c>
      <c r="J208" s="23">
        <v>68801</v>
      </c>
      <c r="K208" s="37" t="s">
        <v>151</v>
      </c>
      <c r="L208" s="20" t="s">
        <v>2068</v>
      </c>
      <c r="M208" s="37" t="s">
        <v>96</v>
      </c>
      <c r="N208" s="37" t="s">
        <v>97</v>
      </c>
      <c r="O208" s="37" t="s">
        <v>98</v>
      </c>
      <c r="P208" s="37" t="s">
        <v>99</v>
      </c>
      <c r="Q208" s="37" t="s">
        <v>114</v>
      </c>
      <c r="R208" s="7" t="s">
        <v>31</v>
      </c>
      <c r="S208" s="23">
        <v>4</v>
      </c>
      <c r="T208" s="43">
        <v>3852.63</v>
      </c>
      <c r="U208" s="7" t="s">
        <v>31</v>
      </c>
      <c r="V208" s="22" t="s">
        <v>32</v>
      </c>
      <c r="W208" s="23" t="s">
        <v>61</v>
      </c>
      <c r="X208" s="7" t="s">
        <v>34</v>
      </c>
      <c r="Y208" s="10">
        <v>75</v>
      </c>
      <c r="Z208" s="23" t="s">
        <v>89</v>
      </c>
      <c r="AA208" s="12" t="s">
        <v>52</v>
      </c>
      <c r="AB208" s="51" t="s">
        <v>29</v>
      </c>
      <c r="AC208" s="23" t="s">
        <v>99</v>
      </c>
      <c r="AF208" s="23"/>
    </row>
    <row r="209" spans="1:32" ht="15" customHeight="1" x14ac:dyDescent="0.25">
      <c r="A209" s="30" t="s">
        <v>1355</v>
      </c>
      <c r="B209" s="13">
        <v>45176</v>
      </c>
      <c r="C209" s="29">
        <f>YEAR(B209) - YEAR(_xlfn.MINIFS($B:$B, $A:$A, A209)) + 1</f>
        <v>1</v>
      </c>
      <c r="D209" s="15">
        <f>IF(C209=1, 1500 - SUMIFS($Y:$Y, $A:$A, A209, $C:$C, C209, $E:$E, "Approved", $Z:$Z, "&lt;&gt;PFA GC", $F:$F, "&lt;&gt;No"),
   IF(C209=2, 1000 - SUMIFS($Y:$Y, $A:$A, A209, $C:$C, C209, $E:$E, "Approved", $Z:$Z, "&lt;&gt;PFA GC", $F:$F, "&lt;&gt;No"),
   IF(C209&gt;=3, 500 - SUMIFS($Y:$Y, $A:$A, A209, $C:$C, C209, $E:$E, "Approved", $Z:$Z, "&lt;&gt;PFA GC", $F:$F, "&lt;&gt;No"), "")))</f>
        <v>1000</v>
      </c>
      <c r="E209" s="16" t="s">
        <v>28</v>
      </c>
      <c r="F209" s="28" t="s">
        <v>29</v>
      </c>
      <c r="G209" s="29" t="s">
        <v>30</v>
      </c>
      <c r="H209" s="23" t="s">
        <v>93</v>
      </c>
      <c r="I209" s="23" t="s">
        <v>94</v>
      </c>
      <c r="J209" s="23">
        <v>68503</v>
      </c>
      <c r="K209" s="37" t="s">
        <v>95</v>
      </c>
      <c r="L209" s="20" t="s">
        <v>2079</v>
      </c>
      <c r="M209" s="37" t="s">
        <v>101</v>
      </c>
      <c r="N209" s="37" t="s">
        <v>102</v>
      </c>
      <c r="O209" s="37" t="s">
        <v>98</v>
      </c>
      <c r="P209" s="37" t="s">
        <v>99</v>
      </c>
      <c r="Q209" s="37" t="s">
        <v>114</v>
      </c>
      <c r="R209" s="7" t="s">
        <v>31</v>
      </c>
      <c r="S209" s="23">
        <v>1</v>
      </c>
      <c r="T209" s="43">
        <v>2000</v>
      </c>
      <c r="U209" s="7" t="s">
        <v>31</v>
      </c>
      <c r="V209" s="22" t="s">
        <v>85</v>
      </c>
      <c r="W209" s="23" t="s">
        <v>107</v>
      </c>
      <c r="X209" s="7" t="s">
        <v>34</v>
      </c>
      <c r="Y209" s="10">
        <v>500</v>
      </c>
      <c r="Z209" s="23" t="s">
        <v>35</v>
      </c>
      <c r="AA209" s="12" t="s">
        <v>52</v>
      </c>
      <c r="AB209" s="51" t="s">
        <v>29</v>
      </c>
      <c r="AC209" s="23" t="s">
        <v>99</v>
      </c>
      <c r="AF209" s="23"/>
    </row>
    <row r="210" spans="1:32" ht="15" customHeight="1" x14ac:dyDescent="0.25">
      <c r="A210" s="30" t="s">
        <v>1357</v>
      </c>
      <c r="B210" s="13">
        <v>45177</v>
      </c>
      <c r="C210" s="29">
        <f>YEAR(B210) - YEAR(_xlfn.MINIFS($B:$B, $A:$A, A210)) + 1</f>
        <v>1</v>
      </c>
      <c r="D210" s="15">
        <f>IF(C210=1, 1500 - SUMIFS($Y:$Y, $A:$A, A210, $C:$C, C210, $E:$E, "Approved", $Z:$Z, "&lt;&gt;PFA GC", $F:$F, "&lt;&gt;No"),
   IF(C210=2, 1000 - SUMIFS($Y:$Y, $A:$A, A210, $C:$C, C210, $E:$E, "Approved", $Z:$Z, "&lt;&gt;PFA GC", $F:$F, "&lt;&gt;No"),
   IF(C210&gt;=3, 500 - SUMIFS($Y:$Y, $A:$A, A210, $C:$C, C210, $E:$E, "Approved", $Z:$Z, "&lt;&gt;PFA GC", $F:$F, "&lt;&gt;No"), "")))</f>
        <v>358.53999999999996</v>
      </c>
      <c r="E210" s="16" t="s">
        <v>28</v>
      </c>
      <c r="F210" s="28" t="s">
        <v>136</v>
      </c>
      <c r="G210" s="29" t="s">
        <v>30</v>
      </c>
      <c r="H210" s="23" t="s">
        <v>187</v>
      </c>
      <c r="I210" s="23" t="s">
        <v>94</v>
      </c>
      <c r="J210" s="23">
        <v>68310</v>
      </c>
      <c r="K210" s="37" t="s">
        <v>95</v>
      </c>
      <c r="L210" s="20" t="s">
        <v>2103</v>
      </c>
      <c r="M210" s="37" t="s">
        <v>96</v>
      </c>
      <c r="N210" s="37" t="s">
        <v>97</v>
      </c>
      <c r="O210" s="37" t="s">
        <v>98</v>
      </c>
      <c r="P210" s="37" t="s">
        <v>99</v>
      </c>
      <c r="Q210" s="37" t="s">
        <v>114</v>
      </c>
      <c r="R210" s="7" t="s">
        <v>31</v>
      </c>
      <c r="S210" s="23">
        <v>5</v>
      </c>
      <c r="T210" s="43">
        <v>2400</v>
      </c>
      <c r="U210" s="7" t="s">
        <v>31</v>
      </c>
      <c r="V210" s="22" t="s">
        <v>85</v>
      </c>
      <c r="W210" s="23" t="s">
        <v>107</v>
      </c>
      <c r="X210" s="7" t="s">
        <v>43</v>
      </c>
      <c r="Y210" s="10">
        <v>1141.46</v>
      </c>
      <c r="Z210" s="23" t="s">
        <v>344</v>
      </c>
      <c r="AA210" s="12" t="s">
        <v>75</v>
      </c>
      <c r="AB210" s="51" t="s">
        <v>29</v>
      </c>
      <c r="AC210" s="23" t="s">
        <v>99</v>
      </c>
      <c r="AF210" s="23"/>
    </row>
    <row r="211" spans="1:32" ht="15" customHeight="1" x14ac:dyDescent="0.25">
      <c r="A211" s="30" t="s">
        <v>1356</v>
      </c>
      <c r="B211" s="13">
        <v>45177</v>
      </c>
      <c r="C211" s="29">
        <f>YEAR(B211) - YEAR(_xlfn.MINIFS($B:$B, $A:$A, A211)) + 1</f>
        <v>1</v>
      </c>
      <c r="D211" s="15">
        <f>IF(C211=1, 1500 - SUMIFS($Y:$Y, $A:$A, A211, $C:$C, C211, $E:$E, "Approved", $Z:$Z, "&lt;&gt;PFA GC", $F:$F, "&lt;&gt;No"),
   IF(C211=2, 1000 - SUMIFS($Y:$Y, $A:$A, A211, $C:$C, C211, $E:$E, "Approved", $Z:$Z, "&lt;&gt;PFA GC", $F:$F, "&lt;&gt;No"),
   IF(C211&gt;=3, 500 - SUMIFS($Y:$Y, $A:$A, A211, $C:$C, C211, $E:$E, "Approved", $Z:$Z, "&lt;&gt;PFA GC", $F:$F, "&lt;&gt;No"), "")))</f>
        <v>755</v>
      </c>
      <c r="E211" s="16" t="s">
        <v>28</v>
      </c>
      <c r="F211" s="28" t="s">
        <v>29</v>
      </c>
      <c r="G211" s="29" t="s">
        <v>30</v>
      </c>
      <c r="H211" s="23" t="s">
        <v>341</v>
      </c>
      <c r="I211" s="23" t="s">
        <v>94</v>
      </c>
      <c r="J211" s="23">
        <v>69101</v>
      </c>
      <c r="K211" s="37" t="s">
        <v>95</v>
      </c>
      <c r="L211" s="20" t="s">
        <v>2108</v>
      </c>
      <c r="M211" s="37" t="s">
        <v>96</v>
      </c>
      <c r="N211" s="37" t="s">
        <v>97</v>
      </c>
      <c r="O211" s="37" t="s">
        <v>98</v>
      </c>
      <c r="P211" s="37" t="s">
        <v>99</v>
      </c>
      <c r="Q211" s="37" t="s">
        <v>114</v>
      </c>
      <c r="R211" s="7" t="s">
        <v>31</v>
      </c>
      <c r="S211" s="23">
        <v>6</v>
      </c>
      <c r="T211" s="43">
        <v>7984</v>
      </c>
      <c r="U211" s="7" t="s">
        <v>31</v>
      </c>
      <c r="V211" s="22" t="s">
        <v>85</v>
      </c>
      <c r="W211" s="23" t="s">
        <v>107</v>
      </c>
      <c r="X211" s="7" t="s">
        <v>40</v>
      </c>
      <c r="Y211" s="10">
        <v>300</v>
      </c>
      <c r="Z211" s="23" t="s">
        <v>35</v>
      </c>
      <c r="AA211" s="12" t="s">
        <v>90</v>
      </c>
      <c r="AB211" s="51" t="s">
        <v>29</v>
      </c>
      <c r="AC211" s="23" t="s">
        <v>99</v>
      </c>
      <c r="AF211" s="23"/>
    </row>
    <row r="212" spans="1:32" ht="15" customHeight="1" x14ac:dyDescent="0.25">
      <c r="A212" s="30" t="s">
        <v>1356</v>
      </c>
      <c r="B212" s="13">
        <v>45177</v>
      </c>
      <c r="C212" s="29">
        <f>YEAR(B212) - YEAR(_xlfn.MINIFS($B:$B, $A:$A, A212)) + 1</f>
        <v>1</v>
      </c>
      <c r="D212" s="15">
        <f>IF(C212=1, 1500 - SUMIFS($Y:$Y, $A:$A, A212, $C:$C, C212, $E:$E, "Approved", $Z:$Z, "&lt;&gt;PFA GC", $F:$F, "&lt;&gt;No"),
   IF(C212=2, 1000 - SUMIFS($Y:$Y, $A:$A, A212, $C:$C, C212, $E:$E, "Approved", $Z:$Z, "&lt;&gt;PFA GC", $F:$F, "&lt;&gt;No"),
   IF(C212&gt;=3, 500 - SUMIFS($Y:$Y, $A:$A, A212, $C:$C, C212, $E:$E, "Approved", $Z:$Z, "&lt;&gt;PFA GC", $F:$F, "&lt;&gt;No"), "")))</f>
        <v>755</v>
      </c>
      <c r="E212" s="16" t="s">
        <v>28</v>
      </c>
      <c r="F212" s="28" t="s">
        <v>29</v>
      </c>
      <c r="G212" s="29" t="s">
        <v>30</v>
      </c>
      <c r="H212" s="23" t="s">
        <v>341</v>
      </c>
      <c r="I212" s="23" t="s">
        <v>94</v>
      </c>
      <c r="J212" s="23">
        <v>69101</v>
      </c>
      <c r="K212" s="37" t="s">
        <v>95</v>
      </c>
      <c r="L212" s="20" t="s">
        <v>2108</v>
      </c>
      <c r="M212" s="37" t="s">
        <v>96</v>
      </c>
      <c r="N212" s="37" t="s">
        <v>97</v>
      </c>
      <c r="O212" s="37" t="s">
        <v>98</v>
      </c>
      <c r="P212" s="37" t="s">
        <v>99</v>
      </c>
      <c r="Q212" s="37" t="s">
        <v>114</v>
      </c>
      <c r="R212" s="7" t="s">
        <v>31</v>
      </c>
      <c r="S212" s="23">
        <v>6</v>
      </c>
      <c r="T212" s="43">
        <v>7984</v>
      </c>
      <c r="U212" s="7" t="s">
        <v>31</v>
      </c>
      <c r="V212" s="22" t="s">
        <v>85</v>
      </c>
      <c r="W212" s="23" t="s">
        <v>107</v>
      </c>
      <c r="X212" s="7" t="s">
        <v>49</v>
      </c>
      <c r="Y212" s="10">
        <v>445</v>
      </c>
      <c r="Z212" s="23" t="s">
        <v>342</v>
      </c>
      <c r="AA212" s="12" t="s">
        <v>343</v>
      </c>
      <c r="AB212" s="51" t="s">
        <v>29</v>
      </c>
      <c r="AC212" s="23" t="s">
        <v>99</v>
      </c>
      <c r="AF212" s="23"/>
    </row>
    <row r="213" spans="1:32" ht="15" customHeight="1" x14ac:dyDescent="0.25">
      <c r="A213" s="27" t="s">
        <v>1358</v>
      </c>
      <c r="B213" s="13">
        <v>45181</v>
      </c>
      <c r="C213" s="29">
        <f>YEAR(B213) - YEAR(_xlfn.MINIFS($B:$B, $A:$A, A213)) + 1</f>
        <v>1</v>
      </c>
      <c r="D213" s="15">
        <f>IF(C213=1, 1500 - SUMIFS($Y:$Y, $A:$A, A213, $C:$C, C213, $E:$E, "Approved", $Z:$Z, "&lt;&gt;PFA GC", $F:$F, "&lt;&gt;No"),
   IF(C213=2, 1000 - SUMIFS($Y:$Y, $A:$A, A213, $C:$C, C213, $E:$E, "Approved", $Z:$Z, "&lt;&gt;PFA GC", $F:$F, "&lt;&gt;No"),
   IF(C213&gt;=3, 500 - SUMIFS($Y:$Y, $A:$A, A213, $C:$C, C213, $E:$E, "Approved", $Z:$Z, "&lt;&gt;PFA GC", $F:$F, "&lt;&gt;No"), "")))</f>
        <v>0</v>
      </c>
      <c r="E213" s="16" t="s">
        <v>28</v>
      </c>
      <c r="F213" s="28" t="s">
        <v>29</v>
      </c>
      <c r="G213" s="29" t="s">
        <v>30</v>
      </c>
      <c r="H213" s="23" t="s">
        <v>93</v>
      </c>
      <c r="I213" s="23" t="s">
        <v>125</v>
      </c>
      <c r="J213" s="23">
        <v>68521</v>
      </c>
      <c r="K213" s="37" t="s">
        <v>151</v>
      </c>
      <c r="L213" s="20" t="s">
        <v>2077</v>
      </c>
      <c r="M213" s="37" t="s">
        <v>111</v>
      </c>
      <c r="N213" s="37" t="s">
        <v>97</v>
      </c>
      <c r="O213" s="37" t="s">
        <v>98</v>
      </c>
      <c r="P213" s="37" t="s">
        <v>99</v>
      </c>
      <c r="Q213" s="37" t="s">
        <v>231</v>
      </c>
      <c r="R213" s="7" t="s">
        <v>31</v>
      </c>
      <c r="S213" s="23">
        <v>1</v>
      </c>
      <c r="T213" s="43">
        <v>1273.5</v>
      </c>
      <c r="U213" s="7" t="s">
        <v>31</v>
      </c>
      <c r="V213" s="22" t="s">
        <v>85</v>
      </c>
      <c r="W213" s="23" t="s">
        <v>107</v>
      </c>
      <c r="X213" s="7" t="s">
        <v>43</v>
      </c>
      <c r="Y213" s="10">
        <v>1500</v>
      </c>
      <c r="Z213" s="23" t="s">
        <v>146</v>
      </c>
      <c r="AA213" s="12" t="s">
        <v>345</v>
      </c>
      <c r="AB213" s="51" t="s">
        <v>29</v>
      </c>
      <c r="AC213" s="23" t="s">
        <v>99</v>
      </c>
      <c r="AF213" s="23"/>
    </row>
    <row r="214" spans="1:32" ht="15" customHeight="1" x14ac:dyDescent="0.25">
      <c r="A214" s="30" t="s">
        <v>1361</v>
      </c>
      <c r="B214" s="25">
        <v>45182</v>
      </c>
      <c r="C214" s="29">
        <f>YEAR(B214) - YEAR(_xlfn.MINIFS($B:$B, $A:$A, A214)) + 1</f>
        <v>1</v>
      </c>
      <c r="D214" s="15">
        <f>IF(C214=1, 1500 - SUMIFS($Y:$Y, $A:$A, A214, $C:$C, C214, $E:$E, "Approved", $Z:$Z, "&lt;&gt;PFA GC", $F:$F, "&lt;&gt;No"),
   IF(C214=2, 1000 - SUMIFS($Y:$Y, $A:$A, A214, $C:$C, C214, $E:$E, "Approved", $Z:$Z, "&lt;&gt;PFA GC", $F:$F, "&lt;&gt;No"),
   IF(C214&gt;=3, 500 - SUMIFS($Y:$Y, $A:$A, A214, $C:$C, C214, $E:$E, "Approved", $Z:$Z, "&lt;&gt;PFA GC", $F:$F, "&lt;&gt;No"), "")))</f>
        <v>1500</v>
      </c>
      <c r="E214" s="36" t="s">
        <v>139</v>
      </c>
      <c r="F214" s="28" t="s">
        <v>99</v>
      </c>
      <c r="G214" s="29" t="s">
        <v>346</v>
      </c>
      <c r="H214" s="23" t="s">
        <v>347</v>
      </c>
      <c r="I214" s="23" t="s">
        <v>94</v>
      </c>
      <c r="J214" s="23">
        <v>68333</v>
      </c>
      <c r="K214" s="37" t="s">
        <v>95</v>
      </c>
      <c r="L214" s="20" t="s">
        <v>2072</v>
      </c>
      <c r="M214" s="37" t="s">
        <v>96</v>
      </c>
      <c r="N214" s="37" t="s">
        <v>102</v>
      </c>
      <c r="O214" s="37" t="s">
        <v>98</v>
      </c>
      <c r="P214" s="37" t="s">
        <v>348</v>
      </c>
      <c r="Q214" s="37" t="s">
        <v>349</v>
      </c>
      <c r="R214" s="7"/>
      <c r="S214" s="23">
        <v>2</v>
      </c>
      <c r="T214" s="43">
        <v>1898.9</v>
      </c>
      <c r="U214" s="7"/>
      <c r="V214" s="22" t="s">
        <v>350</v>
      </c>
      <c r="W214" s="23" t="s">
        <v>351</v>
      </c>
      <c r="X214" s="7" t="s">
        <v>141</v>
      </c>
      <c r="Y214" s="10"/>
      <c r="Z214" s="23"/>
      <c r="AA214" s="12"/>
      <c r="AB214" s="51" t="s">
        <v>99</v>
      </c>
      <c r="AC214" s="29" t="s">
        <v>99</v>
      </c>
      <c r="AF214" s="23"/>
    </row>
    <row r="215" spans="1:32" ht="15" customHeight="1" x14ac:dyDescent="0.25">
      <c r="A215" s="30" t="s">
        <v>1360</v>
      </c>
      <c r="B215" s="13">
        <v>45182</v>
      </c>
      <c r="C215" s="29">
        <f>YEAR(B215) - YEAR(_xlfn.MINIFS($B:$B, $A:$A, A215)) + 1</f>
        <v>1</v>
      </c>
      <c r="D215" s="15">
        <f>IF(C215=1, 1500 - SUMIFS($Y:$Y, $A:$A, A215, $C:$C, C215, $E:$E, "Approved", $Z:$Z, "&lt;&gt;PFA GC", $F:$F, "&lt;&gt;No"),
   IF(C215=2, 1000 - SUMIFS($Y:$Y, $A:$A, A215, $C:$C, C215, $E:$E, "Approved", $Z:$Z, "&lt;&gt;PFA GC", $F:$F, "&lt;&gt;No"),
   IF(C215&gt;=3, 500 - SUMIFS($Y:$Y, $A:$A, A215, $C:$C, C215, $E:$E, "Approved", $Z:$Z, "&lt;&gt;PFA GC", $F:$F, "&lt;&gt;No"), "")))</f>
        <v>1500</v>
      </c>
      <c r="E215" s="16" t="s">
        <v>28</v>
      </c>
      <c r="F215" s="28">
        <v>45182</v>
      </c>
      <c r="G215" s="28" t="s">
        <v>30</v>
      </c>
      <c r="H215" s="23" t="s">
        <v>31</v>
      </c>
      <c r="I215" s="23" t="s">
        <v>31</v>
      </c>
      <c r="J215" s="23" t="s">
        <v>31</v>
      </c>
      <c r="K215" s="37" t="s">
        <v>31</v>
      </c>
      <c r="L215" s="20" t="s">
        <v>2083</v>
      </c>
      <c r="M215" s="37" t="s">
        <v>31</v>
      </c>
      <c r="N215" s="37" t="s">
        <v>31</v>
      </c>
      <c r="O215" s="37" t="s">
        <v>31</v>
      </c>
      <c r="P215" s="37" t="s">
        <v>31</v>
      </c>
      <c r="Q215" s="37" t="s">
        <v>31</v>
      </c>
      <c r="R215" s="7" t="s">
        <v>31</v>
      </c>
      <c r="S215" s="23" t="s">
        <v>31</v>
      </c>
      <c r="T215" s="43" t="s">
        <v>31</v>
      </c>
      <c r="U215" s="7" t="s">
        <v>31</v>
      </c>
      <c r="V215" s="22" t="s">
        <v>32</v>
      </c>
      <c r="W215" s="23" t="s">
        <v>286</v>
      </c>
      <c r="X215" s="7" t="s">
        <v>34</v>
      </c>
      <c r="Y215" s="10">
        <v>100</v>
      </c>
      <c r="Z215" s="23" t="s">
        <v>89</v>
      </c>
      <c r="AA215" s="12" t="s">
        <v>52</v>
      </c>
      <c r="AB215" s="51" t="s">
        <v>29</v>
      </c>
      <c r="AC215" s="23" t="s">
        <v>99</v>
      </c>
      <c r="AF215" s="23"/>
    </row>
    <row r="216" spans="1:32" ht="15" customHeight="1" x14ac:dyDescent="0.25">
      <c r="A216" s="27" t="s">
        <v>1359</v>
      </c>
      <c r="B216" s="13">
        <v>45182</v>
      </c>
      <c r="C216" s="29">
        <f>YEAR(B216) - YEAR(_xlfn.MINIFS($B:$B, $A:$A, A216)) + 1</f>
        <v>1</v>
      </c>
      <c r="D216" s="15">
        <f>IF(C216=1, 1500 - SUMIFS($Y:$Y, $A:$A, A216, $C:$C, C216, $E:$E, "Approved", $Z:$Z, "&lt;&gt;PFA GC", $F:$F, "&lt;&gt;No"),
   IF(C216=2, 1000 - SUMIFS($Y:$Y, $A:$A, A216, $C:$C, C216, $E:$E, "Approved", $Z:$Z, "&lt;&gt;PFA GC", $F:$F, "&lt;&gt;No"),
   IF(C216&gt;=3, 500 - SUMIFS($Y:$Y, $A:$A, A216, $C:$C, C216, $E:$E, "Approved", $Z:$Z, "&lt;&gt;PFA GC", $F:$F, "&lt;&gt;No"), "")))</f>
        <v>1500</v>
      </c>
      <c r="E216" s="16" t="s">
        <v>28</v>
      </c>
      <c r="F216" s="28">
        <v>45182</v>
      </c>
      <c r="G216" s="28" t="s">
        <v>30</v>
      </c>
      <c r="H216" s="23" t="s">
        <v>31</v>
      </c>
      <c r="I216" s="23" t="s">
        <v>31</v>
      </c>
      <c r="J216" s="23" t="s">
        <v>31</v>
      </c>
      <c r="K216" s="37" t="s">
        <v>31</v>
      </c>
      <c r="L216" s="20" t="s">
        <v>2088</v>
      </c>
      <c r="M216" s="37" t="s">
        <v>31</v>
      </c>
      <c r="N216" s="37" t="s">
        <v>31</v>
      </c>
      <c r="O216" s="37" t="s">
        <v>31</v>
      </c>
      <c r="P216" s="37" t="s">
        <v>31</v>
      </c>
      <c r="Q216" s="37" t="s">
        <v>31</v>
      </c>
      <c r="R216" s="7" t="s">
        <v>31</v>
      </c>
      <c r="S216" s="23" t="s">
        <v>31</v>
      </c>
      <c r="T216" s="43" t="s">
        <v>31</v>
      </c>
      <c r="U216" s="7" t="s">
        <v>31</v>
      </c>
      <c r="V216" s="22" t="s">
        <v>32</v>
      </c>
      <c r="W216" s="23" t="s">
        <v>286</v>
      </c>
      <c r="X216" s="7" t="s">
        <v>34</v>
      </c>
      <c r="Y216" s="10">
        <v>25</v>
      </c>
      <c r="Z216" s="23" t="s">
        <v>89</v>
      </c>
      <c r="AA216" s="12" t="s">
        <v>52</v>
      </c>
      <c r="AB216" s="51" t="s">
        <v>29</v>
      </c>
      <c r="AC216" s="23" t="s">
        <v>99</v>
      </c>
      <c r="AF216" s="23"/>
    </row>
    <row r="217" spans="1:32" ht="15" customHeight="1" x14ac:dyDescent="0.25">
      <c r="A217" s="27" t="s">
        <v>1362</v>
      </c>
      <c r="B217" s="25">
        <v>45183</v>
      </c>
      <c r="C217" s="29">
        <f>YEAR(B217) - YEAR(_xlfn.MINIFS($B:$B, $A:$A, A217)) + 1</f>
        <v>1</v>
      </c>
      <c r="D217" s="15">
        <f>IF(C217=1, 1500 - SUMIFS($Y:$Y, $A:$A, A217, $C:$C, C217, $E:$E, "Approved", $Z:$Z, "&lt;&gt;PFA GC", $F:$F, "&lt;&gt;No"),
   IF(C217=2, 1000 - SUMIFS($Y:$Y, $A:$A, A217, $C:$C, C217, $E:$E, "Approved", $Z:$Z, "&lt;&gt;PFA GC", $F:$F, "&lt;&gt;No"),
   IF(C217&gt;=3, 500 - SUMIFS($Y:$Y, $A:$A, A217, $C:$C, C217, $E:$E, "Approved", $Z:$Z, "&lt;&gt;PFA GC", $F:$F, "&lt;&gt;No"), "")))</f>
        <v>867.56</v>
      </c>
      <c r="E217" s="16" t="s">
        <v>28</v>
      </c>
      <c r="F217" s="28" t="s">
        <v>29</v>
      </c>
      <c r="G217" s="29" t="s">
        <v>30</v>
      </c>
      <c r="H217" s="23" t="s">
        <v>93</v>
      </c>
      <c r="I217" s="23" t="s">
        <v>94</v>
      </c>
      <c r="J217" s="23">
        <v>68506</v>
      </c>
      <c r="K217" s="37" t="s">
        <v>95</v>
      </c>
      <c r="L217" s="20" t="s">
        <v>2084</v>
      </c>
      <c r="M217" s="37" t="s">
        <v>101</v>
      </c>
      <c r="N217" s="37" t="s">
        <v>102</v>
      </c>
      <c r="O217" s="37" t="s">
        <v>98</v>
      </c>
      <c r="P217" s="37" t="s">
        <v>99</v>
      </c>
      <c r="Q217" s="37" t="s">
        <v>231</v>
      </c>
      <c r="R217" s="7" t="s">
        <v>31</v>
      </c>
      <c r="S217" s="23">
        <v>1</v>
      </c>
      <c r="T217" s="43">
        <v>1186</v>
      </c>
      <c r="U217" s="7" t="s">
        <v>31</v>
      </c>
      <c r="V217" s="22" t="s">
        <v>85</v>
      </c>
      <c r="W217" s="23" t="s">
        <v>130</v>
      </c>
      <c r="X217" s="7" t="s">
        <v>43</v>
      </c>
      <c r="Y217" s="10">
        <v>632.44000000000005</v>
      </c>
      <c r="Z217" s="23" t="s">
        <v>131</v>
      </c>
      <c r="AA217" s="12" t="s">
        <v>352</v>
      </c>
      <c r="AB217" s="51" t="s">
        <v>29</v>
      </c>
      <c r="AC217" s="23" t="s">
        <v>99</v>
      </c>
      <c r="AF217" s="23"/>
    </row>
    <row r="218" spans="1:32" ht="15" customHeight="1" x14ac:dyDescent="0.25">
      <c r="A218" s="27" t="s">
        <v>1363</v>
      </c>
      <c r="B218" s="25">
        <v>45183</v>
      </c>
      <c r="C218" s="29">
        <f>YEAR(B218) - YEAR(_xlfn.MINIFS($B:$B, $A:$A, A218)) + 1</f>
        <v>1</v>
      </c>
      <c r="D218" s="15">
        <f>IF(C218=1, 1500 - SUMIFS($Y:$Y, $A:$A, A218, $C:$C, C218, $E:$E, "Approved", $Z:$Z, "&lt;&gt;PFA GC", $F:$F, "&lt;&gt;No"),
   IF(C218=2, 1000 - SUMIFS($Y:$Y, $A:$A, A218, $C:$C, C218, $E:$E, "Approved", $Z:$Z, "&lt;&gt;PFA GC", $F:$F, "&lt;&gt;No"),
   IF(C218&gt;=3, 500 - SUMIFS($Y:$Y, $A:$A, A218, $C:$C, C218, $E:$E, "Approved", $Z:$Z, "&lt;&gt;PFA GC", $F:$F, "&lt;&gt;No"), "")))</f>
        <v>-1350</v>
      </c>
      <c r="E218" s="16" t="s">
        <v>28</v>
      </c>
      <c r="F218" s="28" t="s">
        <v>29</v>
      </c>
      <c r="G218" s="29" t="s">
        <v>30</v>
      </c>
      <c r="H218" s="23" t="s">
        <v>353</v>
      </c>
      <c r="I218" s="23" t="s">
        <v>94</v>
      </c>
      <c r="J218" s="23">
        <v>68022</v>
      </c>
      <c r="K218" s="37" t="s">
        <v>95</v>
      </c>
      <c r="L218" s="20" t="s">
        <v>2086</v>
      </c>
      <c r="M218" s="37" t="s">
        <v>101</v>
      </c>
      <c r="N218" s="37" t="s">
        <v>102</v>
      </c>
      <c r="O218" s="37" t="s">
        <v>98</v>
      </c>
      <c r="P218" s="37" t="s">
        <v>99</v>
      </c>
      <c r="Q218" s="37" t="s">
        <v>114</v>
      </c>
      <c r="R218" s="7" t="s">
        <v>31</v>
      </c>
      <c r="S218" s="23">
        <v>1</v>
      </c>
      <c r="T218" s="43">
        <v>0</v>
      </c>
      <c r="U218" s="7" t="s">
        <v>31</v>
      </c>
      <c r="V218" s="22" t="s">
        <v>32</v>
      </c>
      <c r="W218" s="23" t="s">
        <v>250</v>
      </c>
      <c r="X218" s="7" t="s">
        <v>43</v>
      </c>
      <c r="Y218" s="10">
        <v>1425</v>
      </c>
      <c r="Z218" s="23"/>
      <c r="AA218" s="53" t="s">
        <v>354</v>
      </c>
      <c r="AB218" s="51" t="s">
        <v>29</v>
      </c>
      <c r="AC218" s="23" t="s">
        <v>99</v>
      </c>
      <c r="AF218" s="23"/>
    </row>
    <row r="219" spans="1:32" ht="15" customHeight="1" x14ac:dyDescent="0.25">
      <c r="A219" s="27" t="s">
        <v>1207</v>
      </c>
      <c r="B219" s="25">
        <v>45184</v>
      </c>
      <c r="C219" s="29">
        <f>YEAR(B219) - YEAR(_xlfn.MINIFS($B:$B, $A:$A, A219)) + 1</f>
        <v>1</v>
      </c>
      <c r="D219" s="15">
        <f>IF(C219=1, 1500 - SUMIFS($Y:$Y, $A:$A, A219, $C:$C, C219, $E:$E, "Approved", $Z:$Z, "&lt;&gt;PFA GC", $F:$F, "&lt;&gt;No"),
   IF(C219=2, 1000 - SUMIFS($Y:$Y, $A:$A, A219, $C:$C, C219, $E:$E, "Approved", $Z:$Z, "&lt;&gt;PFA GC", $F:$F, "&lt;&gt;No"),
   IF(C219&gt;=3, 500 - SUMIFS($Y:$Y, $A:$A, A219, $C:$C, C219, $E:$E, "Approved", $Z:$Z, "&lt;&gt;PFA GC", $F:$F, "&lt;&gt;No"), "")))</f>
        <v>808.24</v>
      </c>
      <c r="E219" s="16" t="s">
        <v>28</v>
      </c>
      <c r="F219" s="28" t="s">
        <v>29</v>
      </c>
      <c r="G219" s="29" t="s">
        <v>30</v>
      </c>
      <c r="H219" s="23" t="s">
        <v>120</v>
      </c>
      <c r="I219" s="23" t="s">
        <v>94</v>
      </c>
      <c r="J219" s="23">
        <v>68803</v>
      </c>
      <c r="K219" s="37" t="s">
        <v>95</v>
      </c>
      <c r="L219" s="20" t="s">
        <v>2071</v>
      </c>
      <c r="M219" s="37" t="s">
        <v>108</v>
      </c>
      <c r="N219" s="37" t="s">
        <v>97</v>
      </c>
      <c r="O219" s="37" t="s">
        <v>98</v>
      </c>
      <c r="P219" s="37" t="s">
        <v>99</v>
      </c>
      <c r="Q219" s="37" t="s">
        <v>114</v>
      </c>
      <c r="R219" s="7" t="s">
        <v>31</v>
      </c>
      <c r="S219" s="23">
        <v>1</v>
      </c>
      <c r="T219" s="43">
        <v>1414</v>
      </c>
      <c r="U219" s="7" t="s">
        <v>31</v>
      </c>
      <c r="V219" s="22" t="s">
        <v>32</v>
      </c>
      <c r="W219" s="23" t="s">
        <v>61</v>
      </c>
      <c r="X219" s="7" t="s">
        <v>33</v>
      </c>
      <c r="Y219" s="10">
        <v>83.26</v>
      </c>
      <c r="Z219" s="23" t="s">
        <v>38</v>
      </c>
      <c r="AA219" s="12" t="s">
        <v>355</v>
      </c>
      <c r="AB219" s="51" t="s">
        <v>29</v>
      </c>
      <c r="AC219" s="23" t="s">
        <v>99</v>
      </c>
      <c r="AF219" s="23"/>
    </row>
    <row r="220" spans="1:32" ht="15" customHeight="1" x14ac:dyDescent="0.25">
      <c r="A220" s="30" t="s">
        <v>1207</v>
      </c>
      <c r="B220" s="25">
        <v>45184</v>
      </c>
      <c r="C220" s="29">
        <f>YEAR(B220) - YEAR(_xlfn.MINIFS($B:$B, $A:$A, A220)) + 1</f>
        <v>1</v>
      </c>
      <c r="D220" s="15">
        <f>IF(C220=1, 1500 - SUMIFS($Y:$Y, $A:$A, A220, $C:$C, C220, $E:$E, "Approved", $Z:$Z, "&lt;&gt;PFA GC", $F:$F, "&lt;&gt;No"),
   IF(C220=2, 1000 - SUMIFS($Y:$Y, $A:$A, A220, $C:$C, C220, $E:$E, "Approved", $Z:$Z, "&lt;&gt;PFA GC", $F:$F, "&lt;&gt;No"),
   IF(C220&gt;=3, 500 - SUMIFS($Y:$Y, $A:$A, A220, $C:$C, C220, $E:$E, "Approved", $Z:$Z, "&lt;&gt;PFA GC", $F:$F, "&lt;&gt;No"), "")))</f>
        <v>808.24</v>
      </c>
      <c r="E220" s="16" t="s">
        <v>28</v>
      </c>
      <c r="F220" s="28" t="s">
        <v>29</v>
      </c>
      <c r="G220" s="29" t="s">
        <v>30</v>
      </c>
      <c r="H220" s="23" t="s">
        <v>120</v>
      </c>
      <c r="I220" s="23" t="s">
        <v>94</v>
      </c>
      <c r="J220" s="23">
        <v>68803</v>
      </c>
      <c r="K220" s="37" t="s">
        <v>95</v>
      </c>
      <c r="L220" s="20" t="s">
        <v>2071</v>
      </c>
      <c r="M220" s="37" t="s">
        <v>108</v>
      </c>
      <c r="N220" s="37" t="s">
        <v>97</v>
      </c>
      <c r="O220" s="37" t="s">
        <v>98</v>
      </c>
      <c r="P220" s="37" t="s">
        <v>99</v>
      </c>
      <c r="Q220" s="37" t="s">
        <v>114</v>
      </c>
      <c r="R220" s="7" t="s">
        <v>31</v>
      </c>
      <c r="S220" s="23">
        <v>1</v>
      </c>
      <c r="T220" s="43">
        <v>1414</v>
      </c>
      <c r="U220" s="7" t="s">
        <v>31</v>
      </c>
      <c r="V220" s="48" t="s">
        <v>32</v>
      </c>
      <c r="W220" s="23" t="s">
        <v>61</v>
      </c>
      <c r="X220" s="7" t="s">
        <v>33</v>
      </c>
      <c r="Y220" s="10">
        <v>608.5</v>
      </c>
      <c r="Z220" s="23" t="s">
        <v>38</v>
      </c>
      <c r="AA220" s="12" t="s">
        <v>356</v>
      </c>
      <c r="AB220" s="51" t="s">
        <v>29</v>
      </c>
      <c r="AC220" s="23" t="s">
        <v>99</v>
      </c>
      <c r="AF220" s="23"/>
    </row>
    <row r="221" spans="1:32" ht="15" customHeight="1" x14ac:dyDescent="0.25">
      <c r="A221" s="30" t="s">
        <v>1364</v>
      </c>
      <c r="B221" s="13">
        <v>45186</v>
      </c>
      <c r="C221" s="29">
        <f>YEAR(B221) - YEAR(_xlfn.MINIFS($B:$B, $A:$A, A221)) + 1</f>
        <v>1</v>
      </c>
      <c r="D221" s="15">
        <f>IF(C221=1, 1500 - SUMIFS($Y:$Y, $A:$A, A221, $C:$C, C221, $E:$E, "Approved", $Z:$Z, "&lt;&gt;PFA GC", $F:$F, "&lt;&gt;No"),
   IF(C221=2, 1000 - SUMIFS($Y:$Y, $A:$A, A221, $C:$C, C221, $E:$E, "Approved", $Z:$Z, "&lt;&gt;PFA GC", $F:$F, "&lt;&gt;No"),
   IF(C221&gt;=3, 500 - SUMIFS($Y:$Y, $A:$A, A221, $C:$C, C221, $E:$E, "Approved", $Z:$Z, "&lt;&gt;PFA GC", $F:$F, "&lt;&gt;No"), "")))</f>
        <v>122.04999999999995</v>
      </c>
      <c r="E221" s="16" t="s">
        <v>28</v>
      </c>
      <c r="F221" s="28" t="s">
        <v>29</v>
      </c>
      <c r="G221" s="29" t="s">
        <v>30</v>
      </c>
      <c r="H221" s="23" t="s">
        <v>357</v>
      </c>
      <c r="I221" s="23" t="s">
        <v>94</v>
      </c>
      <c r="J221" s="23">
        <v>68046</v>
      </c>
      <c r="K221" s="37" t="s">
        <v>95</v>
      </c>
      <c r="L221" s="20" t="s">
        <v>2077</v>
      </c>
      <c r="M221" s="37" t="s">
        <v>101</v>
      </c>
      <c r="N221" s="37" t="s">
        <v>97</v>
      </c>
      <c r="O221" s="37" t="s">
        <v>98</v>
      </c>
      <c r="P221" s="37" t="s">
        <v>99</v>
      </c>
      <c r="Q221" s="37" t="s">
        <v>114</v>
      </c>
      <c r="R221" s="7" t="s">
        <v>31</v>
      </c>
      <c r="S221" s="23">
        <v>1</v>
      </c>
      <c r="T221" s="43">
        <v>2498</v>
      </c>
      <c r="U221" s="7" t="s">
        <v>31</v>
      </c>
      <c r="V221" s="48" t="s">
        <v>47</v>
      </c>
      <c r="W221" s="23" t="s">
        <v>358</v>
      </c>
      <c r="X221" s="7" t="s">
        <v>49</v>
      </c>
      <c r="Y221" s="10">
        <v>377.95</v>
      </c>
      <c r="Z221" s="23" t="s">
        <v>359</v>
      </c>
      <c r="AA221" s="12" t="s">
        <v>360</v>
      </c>
      <c r="AB221" s="51" t="s">
        <v>29</v>
      </c>
      <c r="AC221" s="23" t="s">
        <v>99</v>
      </c>
      <c r="AF221" s="23"/>
    </row>
    <row r="222" spans="1:32" ht="15" customHeight="1" x14ac:dyDescent="0.25">
      <c r="A222" s="30" t="s">
        <v>1364</v>
      </c>
      <c r="B222" s="13">
        <v>45186</v>
      </c>
      <c r="C222" s="29">
        <f>YEAR(B222) - YEAR(_xlfn.MINIFS($B:$B, $A:$A, A222)) + 1</f>
        <v>1</v>
      </c>
      <c r="D222" s="15">
        <f>IF(C222=1, 1500 - SUMIFS($Y:$Y, $A:$A, A222, $C:$C, C222, $E:$E, "Approved", $Z:$Z, "&lt;&gt;PFA GC", $F:$F, "&lt;&gt;No"),
   IF(C222=2, 1000 - SUMIFS($Y:$Y, $A:$A, A222, $C:$C, C222, $E:$E, "Approved", $Z:$Z, "&lt;&gt;PFA GC", $F:$F, "&lt;&gt;No"),
   IF(C222&gt;=3, 500 - SUMIFS($Y:$Y, $A:$A, A222, $C:$C, C222, $E:$E, "Approved", $Z:$Z, "&lt;&gt;PFA GC", $F:$F, "&lt;&gt;No"), "")))</f>
        <v>122.04999999999995</v>
      </c>
      <c r="E222" s="16" t="s">
        <v>28</v>
      </c>
      <c r="F222" s="28" t="s">
        <v>29</v>
      </c>
      <c r="G222" s="29" t="s">
        <v>30</v>
      </c>
      <c r="H222" s="23" t="s">
        <v>357</v>
      </c>
      <c r="I222" s="23" t="s">
        <v>94</v>
      </c>
      <c r="J222" s="23">
        <v>68046</v>
      </c>
      <c r="K222" s="37" t="s">
        <v>95</v>
      </c>
      <c r="L222" s="20" t="s">
        <v>2077</v>
      </c>
      <c r="M222" s="37" t="s">
        <v>101</v>
      </c>
      <c r="N222" s="37" t="s">
        <v>97</v>
      </c>
      <c r="O222" s="37" t="s">
        <v>98</v>
      </c>
      <c r="P222" s="37" t="s">
        <v>99</v>
      </c>
      <c r="Q222" s="37" t="s">
        <v>114</v>
      </c>
      <c r="R222" s="7" t="s">
        <v>31</v>
      </c>
      <c r="S222" s="23">
        <v>1</v>
      </c>
      <c r="T222" s="43">
        <v>2498</v>
      </c>
      <c r="U222" s="7" t="s">
        <v>31</v>
      </c>
      <c r="V222" s="22" t="s">
        <v>47</v>
      </c>
      <c r="W222" s="23" t="s">
        <v>358</v>
      </c>
      <c r="X222" s="7" t="s">
        <v>43</v>
      </c>
      <c r="Y222" s="10">
        <v>1000</v>
      </c>
      <c r="Z222" s="23" t="s">
        <v>359</v>
      </c>
      <c r="AA222" s="12" t="s">
        <v>361</v>
      </c>
      <c r="AB222" s="51" t="s">
        <v>29</v>
      </c>
      <c r="AC222" s="23" t="s">
        <v>99</v>
      </c>
      <c r="AF222" s="23"/>
    </row>
    <row r="223" spans="1:32" ht="15" customHeight="1" x14ac:dyDescent="0.25">
      <c r="A223" s="30" t="s">
        <v>1365</v>
      </c>
      <c r="B223" s="13">
        <v>45188</v>
      </c>
      <c r="C223" s="29">
        <f>YEAR(B223) - YEAR(_xlfn.MINIFS($B:$B, $A:$A, A223)) + 1</f>
        <v>1</v>
      </c>
      <c r="D223" s="15">
        <f>IF(C223=1, 1500 - SUMIFS($Y:$Y, $A:$A, A223, $C:$C, C223, $E:$E, "Approved", $Z:$Z, "&lt;&gt;PFA GC", $F:$F, "&lt;&gt;No"),
   IF(C223=2, 1000 - SUMIFS($Y:$Y, $A:$A, A223, $C:$C, C223, $E:$E, "Approved", $Z:$Z, "&lt;&gt;PFA GC", $F:$F, "&lt;&gt;No"),
   IF(C223&gt;=3, 500 - SUMIFS($Y:$Y, $A:$A, A223, $C:$C, C223, $E:$E, "Approved", $Z:$Z, "&lt;&gt;PFA GC", $F:$F, "&lt;&gt;No"), "")))</f>
        <v>1500</v>
      </c>
      <c r="E223" s="16" t="s">
        <v>28</v>
      </c>
      <c r="F223" s="28">
        <v>45188</v>
      </c>
      <c r="G223" s="28" t="s">
        <v>30</v>
      </c>
      <c r="H223" s="23" t="s">
        <v>31</v>
      </c>
      <c r="I223" s="23" t="s">
        <v>31</v>
      </c>
      <c r="J223" s="23" t="s">
        <v>31</v>
      </c>
      <c r="K223" s="37" t="s">
        <v>31</v>
      </c>
      <c r="L223" s="20" t="s">
        <v>2059</v>
      </c>
      <c r="M223" s="37" t="s">
        <v>31</v>
      </c>
      <c r="N223" s="37" t="s">
        <v>31</v>
      </c>
      <c r="O223" s="37" t="s">
        <v>31</v>
      </c>
      <c r="P223" s="37" t="s">
        <v>31</v>
      </c>
      <c r="Q223" s="37" t="s">
        <v>31</v>
      </c>
      <c r="R223" s="7" t="s">
        <v>31</v>
      </c>
      <c r="S223" s="23" t="s">
        <v>31</v>
      </c>
      <c r="T223" s="43" t="s">
        <v>31</v>
      </c>
      <c r="U223" s="7" t="s">
        <v>31</v>
      </c>
      <c r="V223" s="22" t="s">
        <v>32</v>
      </c>
      <c r="W223" s="23" t="s">
        <v>61</v>
      </c>
      <c r="X223" s="7" t="s">
        <v>34</v>
      </c>
      <c r="Y223" s="10">
        <v>50</v>
      </c>
      <c r="Z223" s="23" t="s">
        <v>89</v>
      </c>
      <c r="AA223" s="12" t="s">
        <v>52</v>
      </c>
      <c r="AB223" s="51" t="s">
        <v>29</v>
      </c>
      <c r="AC223" s="23" t="s">
        <v>99</v>
      </c>
      <c r="AF223" s="23"/>
    </row>
    <row r="224" spans="1:32" ht="15" customHeight="1" x14ac:dyDescent="0.25">
      <c r="A224" s="30" t="s">
        <v>1367</v>
      </c>
      <c r="B224" s="13">
        <v>45188</v>
      </c>
      <c r="C224" s="29">
        <f>YEAR(B224) - YEAR(_xlfn.MINIFS($B:$B, $A:$A, A224)) + 1</f>
        <v>1</v>
      </c>
      <c r="D224" s="15">
        <f>IF(C224=1, 1500 - SUMIFS($Y:$Y, $A:$A, A224, $C:$C, C224, $E:$E, "Approved", $Z:$Z, "&lt;&gt;PFA GC", $F:$F, "&lt;&gt;No"),
   IF(C224=2, 1000 - SUMIFS($Y:$Y, $A:$A, A224, $C:$C, C224, $E:$E, "Approved", $Z:$Z, "&lt;&gt;PFA GC", $F:$F, "&lt;&gt;No"),
   IF(C224&gt;=3, 500 - SUMIFS($Y:$Y, $A:$A, A224, $C:$C, C224, $E:$E, "Approved", $Z:$Z, "&lt;&gt;PFA GC", $F:$F, "&lt;&gt;No"), "")))</f>
        <v>1274</v>
      </c>
      <c r="E224" s="16" t="s">
        <v>28</v>
      </c>
      <c r="F224" s="28" t="s">
        <v>29</v>
      </c>
      <c r="G224" s="29" t="s">
        <v>30</v>
      </c>
      <c r="H224" s="23" t="s">
        <v>93</v>
      </c>
      <c r="I224" s="23" t="s">
        <v>94</v>
      </c>
      <c r="J224" s="23">
        <v>68512</v>
      </c>
      <c r="K224" s="37" t="s">
        <v>95</v>
      </c>
      <c r="L224" s="20" t="s">
        <v>2070</v>
      </c>
      <c r="M224" s="37" t="s">
        <v>108</v>
      </c>
      <c r="N224" s="37" t="s">
        <v>97</v>
      </c>
      <c r="O224" s="37" t="s">
        <v>98</v>
      </c>
      <c r="P224" s="37" t="s">
        <v>99</v>
      </c>
      <c r="Q224" s="37" t="s">
        <v>114</v>
      </c>
      <c r="R224" s="7" t="s">
        <v>31</v>
      </c>
      <c r="S224" s="23">
        <v>1</v>
      </c>
      <c r="T224" s="43">
        <v>2408</v>
      </c>
      <c r="U224" s="7" t="s">
        <v>31</v>
      </c>
      <c r="V224" s="34" t="s">
        <v>81</v>
      </c>
      <c r="W224" s="23" t="s">
        <v>267</v>
      </c>
      <c r="X224" s="7" t="s">
        <v>43</v>
      </c>
      <c r="Y224" s="10">
        <v>226</v>
      </c>
      <c r="Z224" s="23"/>
      <c r="AA224" s="12" t="s">
        <v>137</v>
      </c>
      <c r="AB224" s="51" t="s">
        <v>29</v>
      </c>
      <c r="AC224" s="23" t="s">
        <v>99</v>
      </c>
      <c r="AF224" s="23"/>
    </row>
    <row r="225" spans="1:32" ht="15" customHeight="1" x14ac:dyDescent="0.25">
      <c r="A225" s="30" t="s">
        <v>1366</v>
      </c>
      <c r="B225" s="13">
        <v>45188</v>
      </c>
      <c r="C225" s="29">
        <f>YEAR(B225) - YEAR(_xlfn.MINIFS($B:$B, $A:$A, A225)) + 1</f>
        <v>1</v>
      </c>
      <c r="D225" s="15">
        <f>IF(C225=1, 1500 - SUMIFS($Y:$Y, $A:$A, A225, $C:$C, C225, $E:$E, "Approved", $Z:$Z, "&lt;&gt;PFA GC", $F:$F, "&lt;&gt;No"),
   IF(C225=2, 1000 - SUMIFS($Y:$Y, $A:$A, A225, $C:$C, C225, $E:$E, "Approved", $Z:$Z, "&lt;&gt;PFA GC", $F:$F, "&lt;&gt;No"),
   IF(C225&gt;=3, 500 - SUMIFS($Y:$Y, $A:$A, A225, $C:$C, C225, $E:$E, "Approved", $Z:$Z, "&lt;&gt;PFA GC", $F:$F, "&lt;&gt;No"), "")))</f>
        <v>1500</v>
      </c>
      <c r="E225" s="16" t="s">
        <v>28</v>
      </c>
      <c r="F225" s="28">
        <v>45188</v>
      </c>
      <c r="G225" s="28" t="s">
        <v>30</v>
      </c>
      <c r="H225" s="23" t="s">
        <v>31</v>
      </c>
      <c r="I225" s="23" t="s">
        <v>31</v>
      </c>
      <c r="J225" s="23" t="s">
        <v>31</v>
      </c>
      <c r="K225" s="37" t="s">
        <v>31</v>
      </c>
      <c r="L225" s="20" t="s">
        <v>2077</v>
      </c>
      <c r="M225" s="37" t="s">
        <v>31</v>
      </c>
      <c r="N225" s="37" t="s">
        <v>31</v>
      </c>
      <c r="O225" s="37" t="s">
        <v>31</v>
      </c>
      <c r="P225" s="37" t="s">
        <v>31</v>
      </c>
      <c r="Q225" s="37" t="s">
        <v>31</v>
      </c>
      <c r="R225" s="7" t="s">
        <v>31</v>
      </c>
      <c r="S225" s="23" t="s">
        <v>31</v>
      </c>
      <c r="T225" s="43" t="s">
        <v>31</v>
      </c>
      <c r="U225" s="7" t="s">
        <v>31</v>
      </c>
      <c r="V225" s="22" t="s">
        <v>32</v>
      </c>
      <c r="W225" s="23" t="s">
        <v>362</v>
      </c>
      <c r="X225" s="7" t="s">
        <v>34</v>
      </c>
      <c r="Y225" s="10">
        <v>25</v>
      </c>
      <c r="Z225" s="23" t="s">
        <v>89</v>
      </c>
      <c r="AA225" s="12" t="s">
        <v>52</v>
      </c>
      <c r="AB225" s="51" t="s">
        <v>29</v>
      </c>
      <c r="AC225" s="23" t="s">
        <v>99</v>
      </c>
      <c r="AF225" s="23"/>
    </row>
    <row r="226" spans="1:32" ht="15" customHeight="1" x14ac:dyDescent="0.25">
      <c r="A226" s="30" t="s">
        <v>1369</v>
      </c>
      <c r="B226" s="13">
        <v>45190</v>
      </c>
      <c r="C226" s="29">
        <f>YEAR(B226) - YEAR(_xlfn.MINIFS($B:$B, $A:$A, A226)) + 1</f>
        <v>1</v>
      </c>
      <c r="D226" s="15">
        <f>IF(C226=1, 1500 - SUMIFS($Y:$Y, $A:$A, A226, $C:$C, C226, $E:$E, "Approved", $Z:$Z, "&lt;&gt;PFA GC", $F:$F, "&lt;&gt;No"),
   IF(C226=2, 1000 - SUMIFS($Y:$Y, $A:$A, A226, $C:$C, C226, $E:$E, "Approved", $Z:$Z, "&lt;&gt;PFA GC", $F:$F, "&lt;&gt;No"),
   IF(C226&gt;=3, 500 - SUMIFS($Y:$Y, $A:$A, A226, $C:$C, C226, $E:$E, "Approved", $Z:$Z, "&lt;&gt;PFA GC", $F:$F, "&lt;&gt;No"), "")))</f>
        <v>1000</v>
      </c>
      <c r="E226" s="16" t="s">
        <v>28</v>
      </c>
      <c r="F226" s="28" t="s">
        <v>29</v>
      </c>
      <c r="G226" s="29" t="s">
        <v>30</v>
      </c>
      <c r="H226" s="23" t="s">
        <v>143</v>
      </c>
      <c r="I226" s="23" t="s">
        <v>94</v>
      </c>
      <c r="J226" s="23">
        <v>68901</v>
      </c>
      <c r="K226" s="37" t="s">
        <v>95</v>
      </c>
      <c r="L226" s="20" t="s">
        <v>2066</v>
      </c>
      <c r="M226" s="37" t="s">
        <v>108</v>
      </c>
      <c r="N226" s="37" t="s">
        <v>97</v>
      </c>
      <c r="O226" s="37" t="s">
        <v>98</v>
      </c>
      <c r="P226" s="37" t="s">
        <v>31</v>
      </c>
      <c r="Q226" s="37" t="s">
        <v>114</v>
      </c>
      <c r="R226" s="7" t="s">
        <v>31</v>
      </c>
      <c r="S226" s="23">
        <v>1</v>
      </c>
      <c r="T226" s="43">
        <v>1956</v>
      </c>
      <c r="U226" s="7" t="s">
        <v>31</v>
      </c>
      <c r="V226" s="22" t="s">
        <v>144</v>
      </c>
      <c r="W226" s="23" t="s">
        <v>145</v>
      </c>
      <c r="X226" s="7" t="s">
        <v>34</v>
      </c>
      <c r="Y226" s="10">
        <v>250</v>
      </c>
      <c r="Z226" s="23" t="s">
        <v>35</v>
      </c>
      <c r="AA226" s="12" t="s">
        <v>52</v>
      </c>
      <c r="AB226" s="51" t="s">
        <v>29</v>
      </c>
      <c r="AC226" s="23" t="s">
        <v>29</v>
      </c>
      <c r="AF226" s="23"/>
    </row>
    <row r="227" spans="1:32" ht="15" customHeight="1" x14ac:dyDescent="0.25">
      <c r="A227" s="30" t="s">
        <v>1369</v>
      </c>
      <c r="B227" s="13">
        <v>45190</v>
      </c>
      <c r="C227" s="29">
        <f>YEAR(B227) - YEAR(_xlfn.MINIFS($B:$B, $A:$A, A227)) + 1</f>
        <v>1</v>
      </c>
      <c r="D227" s="15">
        <f>IF(C227=1, 1500 - SUMIFS($Y:$Y, $A:$A, A227, $C:$C, C227, $E:$E, "Approved", $Z:$Z, "&lt;&gt;PFA GC", $F:$F, "&lt;&gt;No"),
   IF(C227=2, 1000 - SUMIFS($Y:$Y, $A:$A, A227, $C:$C, C227, $E:$E, "Approved", $Z:$Z, "&lt;&gt;PFA GC", $F:$F, "&lt;&gt;No"),
   IF(C227&gt;=3, 500 - SUMIFS($Y:$Y, $A:$A, A227, $C:$C, C227, $E:$E, "Approved", $Z:$Z, "&lt;&gt;PFA GC", $F:$F, "&lt;&gt;No"), "")))</f>
        <v>1000</v>
      </c>
      <c r="E227" s="16" t="s">
        <v>28</v>
      </c>
      <c r="F227" s="28" t="s">
        <v>29</v>
      </c>
      <c r="G227" s="29" t="s">
        <v>30</v>
      </c>
      <c r="H227" s="23" t="s">
        <v>143</v>
      </c>
      <c r="I227" s="23" t="s">
        <v>94</v>
      </c>
      <c r="J227" s="23">
        <v>68901</v>
      </c>
      <c r="K227" s="37" t="s">
        <v>95</v>
      </c>
      <c r="L227" s="20" t="s">
        <v>2066</v>
      </c>
      <c r="M227" s="37" t="s">
        <v>108</v>
      </c>
      <c r="N227" s="37" t="s">
        <v>97</v>
      </c>
      <c r="O227" s="37" t="s">
        <v>98</v>
      </c>
      <c r="P227" s="37" t="s">
        <v>31</v>
      </c>
      <c r="Q227" s="37" t="s">
        <v>114</v>
      </c>
      <c r="R227" s="7" t="s">
        <v>31</v>
      </c>
      <c r="S227" s="23">
        <v>1</v>
      </c>
      <c r="T227" s="43">
        <v>1956</v>
      </c>
      <c r="U227" s="7" t="s">
        <v>31</v>
      </c>
      <c r="V227" s="22" t="s">
        <v>144</v>
      </c>
      <c r="W227" s="23" t="s">
        <v>145</v>
      </c>
      <c r="X227" s="7" t="s">
        <v>40</v>
      </c>
      <c r="Y227" s="10">
        <v>250</v>
      </c>
      <c r="Z227" s="23" t="s">
        <v>35</v>
      </c>
      <c r="AA227" s="12" t="s">
        <v>90</v>
      </c>
      <c r="AB227" s="51" t="s">
        <v>29</v>
      </c>
      <c r="AC227" s="23" t="s">
        <v>29</v>
      </c>
      <c r="AF227" s="23"/>
    </row>
    <row r="228" spans="1:32" ht="15" customHeight="1" x14ac:dyDescent="0.25">
      <c r="A228" s="30" t="s">
        <v>1234</v>
      </c>
      <c r="B228" s="13">
        <v>45190</v>
      </c>
      <c r="C228" s="29">
        <f>YEAR(B228) - YEAR(_xlfn.MINIFS($B:$B, $A:$A, A228)) + 1</f>
        <v>1</v>
      </c>
      <c r="D228" s="15">
        <f>IF(C228=1, 1500 - SUMIFS($Y:$Y, $A:$A, A228, $C:$C, C228, $E:$E, "Approved", $Z:$Z, "&lt;&gt;PFA GC", $F:$F, "&lt;&gt;No"),
   IF(C228=2, 1000 - SUMIFS($Y:$Y, $A:$A, A228, $C:$C, C228, $E:$E, "Approved", $Z:$Z, "&lt;&gt;PFA GC", $F:$F, "&lt;&gt;No"),
   IF(C228&gt;=3, 500 - SUMIFS($Y:$Y, $A:$A, A228, $C:$C, C228, $E:$E, "Approved", $Z:$Z, "&lt;&gt;PFA GC", $F:$F, "&lt;&gt;No"), "")))</f>
        <v>1207.58</v>
      </c>
      <c r="E228" s="16" t="s">
        <v>28</v>
      </c>
      <c r="F228" s="28">
        <v>45190</v>
      </c>
      <c r="G228" s="28" t="s">
        <v>30</v>
      </c>
      <c r="H228" s="23" t="s">
        <v>31</v>
      </c>
      <c r="I228" s="23" t="s">
        <v>31</v>
      </c>
      <c r="J228" s="23" t="s">
        <v>31</v>
      </c>
      <c r="K228" s="37" t="s">
        <v>31</v>
      </c>
      <c r="L228" s="20" t="s">
        <v>2069</v>
      </c>
      <c r="M228" s="37" t="s">
        <v>31</v>
      </c>
      <c r="N228" s="37" t="s">
        <v>31</v>
      </c>
      <c r="O228" s="37" t="s">
        <v>31</v>
      </c>
      <c r="P228" s="37" t="s">
        <v>31</v>
      </c>
      <c r="Q228" s="37" t="s">
        <v>31</v>
      </c>
      <c r="R228" s="7" t="s">
        <v>31</v>
      </c>
      <c r="S228" s="23" t="s">
        <v>31</v>
      </c>
      <c r="T228" s="43" t="s">
        <v>31</v>
      </c>
      <c r="U228" s="7" t="s">
        <v>31</v>
      </c>
      <c r="V228" s="22" t="s">
        <v>32</v>
      </c>
      <c r="W228" s="23" t="s">
        <v>61</v>
      </c>
      <c r="X228" s="7" t="s">
        <v>34</v>
      </c>
      <c r="Y228" s="10">
        <v>50</v>
      </c>
      <c r="Z228" s="23" t="s">
        <v>89</v>
      </c>
      <c r="AA228" s="12" t="s">
        <v>52</v>
      </c>
      <c r="AB228" s="51" t="s">
        <v>29</v>
      </c>
      <c r="AC228" s="23" t="s">
        <v>99</v>
      </c>
      <c r="AF228" s="23"/>
    </row>
    <row r="229" spans="1:32" ht="15" customHeight="1" x14ac:dyDescent="0.25">
      <c r="A229" s="30" t="s">
        <v>1370</v>
      </c>
      <c r="B229" s="13">
        <v>45190</v>
      </c>
      <c r="C229" s="29">
        <f>YEAR(B229) - YEAR(_xlfn.MINIFS($B:$B, $A:$A, A229)) + 1</f>
        <v>1</v>
      </c>
      <c r="D229" s="15">
        <f>IF(C229=1, 1500 - SUMIFS($Y:$Y, $A:$A, A229, $C:$C, C229, $E:$E, "Approved", $Z:$Z, "&lt;&gt;PFA GC", $F:$F, "&lt;&gt;No"),
   IF(C229=2, 1000 - SUMIFS($Y:$Y, $A:$A, A229, $C:$C, C229, $E:$E, "Approved", $Z:$Z, "&lt;&gt;PFA GC", $F:$F, "&lt;&gt;No"),
   IF(C229&gt;=3, 500 - SUMIFS($Y:$Y, $A:$A, A229, $C:$C, C229, $E:$E, "Approved", $Z:$Z, "&lt;&gt;PFA GC", $F:$F, "&lt;&gt;No"), "")))</f>
        <v>1000</v>
      </c>
      <c r="E229" s="16" t="s">
        <v>28</v>
      </c>
      <c r="F229" s="28" t="s">
        <v>29</v>
      </c>
      <c r="G229" s="29" t="s">
        <v>30</v>
      </c>
      <c r="H229" s="23" t="s">
        <v>143</v>
      </c>
      <c r="I229" s="23" t="s">
        <v>94</v>
      </c>
      <c r="J229" s="23">
        <v>68901</v>
      </c>
      <c r="K229" s="37" t="s">
        <v>95</v>
      </c>
      <c r="L229" s="20" t="s">
        <v>2078</v>
      </c>
      <c r="M229" s="37" t="s">
        <v>96</v>
      </c>
      <c r="N229" s="37" t="s">
        <v>97</v>
      </c>
      <c r="O229" s="37" t="s">
        <v>98</v>
      </c>
      <c r="P229" s="37" t="s">
        <v>99</v>
      </c>
      <c r="Q229" s="37" t="s">
        <v>114</v>
      </c>
      <c r="R229" s="7" t="s">
        <v>31</v>
      </c>
      <c r="S229" s="23">
        <v>2</v>
      </c>
      <c r="T229" s="43">
        <v>4236.6400000000003</v>
      </c>
      <c r="U229" s="7" t="s">
        <v>31</v>
      </c>
      <c r="V229" s="22" t="s">
        <v>144</v>
      </c>
      <c r="W229" s="23" t="s">
        <v>145</v>
      </c>
      <c r="X229" s="7" t="s">
        <v>34</v>
      </c>
      <c r="Y229" s="10">
        <v>500</v>
      </c>
      <c r="Z229" s="23" t="s">
        <v>35</v>
      </c>
      <c r="AA229" s="12" t="s">
        <v>52</v>
      </c>
      <c r="AB229" s="51" t="s">
        <v>29</v>
      </c>
      <c r="AC229" s="23" t="s">
        <v>29</v>
      </c>
      <c r="AF229" s="23"/>
    </row>
    <row r="230" spans="1:32" ht="15" customHeight="1" x14ac:dyDescent="0.25">
      <c r="A230" s="30" t="s">
        <v>1371</v>
      </c>
      <c r="B230" s="13">
        <v>45190</v>
      </c>
      <c r="C230" s="29">
        <f>YEAR(B230) - YEAR(_xlfn.MINIFS($B:$B, $A:$A, A230)) + 1</f>
        <v>1</v>
      </c>
      <c r="D230" s="15">
        <f>IF(C230=1, 1500 - SUMIFS($Y:$Y, $A:$A, A230, $C:$C, C230, $E:$E, "Approved", $Z:$Z, "&lt;&gt;PFA GC", $F:$F, "&lt;&gt;No"),
   IF(C230=2, 1000 - SUMIFS($Y:$Y, $A:$A, A230, $C:$C, C230, $E:$E, "Approved", $Z:$Z, "&lt;&gt;PFA GC", $F:$F, "&lt;&gt;No"),
   IF(C230&gt;=3, 500 - SUMIFS($Y:$Y, $A:$A, A230, $C:$C, C230, $E:$E, "Approved", $Z:$Z, "&lt;&gt;PFA GC", $F:$F, "&lt;&gt;No"), "")))</f>
        <v>865</v>
      </c>
      <c r="E230" s="16" t="s">
        <v>28</v>
      </c>
      <c r="F230" s="28" t="s">
        <v>29</v>
      </c>
      <c r="G230" s="29" t="s">
        <v>30</v>
      </c>
      <c r="H230" s="23" t="s">
        <v>93</v>
      </c>
      <c r="I230" s="23" t="s">
        <v>94</v>
      </c>
      <c r="J230" s="23">
        <v>68521</v>
      </c>
      <c r="K230" s="37" t="s">
        <v>95</v>
      </c>
      <c r="L230" s="20" t="s">
        <v>2080</v>
      </c>
      <c r="M230" s="37" t="s">
        <v>96</v>
      </c>
      <c r="N230" s="37" t="s">
        <v>97</v>
      </c>
      <c r="O230" s="37" t="s">
        <v>98</v>
      </c>
      <c r="P230" s="37" t="s">
        <v>31</v>
      </c>
      <c r="Q230" s="37" t="s">
        <v>245</v>
      </c>
      <c r="R230" s="7" t="s">
        <v>31</v>
      </c>
      <c r="S230" s="23">
        <v>2</v>
      </c>
      <c r="T230" s="43">
        <v>2001</v>
      </c>
      <c r="U230" s="7" t="s">
        <v>31</v>
      </c>
      <c r="V230" s="22" t="s">
        <v>85</v>
      </c>
      <c r="W230" s="23" t="s">
        <v>130</v>
      </c>
      <c r="X230" s="7" t="s">
        <v>43</v>
      </c>
      <c r="Y230" s="10">
        <v>635</v>
      </c>
      <c r="Z230" s="23"/>
      <c r="AA230" s="12" t="s">
        <v>363</v>
      </c>
      <c r="AB230" s="51" t="s">
        <v>29</v>
      </c>
      <c r="AC230" s="23" t="s">
        <v>99</v>
      </c>
      <c r="AF230" s="23"/>
    </row>
    <row r="231" spans="1:32" ht="15" customHeight="1" x14ac:dyDescent="0.25">
      <c r="A231" s="30" t="s">
        <v>1372</v>
      </c>
      <c r="B231" s="13">
        <v>45190</v>
      </c>
      <c r="C231" s="29">
        <f>YEAR(B231) - YEAR(_xlfn.MINIFS($B:$B, $A:$A, A231)) + 1</f>
        <v>1</v>
      </c>
      <c r="D231" s="15">
        <f>IF(C231=1, 1500 - SUMIFS($Y:$Y, $A:$A, A231, $C:$C, C231, $E:$E, "Approved", $Z:$Z, "&lt;&gt;PFA GC", $F:$F, "&lt;&gt;No"),
   IF(C231=2, 1000 - SUMIFS($Y:$Y, $A:$A, A231, $C:$C, C231, $E:$E, "Approved", $Z:$Z, "&lt;&gt;PFA GC", $F:$F, "&lt;&gt;No"),
   IF(C231&gt;=3, 500 - SUMIFS($Y:$Y, $A:$A, A231, $C:$C, C231, $E:$E, "Approved", $Z:$Z, "&lt;&gt;PFA GC", $F:$F, "&lt;&gt;No"), "")))</f>
        <v>656.4</v>
      </c>
      <c r="E231" s="16" t="s">
        <v>28</v>
      </c>
      <c r="F231" s="28" t="s">
        <v>29</v>
      </c>
      <c r="G231" s="29" t="s">
        <v>30</v>
      </c>
      <c r="H231" s="23" t="s">
        <v>364</v>
      </c>
      <c r="I231" s="23" t="s">
        <v>94</v>
      </c>
      <c r="J231" s="23">
        <v>68332</v>
      </c>
      <c r="K231" s="37" t="s">
        <v>95</v>
      </c>
      <c r="L231" s="20" t="s">
        <v>2081</v>
      </c>
      <c r="M231" s="37" t="s">
        <v>96</v>
      </c>
      <c r="N231" s="37" t="s">
        <v>97</v>
      </c>
      <c r="O231" s="37" t="s">
        <v>98</v>
      </c>
      <c r="P231" s="37" t="s">
        <v>99</v>
      </c>
      <c r="Q231" s="37" t="s">
        <v>231</v>
      </c>
      <c r="R231" s="7" t="s">
        <v>31</v>
      </c>
      <c r="S231" s="23">
        <v>2</v>
      </c>
      <c r="T231" s="43">
        <v>4240</v>
      </c>
      <c r="U231" s="7" t="s">
        <v>31</v>
      </c>
      <c r="V231" s="48" t="s">
        <v>85</v>
      </c>
      <c r="W231" s="23" t="s">
        <v>107</v>
      </c>
      <c r="X231" s="7" t="s">
        <v>43</v>
      </c>
      <c r="Y231" s="10">
        <v>843.6</v>
      </c>
      <c r="Z231" s="23"/>
      <c r="AA231" s="12" t="s">
        <v>365</v>
      </c>
      <c r="AB231" s="51" t="s">
        <v>29</v>
      </c>
      <c r="AC231" s="23" t="s">
        <v>99</v>
      </c>
      <c r="AF231" s="23"/>
    </row>
    <row r="232" spans="1:32" ht="15" customHeight="1" x14ac:dyDescent="0.25">
      <c r="A232" s="30" t="s">
        <v>1368</v>
      </c>
      <c r="B232" s="13">
        <v>45190</v>
      </c>
      <c r="C232" s="29">
        <f>YEAR(B232) - YEAR(_xlfn.MINIFS($B:$B, $A:$A, A232)) + 1</f>
        <v>1</v>
      </c>
      <c r="D232" s="15">
        <f>IF(C232=1, 1500 - SUMIFS($Y:$Y, $A:$A, A232, $C:$C, C232, $E:$E, "Approved", $Z:$Z, "&lt;&gt;PFA GC", $F:$F, "&lt;&gt;No"),
   IF(C232=2, 1000 - SUMIFS($Y:$Y, $A:$A, A232, $C:$C, C232, $E:$E, "Approved", $Z:$Z, "&lt;&gt;PFA GC", $F:$F, "&lt;&gt;No"),
   IF(C232&gt;=3, 500 - SUMIFS($Y:$Y, $A:$A, A232, $C:$C, C232, $E:$E, "Approved", $Z:$Z, "&lt;&gt;PFA GC", $F:$F, "&lt;&gt;No"), "")))</f>
        <v>778.13</v>
      </c>
      <c r="E232" s="16" t="s">
        <v>28</v>
      </c>
      <c r="F232" s="28">
        <v>45190</v>
      </c>
      <c r="G232" s="28" t="s">
        <v>30</v>
      </c>
      <c r="H232" s="23" t="s">
        <v>31</v>
      </c>
      <c r="I232" s="23" t="s">
        <v>31</v>
      </c>
      <c r="J232" s="23" t="s">
        <v>31</v>
      </c>
      <c r="K232" s="37" t="s">
        <v>31</v>
      </c>
      <c r="L232" s="20" t="s">
        <v>2085</v>
      </c>
      <c r="M232" s="37" t="s">
        <v>31</v>
      </c>
      <c r="N232" s="37" t="s">
        <v>31</v>
      </c>
      <c r="O232" s="37" t="s">
        <v>31</v>
      </c>
      <c r="P232" s="37" t="s">
        <v>31</v>
      </c>
      <c r="Q232" s="37" t="s">
        <v>31</v>
      </c>
      <c r="R232" s="7" t="s">
        <v>31</v>
      </c>
      <c r="S232" s="23" t="s">
        <v>31</v>
      </c>
      <c r="T232" s="43" t="s">
        <v>31</v>
      </c>
      <c r="U232" s="7" t="s">
        <v>31</v>
      </c>
      <c r="V232" s="48" t="s">
        <v>32</v>
      </c>
      <c r="W232" s="23" t="s">
        <v>61</v>
      </c>
      <c r="X232" s="7" t="s">
        <v>34</v>
      </c>
      <c r="Y232" s="10">
        <v>50</v>
      </c>
      <c r="Z232" s="23" t="s">
        <v>89</v>
      </c>
      <c r="AA232" s="12" t="s">
        <v>52</v>
      </c>
      <c r="AB232" s="51" t="s">
        <v>29</v>
      </c>
      <c r="AC232" s="23" t="s">
        <v>99</v>
      </c>
      <c r="AF232" s="23"/>
    </row>
    <row r="233" spans="1:32" ht="15" customHeight="1" x14ac:dyDescent="0.25">
      <c r="A233" s="30" t="s">
        <v>1373</v>
      </c>
      <c r="B233" s="13">
        <v>45190</v>
      </c>
      <c r="C233" s="29">
        <f>YEAR(B233) - YEAR(_xlfn.MINIFS($B:$B, $A:$A, A233)) + 1</f>
        <v>1</v>
      </c>
      <c r="D233" s="15">
        <f>IF(C233=1, 1500 - SUMIFS($Y:$Y, $A:$A, A233, $C:$C, C233, $E:$E, "Approved", $Z:$Z, "&lt;&gt;PFA GC", $F:$F, "&lt;&gt;No"),
   IF(C233=2, 1000 - SUMIFS($Y:$Y, $A:$A, A233, $C:$C, C233, $E:$E, "Approved", $Z:$Z, "&lt;&gt;PFA GC", $F:$F, "&lt;&gt;No"),
   IF(C233&gt;=3, 500 - SUMIFS($Y:$Y, $A:$A, A233, $C:$C, C233, $E:$E, "Approved", $Z:$Z, "&lt;&gt;PFA GC", $F:$F, "&lt;&gt;No"), "")))</f>
        <v>464</v>
      </c>
      <c r="E233" s="16" t="s">
        <v>28</v>
      </c>
      <c r="F233" s="28" t="s">
        <v>29</v>
      </c>
      <c r="G233" s="29" t="s">
        <v>30</v>
      </c>
      <c r="H233" s="23" t="s">
        <v>93</v>
      </c>
      <c r="I233" s="23" t="s">
        <v>94</v>
      </c>
      <c r="J233" s="23">
        <v>68506</v>
      </c>
      <c r="K233" s="37" t="s">
        <v>95</v>
      </c>
      <c r="L233" s="20" t="s">
        <v>2090</v>
      </c>
      <c r="M233" s="37" t="s">
        <v>101</v>
      </c>
      <c r="N233" s="37" t="s">
        <v>97</v>
      </c>
      <c r="O233" s="37" t="s">
        <v>231</v>
      </c>
      <c r="P233" s="37" t="s">
        <v>231</v>
      </c>
      <c r="Q233" s="37" t="s">
        <v>231</v>
      </c>
      <c r="R233" s="7" t="s">
        <v>31</v>
      </c>
      <c r="S233" s="23">
        <v>1</v>
      </c>
      <c r="T233" s="43">
        <v>822.6</v>
      </c>
      <c r="U233" s="7" t="s">
        <v>31</v>
      </c>
      <c r="V233" s="48" t="s">
        <v>85</v>
      </c>
      <c r="W233" s="23" t="s">
        <v>107</v>
      </c>
      <c r="X233" s="7" t="s">
        <v>43</v>
      </c>
      <c r="Y233" s="10">
        <v>1036</v>
      </c>
      <c r="Z233" s="23" t="s">
        <v>366</v>
      </c>
      <c r="AA233" s="12" t="s">
        <v>367</v>
      </c>
      <c r="AB233" s="51" t="s">
        <v>29</v>
      </c>
      <c r="AC233" s="23" t="s">
        <v>99</v>
      </c>
      <c r="AF233" s="23"/>
    </row>
    <row r="234" spans="1:32" ht="15" customHeight="1" x14ac:dyDescent="0.25">
      <c r="A234" s="30" t="s">
        <v>1365</v>
      </c>
      <c r="B234" s="13">
        <v>45191</v>
      </c>
      <c r="C234" s="29">
        <f>YEAR(B234) - YEAR(_xlfn.MINIFS($B:$B, $A:$A, A234)) + 1</f>
        <v>1</v>
      </c>
      <c r="D234" s="15">
        <f>IF(C234=1, 1500 - SUMIFS($Y:$Y, $A:$A, A234, $C:$C, C234, $E:$E, "Approved", $Z:$Z, "&lt;&gt;PFA GC", $F:$F, "&lt;&gt;No"),
   IF(C234=2, 1000 - SUMIFS($Y:$Y, $A:$A, A234, $C:$C, C234, $E:$E, "Approved", $Z:$Z, "&lt;&gt;PFA GC", $F:$F, "&lt;&gt;No"),
   IF(C234&gt;=3, 500 - SUMIFS($Y:$Y, $A:$A, A234, $C:$C, C234, $E:$E, "Approved", $Z:$Z, "&lt;&gt;PFA GC", $F:$F, "&lt;&gt;No"), "")))</f>
        <v>1500</v>
      </c>
      <c r="E234" s="16" t="s">
        <v>28</v>
      </c>
      <c r="F234" s="28">
        <v>45191</v>
      </c>
      <c r="G234" s="28" t="s">
        <v>30</v>
      </c>
      <c r="H234" s="23" t="s">
        <v>31</v>
      </c>
      <c r="I234" s="23" t="s">
        <v>31</v>
      </c>
      <c r="J234" s="23" t="s">
        <v>31</v>
      </c>
      <c r="K234" s="37" t="s">
        <v>31</v>
      </c>
      <c r="L234" s="20" t="s">
        <v>2059</v>
      </c>
      <c r="M234" s="37" t="s">
        <v>31</v>
      </c>
      <c r="N234" s="37" t="s">
        <v>31</v>
      </c>
      <c r="O234" s="37" t="s">
        <v>31</v>
      </c>
      <c r="P234" s="37" t="s">
        <v>31</v>
      </c>
      <c r="Q234" s="37" t="s">
        <v>31</v>
      </c>
      <c r="R234" s="7" t="s">
        <v>31</v>
      </c>
      <c r="S234" s="23" t="s">
        <v>31</v>
      </c>
      <c r="T234" s="43" t="s">
        <v>31</v>
      </c>
      <c r="U234" s="7" t="s">
        <v>31</v>
      </c>
      <c r="V234" s="48" t="s">
        <v>32</v>
      </c>
      <c r="W234" s="23" t="s">
        <v>61</v>
      </c>
      <c r="X234" s="7" t="s">
        <v>34</v>
      </c>
      <c r="Y234" s="10">
        <v>50</v>
      </c>
      <c r="Z234" s="23" t="s">
        <v>89</v>
      </c>
      <c r="AA234" s="12" t="s">
        <v>52</v>
      </c>
      <c r="AB234" s="51" t="s">
        <v>29</v>
      </c>
      <c r="AC234" s="23" t="s">
        <v>99</v>
      </c>
      <c r="AF234" s="23"/>
    </row>
    <row r="235" spans="1:32" ht="15" customHeight="1" x14ac:dyDescent="0.25">
      <c r="A235" s="30" t="s">
        <v>1198</v>
      </c>
      <c r="B235" s="13">
        <v>45191</v>
      </c>
      <c r="C235" s="29">
        <f>YEAR(B235) - YEAR(_xlfn.MINIFS($B:$B, $A:$A, A235)) + 1</f>
        <v>1</v>
      </c>
      <c r="D235" s="15">
        <f>IF(C235=1, 1500 - SUMIFS($Y:$Y, $A:$A, A235, $C:$C, C235, $E:$E, "Approved", $Z:$Z, "&lt;&gt;PFA GC", $F:$F, "&lt;&gt;No"),
   IF(C235=2, 1000 - SUMIFS($Y:$Y, $A:$A, A235, $C:$C, C235, $E:$E, "Approved", $Z:$Z, "&lt;&gt;PFA GC", $F:$F, "&lt;&gt;No"),
   IF(C235&gt;=3, 500 - SUMIFS($Y:$Y, $A:$A, A235, $C:$C, C235, $E:$E, "Approved", $Z:$Z, "&lt;&gt;PFA GC", $F:$F, "&lt;&gt;No"), "")))</f>
        <v>20.5</v>
      </c>
      <c r="E235" s="16" t="s">
        <v>28</v>
      </c>
      <c r="F235" s="28" t="s">
        <v>29</v>
      </c>
      <c r="G235" s="29" t="s">
        <v>30</v>
      </c>
      <c r="H235" s="23" t="s">
        <v>100</v>
      </c>
      <c r="I235" s="23" t="s">
        <v>94</v>
      </c>
      <c r="J235" s="23">
        <v>68164</v>
      </c>
      <c r="K235" s="37" t="s">
        <v>95</v>
      </c>
      <c r="L235" s="20" t="s">
        <v>2104</v>
      </c>
      <c r="M235" s="37" t="s">
        <v>253</v>
      </c>
      <c r="N235" s="37" t="s">
        <v>102</v>
      </c>
      <c r="O235" s="37" t="s">
        <v>98</v>
      </c>
      <c r="P235" s="37" t="s">
        <v>99</v>
      </c>
      <c r="Q235" s="37" t="s">
        <v>114</v>
      </c>
      <c r="R235" s="7" t="s">
        <v>31</v>
      </c>
      <c r="S235" s="23">
        <v>6</v>
      </c>
      <c r="T235" s="43">
        <v>4569</v>
      </c>
      <c r="U235" s="7" t="s">
        <v>31</v>
      </c>
      <c r="V235" s="22" t="s">
        <v>47</v>
      </c>
      <c r="W235" s="23" t="s">
        <v>368</v>
      </c>
      <c r="X235" s="7" t="s">
        <v>49</v>
      </c>
      <c r="Y235" s="10">
        <v>1479.5</v>
      </c>
      <c r="Z235" s="23"/>
      <c r="AA235" s="12" t="s">
        <v>369</v>
      </c>
      <c r="AB235" s="51" t="s">
        <v>29</v>
      </c>
      <c r="AC235" s="23" t="s">
        <v>29</v>
      </c>
      <c r="AF235" s="23"/>
    </row>
    <row r="236" spans="1:32" ht="15" customHeight="1" x14ac:dyDescent="0.25">
      <c r="A236" s="30" t="s">
        <v>1374</v>
      </c>
      <c r="B236" s="13">
        <v>45194</v>
      </c>
      <c r="C236" s="29">
        <f>YEAR(B236) - YEAR(_xlfn.MINIFS($B:$B, $A:$A, A236)) + 1</f>
        <v>1</v>
      </c>
      <c r="D236" s="15">
        <f>IF(C236=1, 1500 - SUMIFS($Y:$Y, $A:$A, A236, $C:$C, C236, $E:$E, "Approved", $Z:$Z, "&lt;&gt;PFA GC", $F:$F, "&lt;&gt;No"),
   IF(C236=2, 1000 - SUMIFS($Y:$Y, $A:$A, A236, $C:$C, C236, $E:$E, "Approved", $Z:$Z, "&lt;&gt;PFA GC", $F:$F, "&lt;&gt;No"),
   IF(C236&gt;=3, 500 - SUMIFS($Y:$Y, $A:$A, A236, $C:$C, C236, $E:$E, "Approved", $Z:$Z, "&lt;&gt;PFA GC", $F:$F, "&lt;&gt;No"), "")))</f>
        <v>-215.51999999999998</v>
      </c>
      <c r="E236" s="16" t="s">
        <v>28</v>
      </c>
      <c r="F236" s="28">
        <v>45194</v>
      </c>
      <c r="G236" s="28" t="s">
        <v>30</v>
      </c>
      <c r="H236" s="23" t="s">
        <v>31</v>
      </c>
      <c r="I236" s="23" t="s">
        <v>31</v>
      </c>
      <c r="J236" s="23" t="s">
        <v>31</v>
      </c>
      <c r="K236" s="37" t="s">
        <v>31</v>
      </c>
      <c r="L236" s="20" t="s">
        <v>2087</v>
      </c>
      <c r="M236" s="37" t="s">
        <v>31</v>
      </c>
      <c r="N236" s="37" t="s">
        <v>31</v>
      </c>
      <c r="O236" s="37" t="s">
        <v>31</v>
      </c>
      <c r="P236" s="37" t="s">
        <v>31</v>
      </c>
      <c r="Q236" s="37" t="s">
        <v>31</v>
      </c>
      <c r="R236" s="7" t="s">
        <v>31</v>
      </c>
      <c r="S236" s="23" t="s">
        <v>31</v>
      </c>
      <c r="T236" s="43" t="s">
        <v>31</v>
      </c>
      <c r="U236" s="7" t="s">
        <v>31</v>
      </c>
      <c r="V236" s="22" t="s">
        <v>32</v>
      </c>
      <c r="W236" s="23" t="s">
        <v>61</v>
      </c>
      <c r="X236" s="7" t="s">
        <v>34</v>
      </c>
      <c r="Y236" s="10">
        <v>25</v>
      </c>
      <c r="Z236" s="23" t="s">
        <v>89</v>
      </c>
      <c r="AA236" s="12" t="s">
        <v>52</v>
      </c>
      <c r="AB236" s="51" t="s">
        <v>29</v>
      </c>
      <c r="AC236" s="23" t="s">
        <v>99</v>
      </c>
      <c r="AF236" s="23"/>
    </row>
    <row r="237" spans="1:32" ht="15" customHeight="1" x14ac:dyDescent="0.25">
      <c r="A237" s="30" t="s">
        <v>1375</v>
      </c>
      <c r="B237" s="13">
        <v>45194</v>
      </c>
      <c r="C237" s="29">
        <f>YEAR(B237) - YEAR(_xlfn.MINIFS($B:$B, $A:$A, A237)) + 1</f>
        <v>1</v>
      </c>
      <c r="D237" s="15">
        <f>IF(C237=1, 1500 - SUMIFS($Y:$Y, $A:$A, A237, $C:$C, C237, $E:$E, "Approved", $Z:$Z, "&lt;&gt;PFA GC", $F:$F, "&lt;&gt;No"),
   IF(C237=2, 1000 - SUMIFS($Y:$Y, $A:$A, A237, $C:$C, C237, $E:$E, "Approved", $Z:$Z, "&lt;&gt;PFA GC", $F:$F, "&lt;&gt;No"),
   IF(C237&gt;=3, 500 - SUMIFS($Y:$Y, $A:$A, A237, $C:$C, C237, $E:$E, "Approved", $Z:$Z, "&lt;&gt;PFA GC", $F:$F, "&lt;&gt;No"), "")))</f>
        <v>125</v>
      </c>
      <c r="E237" s="16" t="s">
        <v>28</v>
      </c>
      <c r="F237" s="28" t="s">
        <v>136</v>
      </c>
      <c r="G237" s="29" t="s">
        <v>30</v>
      </c>
      <c r="H237" s="23" t="s">
        <v>93</v>
      </c>
      <c r="I237" s="23" t="s">
        <v>94</v>
      </c>
      <c r="J237" s="23">
        <v>68506</v>
      </c>
      <c r="K237" s="37" t="s">
        <v>95</v>
      </c>
      <c r="L237" s="20" t="s">
        <v>2088</v>
      </c>
      <c r="M237" s="37" t="s">
        <v>101</v>
      </c>
      <c r="N237" s="37" t="s">
        <v>102</v>
      </c>
      <c r="O237" s="37" t="s">
        <v>98</v>
      </c>
      <c r="P237" s="37" t="s">
        <v>99</v>
      </c>
      <c r="Q237" s="37" t="s">
        <v>231</v>
      </c>
      <c r="R237" s="7" t="s">
        <v>31</v>
      </c>
      <c r="S237" s="23">
        <v>1</v>
      </c>
      <c r="T237" s="43">
        <v>3680</v>
      </c>
      <c r="U237" s="7" t="s">
        <v>31</v>
      </c>
      <c r="V237" s="22" t="s">
        <v>85</v>
      </c>
      <c r="W237" s="23" t="s">
        <v>107</v>
      </c>
      <c r="X237" s="7" t="s">
        <v>43</v>
      </c>
      <c r="Y237" s="10">
        <v>1375</v>
      </c>
      <c r="Z237" s="23"/>
      <c r="AA237" s="12" t="s">
        <v>370</v>
      </c>
      <c r="AB237" s="51" t="s">
        <v>29</v>
      </c>
      <c r="AC237" s="23" t="s">
        <v>99</v>
      </c>
      <c r="AF237" s="23"/>
    </row>
    <row r="238" spans="1:32" ht="15" customHeight="1" x14ac:dyDescent="0.25">
      <c r="A238" s="30" t="s">
        <v>1374</v>
      </c>
      <c r="B238" s="13">
        <v>45195</v>
      </c>
      <c r="C238" s="29">
        <f>YEAR(B238) - YEAR(_xlfn.MINIFS($B:$B, $A:$A, A238)) + 1</f>
        <v>1</v>
      </c>
      <c r="D238" s="15">
        <f>IF(C238=1, 1500 - SUMIFS($Y:$Y, $A:$A, A238, $C:$C, C238, $E:$E, "Approved", $Z:$Z, "&lt;&gt;PFA GC", $F:$F, "&lt;&gt;No"),
   IF(C238=2, 1000 - SUMIFS($Y:$Y, $A:$A, A238, $C:$C, C238, $E:$E, "Approved", $Z:$Z, "&lt;&gt;PFA GC", $F:$F, "&lt;&gt;No"),
   IF(C238&gt;=3, 500 - SUMIFS($Y:$Y, $A:$A, A238, $C:$C, C238, $E:$E, "Approved", $Z:$Z, "&lt;&gt;PFA GC", $F:$F, "&lt;&gt;No"), "")))</f>
        <v>-215.51999999999998</v>
      </c>
      <c r="E238" s="16" t="s">
        <v>28</v>
      </c>
      <c r="F238" s="28" t="s">
        <v>136</v>
      </c>
      <c r="G238" s="29" t="s">
        <v>30</v>
      </c>
      <c r="H238" s="23" t="s">
        <v>341</v>
      </c>
      <c r="I238" s="23" t="s">
        <v>94</v>
      </c>
      <c r="J238" s="23">
        <v>69101</v>
      </c>
      <c r="K238" s="37" t="s">
        <v>95</v>
      </c>
      <c r="L238" s="20" t="s">
        <v>2087</v>
      </c>
      <c r="M238" s="37" t="s">
        <v>111</v>
      </c>
      <c r="N238" s="37" t="s">
        <v>102</v>
      </c>
      <c r="O238" s="37" t="s">
        <v>98</v>
      </c>
      <c r="P238" s="37" t="s">
        <v>29</v>
      </c>
      <c r="Q238" s="37" t="s">
        <v>114</v>
      </c>
      <c r="R238" s="7" t="s">
        <v>31</v>
      </c>
      <c r="S238" s="23">
        <v>1</v>
      </c>
      <c r="T238" s="43">
        <v>1500</v>
      </c>
      <c r="U238" s="7" t="s">
        <v>31</v>
      </c>
      <c r="V238" s="22" t="s">
        <v>32</v>
      </c>
      <c r="W238" s="23" t="s">
        <v>61</v>
      </c>
      <c r="X238" s="7" t="s">
        <v>33</v>
      </c>
      <c r="Y238" s="10">
        <v>223</v>
      </c>
      <c r="Z238" s="23" t="s">
        <v>146</v>
      </c>
      <c r="AA238" s="12" t="s">
        <v>371</v>
      </c>
      <c r="AB238" s="51" t="s">
        <v>29</v>
      </c>
      <c r="AC238" s="23" t="s">
        <v>99</v>
      </c>
      <c r="AF238" s="23"/>
    </row>
    <row r="239" spans="1:32" ht="15" customHeight="1" x14ac:dyDescent="0.25">
      <c r="A239" s="30" t="s">
        <v>1374</v>
      </c>
      <c r="B239" s="13">
        <v>45195</v>
      </c>
      <c r="C239" s="29">
        <f>YEAR(B239) - YEAR(_xlfn.MINIFS($B:$B, $A:$A, A239)) + 1</f>
        <v>1</v>
      </c>
      <c r="D239" s="15">
        <f>IF(C239=1, 1500 - SUMIFS($Y:$Y, $A:$A, A239, $C:$C, C239, $E:$E, "Approved", $Z:$Z, "&lt;&gt;PFA GC", $F:$F, "&lt;&gt;No"),
   IF(C239=2, 1000 - SUMIFS($Y:$Y, $A:$A, A239, $C:$C, C239, $E:$E, "Approved", $Z:$Z, "&lt;&gt;PFA GC", $F:$F, "&lt;&gt;No"),
   IF(C239&gt;=3, 500 - SUMIFS($Y:$Y, $A:$A, A239, $C:$C, C239, $E:$E, "Approved", $Z:$Z, "&lt;&gt;PFA GC", $F:$F, "&lt;&gt;No"), "")))</f>
        <v>-215.51999999999998</v>
      </c>
      <c r="E239" s="16" t="s">
        <v>28</v>
      </c>
      <c r="F239" s="28" t="s">
        <v>136</v>
      </c>
      <c r="G239" s="29" t="s">
        <v>30</v>
      </c>
      <c r="H239" s="23" t="s">
        <v>341</v>
      </c>
      <c r="I239" s="23" t="s">
        <v>94</v>
      </c>
      <c r="J239" s="23">
        <v>69101</v>
      </c>
      <c r="K239" s="37" t="s">
        <v>95</v>
      </c>
      <c r="L239" s="20" t="s">
        <v>2087</v>
      </c>
      <c r="M239" s="37" t="s">
        <v>111</v>
      </c>
      <c r="N239" s="37" t="s">
        <v>102</v>
      </c>
      <c r="O239" s="37" t="s">
        <v>98</v>
      </c>
      <c r="P239" s="37" t="s">
        <v>29</v>
      </c>
      <c r="Q239" s="37" t="s">
        <v>114</v>
      </c>
      <c r="R239" s="7" t="s">
        <v>31</v>
      </c>
      <c r="S239" s="23">
        <v>1</v>
      </c>
      <c r="T239" s="43">
        <v>1500</v>
      </c>
      <c r="U239" s="7" t="s">
        <v>31</v>
      </c>
      <c r="V239" s="22" t="s">
        <v>32</v>
      </c>
      <c r="W239" s="23" t="s">
        <v>61</v>
      </c>
      <c r="X239" s="7" t="s">
        <v>33</v>
      </c>
      <c r="Y239" s="10">
        <v>223</v>
      </c>
      <c r="Z239" s="23"/>
      <c r="AA239" s="12" t="s">
        <v>372</v>
      </c>
      <c r="AB239" s="51" t="s">
        <v>29</v>
      </c>
      <c r="AC239" s="23" t="s">
        <v>99</v>
      </c>
      <c r="AF239" s="23"/>
    </row>
    <row r="240" spans="1:32" ht="15" customHeight="1" x14ac:dyDescent="0.25">
      <c r="A240" s="30" t="s">
        <v>1374</v>
      </c>
      <c r="B240" s="13">
        <v>45195</v>
      </c>
      <c r="C240" s="29">
        <f>YEAR(B240) - YEAR(_xlfn.MINIFS($B:$B, $A:$A, A240)) + 1</f>
        <v>1</v>
      </c>
      <c r="D240" s="15">
        <f>IF(C240=1, 1500 - SUMIFS($Y:$Y, $A:$A, A240, $C:$C, C240, $E:$E, "Approved", $Z:$Z, "&lt;&gt;PFA GC", $F:$F, "&lt;&gt;No"),
   IF(C240=2, 1000 - SUMIFS($Y:$Y, $A:$A, A240, $C:$C, C240, $E:$E, "Approved", $Z:$Z, "&lt;&gt;PFA GC", $F:$F, "&lt;&gt;No"),
   IF(C240&gt;=3, 500 - SUMIFS($Y:$Y, $A:$A, A240, $C:$C, C240, $E:$E, "Approved", $Z:$Z, "&lt;&gt;PFA GC", $F:$F, "&lt;&gt;No"), "")))</f>
        <v>-215.51999999999998</v>
      </c>
      <c r="E240" s="16" t="s">
        <v>28</v>
      </c>
      <c r="F240" s="28" t="s">
        <v>136</v>
      </c>
      <c r="G240" s="29" t="s">
        <v>30</v>
      </c>
      <c r="H240" s="23" t="s">
        <v>341</v>
      </c>
      <c r="I240" s="23" t="s">
        <v>94</v>
      </c>
      <c r="J240" s="23">
        <v>69101</v>
      </c>
      <c r="K240" s="37" t="s">
        <v>95</v>
      </c>
      <c r="L240" s="20" t="s">
        <v>2087</v>
      </c>
      <c r="M240" s="37" t="s">
        <v>111</v>
      </c>
      <c r="N240" s="37" t="s">
        <v>102</v>
      </c>
      <c r="O240" s="37" t="s">
        <v>98</v>
      </c>
      <c r="P240" s="37" t="s">
        <v>29</v>
      </c>
      <c r="Q240" s="37" t="s">
        <v>114</v>
      </c>
      <c r="R240" s="7" t="s">
        <v>31</v>
      </c>
      <c r="S240" s="23">
        <v>1</v>
      </c>
      <c r="T240" s="43">
        <v>1500</v>
      </c>
      <c r="U240" s="7" t="s">
        <v>31</v>
      </c>
      <c r="V240" s="22" t="s">
        <v>32</v>
      </c>
      <c r="W240" s="23" t="s">
        <v>61</v>
      </c>
      <c r="X240" s="7" t="s">
        <v>33</v>
      </c>
      <c r="Y240" s="10">
        <v>634.76</v>
      </c>
      <c r="Z240" s="23" t="s">
        <v>38</v>
      </c>
      <c r="AA240" s="12" t="s">
        <v>373</v>
      </c>
      <c r="AB240" s="51" t="s">
        <v>29</v>
      </c>
      <c r="AC240" s="23" t="s">
        <v>99</v>
      </c>
      <c r="AF240" s="23"/>
    </row>
    <row r="241" spans="1:32" ht="15" customHeight="1" x14ac:dyDescent="0.25">
      <c r="A241" s="30" t="s">
        <v>1374</v>
      </c>
      <c r="B241" s="13">
        <v>45195</v>
      </c>
      <c r="C241" s="29">
        <f>YEAR(B241) - YEAR(_xlfn.MINIFS($B:$B, $A:$A, A241)) + 1</f>
        <v>1</v>
      </c>
      <c r="D241" s="15">
        <f>IF(C241=1, 1500 - SUMIFS($Y:$Y, $A:$A, A241, $C:$C, C241, $E:$E, "Approved", $Z:$Z, "&lt;&gt;PFA GC", $F:$F, "&lt;&gt;No"),
   IF(C241=2, 1000 - SUMIFS($Y:$Y, $A:$A, A241, $C:$C, C241, $E:$E, "Approved", $Z:$Z, "&lt;&gt;PFA GC", $F:$F, "&lt;&gt;No"),
   IF(C241&gt;=3, 500 - SUMIFS($Y:$Y, $A:$A, A241, $C:$C, C241, $E:$E, "Approved", $Z:$Z, "&lt;&gt;PFA GC", $F:$F, "&lt;&gt;No"), "")))</f>
        <v>-215.51999999999998</v>
      </c>
      <c r="E241" s="16" t="s">
        <v>28</v>
      </c>
      <c r="F241" s="28" t="s">
        <v>136</v>
      </c>
      <c r="G241" s="29" t="s">
        <v>30</v>
      </c>
      <c r="H241" s="23" t="s">
        <v>341</v>
      </c>
      <c r="I241" s="23" t="s">
        <v>94</v>
      </c>
      <c r="J241" s="23">
        <v>69101</v>
      </c>
      <c r="K241" s="37" t="s">
        <v>95</v>
      </c>
      <c r="L241" s="20" t="s">
        <v>2087</v>
      </c>
      <c r="M241" s="37" t="s">
        <v>111</v>
      </c>
      <c r="N241" s="37" t="s">
        <v>102</v>
      </c>
      <c r="O241" s="37" t="s">
        <v>98</v>
      </c>
      <c r="P241" s="37" t="s">
        <v>29</v>
      </c>
      <c r="Q241" s="37" t="s">
        <v>114</v>
      </c>
      <c r="R241" s="7" t="s">
        <v>31</v>
      </c>
      <c r="S241" s="23">
        <v>1</v>
      </c>
      <c r="T241" s="43">
        <v>1500</v>
      </c>
      <c r="U241" s="7" t="s">
        <v>31</v>
      </c>
      <c r="V241" s="22" t="s">
        <v>32</v>
      </c>
      <c r="W241" s="23" t="s">
        <v>61</v>
      </c>
      <c r="X241" s="7" t="s">
        <v>33</v>
      </c>
      <c r="Y241" s="10">
        <v>634.76</v>
      </c>
      <c r="Z241" s="23"/>
      <c r="AA241" s="12" t="s">
        <v>374</v>
      </c>
      <c r="AB241" s="51" t="s">
        <v>29</v>
      </c>
      <c r="AC241" s="23" t="s">
        <v>99</v>
      </c>
      <c r="AF241" s="23"/>
    </row>
    <row r="242" spans="1:32" ht="15" customHeight="1" x14ac:dyDescent="0.25">
      <c r="A242" s="30" t="s">
        <v>1203</v>
      </c>
      <c r="B242" s="13">
        <v>45197</v>
      </c>
      <c r="C242" s="29">
        <f>YEAR(B242) - YEAR(_xlfn.MINIFS($B:$B, $A:$A, A242)) + 1</f>
        <v>1</v>
      </c>
      <c r="D242" s="15">
        <f>IF(C242=1, 1500 - SUMIFS($Y:$Y, $A:$A, A242, $C:$C, C242, $E:$E, "Approved", $Z:$Z, "&lt;&gt;PFA GC", $F:$F, "&lt;&gt;No"),
   IF(C242=2, 1000 - SUMIFS($Y:$Y, $A:$A, A242, $C:$C, C242, $E:$E, "Approved", $Z:$Z, "&lt;&gt;PFA GC", $F:$F, "&lt;&gt;No"),
   IF(C242&gt;=3, 500 - SUMIFS($Y:$Y, $A:$A, A242, $C:$C, C242, $E:$E, "Approved", $Z:$Z, "&lt;&gt;PFA GC", $F:$F, "&lt;&gt;No"), "")))</f>
        <v>0</v>
      </c>
      <c r="E242" s="16" t="s">
        <v>28</v>
      </c>
      <c r="F242" s="28">
        <v>45197</v>
      </c>
      <c r="G242" s="28" t="s">
        <v>30</v>
      </c>
      <c r="H242" s="23" t="s">
        <v>31</v>
      </c>
      <c r="I242" s="23" t="s">
        <v>31</v>
      </c>
      <c r="J242" s="23" t="s">
        <v>31</v>
      </c>
      <c r="K242" s="37" t="s">
        <v>31</v>
      </c>
      <c r="L242" s="20" t="s">
        <v>2081</v>
      </c>
      <c r="M242" s="37" t="s">
        <v>31</v>
      </c>
      <c r="N242" s="37" t="s">
        <v>31</v>
      </c>
      <c r="O242" s="37" t="s">
        <v>31</v>
      </c>
      <c r="P242" s="37" t="s">
        <v>31</v>
      </c>
      <c r="Q242" s="37" t="s">
        <v>31</v>
      </c>
      <c r="R242" s="7" t="s">
        <v>31</v>
      </c>
      <c r="S242" s="23" t="s">
        <v>31</v>
      </c>
      <c r="T242" s="43" t="s">
        <v>31</v>
      </c>
      <c r="U242" s="7" t="s">
        <v>31</v>
      </c>
      <c r="V242" s="22" t="s">
        <v>32</v>
      </c>
      <c r="W242" s="23" t="s">
        <v>61</v>
      </c>
      <c r="X242" s="7" t="s">
        <v>34</v>
      </c>
      <c r="Y242" s="10">
        <v>25</v>
      </c>
      <c r="Z242" s="23" t="s">
        <v>89</v>
      </c>
      <c r="AA242" s="12" t="s">
        <v>52</v>
      </c>
      <c r="AB242" s="51" t="s">
        <v>375</v>
      </c>
      <c r="AC242" s="23" t="s">
        <v>91</v>
      </c>
      <c r="AF242" s="23"/>
    </row>
    <row r="243" spans="1:32" ht="15" customHeight="1" x14ac:dyDescent="0.25">
      <c r="A243" s="30" t="s">
        <v>1376</v>
      </c>
      <c r="B243" s="13">
        <v>45197</v>
      </c>
      <c r="C243" s="29">
        <f>YEAR(B243) - YEAR(_xlfn.MINIFS($B:$B, $A:$A, A243)) + 1</f>
        <v>1</v>
      </c>
      <c r="D243" s="15">
        <f>IF(C243=1, 1500 - SUMIFS($Y:$Y, $A:$A, A243, $C:$C, C243, $E:$E, "Approved", $Z:$Z, "&lt;&gt;PFA GC", $F:$F, "&lt;&gt;No"),
   IF(C243=2, 1000 - SUMIFS($Y:$Y, $A:$A, A243, $C:$C, C243, $E:$E, "Approved", $Z:$Z, "&lt;&gt;PFA GC", $F:$F, "&lt;&gt;No"),
   IF(C243&gt;=3, 500 - SUMIFS($Y:$Y, $A:$A, A243, $C:$C, C243, $E:$E, "Approved", $Z:$Z, "&lt;&gt;PFA GC", $F:$F, "&lt;&gt;No"), "")))</f>
        <v>550</v>
      </c>
      <c r="E243" s="16" t="s">
        <v>28</v>
      </c>
      <c r="F243" s="28" t="s">
        <v>29</v>
      </c>
      <c r="G243" s="29" t="s">
        <v>30</v>
      </c>
      <c r="H243" s="23" t="s">
        <v>376</v>
      </c>
      <c r="I243" s="23" t="s">
        <v>94</v>
      </c>
      <c r="J243" s="23">
        <v>68450</v>
      </c>
      <c r="K243" s="37" t="s">
        <v>95</v>
      </c>
      <c r="L243" s="20" t="s">
        <v>2097</v>
      </c>
      <c r="M243" s="37" t="s">
        <v>377</v>
      </c>
      <c r="N243" s="37" t="s">
        <v>97</v>
      </c>
      <c r="O243" s="37" t="s">
        <v>98</v>
      </c>
      <c r="P243" s="37" t="s">
        <v>99</v>
      </c>
      <c r="Q243" s="37" t="s">
        <v>114</v>
      </c>
      <c r="R243" s="7" t="s">
        <v>31</v>
      </c>
      <c r="S243" s="23">
        <v>2</v>
      </c>
      <c r="T243" s="43">
        <v>1063</v>
      </c>
      <c r="U243" s="7" t="s">
        <v>31</v>
      </c>
      <c r="V243" s="34" t="s">
        <v>81</v>
      </c>
      <c r="W243" s="23" t="s">
        <v>109</v>
      </c>
      <c r="X243" s="7" t="s">
        <v>43</v>
      </c>
      <c r="Y243" s="10">
        <v>950</v>
      </c>
      <c r="Z243" s="23" t="s">
        <v>378</v>
      </c>
      <c r="AA243" s="12" t="s">
        <v>379</v>
      </c>
      <c r="AB243" s="51" t="s">
        <v>29</v>
      </c>
      <c r="AC243" s="23" t="s">
        <v>99</v>
      </c>
      <c r="AF243" s="23"/>
    </row>
    <row r="244" spans="1:32" ht="15" customHeight="1" x14ac:dyDescent="0.25">
      <c r="A244" s="30" t="s">
        <v>1377</v>
      </c>
      <c r="B244" s="13">
        <v>45198</v>
      </c>
      <c r="C244" s="29">
        <f>YEAR(B244) - YEAR(_xlfn.MINIFS($B:$B, $A:$A, A244)) + 1</f>
        <v>1</v>
      </c>
      <c r="D244" s="15">
        <f>IF(C244=1, 1500 - SUMIFS($Y:$Y, $A:$A, A244, $C:$C, C244, $E:$E, "Approved", $Z:$Z, "&lt;&gt;PFA GC", $F:$F, "&lt;&gt;No"),
   IF(C244=2, 1000 - SUMIFS($Y:$Y, $A:$A, A244, $C:$C, C244, $E:$E, "Approved", $Z:$Z, "&lt;&gt;PFA GC", $F:$F, "&lt;&gt;No"),
   IF(C244&gt;=3, 500 - SUMIFS($Y:$Y, $A:$A, A244, $C:$C, C244, $E:$E, "Approved", $Z:$Z, "&lt;&gt;PFA GC", $F:$F, "&lt;&gt;No"), "")))</f>
        <v>1500</v>
      </c>
      <c r="E244" s="16" t="s">
        <v>28</v>
      </c>
      <c r="F244" s="28">
        <v>45198</v>
      </c>
      <c r="G244" s="28" t="s">
        <v>30</v>
      </c>
      <c r="H244" s="23" t="s">
        <v>31</v>
      </c>
      <c r="I244" s="23" t="s">
        <v>31</v>
      </c>
      <c r="J244" s="23" t="s">
        <v>31</v>
      </c>
      <c r="K244" s="37" t="s">
        <v>31</v>
      </c>
      <c r="L244" s="20" t="s">
        <v>2070</v>
      </c>
      <c r="M244" s="37" t="s">
        <v>31</v>
      </c>
      <c r="N244" s="37" t="s">
        <v>31</v>
      </c>
      <c r="O244" s="37" t="s">
        <v>31</v>
      </c>
      <c r="P244" s="37" t="s">
        <v>31</v>
      </c>
      <c r="Q244" s="37" t="s">
        <v>31</v>
      </c>
      <c r="R244" s="7" t="s">
        <v>31</v>
      </c>
      <c r="S244" s="23" t="s">
        <v>31</v>
      </c>
      <c r="T244" s="43" t="s">
        <v>31</v>
      </c>
      <c r="U244" s="7" t="s">
        <v>31</v>
      </c>
      <c r="V244" s="22" t="s">
        <v>32</v>
      </c>
      <c r="W244" s="23" t="s">
        <v>250</v>
      </c>
      <c r="X244" s="7" t="s">
        <v>34</v>
      </c>
      <c r="Y244" s="10">
        <v>50</v>
      </c>
      <c r="Z244" s="23" t="s">
        <v>89</v>
      </c>
      <c r="AA244" s="12" t="s">
        <v>52</v>
      </c>
      <c r="AB244" s="51" t="s">
        <v>375</v>
      </c>
      <c r="AC244" s="23" t="s">
        <v>91</v>
      </c>
      <c r="AF244" s="23"/>
    </row>
    <row r="245" spans="1:32" ht="15" customHeight="1" x14ac:dyDescent="0.25">
      <c r="A245" s="27" t="s">
        <v>1378</v>
      </c>
      <c r="B245" s="13">
        <v>45198</v>
      </c>
      <c r="C245" s="29">
        <f>YEAR(B245) - YEAR(_xlfn.MINIFS($B:$B, $A:$A, A245)) + 1</f>
        <v>1</v>
      </c>
      <c r="D245" s="15">
        <f>IF(C245=1, 1500 - SUMIFS($Y:$Y, $A:$A, A245, $C:$C, C245, $E:$E, "Approved", $Z:$Z, "&lt;&gt;PFA GC", $F:$F, "&lt;&gt;No"),
   IF(C245=2, 1000 - SUMIFS($Y:$Y, $A:$A, A245, $C:$C, C245, $E:$E, "Approved", $Z:$Z, "&lt;&gt;PFA GC", $F:$F, "&lt;&gt;No"),
   IF(C245&gt;=3, 500 - SUMIFS($Y:$Y, $A:$A, A245, $C:$C, C245, $E:$E, "Approved", $Z:$Z, "&lt;&gt;PFA GC", $F:$F, "&lt;&gt;No"), "")))</f>
        <v>0</v>
      </c>
      <c r="E245" s="16" t="s">
        <v>28</v>
      </c>
      <c r="F245" s="28" t="s">
        <v>29</v>
      </c>
      <c r="G245" s="29" t="s">
        <v>30</v>
      </c>
      <c r="H245" s="23" t="s">
        <v>187</v>
      </c>
      <c r="I245" s="23" t="s">
        <v>94</v>
      </c>
      <c r="J245" s="23">
        <v>68310</v>
      </c>
      <c r="K245" s="37" t="s">
        <v>95</v>
      </c>
      <c r="L245" s="20" t="s">
        <v>2093</v>
      </c>
      <c r="M245" s="37" t="s">
        <v>101</v>
      </c>
      <c r="N245" s="37" t="s">
        <v>102</v>
      </c>
      <c r="O245" s="37" t="s">
        <v>103</v>
      </c>
      <c r="P245" s="37" t="s">
        <v>99</v>
      </c>
      <c r="Q245" s="37" t="s">
        <v>231</v>
      </c>
      <c r="R245" s="7" t="s">
        <v>31</v>
      </c>
      <c r="S245" s="23">
        <v>1</v>
      </c>
      <c r="T245" s="43">
        <v>2250</v>
      </c>
      <c r="U245" s="7" t="s">
        <v>31</v>
      </c>
      <c r="V245" s="22" t="s">
        <v>85</v>
      </c>
      <c r="W245" s="23" t="s">
        <v>107</v>
      </c>
      <c r="X245" s="7" t="s">
        <v>34</v>
      </c>
      <c r="Y245" s="10">
        <v>100</v>
      </c>
      <c r="Z245" s="23" t="s">
        <v>35</v>
      </c>
      <c r="AA245" s="12" t="s">
        <v>52</v>
      </c>
      <c r="AB245" s="51" t="s">
        <v>29</v>
      </c>
      <c r="AC245" s="23" t="s">
        <v>99</v>
      </c>
      <c r="AF245" s="23"/>
    </row>
    <row r="246" spans="1:32" ht="15" customHeight="1" x14ac:dyDescent="0.25">
      <c r="A246" s="27" t="s">
        <v>1378</v>
      </c>
      <c r="B246" s="25">
        <v>45198</v>
      </c>
      <c r="C246" s="29">
        <f>YEAR(B246) - YEAR(_xlfn.MINIFS($B:$B, $A:$A, A246)) + 1</f>
        <v>1</v>
      </c>
      <c r="D246" s="15">
        <f>IF(C246=1, 1500 - SUMIFS($Y:$Y, $A:$A, A246, $C:$C, C246, $E:$E, "Approved", $Z:$Z, "&lt;&gt;PFA GC", $F:$F, "&lt;&gt;No"),
   IF(C246=2, 1000 - SUMIFS($Y:$Y, $A:$A, A246, $C:$C, C246, $E:$E, "Approved", $Z:$Z, "&lt;&gt;PFA GC", $F:$F, "&lt;&gt;No"),
   IF(C246&gt;=3, 500 - SUMIFS($Y:$Y, $A:$A, A246, $C:$C, C246, $E:$E, "Approved", $Z:$Z, "&lt;&gt;PFA GC", $F:$F, "&lt;&gt;No"), "")))</f>
        <v>0</v>
      </c>
      <c r="E246" s="16" t="s">
        <v>28</v>
      </c>
      <c r="F246" s="28" t="s">
        <v>29</v>
      </c>
      <c r="G246" s="29" t="s">
        <v>30</v>
      </c>
      <c r="H246" s="23" t="s">
        <v>187</v>
      </c>
      <c r="I246" s="23" t="s">
        <v>94</v>
      </c>
      <c r="J246" s="23">
        <v>68310</v>
      </c>
      <c r="K246" s="37" t="s">
        <v>95</v>
      </c>
      <c r="L246" s="20" t="s">
        <v>2093</v>
      </c>
      <c r="M246" s="37" t="s">
        <v>101</v>
      </c>
      <c r="N246" s="37" t="s">
        <v>102</v>
      </c>
      <c r="O246" s="37" t="s">
        <v>103</v>
      </c>
      <c r="P246" s="37" t="s">
        <v>99</v>
      </c>
      <c r="Q246" s="37" t="s">
        <v>231</v>
      </c>
      <c r="R246" s="7" t="s">
        <v>31</v>
      </c>
      <c r="S246" s="23">
        <v>1</v>
      </c>
      <c r="T246" s="43">
        <v>2250</v>
      </c>
      <c r="U246" s="7" t="s">
        <v>31</v>
      </c>
      <c r="V246" s="48" t="s">
        <v>85</v>
      </c>
      <c r="W246" s="23" t="s">
        <v>107</v>
      </c>
      <c r="X246" s="7" t="s">
        <v>43</v>
      </c>
      <c r="Y246" s="10">
        <v>1400</v>
      </c>
      <c r="Z246" s="23"/>
      <c r="AA246" s="12" t="s">
        <v>380</v>
      </c>
      <c r="AB246" s="51" t="s">
        <v>29</v>
      </c>
      <c r="AC246" s="23" t="s">
        <v>99</v>
      </c>
      <c r="AF246" s="23"/>
    </row>
    <row r="247" spans="1:32" ht="15" customHeight="1" x14ac:dyDescent="0.25">
      <c r="A247" s="27" t="s">
        <v>1379</v>
      </c>
      <c r="B247" s="25">
        <v>45201</v>
      </c>
      <c r="C247" s="29">
        <f>YEAR(B247) - YEAR(_xlfn.MINIFS($B:$B, $A:$A, A247)) + 1</f>
        <v>1</v>
      </c>
      <c r="D247" s="15">
        <f>IF(C247=1, 1500 - SUMIFS($Y:$Y, $A:$A, A247, $C:$C, C247, $E:$E, "Approved", $Z:$Z, "&lt;&gt;PFA GC", $F:$F, "&lt;&gt;No"),
   IF(C247=2, 1000 - SUMIFS($Y:$Y, $A:$A, A247, $C:$C, C247, $E:$E, "Approved", $Z:$Z, "&lt;&gt;PFA GC", $F:$F, "&lt;&gt;No"),
   IF(C247&gt;=3, 500 - SUMIFS($Y:$Y, $A:$A, A247, $C:$C, C247, $E:$E, "Approved", $Z:$Z, "&lt;&gt;PFA GC", $F:$F, "&lt;&gt;No"), "")))</f>
        <v>1117.1100000000001</v>
      </c>
      <c r="E247" s="16" t="s">
        <v>28</v>
      </c>
      <c r="F247" s="28" t="s">
        <v>29</v>
      </c>
      <c r="G247" s="29" t="s">
        <v>30</v>
      </c>
      <c r="H247" s="23" t="s">
        <v>100</v>
      </c>
      <c r="I247" s="23" t="s">
        <v>94</v>
      </c>
      <c r="J247" s="23">
        <v>68137</v>
      </c>
      <c r="K247" s="37" t="s">
        <v>95</v>
      </c>
      <c r="L247" s="20" t="s">
        <v>2070</v>
      </c>
      <c r="M247" s="37" t="s">
        <v>111</v>
      </c>
      <c r="N247" s="37" t="s">
        <v>97</v>
      </c>
      <c r="O247" s="37" t="s">
        <v>98</v>
      </c>
      <c r="P247" s="37" t="s">
        <v>99</v>
      </c>
      <c r="Q247" s="37" t="s">
        <v>114</v>
      </c>
      <c r="R247" s="7" t="s">
        <v>31</v>
      </c>
      <c r="S247" s="23">
        <v>1</v>
      </c>
      <c r="T247" s="43">
        <v>3068</v>
      </c>
      <c r="U247" s="7" t="s">
        <v>31</v>
      </c>
      <c r="V247" s="22" t="s">
        <v>32</v>
      </c>
      <c r="W247" s="23" t="s">
        <v>250</v>
      </c>
      <c r="X247" s="7" t="s">
        <v>33</v>
      </c>
      <c r="Y247" s="10">
        <v>382.89</v>
      </c>
      <c r="Z247" s="23" t="s">
        <v>117</v>
      </c>
      <c r="AA247" s="12" t="s">
        <v>79</v>
      </c>
      <c r="AB247" s="51" t="s">
        <v>29</v>
      </c>
      <c r="AC247" s="23" t="s">
        <v>99</v>
      </c>
      <c r="AF247" s="23"/>
    </row>
    <row r="248" spans="1:32" ht="15" customHeight="1" x14ac:dyDescent="0.25">
      <c r="A248" s="30" t="s">
        <v>1231</v>
      </c>
      <c r="B248" s="25">
        <v>45201</v>
      </c>
      <c r="C248" s="29">
        <f>YEAR(B248) - YEAR(_xlfn.MINIFS($B:$B, $A:$A, A248)) + 1</f>
        <v>1</v>
      </c>
      <c r="D248" s="15">
        <f>IF(C248=1, 1500 - SUMIFS($Y:$Y, $A:$A, A248, $C:$C, C248, $E:$E, "Approved", $Z:$Z, "&lt;&gt;PFA GC", $F:$F, "&lt;&gt;No"),
   IF(C248=2, 1000 - SUMIFS($Y:$Y, $A:$A, A248, $C:$C, C248, $E:$E, "Approved", $Z:$Z, "&lt;&gt;PFA GC", $F:$F, "&lt;&gt;No"),
   IF(C248&gt;=3, 500 - SUMIFS($Y:$Y, $A:$A, A248, $C:$C, C248, $E:$E, "Approved", $Z:$Z, "&lt;&gt;PFA GC", $F:$F, "&lt;&gt;No"), "")))</f>
        <v>500</v>
      </c>
      <c r="E248" s="16" t="s">
        <v>28</v>
      </c>
      <c r="F248" s="28" t="s">
        <v>29</v>
      </c>
      <c r="G248" s="29" t="s">
        <v>30</v>
      </c>
      <c r="H248" s="23" t="s">
        <v>120</v>
      </c>
      <c r="I248" s="23" t="s">
        <v>94</v>
      </c>
      <c r="J248" s="23">
        <v>68803</v>
      </c>
      <c r="K248" s="37" t="s">
        <v>151</v>
      </c>
      <c r="L248" s="20" t="s">
        <v>2089</v>
      </c>
      <c r="M248" s="37" t="s">
        <v>101</v>
      </c>
      <c r="N248" s="37" t="s">
        <v>97</v>
      </c>
      <c r="O248" s="37" t="s">
        <v>98</v>
      </c>
      <c r="P248" s="37" t="s">
        <v>29</v>
      </c>
      <c r="Q248" s="37" t="s">
        <v>31</v>
      </c>
      <c r="R248" s="7" t="s">
        <v>31</v>
      </c>
      <c r="S248" s="23">
        <v>1</v>
      </c>
      <c r="T248" s="43" t="s">
        <v>31</v>
      </c>
      <c r="U248" s="7" t="s">
        <v>31</v>
      </c>
      <c r="V248" s="22" t="s">
        <v>32</v>
      </c>
      <c r="W248" s="23" t="s">
        <v>61</v>
      </c>
      <c r="X248" s="7" t="s">
        <v>33</v>
      </c>
      <c r="Y248" s="10">
        <v>400</v>
      </c>
      <c r="Z248" s="23" t="s">
        <v>38</v>
      </c>
      <c r="AA248" s="12" t="s">
        <v>194</v>
      </c>
      <c r="AB248" s="51" t="s">
        <v>29</v>
      </c>
      <c r="AC248" s="23" t="s">
        <v>29</v>
      </c>
      <c r="AF248" s="23"/>
    </row>
    <row r="249" spans="1:32" ht="15" customHeight="1" x14ac:dyDescent="0.25">
      <c r="A249" s="30" t="s">
        <v>1382</v>
      </c>
      <c r="B249" s="13">
        <v>45202</v>
      </c>
      <c r="C249" s="29">
        <f>YEAR(B249) - YEAR(_xlfn.MINIFS($B:$B, $A:$A, A249)) + 1</f>
        <v>1</v>
      </c>
      <c r="D249" s="15">
        <f>IF(C249=1, 1500 - SUMIFS($Y:$Y, $A:$A, A249, $C:$C, C249, $E:$E, "Approved", $Z:$Z, "&lt;&gt;PFA GC", $F:$F, "&lt;&gt;No"),
   IF(C249=2, 1000 - SUMIFS($Y:$Y, $A:$A, A249, $C:$C, C249, $E:$E, "Approved", $Z:$Z, "&lt;&gt;PFA GC", $F:$F, "&lt;&gt;No"),
   IF(C249&gt;=3, 500 - SUMIFS($Y:$Y, $A:$A, A249, $C:$C, C249, $E:$E, "Approved", $Z:$Z, "&lt;&gt;PFA GC", $F:$F, "&lt;&gt;No"), "")))</f>
        <v>1250</v>
      </c>
      <c r="E249" s="16" t="s">
        <v>28</v>
      </c>
      <c r="F249" s="28" t="s">
        <v>136</v>
      </c>
      <c r="G249" s="29" t="s">
        <v>30</v>
      </c>
      <c r="H249" s="23" t="s">
        <v>120</v>
      </c>
      <c r="I249" s="23" t="s">
        <v>94</v>
      </c>
      <c r="J249" s="23">
        <v>68803</v>
      </c>
      <c r="K249" s="37" t="s">
        <v>95</v>
      </c>
      <c r="L249" s="20" t="s">
        <v>2061</v>
      </c>
      <c r="M249" s="37" t="s">
        <v>111</v>
      </c>
      <c r="N249" s="37" t="s">
        <v>97</v>
      </c>
      <c r="O249" s="37" t="s">
        <v>98</v>
      </c>
      <c r="P249" s="37" t="s">
        <v>99</v>
      </c>
      <c r="Q249" s="37" t="s">
        <v>31</v>
      </c>
      <c r="R249" s="7" t="s">
        <v>31</v>
      </c>
      <c r="S249" s="23">
        <v>1</v>
      </c>
      <c r="T249" s="43">
        <v>1942.55</v>
      </c>
      <c r="U249" s="7" t="s">
        <v>31</v>
      </c>
      <c r="V249" s="22" t="s">
        <v>144</v>
      </c>
      <c r="W249" s="23" t="s">
        <v>145</v>
      </c>
      <c r="X249" s="7" t="s">
        <v>40</v>
      </c>
      <c r="Y249" s="10">
        <v>250</v>
      </c>
      <c r="Z249" s="23" t="s">
        <v>35</v>
      </c>
      <c r="AA249" s="12" t="s">
        <v>90</v>
      </c>
      <c r="AB249" s="51" t="s">
        <v>29</v>
      </c>
      <c r="AC249" s="23" t="s">
        <v>99</v>
      </c>
      <c r="AF249" s="23"/>
    </row>
    <row r="250" spans="1:32" ht="15" customHeight="1" x14ac:dyDescent="0.25">
      <c r="A250" s="30" t="s">
        <v>1381</v>
      </c>
      <c r="B250" s="13">
        <v>45202</v>
      </c>
      <c r="C250" s="29">
        <f>YEAR(B250) - YEAR(_xlfn.MINIFS($B:$B, $A:$A, A250)) + 1</f>
        <v>1</v>
      </c>
      <c r="D250" s="15">
        <f>IF(C250=1, 1500 - SUMIFS($Y:$Y, $A:$A, A250, $C:$C, C250, $E:$E, "Approved", $Z:$Z, "&lt;&gt;PFA GC", $F:$F, "&lt;&gt;No"),
   IF(C250=2, 1000 - SUMIFS($Y:$Y, $A:$A, A250, $C:$C, C250, $E:$E, "Approved", $Z:$Z, "&lt;&gt;PFA GC", $F:$F, "&lt;&gt;No"),
   IF(C250&gt;=3, 500 - SUMIFS($Y:$Y, $A:$A, A250, $C:$C, C250, $E:$E, "Approved", $Z:$Z, "&lt;&gt;PFA GC", $F:$F, "&lt;&gt;No"), "")))</f>
        <v>1108.28</v>
      </c>
      <c r="E250" s="16" t="s">
        <v>28</v>
      </c>
      <c r="F250" s="28" t="s">
        <v>136</v>
      </c>
      <c r="G250" s="29" t="s">
        <v>30</v>
      </c>
      <c r="H250" s="23" t="s">
        <v>120</v>
      </c>
      <c r="I250" s="23" t="s">
        <v>94</v>
      </c>
      <c r="J250" s="23">
        <v>68803</v>
      </c>
      <c r="K250" s="37" t="s">
        <v>95</v>
      </c>
      <c r="L250" s="20" t="s">
        <v>2068</v>
      </c>
      <c r="M250" s="37" t="s">
        <v>96</v>
      </c>
      <c r="N250" s="37" t="s">
        <v>97</v>
      </c>
      <c r="O250" s="37" t="s">
        <v>98</v>
      </c>
      <c r="P250" s="37" t="s">
        <v>99</v>
      </c>
      <c r="Q250" s="37" t="s">
        <v>114</v>
      </c>
      <c r="R250" s="7" t="s">
        <v>31</v>
      </c>
      <c r="S250" s="23">
        <v>2</v>
      </c>
      <c r="T250" s="43">
        <v>1250</v>
      </c>
      <c r="U250" s="7" t="s">
        <v>31</v>
      </c>
      <c r="V250" s="22" t="s">
        <v>144</v>
      </c>
      <c r="W250" s="23" t="s">
        <v>145</v>
      </c>
      <c r="X250" s="7" t="s">
        <v>40</v>
      </c>
      <c r="Y250" s="10">
        <v>250</v>
      </c>
      <c r="Z250" s="23" t="s">
        <v>35</v>
      </c>
      <c r="AA250" s="12" t="s">
        <v>90</v>
      </c>
      <c r="AB250" s="51" t="s">
        <v>29</v>
      </c>
      <c r="AC250" s="23" t="s">
        <v>99</v>
      </c>
      <c r="AF250" s="23"/>
    </row>
    <row r="251" spans="1:32" ht="15" customHeight="1" x14ac:dyDescent="0.25">
      <c r="A251" s="30" t="s">
        <v>1380</v>
      </c>
      <c r="B251" s="13">
        <v>45202</v>
      </c>
      <c r="C251" s="29">
        <f>YEAR(B251) - YEAR(_xlfn.MINIFS($B:$B, $A:$A, A251)) + 1</f>
        <v>1</v>
      </c>
      <c r="D251" s="15">
        <f>IF(C251=1, 1500 - SUMIFS($Y:$Y, $A:$A, A251, $C:$C, C251, $E:$E, "Approved", $Z:$Z, "&lt;&gt;PFA GC", $F:$F, "&lt;&gt;No"),
   IF(C251=2, 1000 - SUMIFS($Y:$Y, $A:$A, A251, $C:$C, C251, $E:$E, "Approved", $Z:$Z, "&lt;&gt;PFA GC", $F:$F, "&lt;&gt;No"),
   IF(C251&gt;=3, 500 - SUMIFS($Y:$Y, $A:$A, A251, $C:$C, C251, $E:$E, "Approved", $Z:$Z, "&lt;&gt;PFA GC", $F:$F, "&lt;&gt;No"), "")))</f>
        <v>1250</v>
      </c>
      <c r="E251" s="16" t="s">
        <v>28</v>
      </c>
      <c r="F251" s="28" t="s">
        <v>29</v>
      </c>
      <c r="G251" s="29" t="s">
        <v>30</v>
      </c>
      <c r="H251" s="23" t="s">
        <v>161</v>
      </c>
      <c r="I251" s="23" t="s">
        <v>94</v>
      </c>
      <c r="J251" s="23">
        <v>68405</v>
      </c>
      <c r="K251" s="37" t="s">
        <v>95</v>
      </c>
      <c r="L251" s="20" t="s">
        <v>2081</v>
      </c>
      <c r="M251" s="37" t="s">
        <v>31</v>
      </c>
      <c r="N251" s="37" t="s">
        <v>102</v>
      </c>
      <c r="O251" s="37" t="s">
        <v>98</v>
      </c>
      <c r="P251" s="37" t="s">
        <v>99</v>
      </c>
      <c r="Q251" s="37" t="s">
        <v>31</v>
      </c>
      <c r="R251" s="7" t="s">
        <v>31</v>
      </c>
      <c r="S251" s="23">
        <v>1</v>
      </c>
      <c r="T251" s="43">
        <v>0</v>
      </c>
      <c r="U251" s="7" t="s">
        <v>31</v>
      </c>
      <c r="V251" s="34" t="s">
        <v>81</v>
      </c>
      <c r="W251" s="23" t="s">
        <v>109</v>
      </c>
      <c r="X251" s="7" t="s">
        <v>34</v>
      </c>
      <c r="Y251" s="10">
        <v>250</v>
      </c>
      <c r="Z251" s="23" t="s">
        <v>35</v>
      </c>
      <c r="AA251" s="12" t="s">
        <v>52</v>
      </c>
      <c r="AB251" s="51" t="s">
        <v>29</v>
      </c>
      <c r="AC251" s="23" t="s">
        <v>99</v>
      </c>
      <c r="AF251" s="23"/>
    </row>
    <row r="252" spans="1:32" ht="15" customHeight="1" x14ac:dyDescent="0.25">
      <c r="A252" s="30" t="s">
        <v>1383</v>
      </c>
      <c r="B252" s="13">
        <v>45203</v>
      </c>
      <c r="C252" s="29">
        <f>YEAR(B252) - YEAR(_xlfn.MINIFS($B:$B, $A:$A, A252)) + 1</f>
        <v>1</v>
      </c>
      <c r="D252" s="15">
        <f>IF(C252=1, 1500 - SUMIFS($Y:$Y, $A:$A, A252, $C:$C, C252, $E:$E, "Approved", $Z:$Z, "&lt;&gt;PFA GC", $F:$F, "&lt;&gt;No"),
   IF(C252=2, 1000 - SUMIFS($Y:$Y, $A:$A, A252, $C:$C, C252, $E:$E, "Approved", $Z:$Z, "&lt;&gt;PFA GC", $F:$F, "&lt;&gt;No"),
   IF(C252&gt;=3, 500 - SUMIFS($Y:$Y, $A:$A, A252, $C:$C, C252, $E:$E, "Approved", $Z:$Z, "&lt;&gt;PFA GC", $F:$F, "&lt;&gt;No"), "")))</f>
        <v>1500</v>
      </c>
      <c r="E252" s="16" t="s">
        <v>28</v>
      </c>
      <c r="F252" s="28">
        <v>45203</v>
      </c>
      <c r="G252" s="28" t="s">
        <v>30</v>
      </c>
      <c r="H252" s="23" t="s">
        <v>31</v>
      </c>
      <c r="I252" s="23" t="s">
        <v>31</v>
      </c>
      <c r="J252" s="23" t="s">
        <v>31</v>
      </c>
      <c r="K252" s="37" t="s">
        <v>31</v>
      </c>
      <c r="L252" s="20" t="s">
        <v>2070</v>
      </c>
      <c r="M252" s="37" t="s">
        <v>31</v>
      </c>
      <c r="N252" s="37" t="s">
        <v>31</v>
      </c>
      <c r="O252" s="37" t="s">
        <v>31</v>
      </c>
      <c r="P252" s="37" t="s">
        <v>31</v>
      </c>
      <c r="Q252" s="37" t="s">
        <v>31</v>
      </c>
      <c r="R252" s="7" t="s">
        <v>31</v>
      </c>
      <c r="S252" s="23" t="s">
        <v>31</v>
      </c>
      <c r="T252" s="43" t="s">
        <v>31</v>
      </c>
      <c r="U252" s="7" t="s">
        <v>31</v>
      </c>
      <c r="V252" s="22" t="s">
        <v>32</v>
      </c>
      <c r="W252" s="23" t="s">
        <v>61</v>
      </c>
      <c r="X252" s="7" t="s">
        <v>34</v>
      </c>
      <c r="Y252" s="10">
        <v>50</v>
      </c>
      <c r="Z252" s="23" t="s">
        <v>89</v>
      </c>
      <c r="AA252" s="12" t="s">
        <v>52</v>
      </c>
      <c r="AB252" s="51" t="s">
        <v>375</v>
      </c>
      <c r="AC252" s="23" t="s">
        <v>91</v>
      </c>
      <c r="AF252" s="23"/>
    </row>
    <row r="253" spans="1:32" ht="15" customHeight="1" x14ac:dyDescent="0.25">
      <c r="A253" s="30" t="s">
        <v>1384</v>
      </c>
      <c r="B253" s="13">
        <v>45203</v>
      </c>
      <c r="C253" s="29">
        <f>YEAR(B253) - YEAR(_xlfn.MINIFS($B:$B, $A:$A, A253)) + 1</f>
        <v>1</v>
      </c>
      <c r="D253" s="15">
        <f>IF(C253=1, 1500 - SUMIFS($Y:$Y, $A:$A, A253, $C:$C, C253, $E:$E, "Approved", $Z:$Z, "&lt;&gt;PFA GC", $F:$F, "&lt;&gt;No"),
   IF(C253=2, 1000 - SUMIFS($Y:$Y, $A:$A, A253, $C:$C, C253, $E:$E, "Approved", $Z:$Z, "&lt;&gt;PFA GC", $F:$F, "&lt;&gt;No"),
   IF(C253&gt;=3, 500 - SUMIFS($Y:$Y, $A:$A, A253, $C:$C, C253, $E:$E, "Approved", $Z:$Z, "&lt;&gt;PFA GC", $F:$F, "&lt;&gt;No"), "")))</f>
        <v>1500</v>
      </c>
      <c r="E253" s="36" t="s">
        <v>139</v>
      </c>
      <c r="F253" s="28" t="s">
        <v>99</v>
      </c>
      <c r="G253" s="29" t="s">
        <v>381</v>
      </c>
      <c r="H253" s="23" t="s">
        <v>100</v>
      </c>
      <c r="I253" s="23" t="s">
        <v>94</v>
      </c>
      <c r="J253" s="23">
        <v>68154</v>
      </c>
      <c r="K253" s="37" t="s">
        <v>95</v>
      </c>
      <c r="L253" s="20" t="s">
        <v>2075</v>
      </c>
      <c r="M253" s="37" t="s">
        <v>111</v>
      </c>
      <c r="N253" s="37" t="s">
        <v>97</v>
      </c>
      <c r="O253" s="37" t="s">
        <v>98</v>
      </c>
      <c r="P253" s="37" t="s">
        <v>382</v>
      </c>
      <c r="Q253" s="37" t="s">
        <v>114</v>
      </c>
      <c r="R253" s="7"/>
      <c r="S253" s="23">
        <v>1</v>
      </c>
      <c r="T253" s="43">
        <v>391</v>
      </c>
      <c r="U253" s="7"/>
      <c r="V253" s="34" t="s">
        <v>81</v>
      </c>
      <c r="W253" s="23" t="s">
        <v>109</v>
      </c>
      <c r="X253" s="7" t="s">
        <v>42</v>
      </c>
      <c r="Y253" s="10">
        <v>1400</v>
      </c>
      <c r="Z253" s="23" t="s">
        <v>232</v>
      </c>
      <c r="AA253" s="12" t="s">
        <v>383</v>
      </c>
      <c r="AB253" s="51" t="s">
        <v>99</v>
      </c>
      <c r="AC253" s="29" t="s">
        <v>99</v>
      </c>
      <c r="AF253" s="23"/>
    </row>
    <row r="254" spans="1:32" ht="15" customHeight="1" x14ac:dyDescent="0.25">
      <c r="A254" s="30" t="s">
        <v>1386</v>
      </c>
      <c r="B254" s="13">
        <v>45203</v>
      </c>
      <c r="C254" s="29">
        <f>YEAR(B254) - YEAR(_xlfn.MINIFS($B:$B, $A:$A, A254)) + 1</f>
        <v>1</v>
      </c>
      <c r="D254" s="15">
        <f>IF(C254=1, 1500 - SUMIFS($Y:$Y, $A:$A, A254, $C:$C, C254, $E:$E, "Approved", $Z:$Z, "&lt;&gt;PFA GC", $F:$F, "&lt;&gt;No"),
   IF(C254=2, 1000 - SUMIFS($Y:$Y, $A:$A, A254, $C:$C, C254, $E:$E, "Approved", $Z:$Z, "&lt;&gt;PFA GC", $F:$F, "&lt;&gt;No"),
   IF(C254&gt;=3, 500 - SUMIFS($Y:$Y, $A:$A, A254, $C:$C, C254, $E:$E, "Approved", $Z:$Z, "&lt;&gt;PFA GC", $F:$F, "&lt;&gt;No"), "")))</f>
        <v>1250</v>
      </c>
      <c r="E254" s="16" t="s">
        <v>28</v>
      </c>
      <c r="F254" s="28" t="s">
        <v>136</v>
      </c>
      <c r="G254" s="29" t="s">
        <v>30</v>
      </c>
      <c r="H254" s="23" t="s">
        <v>384</v>
      </c>
      <c r="I254" s="23" t="s">
        <v>94</v>
      </c>
      <c r="J254" s="23">
        <v>68928</v>
      </c>
      <c r="K254" s="37" t="s">
        <v>95</v>
      </c>
      <c r="L254" s="20" t="s">
        <v>2094</v>
      </c>
      <c r="M254" s="37" t="s">
        <v>96</v>
      </c>
      <c r="N254" s="37" t="s">
        <v>97</v>
      </c>
      <c r="O254" s="37" t="s">
        <v>98</v>
      </c>
      <c r="P254" s="37" t="s">
        <v>99</v>
      </c>
      <c r="Q254" s="37" t="s">
        <v>114</v>
      </c>
      <c r="R254" s="7" t="s">
        <v>31</v>
      </c>
      <c r="S254" s="23">
        <v>2</v>
      </c>
      <c r="T254" s="43">
        <v>3500</v>
      </c>
      <c r="U254" s="7" t="s">
        <v>31</v>
      </c>
      <c r="V254" s="22" t="s">
        <v>144</v>
      </c>
      <c r="W254" s="23" t="s">
        <v>145</v>
      </c>
      <c r="X254" s="7" t="s">
        <v>40</v>
      </c>
      <c r="Y254" s="10">
        <v>250</v>
      </c>
      <c r="Z254" s="23" t="s">
        <v>35</v>
      </c>
      <c r="AA254" s="12" t="s">
        <v>90</v>
      </c>
      <c r="AB254" s="51" t="s">
        <v>29</v>
      </c>
      <c r="AC254" s="23" t="s">
        <v>99</v>
      </c>
      <c r="AF254" s="23"/>
    </row>
    <row r="255" spans="1:32" ht="15" customHeight="1" x14ac:dyDescent="0.25">
      <c r="A255" s="30" t="s">
        <v>1385</v>
      </c>
      <c r="B255" s="13">
        <v>45203</v>
      </c>
      <c r="C255" s="29">
        <f>YEAR(B255) - YEAR(_xlfn.MINIFS($B:$B, $A:$A, A255)) + 1</f>
        <v>1</v>
      </c>
      <c r="D255" s="15">
        <f>IF(C255=1, 1500 - SUMIFS($Y:$Y, $A:$A, A255, $C:$C, C255, $E:$E, "Approved", $Z:$Z, "&lt;&gt;PFA GC", $F:$F, "&lt;&gt;No"),
   IF(C255=2, 1000 - SUMIFS($Y:$Y, $A:$A, A255, $C:$C, C255, $E:$E, "Approved", $Z:$Z, "&lt;&gt;PFA GC", $F:$F, "&lt;&gt;No"),
   IF(C255&gt;=3, 500 - SUMIFS($Y:$Y, $A:$A, A255, $C:$C, C255, $E:$E, "Approved", $Z:$Z, "&lt;&gt;PFA GC", $F:$F, "&lt;&gt;No"), "")))</f>
        <v>1250</v>
      </c>
      <c r="E255" s="16" t="s">
        <v>28</v>
      </c>
      <c r="F255" s="28" t="s">
        <v>29</v>
      </c>
      <c r="G255" s="29" t="s">
        <v>30</v>
      </c>
      <c r="H255" s="23" t="s">
        <v>120</v>
      </c>
      <c r="I255" s="23" t="s">
        <v>94</v>
      </c>
      <c r="J255" s="23">
        <v>68803</v>
      </c>
      <c r="K255" s="37" t="s">
        <v>106</v>
      </c>
      <c r="L255" s="20" t="s">
        <v>2099</v>
      </c>
      <c r="M255" s="37" t="s">
        <v>101</v>
      </c>
      <c r="N255" s="37" t="s">
        <v>102</v>
      </c>
      <c r="O255" s="37" t="s">
        <v>98</v>
      </c>
      <c r="P255" s="37" t="s">
        <v>29</v>
      </c>
      <c r="Q255" s="37" t="s">
        <v>114</v>
      </c>
      <c r="R255" s="7" t="s">
        <v>31</v>
      </c>
      <c r="S255" s="23">
        <v>1</v>
      </c>
      <c r="T255" s="43">
        <v>281</v>
      </c>
      <c r="U255" s="7" t="s">
        <v>31</v>
      </c>
      <c r="V255" s="22" t="s">
        <v>144</v>
      </c>
      <c r="W255" s="23" t="s">
        <v>145</v>
      </c>
      <c r="X255" s="7" t="s">
        <v>34</v>
      </c>
      <c r="Y255" s="10">
        <v>250</v>
      </c>
      <c r="Z255" s="23" t="s">
        <v>35</v>
      </c>
      <c r="AA255" s="12" t="s">
        <v>52</v>
      </c>
      <c r="AB255" s="51" t="s">
        <v>29</v>
      </c>
      <c r="AC255" s="23" t="s">
        <v>99</v>
      </c>
      <c r="AF255" s="23"/>
    </row>
    <row r="256" spans="1:32" ht="15" customHeight="1" x14ac:dyDescent="0.25">
      <c r="A256" s="30" t="s">
        <v>1387</v>
      </c>
      <c r="B256" s="13">
        <v>45204</v>
      </c>
      <c r="C256" s="29">
        <f>YEAR(B256) - YEAR(_xlfn.MINIFS($B:$B, $A:$A, A256)) + 1</f>
        <v>1</v>
      </c>
      <c r="D256" s="15">
        <f>IF(C256=1, 1500 - SUMIFS($Y:$Y, $A:$A, A256, $C:$C, C256, $E:$E, "Approved", $Z:$Z, "&lt;&gt;PFA GC", $F:$F, "&lt;&gt;No"),
   IF(C256=2, 1000 - SUMIFS($Y:$Y, $A:$A, A256, $C:$C, C256, $E:$E, "Approved", $Z:$Z, "&lt;&gt;PFA GC", $F:$F, "&lt;&gt;No"),
   IF(C256&gt;=3, 500 - SUMIFS($Y:$Y, $A:$A, A256, $C:$C, C256, $E:$E, "Approved", $Z:$Z, "&lt;&gt;PFA GC", $F:$F, "&lt;&gt;No"), "")))</f>
        <v>1500</v>
      </c>
      <c r="E256" s="16" t="s">
        <v>28</v>
      </c>
      <c r="F256" s="28">
        <v>45204</v>
      </c>
      <c r="G256" s="28" t="s">
        <v>30</v>
      </c>
      <c r="H256" s="23" t="s">
        <v>31</v>
      </c>
      <c r="I256" s="23" t="s">
        <v>31</v>
      </c>
      <c r="J256" s="23" t="s">
        <v>31</v>
      </c>
      <c r="K256" s="37" t="s">
        <v>31</v>
      </c>
      <c r="L256" s="20" t="s">
        <v>2079</v>
      </c>
      <c r="M256" s="37" t="s">
        <v>31</v>
      </c>
      <c r="N256" s="37" t="s">
        <v>31</v>
      </c>
      <c r="O256" s="37" t="s">
        <v>31</v>
      </c>
      <c r="P256" s="37" t="s">
        <v>31</v>
      </c>
      <c r="Q256" s="37" t="s">
        <v>31</v>
      </c>
      <c r="R256" s="7" t="s">
        <v>31</v>
      </c>
      <c r="S256" s="23" t="s">
        <v>31</v>
      </c>
      <c r="T256" s="43" t="s">
        <v>31</v>
      </c>
      <c r="U256" s="7" t="s">
        <v>31</v>
      </c>
      <c r="V256" s="22" t="s">
        <v>32</v>
      </c>
      <c r="W256" s="23" t="s">
        <v>39</v>
      </c>
      <c r="X256" s="7" t="s">
        <v>34</v>
      </c>
      <c r="Y256" s="10">
        <v>75</v>
      </c>
      <c r="Z256" s="23" t="s">
        <v>89</v>
      </c>
      <c r="AA256" s="12" t="s">
        <v>52</v>
      </c>
      <c r="AB256" s="51" t="s">
        <v>375</v>
      </c>
      <c r="AC256" s="23" t="s">
        <v>91</v>
      </c>
      <c r="AF256" s="23"/>
    </row>
    <row r="257" spans="1:32" ht="15" customHeight="1" x14ac:dyDescent="0.25">
      <c r="A257" s="27" t="s">
        <v>1214</v>
      </c>
      <c r="B257" s="13">
        <v>45208</v>
      </c>
      <c r="C257" s="29">
        <f>YEAR(B257) - YEAR(_xlfn.MINIFS($B:$B, $A:$A, A257)) + 1</f>
        <v>1</v>
      </c>
      <c r="D257" s="15">
        <f>IF(C257=1, 1500 - SUMIFS($Y:$Y, $A:$A, A257, $C:$C, C257, $E:$E, "Approved", $Z:$Z, "&lt;&gt;PFA GC", $F:$F, "&lt;&gt;No"),
   IF(C257=2, 1000 - SUMIFS($Y:$Y, $A:$A, A257, $C:$C, C257, $E:$E, "Approved", $Z:$Z, "&lt;&gt;PFA GC", $F:$F, "&lt;&gt;No"),
   IF(C257&gt;=3, 500 - SUMIFS($Y:$Y, $A:$A, A257, $C:$C, C257, $E:$E, "Approved", $Z:$Z, "&lt;&gt;PFA GC", $F:$F, "&lt;&gt;No"), "")))</f>
        <v>1500</v>
      </c>
      <c r="E257" s="16" t="s">
        <v>28</v>
      </c>
      <c r="F257" s="28">
        <v>45208</v>
      </c>
      <c r="G257" s="28" t="s">
        <v>30</v>
      </c>
      <c r="H257" s="23" t="s">
        <v>31</v>
      </c>
      <c r="I257" s="23" t="s">
        <v>31</v>
      </c>
      <c r="J257" s="23" t="s">
        <v>31</v>
      </c>
      <c r="K257" s="37" t="s">
        <v>31</v>
      </c>
      <c r="L257" s="20" t="s">
        <v>2073</v>
      </c>
      <c r="M257" s="37" t="s">
        <v>31</v>
      </c>
      <c r="N257" s="37" t="s">
        <v>31</v>
      </c>
      <c r="O257" s="37" t="s">
        <v>31</v>
      </c>
      <c r="P257" s="37" t="s">
        <v>31</v>
      </c>
      <c r="Q257" s="37" t="s">
        <v>31</v>
      </c>
      <c r="R257" s="7" t="s">
        <v>31</v>
      </c>
      <c r="S257" s="23" t="s">
        <v>31</v>
      </c>
      <c r="T257" s="43" t="s">
        <v>31</v>
      </c>
      <c r="U257" s="7" t="s">
        <v>31</v>
      </c>
      <c r="V257" s="22" t="s">
        <v>32</v>
      </c>
      <c r="W257" s="23" t="s">
        <v>61</v>
      </c>
      <c r="X257" s="7" t="s">
        <v>34</v>
      </c>
      <c r="Y257" s="10">
        <v>50</v>
      </c>
      <c r="Z257" s="23" t="s">
        <v>89</v>
      </c>
      <c r="AA257" s="12" t="s">
        <v>52</v>
      </c>
      <c r="AB257" s="51" t="s">
        <v>375</v>
      </c>
      <c r="AC257" s="23" t="s">
        <v>91</v>
      </c>
      <c r="AF257" s="23"/>
    </row>
    <row r="258" spans="1:32" ht="15" customHeight="1" x14ac:dyDescent="0.25">
      <c r="A258" s="27" t="s">
        <v>1389</v>
      </c>
      <c r="B258" s="25">
        <v>45208</v>
      </c>
      <c r="C258" s="29">
        <f>YEAR(B258) - YEAR(_xlfn.MINIFS($B:$B, $A:$A, A258)) + 1</f>
        <v>1</v>
      </c>
      <c r="D258" s="15">
        <f>IF(C258=1, 1500 - SUMIFS($Y:$Y, $A:$A, A258, $C:$C, C258, $E:$E, "Approved", $Z:$Z, "&lt;&gt;PFA GC", $F:$F, "&lt;&gt;No"),
   IF(C258=2, 1000 - SUMIFS($Y:$Y, $A:$A, A258, $C:$C, C258, $E:$E, "Approved", $Z:$Z, "&lt;&gt;PFA GC", $F:$F, "&lt;&gt;No"),
   IF(C258&gt;=3, 500 - SUMIFS($Y:$Y, $A:$A, A258, $C:$C, C258, $E:$E, "Approved", $Z:$Z, "&lt;&gt;PFA GC", $F:$F, "&lt;&gt;No"), "")))</f>
        <v>1250</v>
      </c>
      <c r="E258" s="16" t="s">
        <v>28</v>
      </c>
      <c r="F258" s="28" t="s">
        <v>29</v>
      </c>
      <c r="G258" s="29" t="s">
        <v>30</v>
      </c>
      <c r="H258" s="23" t="s">
        <v>93</v>
      </c>
      <c r="I258" s="23" t="s">
        <v>94</v>
      </c>
      <c r="J258" s="23">
        <v>68507</v>
      </c>
      <c r="K258" s="37" t="s">
        <v>95</v>
      </c>
      <c r="L258" s="20" t="s">
        <v>2074</v>
      </c>
      <c r="M258" s="37" t="s">
        <v>108</v>
      </c>
      <c r="N258" s="37" t="s">
        <v>97</v>
      </c>
      <c r="O258" s="37" t="s">
        <v>98</v>
      </c>
      <c r="P258" s="37" t="s">
        <v>99</v>
      </c>
      <c r="Q258" s="37" t="s">
        <v>114</v>
      </c>
      <c r="R258" s="7" t="s">
        <v>31</v>
      </c>
      <c r="S258" s="23">
        <v>1</v>
      </c>
      <c r="T258" s="43">
        <v>1020</v>
      </c>
      <c r="U258" s="7" t="s">
        <v>31</v>
      </c>
      <c r="V258" s="34" t="s">
        <v>81</v>
      </c>
      <c r="W258" s="23" t="s">
        <v>109</v>
      </c>
      <c r="X258" s="7" t="s">
        <v>34</v>
      </c>
      <c r="Y258" s="10">
        <v>250</v>
      </c>
      <c r="Z258" s="23" t="s">
        <v>35</v>
      </c>
      <c r="AA258" s="12" t="s">
        <v>52</v>
      </c>
      <c r="AB258" s="51" t="s">
        <v>29</v>
      </c>
      <c r="AC258" s="23" t="s">
        <v>99</v>
      </c>
      <c r="AF258" s="23"/>
    </row>
    <row r="259" spans="1:32" ht="15" customHeight="1" x14ac:dyDescent="0.25">
      <c r="A259" s="27" t="s">
        <v>1388</v>
      </c>
      <c r="B259" s="25">
        <v>45208</v>
      </c>
      <c r="C259" s="29">
        <f>YEAR(B259) - YEAR(_xlfn.MINIFS($B:$B, $A:$A, A259)) + 1</f>
        <v>1</v>
      </c>
      <c r="D259" s="15">
        <f>IF(C259=1, 1500 - SUMIFS($Y:$Y, $A:$A, A259, $C:$C, C259, $E:$E, "Approved", $Z:$Z, "&lt;&gt;PFA GC", $F:$F, "&lt;&gt;No"),
   IF(C259=2, 1000 - SUMIFS($Y:$Y, $A:$A, A259, $C:$C, C259, $E:$E, "Approved", $Z:$Z, "&lt;&gt;PFA GC", $F:$F, "&lt;&gt;No"),
   IF(C259&gt;=3, 500 - SUMIFS($Y:$Y, $A:$A, A259, $C:$C, C259, $E:$E, "Approved", $Z:$Z, "&lt;&gt;PFA GC", $F:$F, "&lt;&gt;No"), "")))</f>
        <v>617.09</v>
      </c>
      <c r="E259" s="16" t="s">
        <v>28</v>
      </c>
      <c r="F259" s="28" t="s">
        <v>29</v>
      </c>
      <c r="G259" s="29" t="s">
        <v>30</v>
      </c>
      <c r="H259" s="23" t="s">
        <v>93</v>
      </c>
      <c r="I259" s="23" t="s">
        <v>94</v>
      </c>
      <c r="J259" s="23">
        <v>68516</v>
      </c>
      <c r="K259" s="37" t="s">
        <v>151</v>
      </c>
      <c r="L259" s="20" t="s">
        <v>2090</v>
      </c>
      <c r="M259" s="37" t="s">
        <v>101</v>
      </c>
      <c r="N259" s="37" t="s">
        <v>97</v>
      </c>
      <c r="O259" s="37" t="s">
        <v>231</v>
      </c>
      <c r="P259" s="37" t="s">
        <v>99</v>
      </c>
      <c r="Q259" s="37" t="s">
        <v>231</v>
      </c>
      <c r="R259" s="7" t="s">
        <v>31</v>
      </c>
      <c r="S259" s="23">
        <v>1</v>
      </c>
      <c r="T259" s="43">
        <v>1197</v>
      </c>
      <c r="U259" s="7" t="s">
        <v>31</v>
      </c>
      <c r="V259" s="22" t="s">
        <v>385</v>
      </c>
      <c r="W259" s="23" t="s">
        <v>386</v>
      </c>
      <c r="X259" s="7" t="s">
        <v>49</v>
      </c>
      <c r="Y259" s="10">
        <v>85</v>
      </c>
      <c r="Z259" s="23" t="s">
        <v>48</v>
      </c>
      <c r="AA259" s="12" t="s">
        <v>387</v>
      </c>
      <c r="AB259" s="51" t="s">
        <v>29</v>
      </c>
      <c r="AC259" s="23" t="s">
        <v>99</v>
      </c>
      <c r="AF259" s="23"/>
    </row>
    <row r="260" spans="1:32" ht="15" customHeight="1" x14ac:dyDescent="0.25">
      <c r="A260" s="27" t="s">
        <v>1388</v>
      </c>
      <c r="B260" s="25">
        <v>45208</v>
      </c>
      <c r="C260" s="29">
        <f>YEAR(B260) - YEAR(_xlfn.MINIFS($B:$B, $A:$A, A260)) + 1</f>
        <v>1</v>
      </c>
      <c r="D260" s="15">
        <f>IF(C260=1, 1500 - SUMIFS($Y:$Y, $A:$A, A260, $C:$C, C260, $E:$E, "Approved", $Z:$Z, "&lt;&gt;PFA GC", $F:$F, "&lt;&gt;No"),
   IF(C260=2, 1000 - SUMIFS($Y:$Y, $A:$A, A260, $C:$C, C260, $E:$E, "Approved", $Z:$Z, "&lt;&gt;PFA GC", $F:$F, "&lt;&gt;No"),
   IF(C260&gt;=3, 500 - SUMIFS($Y:$Y, $A:$A, A260, $C:$C, C260, $E:$E, "Approved", $Z:$Z, "&lt;&gt;PFA GC", $F:$F, "&lt;&gt;No"), "")))</f>
        <v>617.09</v>
      </c>
      <c r="E260" s="16" t="s">
        <v>28</v>
      </c>
      <c r="F260" s="28" t="s">
        <v>29</v>
      </c>
      <c r="G260" s="29" t="s">
        <v>30</v>
      </c>
      <c r="H260" s="23" t="s">
        <v>93</v>
      </c>
      <c r="I260" s="23" t="s">
        <v>94</v>
      </c>
      <c r="J260" s="23">
        <v>68516</v>
      </c>
      <c r="K260" s="37" t="s">
        <v>151</v>
      </c>
      <c r="L260" s="20" t="s">
        <v>2090</v>
      </c>
      <c r="M260" s="37" t="s">
        <v>101</v>
      </c>
      <c r="N260" s="37" t="s">
        <v>97</v>
      </c>
      <c r="O260" s="37" t="s">
        <v>231</v>
      </c>
      <c r="P260" s="37" t="s">
        <v>99</v>
      </c>
      <c r="Q260" s="37" t="s">
        <v>231</v>
      </c>
      <c r="R260" s="7" t="s">
        <v>31</v>
      </c>
      <c r="S260" s="23">
        <v>1</v>
      </c>
      <c r="T260" s="43">
        <v>1197</v>
      </c>
      <c r="U260" s="7" t="s">
        <v>31</v>
      </c>
      <c r="V260" s="22" t="s">
        <v>385</v>
      </c>
      <c r="W260" s="23" t="s">
        <v>386</v>
      </c>
      <c r="X260" s="7" t="s">
        <v>49</v>
      </c>
      <c r="Y260" s="10">
        <v>797.91</v>
      </c>
      <c r="Z260" s="23" t="s">
        <v>48</v>
      </c>
      <c r="AA260" s="12" t="s">
        <v>388</v>
      </c>
      <c r="AB260" s="51" t="s">
        <v>29</v>
      </c>
      <c r="AC260" s="23" t="s">
        <v>99</v>
      </c>
      <c r="AF260" s="23"/>
    </row>
    <row r="261" spans="1:32" ht="15" customHeight="1" x14ac:dyDescent="0.25">
      <c r="A261" s="30" t="s">
        <v>1390</v>
      </c>
      <c r="B261" s="25">
        <v>45209</v>
      </c>
      <c r="C261" s="29">
        <f>YEAR(B261) - YEAR(_xlfn.MINIFS($B:$B, $A:$A, A261)) + 1</f>
        <v>1</v>
      </c>
      <c r="D261" s="15">
        <f>IF(C261=1, 1500 - SUMIFS($Y:$Y, $A:$A, A261, $C:$C, C261, $E:$E, "Approved", $Z:$Z, "&lt;&gt;PFA GC", $F:$F, "&lt;&gt;No"),
   IF(C261=2, 1000 - SUMIFS($Y:$Y, $A:$A, A261, $C:$C, C261, $E:$E, "Approved", $Z:$Z, "&lt;&gt;PFA GC", $F:$F, "&lt;&gt;No"),
   IF(C261&gt;=3, 500 - SUMIFS($Y:$Y, $A:$A, A261, $C:$C, C261, $E:$E, "Approved", $Z:$Z, "&lt;&gt;PFA GC", $F:$F, "&lt;&gt;No"), "")))</f>
        <v>100</v>
      </c>
      <c r="E261" s="16" t="s">
        <v>28</v>
      </c>
      <c r="F261" s="28" t="s">
        <v>29</v>
      </c>
      <c r="G261" s="29" t="s">
        <v>30</v>
      </c>
      <c r="H261" s="23" t="s">
        <v>93</v>
      </c>
      <c r="I261" s="23" t="s">
        <v>94</v>
      </c>
      <c r="J261" s="23">
        <v>68502</v>
      </c>
      <c r="K261" s="37" t="s">
        <v>95</v>
      </c>
      <c r="L261" s="20" t="s">
        <v>2092</v>
      </c>
      <c r="M261" s="37" t="s">
        <v>96</v>
      </c>
      <c r="N261" s="37" t="s">
        <v>97</v>
      </c>
      <c r="O261" s="37" t="s">
        <v>98</v>
      </c>
      <c r="P261" s="37" t="s">
        <v>99</v>
      </c>
      <c r="Q261" s="37" t="s">
        <v>231</v>
      </c>
      <c r="R261" s="7" t="s">
        <v>31</v>
      </c>
      <c r="S261" s="23">
        <v>3</v>
      </c>
      <c r="T261" s="43">
        <v>3127.25</v>
      </c>
      <c r="U261" s="7" t="s">
        <v>31</v>
      </c>
      <c r="V261" s="22" t="s">
        <v>85</v>
      </c>
      <c r="W261" s="23" t="s">
        <v>107</v>
      </c>
      <c r="X261" s="7" t="s">
        <v>34</v>
      </c>
      <c r="Y261" s="10">
        <v>200</v>
      </c>
      <c r="Z261" s="23" t="s">
        <v>35</v>
      </c>
      <c r="AA261" s="12" t="s">
        <v>52</v>
      </c>
      <c r="AB261" s="51" t="s">
        <v>29</v>
      </c>
      <c r="AC261" s="23" t="s">
        <v>99</v>
      </c>
      <c r="AF261" s="23"/>
    </row>
    <row r="262" spans="1:32" ht="15" customHeight="1" x14ac:dyDescent="0.25">
      <c r="A262" s="27" t="s">
        <v>1390</v>
      </c>
      <c r="B262" s="25">
        <v>45209</v>
      </c>
      <c r="C262" s="29">
        <f>YEAR(B262) - YEAR(_xlfn.MINIFS($B:$B, $A:$A, A262)) + 1</f>
        <v>1</v>
      </c>
      <c r="D262" s="15">
        <f>IF(C262=1, 1500 - SUMIFS($Y:$Y, $A:$A, A262, $C:$C, C262, $E:$E, "Approved", $Z:$Z, "&lt;&gt;PFA GC", $F:$F, "&lt;&gt;No"),
   IF(C262=2, 1000 - SUMIFS($Y:$Y, $A:$A, A262, $C:$C, C262, $E:$E, "Approved", $Z:$Z, "&lt;&gt;PFA GC", $F:$F, "&lt;&gt;No"),
   IF(C262&gt;=3, 500 - SUMIFS($Y:$Y, $A:$A, A262, $C:$C, C262, $E:$E, "Approved", $Z:$Z, "&lt;&gt;PFA GC", $F:$F, "&lt;&gt;No"), "")))</f>
        <v>100</v>
      </c>
      <c r="E262" s="16" t="s">
        <v>28</v>
      </c>
      <c r="F262" s="28" t="s">
        <v>136</v>
      </c>
      <c r="G262" s="29" t="s">
        <v>30</v>
      </c>
      <c r="H262" s="23" t="s">
        <v>93</v>
      </c>
      <c r="I262" s="23" t="s">
        <v>94</v>
      </c>
      <c r="J262" s="23">
        <v>68502</v>
      </c>
      <c r="K262" s="37" t="s">
        <v>95</v>
      </c>
      <c r="L262" s="20" t="s">
        <v>2092</v>
      </c>
      <c r="M262" s="37" t="s">
        <v>96</v>
      </c>
      <c r="N262" s="37" t="s">
        <v>97</v>
      </c>
      <c r="O262" s="37" t="s">
        <v>98</v>
      </c>
      <c r="P262" s="37" t="s">
        <v>99</v>
      </c>
      <c r="Q262" s="37" t="s">
        <v>231</v>
      </c>
      <c r="R262" s="7" t="s">
        <v>31</v>
      </c>
      <c r="S262" s="23">
        <v>3</v>
      </c>
      <c r="T262" s="43">
        <v>3127.25</v>
      </c>
      <c r="U262" s="7" t="s">
        <v>31</v>
      </c>
      <c r="V262" s="22" t="s">
        <v>85</v>
      </c>
      <c r="W262" s="23" t="s">
        <v>107</v>
      </c>
      <c r="X262" s="7" t="s">
        <v>43</v>
      </c>
      <c r="Y262" s="10">
        <v>1200</v>
      </c>
      <c r="Z262" s="23"/>
      <c r="AA262" s="12" t="s">
        <v>389</v>
      </c>
      <c r="AB262" s="51" t="s">
        <v>29</v>
      </c>
      <c r="AC262" s="23" t="s">
        <v>99</v>
      </c>
      <c r="AF262" s="23"/>
    </row>
    <row r="263" spans="1:32" ht="15" customHeight="1" x14ac:dyDescent="0.25">
      <c r="A263" s="27" t="s">
        <v>1392</v>
      </c>
      <c r="B263" s="25">
        <v>45210</v>
      </c>
      <c r="C263" s="29">
        <f>YEAR(B263) - YEAR(_xlfn.MINIFS($B:$B, $A:$A, A263)) + 1</f>
        <v>1</v>
      </c>
      <c r="D263" s="15">
        <f>IF(C263=1, 1500 - SUMIFS($Y:$Y, $A:$A, A263, $C:$C, C263, $E:$E, "Approved", $Z:$Z, "&lt;&gt;PFA GC", $F:$F, "&lt;&gt;No"),
   IF(C263=2, 1000 - SUMIFS($Y:$Y, $A:$A, A263, $C:$C, C263, $E:$E, "Approved", $Z:$Z, "&lt;&gt;PFA GC", $F:$F, "&lt;&gt;No"),
   IF(C263&gt;=3, 500 - SUMIFS($Y:$Y, $A:$A, A263, $C:$C, C263, $E:$E, "Approved", $Z:$Z, "&lt;&gt;PFA GC", $F:$F, "&lt;&gt;No"), "")))</f>
        <v>1500</v>
      </c>
      <c r="E263" s="16" t="s">
        <v>28</v>
      </c>
      <c r="F263" s="28">
        <v>45210</v>
      </c>
      <c r="G263" s="28" t="s">
        <v>30</v>
      </c>
      <c r="H263" s="23" t="s">
        <v>31</v>
      </c>
      <c r="I263" s="23" t="s">
        <v>31</v>
      </c>
      <c r="J263" s="23" t="s">
        <v>31</v>
      </c>
      <c r="K263" s="37" t="s">
        <v>31</v>
      </c>
      <c r="L263" s="20" t="s">
        <v>2084</v>
      </c>
      <c r="M263" s="37" t="s">
        <v>31</v>
      </c>
      <c r="N263" s="37" t="s">
        <v>31</v>
      </c>
      <c r="O263" s="37" t="s">
        <v>31</v>
      </c>
      <c r="P263" s="37" t="s">
        <v>31</v>
      </c>
      <c r="Q263" s="37" t="s">
        <v>31</v>
      </c>
      <c r="R263" s="7" t="s">
        <v>31</v>
      </c>
      <c r="S263" s="23" t="s">
        <v>31</v>
      </c>
      <c r="T263" s="43" t="s">
        <v>31</v>
      </c>
      <c r="U263" s="7" t="s">
        <v>31</v>
      </c>
      <c r="V263" s="22" t="s">
        <v>32</v>
      </c>
      <c r="W263" s="23" t="s">
        <v>61</v>
      </c>
      <c r="X263" s="7" t="s">
        <v>34</v>
      </c>
      <c r="Y263" s="10">
        <v>75</v>
      </c>
      <c r="Z263" s="23" t="s">
        <v>89</v>
      </c>
      <c r="AA263" s="12" t="s">
        <v>52</v>
      </c>
      <c r="AB263" s="51" t="s">
        <v>375</v>
      </c>
      <c r="AC263" s="23" t="s">
        <v>91</v>
      </c>
      <c r="AF263" s="23"/>
    </row>
    <row r="264" spans="1:32" ht="15" customHeight="1" x14ac:dyDescent="0.25">
      <c r="A264" s="30" t="s">
        <v>1368</v>
      </c>
      <c r="B264" s="25">
        <v>45210</v>
      </c>
      <c r="C264" s="29">
        <f>YEAR(B264) - YEAR(_xlfn.MINIFS($B:$B, $A:$A, A264)) + 1</f>
        <v>1</v>
      </c>
      <c r="D264" s="15">
        <f>IF(C264=1, 1500 - SUMIFS($Y:$Y, $A:$A, A264, $C:$C, C264, $E:$E, "Approved", $Z:$Z, "&lt;&gt;PFA GC", $F:$F, "&lt;&gt;No"),
   IF(C264=2, 1000 - SUMIFS($Y:$Y, $A:$A, A264, $C:$C, C264, $E:$E, "Approved", $Z:$Z, "&lt;&gt;PFA GC", $F:$F, "&lt;&gt;No"),
   IF(C264&gt;=3, 500 - SUMIFS($Y:$Y, $A:$A, A264, $C:$C, C264, $E:$E, "Approved", $Z:$Z, "&lt;&gt;PFA GC", $F:$F, "&lt;&gt;No"), "")))</f>
        <v>778.13</v>
      </c>
      <c r="E264" s="16" t="s">
        <v>28</v>
      </c>
      <c r="F264" s="28" t="s">
        <v>29</v>
      </c>
      <c r="G264" s="29" t="s">
        <v>30</v>
      </c>
      <c r="H264" s="23" t="s">
        <v>391</v>
      </c>
      <c r="I264" s="23" t="s">
        <v>94</v>
      </c>
      <c r="J264" s="23">
        <v>68143</v>
      </c>
      <c r="K264" s="37" t="s">
        <v>95</v>
      </c>
      <c r="L264" s="20" t="s">
        <v>2085</v>
      </c>
      <c r="M264" s="37" t="s">
        <v>108</v>
      </c>
      <c r="N264" s="37" t="s">
        <v>97</v>
      </c>
      <c r="O264" s="37" t="s">
        <v>98</v>
      </c>
      <c r="P264" s="37" t="s">
        <v>99</v>
      </c>
      <c r="Q264" s="37" t="s">
        <v>114</v>
      </c>
      <c r="R264" s="7" t="s">
        <v>31</v>
      </c>
      <c r="S264" s="23">
        <v>2</v>
      </c>
      <c r="T264" s="43">
        <v>3584</v>
      </c>
      <c r="U264" s="7" t="s">
        <v>31</v>
      </c>
      <c r="V264" s="22" t="s">
        <v>32</v>
      </c>
      <c r="W264" s="23" t="s">
        <v>61</v>
      </c>
      <c r="X264" s="7" t="s">
        <v>33</v>
      </c>
      <c r="Y264" s="10">
        <v>397.71</v>
      </c>
      <c r="Z264" s="23" t="s">
        <v>48</v>
      </c>
      <c r="AA264" s="12" t="s">
        <v>392</v>
      </c>
      <c r="AB264" s="51" t="s">
        <v>29</v>
      </c>
      <c r="AC264" s="23" t="s">
        <v>99</v>
      </c>
      <c r="AF264" s="23"/>
    </row>
    <row r="265" spans="1:32" ht="15" customHeight="1" x14ac:dyDescent="0.25">
      <c r="A265" s="30" t="s">
        <v>1391</v>
      </c>
      <c r="B265" s="13">
        <v>45210</v>
      </c>
      <c r="C265" s="29">
        <f>YEAR(B265) - YEAR(_xlfn.MINIFS($B:$B, $A:$A, A265)) + 1</f>
        <v>1</v>
      </c>
      <c r="D265" s="15">
        <f>IF(C265=1, 1500 - SUMIFS($Y:$Y, $A:$A, A265, $C:$C, C265, $E:$E, "Approved", $Z:$Z, "&lt;&gt;PFA GC", $F:$F, "&lt;&gt;No"),
   IF(C265=2, 1000 - SUMIFS($Y:$Y, $A:$A, A265, $C:$C, C265, $E:$E, "Approved", $Z:$Z, "&lt;&gt;PFA GC", $F:$F, "&lt;&gt;No"),
   IF(C265&gt;=3, 500 - SUMIFS($Y:$Y, $A:$A, A265, $C:$C, C265, $E:$E, "Approved", $Z:$Z, "&lt;&gt;PFA GC", $F:$F, "&lt;&gt;No"), "")))</f>
        <v>1000</v>
      </c>
      <c r="E265" s="16" t="s">
        <v>28</v>
      </c>
      <c r="F265" s="28" t="s">
        <v>29</v>
      </c>
      <c r="G265" s="29" t="s">
        <v>30</v>
      </c>
      <c r="H265" s="23" t="s">
        <v>390</v>
      </c>
      <c r="I265" s="23" t="s">
        <v>94</v>
      </c>
      <c r="J265" s="23">
        <v>68822</v>
      </c>
      <c r="K265" s="37" t="s">
        <v>95</v>
      </c>
      <c r="L265" s="20" t="s">
        <v>2086</v>
      </c>
      <c r="M265" s="37" t="s">
        <v>108</v>
      </c>
      <c r="N265" s="37" t="s">
        <v>97</v>
      </c>
      <c r="O265" s="37" t="s">
        <v>98</v>
      </c>
      <c r="P265" s="37" t="s">
        <v>99</v>
      </c>
      <c r="Q265" s="37" t="s">
        <v>114</v>
      </c>
      <c r="R265" s="7" t="s">
        <v>31</v>
      </c>
      <c r="S265" s="23">
        <v>2</v>
      </c>
      <c r="T265" s="43">
        <v>4105</v>
      </c>
      <c r="U265" s="7" t="s">
        <v>31</v>
      </c>
      <c r="V265" s="22" t="s">
        <v>144</v>
      </c>
      <c r="W265" s="23" t="s">
        <v>145</v>
      </c>
      <c r="X265" s="7" t="s">
        <v>34</v>
      </c>
      <c r="Y265" s="10">
        <v>250</v>
      </c>
      <c r="Z265" s="23" t="s">
        <v>35</v>
      </c>
      <c r="AA265" s="12" t="s">
        <v>52</v>
      </c>
      <c r="AB265" s="51" t="s">
        <v>29</v>
      </c>
      <c r="AC265" s="23" t="s">
        <v>99</v>
      </c>
      <c r="AF265" s="23"/>
    </row>
    <row r="266" spans="1:32" ht="15" customHeight="1" x14ac:dyDescent="0.25">
      <c r="A266" s="30" t="s">
        <v>1391</v>
      </c>
      <c r="B266" s="13">
        <v>45210</v>
      </c>
      <c r="C266" s="29">
        <f>YEAR(B266) - YEAR(_xlfn.MINIFS($B:$B, $A:$A, A266)) + 1</f>
        <v>1</v>
      </c>
      <c r="D266" s="15">
        <f>IF(C266=1, 1500 - SUMIFS($Y:$Y, $A:$A, A266, $C:$C, C266, $E:$E, "Approved", $Z:$Z, "&lt;&gt;PFA GC", $F:$F, "&lt;&gt;No"),
   IF(C266=2, 1000 - SUMIFS($Y:$Y, $A:$A, A266, $C:$C, C266, $E:$E, "Approved", $Z:$Z, "&lt;&gt;PFA GC", $F:$F, "&lt;&gt;No"),
   IF(C266&gt;=3, 500 - SUMIFS($Y:$Y, $A:$A, A266, $C:$C, C266, $E:$E, "Approved", $Z:$Z, "&lt;&gt;PFA GC", $F:$F, "&lt;&gt;No"), "")))</f>
        <v>1000</v>
      </c>
      <c r="E266" s="16" t="s">
        <v>28</v>
      </c>
      <c r="F266" s="28" t="s">
        <v>29</v>
      </c>
      <c r="G266" s="29" t="s">
        <v>30</v>
      </c>
      <c r="H266" s="23" t="s">
        <v>390</v>
      </c>
      <c r="I266" s="23" t="s">
        <v>94</v>
      </c>
      <c r="J266" s="23">
        <v>68822</v>
      </c>
      <c r="K266" s="37" t="s">
        <v>95</v>
      </c>
      <c r="L266" s="20" t="s">
        <v>2086</v>
      </c>
      <c r="M266" s="37" t="s">
        <v>108</v>
      </c>
      <c r="N266" s="37" t="s">
        <v>97</v>
      </c>
      <c r="O266" s="37" t="s">
        <v>98</v>
      </c>
      <c r="P266" s="37" t="s">
        <v>99</v>
      </c>
      <c r="Q266" s="37" t="s">
        <v>114</v>
      </c>
      <c r="R266" s="7" t="s">
        <v>31</v>
      </c>
      <c r="S266" s="23">
        <v>2</v>
      </c>
      <c r="T266" s="43">
        <v>4105</v>
      </c>
      <c r="U266" s="7" t="s">
        <v>31</v>
      </c>
      <c r="V266" s="22" t="s">
        <v>144</v>
      </c>
      <c r="W266" s="23" t="s">
        <v>145</v>
      </c>
      <c r="X266" s="7" t="s">
        <v>40</v>
      </c>
      <c r="Y266" s="10">
        <v>250</v>
      </c>
      <c r="Z266" s="23" t="s">
        <v>35</v>
      </c>
      <c r="AA266" s="12" t="s">
        <v>90</v>
      </c>
      <c r="AB266" s="51" t="s">
        <v>29</v>
      </c>
      <c r="AC266" s="23" t="s">
        <v>99</v>
      </c>
      <c r="AF266" s="23"/>
    </row>
    <row r="267" spans="1:32" ht="15" customHeight="1" x14ac:dyDescent="0.25">
      <c r="A267" s="30" t="s">
        <v>1393</v>
      </c>
      <c r="B267" s="13">
        <v>45211</v>
      </c>
      <c r="C267" s="29">
        <f>YEAR(B267) - YEAR(_xlfn.MINIFS($B:$B, $A:$A, A267)) + 1</f>
        <v>1</v>
      </c>
      <c r="D267" s="15">
        <f>IF(C267=1, 1500 - SUMIFS($Y:$Y, $A:$A, A267, $C:$C, C267, $E:$E, "Approved", $Z:$Z, "&lt;&gt;PFA GC", $F:$F, "&lt;&gt;No"),
   IF(C267=2, 1000 - SUMIFS($Y:$Y, $A:$A, A267, $C:$C, C267, $E:$E, "Approved", $Z:$Z, "&lt;&gt;PFA GC", $F:$F, "&lt;&gt;No"),
   IF(C267&gt;=3, 500 - SUMIFS($Y:$Y, $A:$A, A267, $C:$C, C267, $E:$E, "Approved", $Z:$Z, "&lt;&gt;PFA GC", $F:$F, "&lt;&gt;No"), "")))</f>
        <v>1500</v>
      </c>
      <c r="E267" s="16" t="s">
        <v>28</v>
      </c>
      <c r="F267" s="28">
        <v>45211</v>
      </c>
      <c r="G267" s="28" t="s">
        <v>30</v>
      </c>
      <c r="H267" s="23" t="s">
        <v>31</v>
      </c>
      <c r="I267" s="23" t="s">
        <v>31</v>
      </c>
      <c r="J267" s="23" t="s">
        <v>31</v>
      </c>
      <c r="K267" s="37" t="s">
        <v>31</v>
      </c>
      <c r="L267" s="20" t="s">
        <v>2073</v>
      </c>
      <c r="M267" s="37" t="s">
        <v>31</v>
      </c>
      <c r="N267" s="37" t="s">
        <v>31</v>
      </c>
      <c r="O267" s="37" t="s">
        <v>31</v>
      </c>
      <c r="P267" s="37" t="s">
        <v>31</v>
      </c>
      <c r="Q267" s="37" t="s">
        <v>31</v>
      </c>
      <c r="R267" s="7" t="s">
        <v>31</v>
      </c>
      <c r="S267" s="23" t="s">
        <v>31</v>
      </c>
      <c r="T267" s="43" t="s">
        <v>31</v>
      </c>
      <c r="U267" s="7" t="s">
        <v>31</v>
      </c>
      <c r="V267" s="22" t="s">
        <v>32</v>
      </c>
      <c r="W267" s="23" t="s">
        <v>61</v>
      </c>
      <c r="X267" s="7" t="s">
        <v>34</v>
      </c>
      <c r="Y267" s="10">
        <v>100</v>
      </c>
      <c r="Z267" s="23" t="s">
        <v>89</v>
      </c>
      <c r="AA267" s="12" t="s">
        <v>52</v>
      </c>
      <c r="AB267" s="51" t="s">
        <v>375</v>
      </c>
      <c r="AC267" s="23" t="s">
        <v>91</v>
      </c>
      <c r="AF267" s="23"/>
    </row>
    <row r="268" spans="1:32" ht="15" customHeight="1" x14ac:dyDescent="0.25">
      <c r="A268" s="30" t="s">
        <v>1203</v>
      </c>
      <c r="B268" s="13">
        <v>45211</v>
      </c>
      <c r="C268" s="29">
        <f>YEAR(B268) - YEAR(_xlfn.MINIFS($B:$B, $A:$A, A268)) + 1</f>
        <v>1</v>
      </c>
      <c r="D268" s="15">
        <f>IF(C268=1, 1500 - SUMIFS($Y:$Y, $A:$A, A268, $C:$C, C268, $E:$E, "Approved", $Z:$Z, "&lt;&gt;PFA GC", $F:$F, "&lt;&gt;No"),
   IF(C268=2, 1000 - SUMIFS($Y:$Y, $A:$A, A268, $C:$C, C268, $E:$E, "Approved", $Z:$Z, "&lt;&gt;PFA GC", $F:$F, "&lt;&gt;No"),
   IF(C268&gt;=3, 500 - SUMIFS($Y:$Y, $A:$A, A268, $C:$C, C268, $E:$E, "Approved", $Z:$Z, "&lt;&gt;PFA GC", $F:$F, "&lt;&gt;No"), "")))</f>
        <v>0</v>
      </c>
      <c r="E268" s="16" t="s">
        <v>28</v>
      </c>
      <c r="F268" s="28">
        <v>45211</v>
      </c>
      <c r="G268" s="28" t="s">
        <v>30</v>
      </c>
      <c r="H268" s="23" t="s">
        <v>31</v>
      </c>
      <c r="I268" s="23" t="s">
        <v>31</v>
      </c>
      <c r="J268" s="23" t="s">
        <v>31</v>
      </c>
      <c r="K268" s="37" t="s">
        <v>31</v>
      </c>
      <c r="L268" s="20" t="s">
        <v>2081</v>
      </c>
      <c r="M268" s="37" t="s">
        <v>31</v>
      </c>
      <c r="N268" s="37" t="s">
        <v>31</v>
      </c>
      <c r="O268" s="37" t="s">
        <v>31</v>
      </c>
      <c r="P268" s="37" t="s">
        <v>31</v>
      </c>
      <c r="Q268" s="37" t="s">
        <v>31</v>
      </c>
      <c r="R268" s="7" t="s">
        <v>31</v>
      </c>
      <c r="S268" s="23" t="s">
        <v>31</v>
      </c>
      <c r="T268" s="43" t="s">
        <v>31</v>
      </c>
      <c r="U268" s="7" t="s">
        <v>31</v>
      </c>
      <c r="V268" s="22" t="s">
        <v>32</v>
      </c>
      <c r="W268" s="23" t="s">
        <v>61</v>
      </c>
      <c r="X268" s="7" t="s">
        <v>34</v>
      </c>
      <c r="Y268" s="10">
        <v>50</v>
      </c>
      <c r="Z268" s="23" t="s">
        <v>89</v>
      </c>
      <c r="AA268" s="12" t="s">
        <v>52</v>
      </c>
      <c r="AB268" s="51" t="s">
        <v>375</v>
      </c>
      <c r="AC268" s="23" t="s">
        <v>91</v>
      </c>
      <c r="AF268" s="23"/>
    </row>
    <row r="269" spans="1:32" ht="15" customHeight="1" x14ac:dyDescent="0.25">
      <c r="A269" s="30" t="s">
        <v>1394</v>
      </c>
      <c r="B269" s="13">
        <v>45211</v>
      </c>
      <c r="C269" s="29">
        <f>YEAR(B269) - YEAR(_xlfn.MINIFS($B:$B, $A:$A, A269)) + 1</f>
        <v>1</v>
      </c>
      <c r="D269" s="15">
        <f>IF(C269=1, 1500 - SUMIFS($Y:$Y, $A:$A, A269, $C:$C, C269, $E:$E, "Approved", $Z:$Z, "&lt;&gt;PFA GC", $F:$F, "&lt;&gt;No"),
   IF(C269=2, 1000 - SUMIFS($Y:$Y, $A:$A, A269, $C:$C, C269, $E:$E, "Approved", $Z:$Z, "&lt;&gt;PFA GC", $F:$F, "&lt;&gt;No"),
   IF(C269&gt;=3, 500 - SUMIFS($Y:$Y, $A:$A, A269, $C:$C, C269, $E:$E, "Approved", $Z:$Z, "&lt;&gt;PFA GC", $F:$F, "&lt;&gt;No"), "")))</f>
        <v>100</v>
      </c>
      <c r="E269" s="16" t="s">
        <v>28</v>
      </c>
      <c r="F269" s="28" t="s">
        <v>29</v>
      </c>
      <c r="G269" s="29" t="s">
        <v>30</v>
      </c>
      <c r="H269" s="23" t="s">
        <v>93</v>
      </c>
      <c r="I269" s="23" t="s">
        <v>94</v>
      </c>
      <c r="J269" s="23">
        <v>68521</v>
      </c>
      <c r="K269" s="37" t="s">
        <v>95</v>
      </c>
      <c r="L269" s="20" t="s">
        <v>2088</v>
      </c>
      <c r="M269" s="37" t="s">
        <v>101</v>
      </c>
      <c r="N269" s="37" t="s">
        <v>97</v>
      </c>
      <c r="O269" s="37" t="s">
        <v>98</v>
      </c>
      <c r="P269" s="37" t="s">
        <v>99</v>
      </c>
      <c r="Q269" s="37" t="s">
        <v>231</v>
      </c>
      <c r="R269" s="7" t="s">
        <v>31</v>
      </c>
      <c r="S269" s="23">
        <v>1</v>
      </c>
      <c r="T269" s="43" t="s">
        <v>393</v>
      </c>
      <c r="U269" s="7" t="s">
        <v>31</v>
      </c>
      <c r="V269" s="22" t="s">
        <v>85</v>
      </c>
      <c r="W269" s="23" t="s">
        <v>394</v>
      </c>
      <c r="X269" s="7" t="s">
        <v>34</v>
      </c>
      <c r="Y269" s="10">
        <v>200</v>
      </c>
      <c r="Z269" s="23" t="s">
        <v>35</v>
      </c>
      <c r="AA269" s="12" t="s">
        <v>52</v>
      </c>
      <c r="AB269" s="51" t="s">
        <v>29</v>
      </c>
      <c r="AC269" s="23" t="s">
        <v>99</v>
      </c>
      <c r="AF269" s="23"/>
    </row>
    <row r="270" spans="1:32" ht="15" customHeight="1" x14ac:dyDescent="0.25">
      <c r="A270" s="30" t="s">
        <v>1394</v>
      </c>
      <c r="B270" s="13">
        <v>45211</v>
      </c>
      <c r="C270" s="29">
        <f>YEAR(B270) - YEAR(_xlfn.MINIFS($B:$B, $A:$A, A270)) + 1</f>
        <v>1</v>
      </c>
      <c r="D270" s="15">
        <f>IF(C270=1, 1500 - SUMIFS($Y:$Y, $A:$A, A270, $C:$C, C270, $E:$E, "Approved", $Z:$Z, "&lt;&gt;PFA GC", $F:$F, "&lt;&gt;No"),
   IF(C270=2, 1000 - SUMIFS($Y:$Y, $A:$A, A270, $C:$C, C270, $E:$E, "Approved", $Z:$Z, "&lt;&gt;PFA GC", $F:$F, "&lt;&gt;No"),
   IF(C270&gt;=3, 500 - SUMIFS($Y:$Y, $A:$A, A270, $C:$C, C270, $E:$E, "Approved", $Z:$Z, "&lt;&gt;PFA GC", $F:$F, "&lt;&gt;No"), "")))</f>
        <v>100</v>
      </c>
      <c r="E270" s="16" t="s">
        <v>28</v>
      </c>
      <c r="F270" s="28" t="s">
        <v>29</v>
      </c>
      <c r="G270" s="29" t="s">
        <v>30</v>
      </c>
      <c r="H270" s="23" t="s">
        <v>93</v>
      </c>
      <c r="I270" s="23" t="s">
        <v>94</v>
      </c>
      <c r="J270" s="23">
        <v>68521</v>
      </c>
      <c r="K270" s="37" t="s">
        <v>95</v>
      </c>
      <c r="L270" s="20" t="s">
        <v>2088</v>
      </c>
      <c r="M270" s="37" t="s">
        <v>101</v>
      </c>
      <c r="N270" s="37" t="s">
        <v>97</v>
      </c>
      <c r="O270" s="37" t="s">
        <v>98</v>
      </c>
      <c r="P270" s="37" t="s">
        <v>99</v>
      </c>
      <c r="Q270" s="37" t="s">
        <v>231</v>
      </c>
      <c r="R270" s="7" t="s">
        <v>31</v>
      </c>
      <c r="S270" s="23">
        <v>1</v>
      </c>
      <c r="T270" s="43" t="s">
        <v>393</v>
      </c>
      <c r="U270" s="7" t="s">
        <v>31</v>
      </c>
      <c r="V270" s="48" t="s">
        <v>85</v>
      </c>
      <c r="W270" s="23" t="s">
        <v>394</v>
      </c>
      <c r="X270" s="7" t="s">
        <v>43</v>
      </c>
      <c r="Y270" s="10">
        <v>1200</v>
      </c>
      <c r="Z270" s="23"/>
      <c r="AA270" s="12" t="s">
        <v>395</v>
      </c>
      <c r="AB270" s="51" t="s">
        <v>29</v>
      </c>
      <c r="AC270" s="23" t="s">
        <v>99</v>
      </c>
      <c r="AF270" s="23"/>
    </row>
    <row r="271" spans="1:32" ht="15" customHeight="1" x14ac:dyDescent="0.25">
      <c r="A271" s="30" t="s">
        <v>1255</v>
      </c>
      <c r="B271" s="13">
        <v>45211</v>
      </c>
      <c r="C271" s="29">
        <f>YEAR(B271) - YEAR(_xlfn.MINIFS($B:$B, $A:$A, A271)) + 1</f>
        <v>1</v>
      </c>
      <c r="D271" s="15">
        <f>IF(C271=1, 1500 - SUMIFS($Y:$Y, $A:$A, A271, $C:$C, C271, $E:$E, "Approved", $Z:$Z, "&lt;&gt;PFA GC", $F:$F, "&lt;&gt;No"),
   IF(C271=2, 1000 - SUMIFS($Y:$Y, $A:$A, A271, $C:$C, C271, $E:$E, "Approved", $Z:$Z, "&lt;&gt;PFA GC", $F:$F, "&lt;&gt;No"),
   IF(C271&gt;=3, 500 - SUMIFS($Y:$Y, $A:$A, A271, $C:$C, C271, $E:$E, "Approved", $Z:$Z, "&lt;&gt;PFA GC", $F:$F, "&lt;&gt;No"), "")))</f>
        <v>1500</v>
      </c>
      <c r="E271" s="16" t="s">
        <v>28</v>
      </c>
      <c r="F271" s="28">
        <v>45211</v>
      </c>
      <c r="G271" s="28" t="s">
        <v>30</v>
      </c>
      <c r="H271" s="23" t="s">
        <v>31</v>
      </c>
      <c r="I271" s="23" t="s">
        <v>31</v>
      </c>
      <c r="J271" s="23" t="s">
        <v>31</v>
      </c>
      <c r="K271" s="37" t="s">
        <v>31</v>
      </c>
      <c r="L271" s="20" t="s">
        <v>2095</v>
      </c>
      <c r="M271" s="37" t="s">
        <v>31</v>
      </c>
      <c r="N271" s="37" t="s">
        <v>31</v>
      </c>
      <c r="O271" s="37" t="s">
        <v>31</v>
      </c>
      <c r="P271" s="37" t="s">
        <v>31</v>
      </c>
      <c r="Q271" s="37" t="s">
        <v>31</v>
      </c>
      <c r="R271" s="7" t="s">
        <v>31</v>
      </c>
      <c r="S271" s="23" t="s">
        <v>31</v>
      </c>
      <c r="T271" s="43" t="s">
        <v>31</v>
      </c>
      <c r="U271" s="7" t="s">
        <v>31</v>
      </c>
      <c r="V271" s="48" t="s">
        <v>32</v>
      </c>
      <c r="W271" s="23" t="s">
        <v>61</v>
      </c>
      <c r="X271" s="7" t="s">
        <v>34</v>
      </c>
      <c r="Y271" s="10">
        <v>75</v>
      </c>
      <c r="Z271" s="23" t="s">
        <v>89</v>
      </c>
      <c r="AA271" s="12" t="s">
        <v>52</v>
      </c>
      <c r="AB271" s="51" t="s">
        <v>375</v>
      </c>
      <c r="AC271" s="23" t="s">
        <v>91</v>
      </c>
      <c r="AF271" s="23"/>
    </row>
    <row r="272" spans="1:32" ht="15" customHeight="1" x14ac:dyDescent="0.25">
      <c r="A272" s="30" t="s">
        <v>1272</v>
      </c>
      <c r="B272" s="13">
        <v>45211</v>
      </c>
      <c r="C272" s="29">
        <f>YEAR(B272) - YEAR(_xlfn.MINIFS($B:$B, $A:$A, A272)) + 1</f>
        <v>1</v>
      </c>
      <c r="D272" s="15">
        <f>IF(C272=1, 1500 - SUMIFS($Y:$Y, $A:$A, A272, $C:$C, C272, $E:$E, "Approved", $Z:$Z, "&lt;&gt;PFA GC", $F:$F, "&lt;&gt;No"),
   IF(C272=2, 1000 - SUMIFS($Y:$Y, $A:$A, A272, $C:$C, C272, $E:$E, "Approved", $Z:$Z, "&lt;&gt;PFA GC", $F:$F, "&lt;&gt;No"),
   IF(C272&gt;=3, 500 - SUMIFS($Y:$Y, $A:$A, A272, $C:$C, C272, $E:$E, "Approved", $Z:$Z, "&lt;&gt;PFA GC", $F:$F, "&lt;&gt;No"), "")))</f>
        <v>1500</v>
      </c>
      <c r="E272" s="16" t="s">
        <v>28</v>
      </c>
      <c r="F272" s="28">
        <v>45211</v>
      </c>
      <c r="G272" s="28" t="s">
        <v>30</v>
      </c>
      <c r="H272" s="23" t="s">
        <v>31</v>
      </c>
      <c r="I272" s="23" t="s">
        <v>31</v>
      </c>
      <c r="J272" s="23" t="s">
        <v>31</v>
      </c>
      <c r="K272" s="37" t="s">
        <v>31</v>
      </c>
      <c r="L272" s="20" t="s">
        <v>2110</v>
      </c>
      <c r="M272" s="37" t="s">
        <v>31</v>
      </c>
      <c r="N272" s="37" t="s">
        <v>31</v>
      </c>
      <c r="O272" s="37" t="s">
        <v>31</v>
      </c>
      <c r="P272" s="37" t="s">
        <v>31</v>
      </c>
      <c r="Q272" s="37" t="s">
        <v>31</v>
      </c>
      <c r="R272" s="7" t="s">
        <v>31</v>
      </c>
      <c r="S272" s="23" t="s">
        <v>31</v>
      </c>
      <c r="T272" s="43" t="s">
        <v>31</v>
      </c>
      <c r="U272" s="7" t="s">
        <v>31</v>
      </c>
      <c r="V272" s="48" t="s">
        <v>32</v>
      </c>
      <c r="W272" s="23" t="s">
        <v>61</v>
      </c>
      <c r="X272" s="7" t="s">
        <v>34</v>
      </c>
      <c r="Y272" s="10">
        <v>50</v>
      </c>
      <c r="Z272" s="23" t="s">
        <v>89</v>
      </c>
      <c r="AA272" s="12" t="s">
        <v>52</v>
      </c>
      <c r="AB272" s="51" t="s">
        <v>375</v>
      </c>
      <c r="AC272" s="23" t="s">
        <v>91</v>
      </c>
      <c r="AF272" s="23"/>
    </row>
    <row r="273" spans="1:32" ht="15" customHeight="1" x14ac:dyDescent="0.25">
      <c r="A273" s="30" t="s">
        <v>1347</v>
      </c>
      <c r="B273" s="13">
        <v>45211</v>
      </c>
      <c r="C273" s="29">
        <f>YEAR(B273) - YEAR(_xlfn.MINIFS($B:$B, $A:$A, A273)) + 1</f>
        <v>1</v>
      </c>
      <c r="D273" s="15">
        <f>IF(C273=1, 1500 - SUMIFS($Y:$Y, $A:$A, A273, $C:$C, C273, $E:$E, "Approved", $Z:$Z, "&lt;&gt;PFA GC", $F:$F, "&lt;&gt;No"),
   IF(C273=2, 1000 - SUMIFS($Y:$Y, $A:$A, A273, $C:$C, C273, $E:$E, "Approved", $Z:$Z, "&lt;&gt;PFA GC", $F:$F, "&lt;&gt;No"),
   IF(C273&gt;=3, 500 - SUMIFS($Y:$Y, $A:$A, A273, $C:$C, C273, $E:$E, "Approved", $Z:$Z, "&lt;&gt;PFA GC", $F:$F, "&lt;&gt;No"), "")))</f>
        <v>-350</v>
      </c>
      <c r="E273" s="16" t="s">
        <v>28</v>
      </c>
      <c r="F273" s="28">
        <v>45211</v>
      </c>
      <c r="G273" s="28" t="s">
        <v>30</v>
      </c>
      <c r="H273" s="23" t="s">
        <v>31</v>
      </c>
      <c r="I273" s="23" t="s">
        <v>31</v>
      </c>
      <c r="J273" s="23" t="s">
        <v>31</v>
      </c>
      <c r="K273" s="37" t="s">
        <v>31</v>
      </c>
      <c r="L273" s="20" t="s">
        <v>2111</v>
      </c>
      <c r="M273" s="37" t="s">
        <v>31</v>
      </c>
      <c r="N273" s="37" t="s">
        <v>31</v>
      </c>
      <c r="O273" s="37" t="s">
        <v>31</v>
      </c>
      <c r="P273" s="37" t="s">
        <v>31</v>
      </c>
      <c r="Q273" s="37" t="s">
        <v>31</v>
      </c>
      <c r="R273" s="7" t="s">
        <v>31</v>
      </c>
      <c r="S273" s="23" t="s">
        <v>31</v>
      </c>
      <c r="T273" s="43" t="s">
        <v>31</v>
      </c>
      <c r="U273" s="7" t="s">
        <v>31</v>
      </c>
      <c r="V273" s="48" t="s">
        <v>32</v>
      </c>
      <c r="W273" s="23" t="s">
        <v>250</v>
      </c>
      <c r="X273" s="7" t="s">
        <v>34</v>
      </c>
      <c r="Y273" s="10">
        <v>100</v>
      </c>
      <c r="Z273" s="23" t="s">
        <v>89</v>
      </c>
      <c r="AA273" s="12" t="s">
        <v>52</v>
      </c>
      <c r="AB273" s="51" t="s">
        <v>375</v>
      </c>
      <c r="AC273" s="23" t="s">
        <v>91</v>
      </c>
      <c r="AF273" s="23"/>
    </row>
    <row r="274" spans="1:32" ht="15" customHeight="1" x14ac:dyDescent="0.25">
      <c r="A274" s="30" t="s">
        <v>1397</v>
      </c>
      <c r="B274" s="13">
        <v>45212</v>
      </c>
      <c r="C274" s="29">
        <f>YEAR(B274) - YEAR(_xlfn.MINIFS($B:$B, $A:$A, A274)) + 1</f>
        <v>1</v>
      </c>
      <c r="D274" s="15">
        <f>IF(C274=1, 1500 - SUMIFS($Y:$Y, $A:$A, A274, $C:$C, C274, $E:$E, "Approved", $Z:$Z, "&lt;&gt;PFA GC", $F:$F, "&lt;&gt;No"),
   IF(C274=2, 1000 - SUMIFS($Y:$Y, $A:$A, A274, $C:$C, C274, $E:$E, "Approved", $Z:$Z, "&lt;&gt;PFA GC", $F:$F, "&lt;&gt;No"),
   IF(C274&gt;=3, 500 - SUMIFS($Y:$Y, $A:$A, A274, $C:$C, C274, $E:$E, "Approved", $Z:$Z, "&lt;&gt;PFA GC", $F:$F, "&lt;&gt;No"), "")))</f>
        <v>1361.4</v>
      </c>
      <c r="E274" s="16" t="s">
        <v>28</v>
      </c>
      <c r="F274" s="28" t="s">
        <v>29</v>
      </c>
      <c r="G274" s="29" t="s">
        <v>30</v>
      </c>
      <c r="H274" s="23" t="s">
        <v>143</v>
      </c>
      <c r="I274" s="23" t="s">
        <v>94</v>
      </c>
      <c r="J274" s="23">
        <v>68901</v>
      </c>
      <c r="K274" s="37" t="s">
        <v>95</v>
      </c>
      <c r="L274" s="20" t="s">
        <v>2067</v>
      </c>
      <c r="M274" s="37" t="s">
        <v>108</v>
      </c>
      <c r="N274" s="37" t="s">
        <v>97</v>
      </c>
      <c r="O274" s="37" t="s">
        <v>98</v>
      </c>
      <c r="P274" s="37" t="s">
        <v>99</v>
      </c>
      <c r="Q274" s="37" t="s">
        <v>31</v>
      </c>
      <c r="R274" s="7" t="s">
        <v>31</v>
      </c>
      <c r="S274" s="23">
        <v>1</v>
      </c>
      <c r="T274" s="43">
        <v>1096</v>
      </c>
      <c r="U274" s="7" t="s">
        <v>31</v>
      </c>
      <c r="V274" s="48" t="s">
        <v>144</v>
      </c>
      <c r="W274" s="23" t="s">
        <v>145</v>
      </c>
      <c r="X274" s="7" t="s">
        <v>45</v>
      </c>
      <c r="Y274" s="10">
        <v>138.6</v>
      </c>
      <c r="Z274" s="23" t="s">
        <v>48</v>
      </c>
      <c r="AA274" s="12" t="s">
        <v>240</v>
      </c>
      <c r="AB274" s="51" t="s">
        <v>29</v>
      </c>
      <c r="AC274" s="23" t="s">
        <v>99</v>
      </c>
      <c r="AF274" s="23"/>
    </row>
    <row r="275" spans="1:32" ht="15" customHeight="1" x14ac:dyDescent="0.25">
      <c r="A275" s="30" t="s">
        <v>1207</v>
      </c>
      <c r="B275" s="13">
        <v>45212</v>
      </c>
      <c r="C275" s="29">
        <f>YEAR(B275) - YEAR(_xlfn.MINIFS($B:$B, $A:$A, A275)) + 1</f>
        <v>1</v>
      </c>
      <c r="D275" s="15">
        <f>IF(C275=1, 1500 - SUMIFS($Y:$Y, $A:$A, A275, $C:$C, C275, $E:$E, "Approved", $Z:$Z, "&lt;&gt;PFA GC", $F:$F, "&lt;&gt;No"),
   IF(C275=2, 1000 - SUMIFS($Y:$Y, $A:$A, A275, $C:$C, C275, $E:$E, "Approved", $Z:$Z, "&lt;&gt;PFA GC", $F:$F, "&lt;&gt;No"),
   IF(C275&gt;=3, 500 - SUMIFS($Y:$Y, $A:$A, A275, $C:$C, C275, $E:$E, "Approved", $Z:$Z, "&lt;&gt;PFA GC", $F:$F, "&lt;&gt;No"), "")))</f>
        <v>808.24</v>
      </c>
      <c r="E275" s="16" t="s">
        <v>28</v>
      </c>
      <c r="F275" s="28">
        <v>45212</v>
      </c>
      <c r="G275" s="28" t="s">
        <v>30</v>
      </c>
      <c r="H275" s="23" t="s">
        <v>31</v>
      </c>
      <c r="I275" s="23" t="s">
        <v>31</v>
      </c>
      <c r="J275" s="23" t="s">
        <v>31</v>
      </c>
      <c r="K275" s="37" t="s">
        <v>31</v>
      </c>
      <c r="L275" s="20" t="s">
        <v>2071</v>
      </c>
      <c r="M275" s="37" t="s">
        <v>31</v>
      </c>
      <c r="N275" s="37" t="s">
        <v>31</v>
      </c>
      <c r="O275" s="37" t="s">
        <v>31</v>
      </c>
      <c r="P275" s="37" t="s">
        <v>31</v>
      </c>
      <c r="Q275" s="37" t="s">
        <v>31</v>
      </c>
      <c r="R275" s="7" t="s">
        <v>31</v>
      </c>
      <c r="S275" s="23" t="s">
        <v>31</v>
      </c>
      <c r="T275" s="43" t="s">
        <v>31</v>
      </c>
      <c r="U275" s="7" t="s">
        <v>31</v>
      </c>
      <c r="V275" s="22" t="s">
        <v>32</v>
      </c>
      <c r="W275" s="23" t="s">
        <v>61</v>
      </c>
      <c r="X275" s="7" t="s">
        <v>34</v>
      </c>
      <c r="Y275" s="10">
        <v>25</v>
      </c>
      <c r="Z275" s="23" t="s">
        <v>89</v>
      </c>
      <c r="AA275" s="12" t="s">
        <v>52</v>
      </c>
      <c r="AB275" s="51" t="s">
        <v>375</v>
      </c>
      <c r="AC275" s="23" t="s">
        <v>91</v>
      </c>
      <c r="AF275" s="23"/>
    </row>
    <row r="276" spans="1:32" ht="15" customHeight="1" x14ac:dyDescent="0.25">
      <c r="A276" s="27" t="s">
        <v>1396</v>
      </c>
      <c r="B276" s="13">
        <v>45212</v>
      </c>
      <c r="C276" s="29">
        <f>YEAR(B276) - YEAR(_xlfn.MINIFS($B:$B, $A:$A, A276)) + 1</f>
        <v>1</v>
      </c>
      <c r="D276" s="15">
        <f>IF(C276=1, 1500 - SUMIFS($Y:$Y, $A:$A, A276, $C:$C, C276, $E:$E, "Approved", $Z:$Z, "&lt;&gt;PFA GC", $F:$F, "&lt;&gt;No"),
   IF(C276=2, 1000 - SUMIFS($Y:$Y, $A:$A, A276, $C:$C, C276, $E:$E, "Approved", $Z:$Z, "&lt;&gt;PFA GC", $F:$F, "&lt;&gt;No"),
   IF(C276&gt;=3, 500 - SUMIFS($Y:$Y, $A:$A, A276, $C:$C, C276, $E:$E, "Approved", $Z:$Z, "&lt;&gt;PFA GC", $F:$F, "&lt;&gt;No"), "")))</f>
        <v>0</v>
      </c>
      <c r="E276" s="16" t="s">
        <v>28</v>
      </c>
      <c r="F276" s="28" t="s">
        <v>29</v>
      </c>
      <c r="G276" s="29" t="s">
        <v>30</v>
      </c>
      <c r="H276" s="23" t="s">
        <v>93</v>
      </c>
      <c r="I276" s="23" t="s">
        <v>94</v>
      </c>
      <c r="J276" s="23">
        <v>68510</v>
      </c>
      <c r="K276" s="37" t="s">
        <v>95</v>
      </c>
      <c r="L276" s="20" t="s">
        <v>2089</v>
      </c>
      <c r="M276" s="37" t="s">
        <v>96</v>
      </c>
      <c r="N276" s="37" t="s">
        <v>97</v>
      </c>
      <c r="O276" s="37" t="s">
        <v>98</v>
      </c>
      <c r="P276" s="37" t="s">
        <v>31</v>
      </c>
      <c r="Q276" s="37" t="s">
        <v>114</v>
      </c>
      <c r="R276" s="7" t="s">
        <v>31</v>
      </c>
      <c r="S276" s="23">
        <v>2</v>
      </c>
      <c r="T276" s="43">
        <v>3791.66</v>
      </c>
      <c r="U276" s="7" t="s">
        <v>31</v>
      </c>
      <c r="V276" s="22" t="s">
        <v>85</v>
      </c>
      <c r="W276" s="23" t="s">
        <v>130</v>
      </c>
      <c r="X276" s="7" t="s">
        <v>43</v>
      </c>
      <c r="Y276" s="10">
        <v>1500</v>
      </c>
      <c r="Z276" s="23"/>
      <c r="AA276" s="12" t="s">
        <v>396</v>
      </c>
      <c r="AB276" s="51" t="s">
        <v>29</v>
      </c>
      <c r="AC276" s="23" t="s">
        <v>99</v>
      </c>
      <c r="AF276" s="23"/>
    </row>
    <row r="277" spans="1:32" ht="15" customHeight="1" x14ac:dyDescent="0.25">
      <c r="A277" s="27" t="s">
        <v>1395</v>
      </c>
      <c r="B277" s="25">
        <v>45212</v>
      </c>
      <c r="C277" s="29">
        <f>YEAR(B277) - YEAR(_xlfn.MINIFS($B:$B, $A:$A, A277)) + 1</f>
        <v>1</v>
      </c>
      <c r="D277" s="15">
        <f>IF(C277=1, 1500 - SUMIFS($Y:$Y, $A:$A, A277, $C:$C, C277, $E:$E, "Approved", $Z:$Z, "&lt;&gt;PFA GC", $F:$F, "&lt;&gt;No"),
   IF(C277=2, 1000 - SUMIFS($Y:$Y, $A:$A, A277, $C:$C, C277, $E:$E, "Approved", $Z:$Z, "&lt;&gt;PFA GC", $F:$F, "&lt;&gt;No"),
   IF(C277&gt;=3, 500 - SUMIFS($Y:$Y, $A:$A, A277, $C:$C, C277, $E:$E, "Approved", $Z:$Z, "&lt;&gt;PFA GC", $F:$F, "&lt;&gt;No"), "")))</f>
        <v>1500</v>
      </c>
      <c r="E277" s="16" t="s">
        <v>28</v>
      </c>
      <c r="F277" s="28">
        <v>45212</v>
      </c>
      <c r="G277" s="28" t="s">
        <v>30</v>
      </c>
      <c r="H277" s="23" t="s">
        <v>31</v>
      </c>
      <c r="I277" s="23" t="s">
        <v>31</v>
      </c>
      <c r="J277" s="23" t="s">
        <v>31</v>
      </c>
      <c r="K277" s="37" t="s">
        <v>31</v>
      </c>
      <c r="L277" s="20" t="s">
        <v>2093</v>
      </c>
      <c r="M277" s="37" t="s">
        <v>31</v>
      </c>
      <c r="N277" s="37" t="s">
        <v>31</v>
      </c>
      <c r="O277" s="37" t="s">
        <v>31</v>
      </c>
      <c r="P277" s="37" t="s">
        <v>31</v>
      </c>
      <c r="Q277" s="37" t="s">
        <v>31</v>
      </c>
      <c r="R277" s="7" t="s">
        <v>31</v>
      </c>
      <c r="S277" s="23" t="s">
        <v>31</v>
      </c>
      <c r="T277" s="43" t="s">
        <v>31</v>
      </c>
      <c r="U277" s="7" t="s">
        <v>31</v>
      </c>
      <c r="V277" s="22" t="s">
        <v>32</v>
      </c>
      <c r="W277" s="23" t="s">
        <v>250</v>
      </c>
      <c r="X277" s="7" t="s">
        <v>34</v>
      </c>
      <c r="Y277" s="10">
        <v>100</v>
      </c>
      <c r="Z277" s="23" t="s">
        <v>89</v>
      </c>
      <c r="AA277" s="12" t="s">
        <v>52</v>
      </c>
      <c r="AB277" s="51" t="s">
        <v>375</v>
      </c>
      <c r="AC277" s="23" t="s">
        <v>91</v>
      </c>
      <c r="AF277" s="23"/>
    </row>
    <row r="278" spans="1:32" ht="15" customHeight="1" x14ac:dyDescent="0.25">
      <c r="A278" s="27" t="s">
        <v>1225</v>
      </c>
      <c r="B278" s="25">
        <v>45212</v>
      </c>
      <c r="C278" s="29">
        <f>YEAR(B278) - YEAR(_xlfn.MINIFS($B:$B, $A:$A, A278)) + 1</f>
        <v>1</v>
      </c>
      <c r="D278" s="15">
        <f>IF(C278=1, 1500 - SUMIFS($Y:$Y, $A:$A, A278, $C:$C, C278, $E:$E, "Approved", $Z:$Z, "&lt;&gt;PFA GC", $F:$F, "&lt;&gt;No"),
   IF(C278=2, 1000 - SUMIFS($Y:$Y, $A:$A, A278, $C:$C, C278, $E:$E, "Approved", $Z:$Z, "&lt;&gt;PFA GC", $F:$F, "&lt;&gt;No"),
   IF(C278&gt;=3, 500 - SUMIFS($Y:$Y, $A:$A, A278, $C:$C, C278, $E:$E, "Approved", $Z:$Z, "&lt;&gt;PFA GC", $F:$F, "&lt;&gt;No"), "")))</f>
        <v>1500</v>
      </c>
      <c r="E278" s="16" t="s">
        <v>28</v>
      </c>
      <c r="F278" s="28">
        <v>45212</v>
      </c>
      <c r="G278" s="28" t="s">
        <v>30</v>
      </c>
      <c r="H278" s="23" t="s">
        <v>31</v>
      </c>
      <c r="I278" s="23" t="s">
        <v>31</v>
      </c>
      <c r="J278" s="23" t="s">
        <v>31</v>
      </c>
      <c r="K278" s="37" t="s">
        <v>31</v>
      </c>
      <c r="L278" s="20" t="s">
        <v>2109</v>
      </c>
      <c r="M278" s="37" t="s">
        <v>31</v>
      </c>
      <c r="N278" s="37" t="s">
        <v>31</v>
      </c>
      <c r="O278" s="37" t="s">
        <v>31</v>
      </c>
      <c r="P278" s="37" t="s">
        <v>31</v>
      </c>
      <c r="Q278" s="37" t="s">
        <v>31</v>
      </c>
      <c r="R278" s="7" t="s">
        <v>31</v>
      </c>
      <c r="S278" s="23" t="s">
        <v>31</v>
      </c>
      <c r="T278" s="43" t="s">
        <v>31</v>
      </c>
      <c r="U278" s="7" t="s">
        <v>31</v>
      </c>
      <c r="V278" s="22" t="s">
        <v>32</v>
      </c>
      <c r="W278" s="23" t="s">
        <v>61</v>
      </c>
      <c r="X278" s="7" t="s">
        <v>34</v>
      </c>
      <c r="Y278" s="10">
        <v>50</v>
      </c>
      <c r="Z278" s="23" t="s">
        <v>89</v>
      </c>
      <c r="AA278" s="12" t="s">
        <v>52</v>
      </c>
      <c r="AB278" s="51" t="s">
        <v>375</v>
      </c>
      <c r="AC278" s="23" t="s">
        <v>91</v>
      </c>
      <c r="AF278" s="23"/>
    </row>
    <row r="279" spans="1:32" ht="15" customHeight="1" x14ac:dyDescent="0.25">
      <c r="A279" s="27" t="s">
        <v>1398</v>
      </c>
      <c r="B279" s="25">
        <v>45215</v>
      </c>
      <c r="C279" s="29">
        <f>YEAR(B279) - YEAR(_xlfn.MINIFS($B:$B, $A:$A, A279)) + 1</f>
        <v>1</v>
      </c>
      <c r="D279" s="15">
        <f>IF(C279=1, 1500 - SUMIFS($Y:$Y, $A:$A, A279, $C:$C, C279, $E:$E, "Approved", $Z:$Z, "&lt;&gt;PFA GC", $F:$F, "&lt;&gt;No"),
   IF(C279=2, 1000 - SUMIFS($Y:$Y, $A:$A, A279, $C:$C, C279, $E:$E, "Approved", $Z:$Z, "&lt;&gt;PFA GC", $F:$F, "&lt;&gt;No"),
   IF(C279&gt;=3, 500 - SUMIFS($Y:$Y, $A:$A, A279, $C:$C, C279, $E:$E, "Approved", $Z:$Z, "&lt;&gt;PFA GC", $F:$F, "&lt;&gt;No"), "")))</f>
        <v>1254.1600000000001</v>
      </c>
      <c r="E279" s="16" t="s">
        <v>28</v>
      </c>
      <c r="F279" s="28">
        <v>45215</v>
      </c>
      <c r="G279" s="28" t="s">
        <v>30</v>
      </c>
      <c r="H279" s="23" t="s">
        <v>31</v>
      </c>
      <c r="I279" s="23" t="s">
        <v>31</v>
      </c>
      <c r="J279" s="23" t="s">
        <v>31</v>
      </c>
      <c r="K279" s="37" t="s">
        <v>31</v>
      </c>
      <c r="L279" s="20" t="s">
        <v>2080</v>
      </c>
      <c r="M279" s="37" t="s">
        <v>31</v>
      </c>
      <c r="N279" s="37" t="s">
        <v>31</v>
      </c>
      <c r="O279" s="37" t="s">
        <v>31</v>
      </c>
      <c r="P279" s="37" t="s">
        <v>31</v>
      </c>
      <c r="Q279" s="37" t="s">
        <v>31</v>
      </c>
      <c r="R279" s="7" t="s">
        <v>31</v>
      </c>
      <c r="S279" s="23" t="s">
        <v>31</v>
      </c>
      <c r="T279" s="43" t="s">
        <v>31</v>
      </c>
      <c r="U279" s="7" t="s">
        <v>31</v>
      </c>
      <c r="V279" s="48" t="s">
        <v>32</v>
      </c>
      <c r="W279" s="23" t="s">
        <v>250</v>
      </c>
      <c r="X279" s="7" t="s">
        <v>34</v>
      </c>
      <c r="Y279" s="10">
        <v>100</v>
      </c>
      <c r="Z279" s="23" t="s">
        <v>89</v>
      </c>
      <c r="AA279" s="12" t="s">
        <v>52</v>
      </c>
      <c r="AB279" s="51" t="s">
        <v>375</v>
      </c>
      <c r="AC279" s="23" t="s">
        <v>91</v>
      </c>
      <c r="AF279" s="23"/>
    </row>
    <row r="280" spans="1:32" ht="15" customHeight="1" x14ac:dyDescent="0.25">
      <c r="A280" s="27" t="s">
        <v>1400</v>
      </c>
      <c r="B280" s="25">
        <v>45215</v>
      </c>
      <c r="C280" s="29">
        <f>YEAR(B280) - YEAR(_xlfn.MINIFS($B:$B, $A:$A, A280)) + 1</f>
        <v>1</v>
      </c>
      <c r="D280" s="15">
        <f>IF(C280=1, 1500 - SUMIFS($Y:$Y, $A:$A, A280, $C:$C, C280, $E:$E, "Approved", $Z:$Z, "&lt;&gt;PFA GC", $F:$F, "&lt;&gt;No"),
   IF(C280=2, 1000 - SUMIFS($Y:$Y, $A:$A, A280, $C:$C, C280, $E:$E, "Approved", $Z:$Z, "&lt;&gt;PFA GC", $F:$F, "&lt;&gt;No"),
   IF(C280&gt;=3, 500 - SUMIFS($Y:$Y, $A:$A, A280, $C:$C, C280, $E:$E, "Approved", $Z:$Z, "&lt;&gt;PFA GC", $F:$F, "&lt;&gt;No"), "")))</f>
        <v>1500</v>
      </c>
      <c r="E280" s="16" t="s">
        <v>28</v>
      </c>
      <c r="F280" s="28">
        <v>45215</v>
      </c>
      <c r="G280" s="28" t="s">
        <v>30</v>
      </c>
      <c r="H280" s="23" t="s">
        <v>31</v>
      </c>
      <c r="I280" s="23" t="s">
        <v>31</v>
      </c>
      <c r="J280" s="23" t="s">
        <v>31</v>
      </c>
      <c r="K280" s="37" t="s">
        <v>31</v>
      </c>
      <c r="L280" s="20" t="s">
        <v>2082</v>
      </c>
      <c r="M280" s="37" t="s">
        <v>31</v>
      </c>
      <c r="N280" s="37" t="s">
        <v>31</v>
      </c>
      <c r="O280" s="37" t="s">
        <v>31</v>
      </c>
      <c r="P280" s="37" t="s">
        <v>31</v>
      </c>
      <c r="Q280" s="37" t="s">
        <v>31</v>
      </c>
      <c r="R280" s="7" t="s">
        <v>31</v>
      </c>
      <c r="S280" s="23" t="s">
        <v>31</v>
      </c>
      <c r="T280" s="43" t="s">
        <v>31</v>
      </c>
      <c r="U280" s="7" t="s">
        <v>31</v>
      </c>
      <c r="V280" s="48" t="s">
        <v>32</v>
      </c>
      <c r="W280" s="23" t="s">
        <v>61</v>
      </c>
      <c r="X280" s="7" t="s">
        <v>34</v>
      </c>
      <c r="Y280" s="10">
        <v>50</v>
      </c>
      <c r="Z280" s="23" t="s">
        <v>89</v>
      </c>
      <c r="AA280" s="12" t="s">
        <v>52</v>
      </c>
      <c r="AB280" s="51" t="s">
        <v>375</v>
      </c>
      <c r="AC280" s="23" t="s">
        <v>91</v>
      </c>
      <c r="AF280" s="23"/>
    </row>
    <row r="281" spans="1:32" ht="15" customHeight="1" x14ac:dyDescent="0.25">
      <c r="A281" s="27" t="s">
        <v>1399</v>
      </c>
      <c r="B281" s="25">
        <v>45215</v>
      </c>
      <c r="C281" s="29">
        <f>YEAR(B281) - YEAR(_xlfn.MINIFS($B:$B, $A:$A, A281)) + 1</f>
        <v>1</v>
      </c>
      <c r="D281" s="15">
        <f>IF(C281=1, 1500 - SUMIFS($Y:$Y, $A:$A, A281, $C:$C, C281, $E:$E, "Approved", $Z:$Z, "&lt;&gt;PFA GC", $F:$F, "&lt;&gt;No"),
   IF(C281=2, 1000 - SUMIFS($Y:$Y, $A:$A, A281, $C:$C, C281, $E:$E, "Approved", $Z:$Z, "&lt;&gt;PFA GC", $F:$F, "&lt;&gt;No"),
   IF(C281&gt;=3, 500 - SUMIFS($Y:$Y, $A:$A, A281, $C:$C, C281, $E:$E, "Approved", $Z:$Z, "&lt;&gt;PFA GC", $F:$F, "&lt;&gt;No"), "")))</f>
        <v>77.480000000000018</v>
      </c>
      <c r="E281" s="16" t="s">
        <v>28</v>
      </c>
      <c r="F281" s="28" t="s">
        <v>29</v>
      </c>
      <c r="G281" s="29" t="s">
        <v>30</v>
      </c>
      <c r="H281" s="23" t="s">
        <v>277</v>
      </c>
      <c r="I281" s="23" t="s">
        <v>94</v>
      </c>
      <c r="J281" s="23">
        <v>68601</v>
      </c>
      <c r="K281" s="37" t="s">
        <v>95</v>
      </c>
      <c r="L281" s="20" t="s">
        <v>2112</v>
      </c>
      <c r="M281" s="37" t="s">
        <v>96</v>
      </c>
      <c r="N281" s="37" t="s">
        <v>97</v>
      </c>
      <c r="O281" s="37" t="s">
        <v>98</v>
      </c>
      <c r="P281" s="37" t="s">
        <v>99</v>
      </c>
      <c r="Q281" s="37" t="s">
        <v>231</v>
      </c>
      <c r="R281" s="7" t="s">
        <v>31</v>
      </c>
      <c r="S281" s="23">
        <v>5</v>
      </c>
      <c r="T281" s="43">
        <v>8099</v>
      </c>
      <c r="U281" s="7" t="s">
        <v>31</v>
      </c>
      <c r="V281" s="22" t="s">
        <v>85</v>
      </c>
      <c r="W281" s="23" t="s">
        <v>107</v>
      </c>
      <c r="X281" s="7" t="s">
        <v>40</v>
      </c>
      <c r="Y281" s="10">
        <v>250</v>
      </c>
      <c r="Z281" s="23" t="s">
        <v>35</v>
      </c>
      <c r="AA281" s="12" t="s">
        <v>90</v>
      </c>
      <c r="AB281" s="51" t="s">
        <v>29</v>
      </c>
      <c r="AC281" s="23" t="s">
        <v>99</v>
      </c>
      <c r="AF281" s="23"/>
    </row>
    <row r="282" spans="1:32" ht="15" customHeight="1" x14ac:dyDescent="0.25">
      <c r="A282" s="27" t="s">
        <v>1399</v>
      </c>
      <c r="B282" s="25">
        <v>45215</v>
      </c>
      <c r="C282" s="29">
        <f>YEAR(B282) - YEAR(_xlfn.MINIFS($B:$B, $A:$A, A282)) + 1</f>
        <v>1</v>
      </c>
      <c r="D282" s="15">
        <f>IF(C282=1, 1500 - SUMIFS($Y:$Y, $A:$A, A282, $C:$C, C282, $E:$E, "Approved", $Z:$Z, "&lt;&gt;PFA GC", $F:$F, "&lt;&gt;No"),
   IF(C282=2, 1000 - SUMIFS($Y:$Y, $A:$A, A282, $C:$C, C282, $E:$E, "Approved", $Z:$Z, "&lt;&gt;PFA GC", $F:$F, "&lt;&gt;No"),
   IF(C282&gt;=3, 500 - SUMIFS($Y:$Y, $A:$A, A282, $C:$C, C282, $E:$E, "Approved", $Z:$Z, "&lt;&gt;PFA GC", $F:$F, "&lt;&gt;No"), "")))</f>
        <v>77.480000000000018</v>
      </c>
      <c r="E282" s="16" t="s">
        <v>28</v>
      </c>
      <c r="F282" s="28" t="s">
        <v>136</v>
      </c>
      <c r="G282" s="29" t="s">
        <v>30</v>
      </c>
      <c r="H282" s="23" t="s">
        <v>277</v>
      </c>
      <c r="I282" s="23" t="s">
        <v>94</v>
      </c>
      <c r="J282" s="23">
        <v>68601</v>
      </c>
      <c r="K282" s="37" t="s">
        <v>95</v>
      </c>
      <c r="L282" s="20" t="s">
        <v>2112</v>
      </c>
      <c r="M282" s="37" t="s">
        <v>96</v>
      </c>
      <c r="N282" s="37" t="s">
        <v>97</v>
      </c>
      <c r="O282" s="37" t="s">
        <v>98</v>
      </c>
      <c r="P282" s="37" t="s">
        <v>99</v>
      </c>
      <c r="Q282" s="37" t="s">
        <v>231</v>
      </c>
      <c r="R282" s="7" t="s">
        <v>31</v>
      </c>
      <c r="S282" s="23">
        <v>5</v>
      </c>
      <c r="T282" s="43">
        <v>8099</v>
      </c>
      <c r="U282" s="7" t="s">
        <v>31</v>
      </c>
      <c r="V282" s="22" t="s">
        <v>85</v>
      </c>
      <c r="W282" s="23" t="s">
        <v>107</v>
      </c>
      <c r="X282" s="7" t="s">
        <v>43</v>
      </c>
      <c r="Y282" s="10">
        <v>1172.52</v>
      </c>
      <c r="Z282" s="23"/>
      <c r="AA282" s="12" t="s">
        <v>83</v>
      </c>
      <c r="AB282" s="51" t="s">
        <v>29</v>
      </c>
      <c r="AC282" s="23" t="s">
        <v>99</v>
      </c>
      <c r="AF282" s="23"/>
    </row>
    <row r="283" spans="1:32" ht="15" customHeight="1" x14ac:dyDescent="0.25">
      <c r="A283" s="30" t="s">
        <v>1401</v>
      </c>
      <c r="B283" s="25">
        <v>45217</v>
      </c>
      <c r="C283" s="29">
        <f>YEAR(B283) - YEAR(_xlfn.MINIFS($B:$B, $A:$A, A283)) + 1</f>
        <v>1</v>
      </c>
      <c r="D283" s="15">
        <f>IF(C283=1, 1500 - SUMIFS($Y:$Y, $A:$A, A283, $C:$C, C283, $E:$E, "Approved", $Z:$Z, "&lt;&gt;PFA GC", $F:$F, "&lt;&gt;No"),
   IF(C283=2, 1000 - SUMIFS($Y:$Y, $A:$A, A283, $C:$C, C283, $E:$E, "Approved", $Z:$Z, "&lt;&gt;PFA GC", $F:$F, "&lt;&gt;No"),
   IF(C283&gt;=3, 500 - SUMIFS($Y:$Y, $A:$A, A283, $C:$C, C283, $E:$E, "Approved", $Z:$Z, "&lt;&gt;PFA GC", $F:$F, "&lt;&gt;No"), "")))</f>
        <v>983.75</v>
      </c>
      <c r="E283" s="16" t="s">
        <v>28</v>
      </c>
      <c r="F283" s="28" t="s">
        <v>29</v>
      </c>
      <c r="G283" s="29" t="s">
        <v>30</v>
      </c>
      <c r="H283" s="23" t="s">
        <v>399</v>
      </c>
      <c r="I283" s="23" t="s">
        <v>94</v>
      </c>
      <c r="J283" s="23">
        <v>68456</v>
      </c>
      <c r="K283" s="37" t="s">
        <v>95</v>
      </c>
      <c r="L283" s="20" t="s">
        <v>2076</v>
      </c>
      <c r="M283" s="37" t="s">
        <v>96</v>
      </c>
      <c r="N283" s="37" t="s">
        <v>97</v>
      </c>
      <c r="O283" s="37" t="s">
        <v>98</v>
      </c>
      <c r="P283" s="37" t="s">
        <v>99</v>
      </c>
      <c r="Q283" s="37" t="s">
        <v>114</v>
      </c>
      <c r="R283" s="7" t="s">
        <v>31</v>
      </c>
      <c r="S283" s="23">
        <v>2</v>
      </c>
      <c r="T283" s="43">
        <v>4973.57</v>
      </c>
      <c r="U283" s="7" t="s">
        <v>31</v>
      </c>
      <c r="V283" s="22" t="s">
        <v>81</v>
      </c>
      <c r="W283" s="23" t="s">
        <v>351</v>
      </c>
      <c r="X283" s="7" t="s">
        <v>40</v>
      </c>
      <c r="Y283" s="10">
        <v>250</v>
      </c>
      <c r="Z283" s="23" t="s">
        <v>35</v>
      </c>
      <c r="AA283" s="12" t="s">
        <v>90</v>
      </c>
      <c r="AB283" s="51" t="s">
        <v>29</v>
      </c>
      <c r="AC283" s="23" t="s">
        <v>99</v>
      </c>
      <c r="AF283" s="23"/>
    </row>
    <row r="284" spans="1:32" ht="15" customHeight="1" x14ac:dyDescent="0.25">
      <c r="A284" s="30" t="s">
        <v>1401</v>
      </c>
      <c r="B284" s="13">
        <v>45217</v>
      </c>
      <c r="C284" s="29">
        <f>YEAR(B284) - YEAR(_xlfn.MINIFS($B:$B, $A:$A, A284)) + 1</f>
        <v>1</v>
      </c>
      <c r="D284" s="15">
        <f>IF(C284=1, 1500 - SUMIFS($Y:$Y, $A:$A, A284, $C:$C, C284, $E:$E, "Approved", $Z:$Z, "&lt;&gt;PFA GC", $F:$F, "&lt;&gt;No"),
   IF(C284=2, 1000 - SUMIFS($Y:$Y, $A:$A, A284, $C:$C, C284, $E:$E, "Approved", $Z:$Z, "&lt;&gt;PFA GC", $F:$F, "&lt;&gt;No"),
   IF(C284&gt;=3, 500 - SUMIFS($Y:$Y, $A:$A, A284, $C:$C, C284, $E:$E, "Approved", $Z:$Z, "&lt;&gt;PFA GC", $F:$F, "&lt;&gt;No"), "")))</f>
        <v>983.75</v>
      </c>
      <c r="E284" s="16" t="s">
        <v>28</v>
      </c>
      <c r="F284" s="28" t="s">
        <v>29</v>
      </c>
      <c r="G284" s="29" t="s">
        <v>30</v>
      </c>
      <c r="H284" s="23" t="s">
        <v>399</v>
      </c>
      <c r="I284" s="23" t="s">
        <v>94</v>
      </c>
      <c r="J284" s="23">
        <v>68456</v>
      </c>
      <c r="K284" s="37" t="s">
        <v>95</v>
      </c>
      <c r="L284" s="20" t="s">
        <v>2076</v>
      </c>
      <c r="M284" s="37" t="s">
        <v>96</v>
      </c>
      <c r="N284" s="37" t="s">
        <v>97</v>
      </c>
      <c r="O284" s="37" t="s">
        <v>98</v>
      </c>
      <c r="P284" s="37" t="s">
        <v>99</v>
      </c>
      <c r="Q284" s="37" t="s">
        <v>114</v>
      </c>
      <c r="R284" s="7" t="s">
        <v>31</v>
      </c>
      <c r="S284" s="23">
        <v>2</v>
      </c>
      <c r="T284" s="43">
        <v>4973.57</v>
      </c>
      <c r="U284" s="7" t="s">
        <v>31</v>
      </c>
      <c r="V284" s="48" t="s">
        <v>81</v>
      </c>
      <c r="W284" s="23" t="s">
        <v>351</v>
      </c>
      <c r="X284" s="7" t="s">
        <v>33</v>
      </c>
      <c r="Y284" s="10">
        <v>266.25</v>
      </c>
      <c r="Z284" s="23"/>
      <c r="AA284" s="12" t="s">
        <v>400</v>
      </c>
      <c r="AB284" s="51" t="s">
        <v>29</v>
      </c>
      <c r="AC284" s="23" t="s">
        <v>99</v>
      </c>
      <c r="AF284" s="23"/>
    </row>
    <row r="285" spans="1:32" ht="15" customHeight="1" x14ac:dyDescent="0.25">
      <c r="A285" s="30" t="s">
        <v>1395</v>
      </c>
      <c r="B285" s="13">
        <v>45217</v>
      </c>
      <c r="C285" s="29">
        <f>YEAR(B285) - YEAR(_xlfn.MINIFS($B:$B, $A:$A, A285)) + 1</f>
        <v>1</v>
      </c>
      <c r="D285" s="15">
        <f>IF(C285=1, 1500 - SUMIFS($Y:$Y, $A:$A, A285, $C:$C, C285, $E:$E, "Approved", $Z:$Z, "&lt;&gt;PFA GC", $F:$F, "&lt;&gt;No"),
   IF(C285=2, 1000 - SUMIFS($Y:$Y, $A:$A, A285, $C:$C, C285, $E:$E, "Approved", $Z:$Z, "&lt;&gt;PFA GC", $F:$F, "&lt;&gt;No"),
   IF(C285&gt;=3, 500 - SUMIFS($Y:$Y, $A:$A, A285, $C:$C, C285, $E:$E, "Approved", $Z:$Z, "&lt;&gt;PFA GC", $F:$F, "&lt;&gt;No"), "")))</f>
        <v>1500</v>
      </c>
      <c r="E285" s="36" t="s">
        <v>139</v>
      </c>
      <c r="F285" s="28" t="s">
        <v>99</v>
      </c>
      <c r="G285" s="29" t="s">
        <v>202</v>
      </c>
      <c r="H285" s="23" t="s">
        <v>134</v>
      </c>
      <c r="I285" s="23" t="s">
        <v>335</v>
      </c>
      <c r="J285" s="23">
        <v>68022</v>
      </c>
      <c r="K285" s="37" t="s">
        <v>95</v>
      </c>
      <c r="L285" s="20" t="s">
        <v>2093</v>
      </c>
      <c r="M285" s="37" t="s">
        <v>108</v>
      </c>
      <c r="N285" s="37" t="s">
        <v>97</v>
      </c>
      <c r="O285" s="37" t="s">
        <v>98</v>
      </c>
      <c r="P285" s="37" t="s">
        <v>270</v>
      </c>
      <c r="Q285" s="37" t="s">
        <v>114</v>
      </c>
      <c r="R285" s="7"/>
      <c r="S285" s="23">
        <v>4</v>
      </c>
      <c r="T285" s="43">
        <v>3354</v>
      </c>
      <c r="U285" s="7"/>
      <c r="V285" s="48" t="s">
        <v>32</v>
      </c>
      <c r="W285" s="23" t="s">
        <v>397</v>
      </c>
      <c r="X285" s="7" t="s">
        <v>141</v>
      </c>
      <c r="Y285" s="10"/>
      <c r="Z285" s="23"/>
      <c r="AA285" s="12"/>
      <c r="AB285" s="51" t="s">
        <v>99</v>
      </c>
      <c r="AC285" s="29" t="s">
        <v>99</v>
      </c>
      <c r="AD285" s="23" t="s">
        <v>398</v>
      </c>
      <c r="AF285" s="23"/>
    </row>
    <row r="286" spans="1:32" ht="15" customHeight="1" x14ac:dyDescent="0.25">
      <c r="A286" s="30" t="s">
        <v>1402</v>
      </c>
      <c r="B286" s="13">
        <v>45218</v>
      </c>
      <c r="C286" s="29">
        <f>YEAR(B286) - YEAR(_xlfn.MINIFS($B:$B, $A:$A, A286)) + 1</f>
        <v>1</v>
      </c>
      <c r="D286" s="15">
        <f>IF(C286=1, 1500 - SUMIFS($Y:$Y, $A:$A, A286, $C:$C, C286, $E:$E, "Approved", $Z:$Z, "&lt;&gt;PFA GC", $F:$F, "&lt;&gt;No"),
   IF(C286=2, 1000 - SUMIFS($Y:$Y, $A:$A, A286, $C:$C, C286, $E:$E, "Approved", $Z:$Z, "&lt;&gt;PFA GC", $F:$F, "&lt;&gt;No"),
   IF(C286&gt;=3, 500 - SUMIFS($Y:$Y, $A:$A, A286, $C:$C, C286, $E:$E, "Approved", $Z:$Z, "&lt;&gt;PFA GC", $F:$F, "&lt;&gt;No"), "")))</f>
        <v>1000</v>
      </c>
      <c r="E286" s="16" t="s">
        <v>28</v>
      </c>
      <c r="F286" s="28" t="s">
        <v>29</v>
      </c>
      <c r="G286" s="29" t="s">
        <v>30</v>
      </c>
      <c r="H286" s="23" t="s">
        <v>401</v>
      </c>
      <c r="I286" s="23" t="s">
        <v>94</v>
      </c>
      <c r="J286" s="23">
        <v>68381</v>
      </c>
      <c r="K286" s="37" t="s">
        <v>95</v>
      </c>
      <c r="L286" s="20" t="s">
        <v>2070</v>
      </c>
      <c r="M286" s="37" t="s">
        <v>111</v>
      </c>
      <c r="N286" s="37" t="s">
        <v>97</v>
      </c>
      <c r="O286" s="37" t="s">
        <v>98</v>
      </c>
      <c r="P286" s="37" t="s">
        <v>31</v>
      </c>
      <c r="Q286" s="37" t="s">
        <v>114</v>
      </c>
      <c r="R286" s="7" t="s">
        <v>31</v>
      </c>
      <c r="S286" s="23">
        <v>1</v>
      </c>
      <c r="T286" s="43">
        <v>1336</v>
      </c>
      <c r="U286" s="7" t="s">
        <v>31</v>
      </c>
      <c r="V286" s="41" t="s">
        <v>81</v>
      </c>
      <c r="W286" s="23" t="s">
        <v>109</v>
      </c>
      <c r="X286" s="7" t="s">
        <v>34</v>
      </c>
      <c r="Y286" s="10">
        <v>250</v>
      </c>
      <c r="Z286" s="23" t="s">
        <v>35</v>
      </c>
      <c r="AA286" s="12" t="s">
        <v>52</v>
      </c>
      <c r="AB286" s="51" t="s">
        <v>29</v>
      </c>
      <c r="AC286" s="23" t="s">
        <v>99</v>
      </c>
      <c r="AF286" s="23"/>
    </row>
    <row r="287" spans="1:32" ht="15" customHeight="1" x14ac:dyDescent="0.25">
      <c r="A287" s="30" t="s">
        <v>1402</v>
      </c>
      <c r="B287" s="13">
        <v>45218</v>
      </c>
      <c r="C287" s="29">
        <f>YEAR(B287) - YEAR(_xlfn.MINIFS($B:$B, $A:$A, A287)) + 1</f>
        <v>1</v>
      </c>
      <c r="D287" s="15">
        <f>IF(C287=1, 1500 - SUMIFS($Y:$Y, $A:$A, A287, $C:$C, C287, $E:$E, "Approved", $Z:$Z, "&lt;&gt;PFA GC", $F:$F, "&lt;&gt;No"),
   IF(C287=2, 1000 - SUMIFS($Y:$Y, $A:$A, A287, $C:$C, C287, $E:$E, "Approved", $Z:$Z, "&lt;&gt;PFA GC", $F:$F, "&lt;&gt;No"),
   IF(C287&gt;=3, 500 - SUMIFS($Y:$Y, $A:$A, A287, $C:$C, C287, $E:$E, "Approved", $Z:$Z, "&lt;&gt;PFA GC", $F:$F, "&lt;&gt;No"), "")))</f>
        <v>1000</v>
      </c>
      <c r="E287" s="16" t="s">
        <v>28</v>
      </c>
      <c r="F287" s="28" t="s">
        <v>29</v>
      </c>
      <c r="G287" s="29" t="s">
        <v>30</v>
      </c>
      <c r="H287" s="23" t="s">
        <v>401</v>
      </c>
      <c r="I287" s="23" t="s">
        <v>94</v>
      </c>
      <c r="J287" s="23">
        <v>68381</v>
      </c>
      <c r="K287" s="37" t="s">
        <v>95</v>
      </c>
      <c r="L287" s="20" t="s">
        <v>2070</v>
      </c>
      <c r="M287" s="37" t="s">
        <v>111</v>
      </c>
      <c r="N287" s="37" t="s">
        <v>97</v>
      </c>
      <c r="O287" s="37" t="s">
        <v>98</v>
      </c>
      <c r="P287" s="37" t="s">
        <v>31</v>
      </c>
      <c r="Q287" s="37" t="s">
        <v>114</v>
      </c>
      <c r="R287" s="7" t="s">
        <v>31</v>
      </c>
      <c r="S287" s="23">
        <v>1</v>
      </c>
      <c r="T287" s="43">
        <v>1336</v>
      </c>
      <c r="U287" s="7" t="s">
        <v>31</v>
      </c>
      <c r="V287" s="48" t="s">
        <v>82</v>
      </c>
      <c r="W287" s="23" t="s">
        <v>206</v>
      </c>
      <c r="X287" s="7" t="s">
        <v>40</v>
      </c>
      <c r="Y287" s="10">
        <v>250</v>
      </c>
      <c r="Z287" s="23" t="s">
        <v>35</v>
      </c>
      <c r="AA287" s="12" t="s">
        <v>90</v>
      </c>
      <c r="AB287" s="51" t="s">
        <v>29</v>
      </c>
      <c r="AC287" s="23" t="s">
        <v>99</v>
      </c>
      <c r="AF287" s="23"/>
    </row>
    <row r="288" spans="1:32" ht="15" customHeight="1" x14ac:dyDescent="0.25">
      <c r="A288" s="30" t="s">
        <v>1404</v>
      </c>
      <c r="B288" s="13">
        <v>45219</v>
      </c>
      <c r="C288" s="29">
        <f>YEAR(B288) - YEAR(_xlfn.MINIFS($B:$B, $A:$A, A288)) + 1</f>
        <v>1</v>
      </c>
      <c r="D288" s="15">
        <f>IF(C288=1, 1500 - SUMIFS($Y:$Y, $A:$A, A288, $C:$C, C288, $E:$E, "Approved", $Z:$Z, "&lt;&gt;PFA GC", $F:$F, "&lt;&gt;No"),
   IF(C288=2, 1000 - SUMIFS($Y:$Y, $A:$A, A288, $C:$C, C288, $E:$E, "Approved", $Z:$Z, "&lt;&gt;PFA GC", $F:$F, "&lt;&gt;No"),
   IF(C288&gt;=3, 500 - SUMIFS($Y:$Y, $A:$A, A288, $C:$C, C288, $E:$E, "Approved", $Z:$Z, "&lt;&gt;PFA GC", $F:$F, "&lt;&gt;No"), "")))</f>
        <v>1250</v>
      </c>
      <c r="E288" s="16" t="s">
        <v>28</v>
      </c>
      <c r="F288" s="28" t="s">
        <v>29</v>
      </c>
      <c r="G288" s="29" t="s">
        <v>30</v>
      </c>
      <c r="H288" s="23" t="s">
        <v>402</v>
      </c>
      <c r="I288" s="23" t="s">
        <v>94</v>
      </c>
      <c r="J288" s="23">
        <v>68879</v>
      </c>
      <c r="K288" s="37" t="s">
        <v>95</v>
      </c>
      <c r="L288" s="20" t="s">
        <v>2077</v>
      </c>
      <c r="M288" s="37" t="s">
        <v>96</v>
      </c>
      <c r="N288" s="37" t="s">
        <v>102</v>
      </c>
      <c r="O288" s="37" t="s">
        <v>98</v>
      </c>
      <c r="P288" s="37" t="s">
        <v>99</v>
      </c>
      <c r="Q288" s="37" t="s">
        <v>114</v>
      </c>
      <c r="R288" s="7" t="s">
        <v>31</v>
      </c>
      <c r="S288" s="23">
        <v>2</v>
      </c>
      <c r="T288" s="43">
        <v>1602.83</v>
      </c>
      <c r="U288" s="7" t="s">
        <v>31</v>
      </c>
      <c r="V288" s="22" t="s">
        <v>84</v>
      </c>
      <c r="W288" s="23" t="s">
        <v>403</v>
      </c>
      <c r="X288" s="7" t="s">
        <v>40</v>
      </c>
      <c r="Y288" s="10">
        <v>250</v>
      </c>
      <c r="Z288" s="23" t="s">
        <v>35</v>
      </c>
      <c r="AA288" s="12" t="s">
        <v>90</v>
      </c>
      <c r="AB288" s="51" t="s">
        <v>29</v>
      </c>
      <c r="AC288" s="23" t="s">
        <v>99</v>
      </c>
      <c r="AF288" s="23"/>
    </row>
    <row r="289" spans="1:32" ht="15" customHeight="1" x14ac:dyDescent="0.25">
      <c r="A289" s="30" t="s">
        <v>1403</v>
      </c>
      <c r="B289" s="13">
        <v>45219</v>
      </c>
      <c r="C289" s="29">
        <f>YEAR(B289) - YEAR(_xlfn.MINIFS($B:$B, $A:$A, A289)) + 1</f>
        <v>1</v>
      </c>
      <c r="D289" s="15">
        <f>IF(C289=1, 1500 - SUMIFS($Y:$Y, $A:$A, A289, $C:$C, C289, $E:$E, "Approved", $Z:$Z, "&lt;&gt;PFA GC", $F:$F, "&lt;&gt;No"),
   IF(C289=2, 1000 - SUMIFS($Y:$Y, $A:$A, A289, $C:$C, C289, $E:$E, "Approved", $Z:$Z, "&lt;&gt;PFA GC", $F:$F, "&lt;&gt;No"),
   IF(C289&gt;=3, 500 - SUMIFS($Y:$Y, $A:$A, A289, $C:$C, C289, $E:$E, "Approved", $Z:$Z, "&lt;&gt;PFA GC", $F:$F, "&lt;&gt;No"), "")))</f>
        <v>736.56</v>
      </c>
      <c r="E289" s="16" t="s">
        <v>28</v>
      </c>
      <c r="F289" s="28" t="s">
        <v>29</v>
      </c>
      <c r="G289" s="29" t="s">
        <v>30</v>
      </c>
      <c r="H289" s="23" t="s">
        <v>143</v>
      </c>
      <c r="I289" s="23" t="s">
        <v>94</v>
      </c>
      <c r="J289" s="23">
        <v>68901</v>
      </c>
      <c r="K289" s="37" t="s">
        <v>95</v>
      </c>
      <c r="L289" s="20" t="s">
        <v>2077</v>
      </c>
      <c r="M289" s="37" t="s">
        <v>111</v>
      </c>
      <c r="N289" s="37" t="s">
        <v>97</v>
      </c>
      <c r="O289" s="37" t="s">
        <v>98</v>
      </c>
      <c r="P289" s="37" t="s">
        <v>99</v>
      </c>
      <c r="Q289" s="37" t="s">
        <v>114</v>
      </c>
      <c r="R289" s="7" t="s">
        <v>31</v>
      </c>
      <c r="S289" s="23">
        <v>1</v>
      </c>
      <c r="T289" s="43">
        <v>3720.66</v>
      </c>
      <c r="U289" s="7" t="s">
        <v>31</v>
      </c>
      <c r="V289" s="22" t="s">
        <v>144</v>
      </c>
      <c r="W289" s="23" t="s">
        <v>145</v>
      </c>
      <c r="X289" s="7" t="s">
        <v>43</v>
      </c>
      <c r="Y289" s="10">
        <v>650</v>
      </c>
      <c r="Z289" s="23" t="s">
        <v>404</v>
      </c>
      <c r="AA289" s="12" t="s">
        <v>405</v>
      </c>
      <c r="AB289" s="51" t="s">
        <v>29</v>
      </c>
      <c r="AC289" s="23" t="s">
        <v>99</v>
      </c>
      <c r="AF289" s="23"/>
    </row>
    <row r="290" spans="1:32" ht="15" customHeight="1" x14ac:dyDescent="0.25">
      <c r="A290" s="27" t="s">
        <v>1268</v>
      </c>
      <c r="B290" s="13">
        <v>45222</v>
      </c>
      <c r="C290" s="29">
        <f>YEAR(B290) - YEAR(_xlfn.MINIFS($B:$B, $A:$A, A290)) + 1</f>
        <v>1</v>
      </c>
      <c r="D290" s="15">
        <f>IF(C290=1, 1500 - SUMIFS($Y:$Y, $A:$A, A290, $C:$C, C290, $E:$E, "Approved", $Z:$Z, "&lt;&gt;PFA GC", $F:$F, "&lt;&gt;No"),
   IF(C290=2, 1000 - SUMIFS($Y:$Y, $A:$A, A290, $C:$C, C290, $E:$E, "Approved", $Z:$Z, "&lt;&gt;PFA GC", $F:$F, "&lt;&gt;No"),
   IF(C290&gt;=3, 500 - SUMIFS($Y:$Y, $A:$A, A290, $C:$C, C290, $E:$E, "Approved", $Z:$Z, "&lt;&gt;PFA GC", $F:$F, "&lt;&gt;No"), "")))</f>
        <v>248.65000000000009</v>
      </c>
      <c r="E290" s="16" t="s">
        <v>28</v>
      </c>
      <c r="F290" s="28" t="s">
        <v>29</v>
      </c>
      <c r="G290" s="29" t="s">
        <v>30</v>
      </c>
      <c r="H290" s="23" t="s">
        <v>120</v>
      </c>
      <c r="I290" s="23" t="s">
        <v>94</v>
      </c>
      <c r="J290" s="23">
        <v>68801</v>
      </c>
      <c r="K290" s="37" t="s">
        <v>151</v>
      </c>
      <c r="L290" s="20" t="s">
        <v>2068</v>
      </c>
      <c r="M290" s="37" t="s">
        <v>96</v>
      </c>
      <c r="N290" s="37" t="s">
        <v>97</v>
      </c>
      <c r="O290" s="37" t="s">
        <v>98</v>
      </c>
      <c r="P290" s="37" t="s">
        <v>99</v>
      </c>
      <c r="Q290" s="37" t="s">
        <v>114</v>
      </c>
      <c r="R290" s="7" t="s">
        <v>31</v>
      </c>
      <c r="S290" s="23">
        <v>4</v>
      </c>
      <c r="T290" s="43">
        <v>3852.63</v>
      </c>
      <c r="U290" s="7" t="s">
        <v>31</v>
      </c>
      <c r="V290" s="22" t="s">
        <v>32</v>
      </c>
      <c r="W290" s="23" t="s">
        <v>61</v>
      </c>
      <c r="X290" s="7" t="s">
        <v>45</v>
      </c>
      <c r="Y290" s="10">
        <v>204.96</v>
      </c>
      <c r="Z290" s="23" t="s">
        <v>48</v>
      </c>
      <c r="AA290" s="12" t="s">
        <v>78</v>
      </c>
      <c r="AB290" s="51" t="s">
        <v>29</v>
      </c>
      <c r="AC290" s="23" t="s">
        <v>99</v>
      </c>
      <c r="AF290" s="23"/>
    </row>
    <row r="291" spans="1:32" ht="15" customHeight="1" x14ac:dyDescent="0.25">
      <c r="A291" s="27" t="s">
        <v>1405</v>
      </c>
      <c r="B291" s="25">
        <v>45222</v>
      </c>
      <c r="C291" s="29">
        <f>YEAR(B291) - YEAR(_xlfn.MINIFS($B:$B, $A:$A, A291)) + 1</f>
        <v>1</v>
      </c>
      <c r="D291" s="15">
        <f>IF(C291=1, 1500 - SUMIFS($Y:$Y, $A:$A, A291, $C:$C, C291, $E:$E, "Approved", $Z:$Z, "&lt;&gt;PFA GC", $F:$F, "&lt;&gt;No"),
   IF(C291=2, 1000 - SUMIFS($Y:$Y, $A:$A, A291, $C:$C, C291, $E:$E, "Approved", $Z:$Z, "&lt;&gt;PFA GC", $F:$F, "&lt;&gt;No"),
   IF(C291&gt;=3, 500 - SUMIFS($Y:$Y, $A:$A, A291, $C:$C, C291, $E:$E, "Approved", $Z:$Z, "&lt;&gt;PFA GC", $F:$F, "&lt;&gt;No"), "")))</f>
        <v>123.21000000000004</v>
      </c>
      <c r="E291" s="16" t="s">
        <v>28</v>
      </c>
      <c r="F291" s="28" t="s">
        <v>29</v>
      </c>
      <c r="G291" s="29" t="s">
        <v>30</v>
      </c>
      <c r="H291" s="23" t="s">
        <v>93</v>
      </c>
      <c r="I291" s="23" t="s">
        <v>94</v>
      </c>
      <c r="J291" s="23">
        <v>68521</v>
      </c>
      <c r="K291" s="37" t="s">
        <v>95</v>
      </c>
      <c r="L291" s="20" t="s">
        <v>2080</v>
      </c>
      <c r="M291" s="37" t="s">
        <v>96</v>
      </c>
      <c r="N291" s="37" t="s">
        <v>97</v>
      </c>
      <c r="O291" s="37" t="s">
        <v>98</v>
      </c>
      <c r="P291" s="37" t="s">
        <v>99</v>
      </c>
      <c r="Q291" s="37" t="s">
        <v>114</v>
      </c>
      <c r="R291" s="7" t="s">
        <v>31</v>
      </c>
      <c r="S291" s="23">
        <v>2</v>
      </c>
      <c r="T291" s="43">
        <v>4827</v>
      </c>
      <c r="U291" s="7" t="s">
        <v>31</v>
      </c>
      <c r="V291" s="34" t="s">
        <v>81</v>
      </c>
      <c r="W291" s="23" t="s">
        <v>109</v>
      </c>
      <c r="X291" s="7" t="s">
        <v>33</v>
      </c>
      <c r="Y291" s="10">
        <v>238.57</v>
      </c>
      <c r="Z291" s="23"/>
      <c r="AA291" s="12" t="s">
        <v>406</v>
      </c>
      <c r="AB291" s="51" t="s">
        <v>29</v>
      </c>
      <c r="AC291" s="23" t="s">
        <v>99</v>
      </c>
      <c r="AF291" s="23"/>
    </row>
    <row r="292" spans="1:32" ht="15" customHeight="1" x14ac:dyDescent="0.25">
      <c r="A292" s="30" t="s">
        <v>1405</v>
      </c>
      <c r="B292" s="25">
        <v>45222</v>
      </c>
      <c r="C292" s="29">
        <f>YEAR(B292) - YEAR(_xlfn.MINIFS($B:$B, $A:$A, A292)) + 1</f>
        <v>1</v>
      </c>
      <c r="D292" s="15">
        <f>IF(C292=1, 1500 - SUMIFS($Y:$Y, $A:$A, A292, $C:$C, C292, $E:$E, "Approved", $Z:$Z, "&lt;&gt;PFA GC", $F:$F, "&lt;&gt;No"),
   IF(C292=2, 1000 - SUMIFS($Y:$Y, $A:$A, A292, $C:$C, C292, $E:$E, "Approved", $Z:$Z, "&lt;&gt;PFA GC", $F:$F, "&lt;&gt;No"),
   IF(C292&gt;=3, 500 - SUMIFS($Y:$Y, $A:$A, A292, $C:$C, C292, $E:$E, "Approved", $Z:$Z, "&lt;&gt;PFA GC", $F:$F, "&lt;&gt;No"), "")))</f>
        <v>123.21000000000004</v>
      </c>
      <c r="E292" s="16" t="s">
        <v>28</v>
      </c>
      <c r="F292" s="28" t="s">
        <v>29</v>
      </c>
      <c r="G292" s="29" t="s">
        <v>30</v>
      </c>
      <c r="H292" s="23" t="s">
        <v>93</v>
      </c>
      <c r="I292" s="23" t="s">
        <v>94</v>
      </c>
      <c r="J292" s="23">
        <v>68521</v>
      </c>
      <c r="K292" s="37" t="s">
        <v>95</v>
      </c>
      <c r="L292" s="20" t="s">
        <v>2080</v>
      </c>
      <c r="M292" s="37" t="s">
        <v>96</v>
      </c>
      <c r="N292" s="37" t="s">
        <v>97</v>
      </c>
      <c r="O292" s="37" t="s">
        <v>98</v>
      </c>
      <c r="P292" s="37" t="s">
        <v>99</v>
      </c>
      <c r="Q292" s="37" t="s">
        <v>114</v>
      </c>
      <c r="R292" s="7" t="s">
        <v>31</v>
      </c>
      <c r="S292" s="23">
        <v>2</v>
      </c>
      <c r="T292" s="43">
        <v>4827</v>
      </c>
      <c r="U292" s="7" t="s">
        <v>31</v>
      </c>
      <c r="V292" s="34" t="s">
        <v>81</v>
      </c>
      <c r="W292" s="23" t="s">
        <v>109</v>
      </c>
      <c r="X292" s="7" t="s">
        <v>33</v>
      </c>
      <c r="Y292" s="10">
        <v>264.72000000000003</v>
      </c>
      <c r="Z292" s="23"/>
      <c r="AA292" s="12" t="s">
        <v>407</v>
      </c>
      <c r="AB292" s="51" t="s">
        <v>29</v>
      </c>
      <c r="AC292" s="23" t="s">
        <v>99</v>
      </c>
      <c r="AF292" s="23"/>
    </row>
    <row r="293" spans="1:32" ht="15" customHeight="1" x14ac:dyDescent="0.25">
      <c r="A293" s="27" t="s">
        <v>1405</v>
      </c>
      <c r="B293" s="25">
        <v>45222</v>
      </c>
      <c r="C293" s="29">
        <f>YEAR(B293) - YEAR(_xlfn.MINIFS($B:$B, $A:$A, A293)) + 1</f>
        <v>1</v>
      </c>
      <c r="D293" s="15">
        <f>IF(C293=1, 1500 - SUMIFS($Y:$Y, $A:$A, A293, $C:$C, C293, $E:$E, "Approved", $Z:$Z, "&lt;&gt;PFA GC", $F:$F, "&lt;&gt;No"),
   IF(C293=2, 1000 - SUMIFS($Y:$Y, $A:$A, A293, $C:$C, C293, $E:$E, "Approved", $Z:$Z, "&lt;&gt;PFA GC", $F:$F, "&lt;&gt;No"),
   IF(C293&gt;=3, 500 - SUMIFS($Y:$Y, $A:$A, A293, $C:$C, C293, $E:$E, "Approved", $Z:$Z, "&lt;&gt;PFA GC", $F:$F, "&lt;&gt;No"), "")))</f>
        <v>123.21000000000004</v>
      </c>
      <c r="E293" s="16" t="s">
        <v>28</v>
      </c>
      <c r="F293" s="28" t="s">
        <v>29</v>
      </c>
      <c r="G293" s="29" t="s">
        <v>30</v>
      </c>
      <c r="H293" s="23" t="s">
        <v>93</v>
      </c>
      <c r="I293" s="23" t="s">
        <v>94</v>
      </c>
      <c r="J293" s="23">
        <v>68521</v>
      </c>
      <c r="K293" s="37" t="s">
        <v>95</v>
      </c>
      <c r="L293" s="20" t="s">
        <v>2080</v>
      </c>
      <c r="M293" s="37" t="s">
        <v>96</v>
      </c>
      <c r="N293" s="37" t="s">
        <v>97</v>
      </c>
      <c r="O293" s="37" t="s">
        <v>98</v>
      </c>
      <c r="P293" s="37" t="s">
        <v>99</v>
      </c>
      <c r="Q293" s="37" t="s">
        <v>114</v>
      </c>
      <c r="R293" s="7" t="s">
        <v>31</v>
      </c>
      <c r="S293" s="23">
        <v>2</v>
      </c>
      <c r="T293" s="43">
        <v>4827</v>
      </c>
      <c r="U293" s="7" t="s">
        <v>31</v>
      </c>
      <c r="V293" s="34" t="s">
        <v>81</v>
      </c>
      <c r="W293" s="23" t="s">
        <v>109</v>
      </c>
      <c r="X293" s="7" t="s">
        <v>33</v>
      </c>
      <c r="Y293" s="10">
        <v>350</v>
      </c>
      <c r="Z293" s="23"/>
      <c r="AA293" s="12" t="s">
        <v>81</v>
      </c>
      <c r="AB293" s="51" t="s">
        <v>29</v>
      </c>
      <c r="AC293" s="23" t="s">
        <v>99</v>
      </c>
      <c r="AF293" s="23"/>
    </row>
    <row r="294" spans="1:32" ht="15" customHeight="1" x14ac:dyDescent="0.25">
      <c r="A294" s="27" t="s">
        <v>1405</v>
      </c>
      <c r="B294" s="25">
        <v>45222</v>
      </c>
      <c r="C294" s="29">
        <f>YEAR(B294) - YEAR(_xlfn.MINIFS($B:$B, $A:$A, A294)) + 1</f>
        <v>1</v>
      </c>
      <c r="D294" s="15">
        <f>IF(C294=1, 1500 - SUMIFS($Y:$Y, $A:$A, A294, $C:$C, C294, $E:$E, "Approved", $Z:$Z, "&lt;&gt;PFA GC", $F:$F, "&lt;&gt;No"),
   IF(C294=2, 1000 - SUMIFS($Y:$Y, $A:$A, A294, $C:$C, C294, $E:$E, "Approved", $Z:$Z, "&lt;&gt;PFA GC", $F:$F, "&lt;&gt;No"),
   IF(C294&gt;=3, 500 - SUMIFS($Y:$Y, $A:$A, A294, $C:$C, C294, $E:$E, "Approved", $Z:$Z, "&lt;&gt;PFA GC", $F:$F, "&lt;&gt;No"), "")))</f>
        <v>123.21000000000004</v>
      </c>
      <c r="E294" s="16" t="s">
        <v>28</v>
      </c>
      <c r="F294" s="28" t="s">
        <v>29</v>
      </c>
      <c r="G294" s="29" t="s">
        <v>30</v>
      </c>
      <c r="H294" s="23" t="s">
        <v>93</v>
      </c>
      <c r="I294" s="23" t="s">
        <v>94</v>
      </c>
      <c r="J294" s="23">
        <v>68521</v>
      </c>
      <c r="K294" s="37" t="s">
        <v>95</v>
      </c>
      <c r="L294" s="20" t="s">
        <v>2080</v>
      </c>
      <c r="M294" s="37" t="s">
        <v>96</v>
      </c>
      <c r="N294" s="37" t="s">
        <v>97</v>
      </c>
      <c r="O294" s="37" t="s">
        <v>98</v>
      </c>
      <c r="P294" s="37" t="s">
        <v>99</v>
      </c>
      <c r="Q294" s="37" t="s">
        <v>114</v>
      </c>
      <c r="R294" s="7" t="s">
        <v>31</v>
      </c>
      <c r="S294" s="23">
        <v>2</v>
      </c>
      <c r="T294" s="43">
        <v>4827</v>
      </c>
      <c r="U294" s="7" t="s">
        <v>31</v>
      </c>
      <c r="V294" s="34" t="s">
        <v>81</v>
      </c>
      <c r="W294" s="23" t="s">
        <v>109</v>
      </c>
      <c r="X294" s="7" t="s">
        <v>33</v>
      </c>
      <c r="Y294" s="10">
        <v>442.13</v>
      </c>
      <c r="Z294" s="23"/>
      <c r="AA294" s="12" t="s">
        <v>408</v>
      </c>
      <c r="AB294" s="51" t="s">
        <v>29</v>
      </c>
      <c r="AC294" s="23" t="s">
        <v>99</v>
      </c>
      <c r="AF294" s="23"/>
    </row>
    <row r="295" spans="1:32" ht="15" customHeight="1" x14ac:dyDescent="0.25">
      <c r="A295" s="27" t="s">
        <v>1206</v>
      </c>
      <c r="B295" s="25">
        <v>45223</v>
      </c>
      <c r="C295" s="29">
        <f>YEAR(B295) - YEAR(_xlfn.MINIFS($B:$B, $A:$A, A295)) + 1</f>
        <v>1</v>
      </c>
      <c r="D295" s="15">
        <f>IF(C295=1, 1500 - SUMIFS($Y:$Y, $A:$A, A295, $C:$C, C295, $E:$E, "Approved", $Z:$Z, "&lt;&gt;PFA GC", $F:$F, "&lt;&gt;No"),
   IF(C295=2, 1000 - SUMIFS($Y:$Y, $A:$A, A295, $C:$C, C295, $E:$E, "Approved", $Z:$Z, "&lt;&gt;PFA GC", $F:$F, "&lt;&gt;No"),
   IF(C295&gt;=3, 500 - SUMIFS($Y:$Y, $A:$A, A295, $C:$C, C295, $E:$E, "Approved", $Z:$Z, "&lt;&gt;PFA GC", $F:$F, "&lt;&gt;No"), "")))</f>
        <v>1500</v>
      </c>
      <c r="E295" s="16" t="s">
        <v>28</v>
      </c>
      <c r="F295" s="28">
        <v>45223</v>
      </c>
      <c r="G295" s="28" t="s">
        <v>30</v>
      </c>
      <c r="H295" s="23" t="s">
        <v>31</v>
      </c>
      <c r="I295" s="23" t="s">
        <v>31</v>
      </c>
      <c r="J295" s="23" t="s">
        <v>31</v>
      </c>
      <c r="K295" s="37" t="s">
        <v>31</v>
      </c>
      <c r="L295" s="20" t="s">
        <v>2072</v>
      </c>
      <c r="M295" s="37" t="s">
        <v>31</v>
      </c>
      <c r="N295" s="37" t="s">
        <v>31</v>
      </c>
      <c r="O295" s="37" t="s">
        <v>31</v>
      </c>
      <c r="P295" s="37" t="s">
        <v>31</v>
      </c>
      <c r="Q295" s="37" t="s">
        <v>31</v>
      </c>
      <c r="R295" s="7" t="s">
        <v>31</v>
      </c>
      <c r="S295" s="23" t="s">
        <v>31</v>
      </c>
      <c r="T295" s="43" t="s">
        <v>31</v>
      </c>
      <c r="U295" s="7" t="s">
        <v>31</v>
      </c>
      <c r="V295" s="22" t="s">
        <v>32</v>
      </c>
      <c r="W295" s="23" t="s">
        <v>39</v>
      </c>
      <c r="X295" s="7" t="s">
        <v>34</v>
      </c>
      <c r="Y295" s="10">
        <v>100</v>
      </c>
      <c r="Z295" s="23" t="s">
        <v>89</v>
      </c>
      <c r="AA295" s="12" t="s">
        <v>52</v>
      </c>
      <c r="AB295" s="51" t="s">
        <v>375</v>
      </c>
      <c r="AC295" s="23" t="s">
        <v>91</v>
      </c>
      <c r="AF295" s="23"/>
    </row>
    <row r="296" spans="1:32" ht="15" customHeight="1" x14ac:dyDescent="0.25">
      <c r="A296" s="27" t="s">
        <v>1406</v>
      </c>
      <c r="B296" s="25">
        <v>45223</v>
      </c>
      <c r="C296" s="29">
        <f>YEAR(B296) - YEAR(_xlfn.MINIFS($B:$B, $A:$A, A296)) + 1</f>
        <v>1</v>
      </c>
      <c r="D296" s="15">
        <f>IF(C296=1, 1500 - SUMIFS($Y:$Y, $A:$A, A296, $C:$C, C296, $E:$E, "Approved", $Z:$Z, "&lt;&gt;PFA GC", $F:$F, "&lt;&gt;No"),
   IF(C296=2, 1000 - SUMIFS($Y:$Y, $A:$A, A296, $C:$C, C296, $E:$E, "Approved", $Z:$Z, "&lt;&gt;PFA GC", $F:$F, "&lt;&gt;No"),
   IF(C296&gt;=3, 500 - SUMIFS($Y:$Y, $A:$A, A296, $C:$C, C296, $E:$E, "Approved", $Z:$Z, "&lt;&gt;PFA GC", $F:$F, "&lt;&gt;No"), "")))</f>
        <v>1500</v>
      </c>
      <c r="E296" s="36" t="s">
        <v>139</v>
      </c>
      <c r="F296" s="28" t="s">
        <v>99</v>
      </c>
      <c r="G296" s="29" t="s">
        <v>202</v>
      </c>
      <c r="H296" s="23" t="s">
        <v>93</v>
      </c>
      <c r="I296" s="23" t="s">
        <v>94</v>
      </c>
      <c r="J296" s="23">
        <v>68504</v>
      </c>
      <c r="K296" s="37" t="s">
        <v>95</v>
      </c>
      <c r="L296" s="20" t="s">
        <v>2088</v>
      </c>
      <c r="M296" s="37" t="s">
        <v>96</v>
      </c>
      <c r="N296" s="37" t="s">
        <v>97</v>
      </c>
      <c r="O296" s="37" t="s">
        <v>180</v>
      </c>
      <c r="P296" s="37" t="s">
        <v>382</v>
      </c>
      <c r="Q296" s="37" t="s">
        <v>409</v>
      </c>
      <c r="R296" s="7"/>
      <c r="S296" s="23">
        <v>4</v>
      </c>
      <c r="T296" s="43">
        <v>7000</v>
      </c>
      <c r="U296" s="7"/>
      <c r="V296" s="41" t="s">
        <v>85</v>
      </c>
      <c r="W296" s="23" t="s">
        <v>267</v>
      </c>
      <c r="X296" s="7" t="s">
        <v>33</v>
      </c>
      <c r="Y296" s="10"/>
      <c r="Z296" s="23"/>
      <c r="AA296" s="12"/>
      <c r="AB296" s="51" t="s">
        <v>99</v>
      </c>
      <c r="AC296" s="29" t="s">
        <v>99</v>
      </c>
      <c r="AD296" s="23" t="s">
        <v>410</v>
      </c>
      <c r="AF296" s="23"/>
    </row>
    <row r="297" spans="1:32" ht="15" customHeight="1" x14ac:dyDescent="0.25">
      <c r="A297" s="27" t="s">
        <v>1268</v>
      </c>
      <c r="B297" s="25">
        <v>45224</v>
      </c>
      <c r="C297" s="29">
        <f>YEAR(B297) - YEAR(_xlfn.MINIFS($B:$B, $A:$A, A297)) + 1</f>
        <v>1</v>
      </c>
      <c r="D297" s="15">
        <f>IF(C297=1, 1500 - SUMIFS($Y:$Y, $A:$A, A297, $C:$C, C297, $E:$E, "Approved", $Z:$Z, "&lt;&gt;PFA GC", $F:$F, "&lt;&gt;No"),
   IF(C297=2, 1000 - SUMIFS($Y:$Y, $A:$A, A297, $C:$C, C297, $E:$E, "Approved", $Z:$Z, "&lt;&gt;PFA GC", $F:$F, "&lt;&gt;No"),
   IF(C297&gt;=3, 500 - SUMIFS($Y:$Y, $A:$A, A297, $C:$C, C297, $E:$E, "Approved", $Z:$Z, "&lt;&gt;PFA GC", $F:$F, "&lt;&gt;No"), "")))</f>
        <v>248.65000000000009</v>
      </c>
      <c r="E297" s="16" t="s">
        <v>28</v>
      </c>
      <c r="F297" s="28">
        <v>45224</v>
      </c>
      <c r="G297" s="28" t="s">
        <v>30</v>
      </c>
      <c r="H297" s="23" t="s">
        <v>31</v>
      </c>
      <c r="I297" s="23" t="s">
        <v>31</v>
      </c>
      <c r="J297" s="23" t="s">
        <v>31</v>
      </c>
      <c r="K297" s="37" t="s">
        <v>31</v>
      </c>
      <c r="L297" s="20" t="s">
        <v>2068</v>
      </c>
      <c r="M297" s="37" t="s">
        <v>31</v>
      </c>
      <c r="N297" s="37" t="s">
        <v>31</v>
      </c>
      <c r="O297" s="37" t="s">
        <v>31</v>
      </c>
      <c r="P297" s="37" t="s">
        <v>31</v>
      </c>
      <c r="Q297" s="37" t="s">
        <v>31</v>
      </c>
      <c r="R297" s="7" t="s">
        <v>31</v>
      </c>
      <c r="S297" s="23" t="s">
        <v>31</v>
      </c>
      <c r="T297" s="43" t="s">
        <v>31</v>
      </c>
      <c r="U297" s="7" t="s">
        <v>31</v>
      </c>
      <c r="V297" s="48" t="s">
        <v>32</v>
      </c>
      <c r="W297" s="23" t="s">
        <v>61</v>
      </c>
      <c r="X297" s="7" t="s">
        <v>34</v>
      </c>
      <c r="Y297" s="10">
        <v>100</v>
      </c>
      <c r="Z297" s="23" t="s">
        <v>89</v>
      </c>
      <c r="AA297" s="12" t="s">
        <v>52</v>
      </c>
      <c r="AB297" s="51" t="s">
        <v>375</v>
      </c>
      <c r="AC297" s="23" t="s">
        <v>91</v>
      </c>
      <c r="AF297" s="23"/>
    </row>
    <row r="298" spans="1:32" ht="15" customHeight="1" x14ac:dyDescent="0.25">
      <c r="A298" s="27" t="s">
        <v>1409</v>
      </c>
      <c r="B298" s="25">
        <v>45224</v>
      </c>
      <c r="C298" s="29">
        <f>YEAR(B298) - YEAR(_xlfn.MINIFS($B:$B, $A:$A, A298)) + 1</f>
        <v>1</v>
      </c>
      <c r="D298" s="15">
        <f>IF(C298=1, 1500 - SUMIFS($Y:$Y, $A:$A, A298, $C:$C, C298, $E:$E, "Approved", $Z:$Z, "&lt;&gt;PFA GC", $F:$F, "&lt;&gt;No"),
   IF(C298=2, 1000 - SUMIFS($Y:$Y, $A:$A, A298, $C:$C, C298, $E:$E, "Approved", $Z:$Z, "&lt;&gt;PFA GC", $F:$F, "&lt;&gt;No"),
   IF(C298&gt;=3, 500 - SUMIFS($Y:$Y, $A:$A, A298, $C:$C, C298, $E:$E, "Approved", $Z:$Z, "&lt;&gt;PFA GC", $F:$F, "&lt;&gt;No"), "")))</f>
        <v>1250</v>
      </c>
      <c r="E298" s="16" t="s">
        <v>28</v>
      </c>
      <c r="F298" s="28" t="s">
        <v>29</v>
      </c>
      <c r="G298" s="29" t="s">
        <v>30</v>
      </c>
      <c r="H298" s="23" t="s">
        <v>143</v>
      </c>
      <c r="I298" s="23" t="s">
        <v>94</v>
      </c>
      <c r="J298" s="23">
        <v>68901</v>
      </c>
      <c r="K298" s="37" t="s">
        <v>95</v>
      </c>
      <c r="L298" s="20" t="s">
        <v>2075</v>
      </c>
      <c r="M298" s="37" t="s">
        <v>31</v>
      </c>
      <c r="N298" s="37" t="s">
        <v>97</v>
      </c>
      <c r="O298" s="37" t="s">
        <v>98</v>
      </c>
      <c r="P298" s="37" t="s">
        <v>99</v>
      </c>
      <c r="Q298" s="37" t="s">
        <v>231</v>
      </c>
      <c r="R298" s="7" t="s">
        <v>31</v>
      </c>
      <c r="S298" s="23">
        <v>1</v>
      </c>
      <c r="T298" s="43">
        <v>934</v>
      </c>
      <c r="U298" s="7" t="s">
        <v>31</v>
      </c>
      <c r="V298" s="41" t="s">
        <v>81</v>
      </c>
      <c r="W298" s="23" t="s">
        <v>109</v>
      </c>
      <c r="X298" s="7" t="s">
        <v>34</v>
      </c>
      <c r="Y298" s="10">
        <v>250</v>
      </c>
      <c r="Z298" s="23" t="s">
        <v>35</v>
      </c>
      <c r="AA298" s="12" t="s">
        <v>52</v>
      </c>
      <c r="AB298" s="51" t="s">
        <v>29</v>
      </c>
      <c r="AC298" s="23" t="s">
        <v>99</v>
      </c>
      <c r="AF298" s="23"/>
    </row>
    <row r="299" spans="1:32" ht="15" customHeight="1" x14ac:dyDescent="0.25">
      <c r="A299" s="27" t="s">
        <v>1408</v>
      </c>
      <c r="B299" s="25">
        <v>45224</v>
      </c>
      <c r="C299" s="29">
        <f>YEAR(B299) - YEAR(_xlfn.MINIFS($B:$B, $A:$A, A299)) + 1</f>
        <v>1</v>
      </c>
      <c r="D299" s="15">
        <f>IF(C299=1, 1500 - SUMIFS($Y:$Y, $A:$A, A299, $C:$C, C299, $E:$E, "Approved", $Z:$Z, "&lt;&gt;PFA GC", $F:$F, "&lt;&gt;No"),
   IF(C299=2, 1000 - SUMIFS($Y:$Y, $A:$A, A299, $C:$C, C299, $E:$E, "Approved", $Z:$Z, "&lt;&gt;PFA GC", $F:$F, "&lt;&gt;No"),
   IF(C299&gt;=3, 500 - SUMIFS($Y:$Y, $A:$A, A299, $C:$C, C299, $E:$E, "Approved", $Z:$Z, "&lt;&gt;PFA GC", $F:$F, "&lt;&gt;No"), "")))</f>
        <v>90</v>
      </c>
      <c r="E299" s="16" t="s">
        <v>28</v>
      </c>
      <c r="F299" s="28" t="s">
        <v>29</v>
      </c>
      <c r="G299" s="29" t="s">
        <v>30</v>
      </c>
      <c r="H299" s="23" t="s">
        <v>287</v>
      </c>
      <c r="I299" s="23" t="s">
        <v>94</v>
      </c>
      <c r="J299" s="23">
        <v>68446</v>
      </c>
      <c r="K299" s="37" t="s">
        <v>95</v>
      </c>
      <c r="L299" s="20" t="s">
        <v>2088</v>
      </c>
      <c r="M299" s="37" t="s">
        <v>101</v>
      </c>
      <c r="N299" s="37" t="s">
        <v>97</v>
      </c>
      <c r="O299" s="37" t="s">
        <v>98</v>
      </c>
      <c r="P299" s="37" t="s">
        <v>99</v>
      </c>
      <c r="Q299" s="37" t="s">
        <v>231</v>
      </c>
      <c r="R299" s="7" t="s">
        <v>31</v>
      </c>
      <c r="S299" s="23">
        <v>1</v>
      </c>
      <c r="T299" s="43">
        <v>2290</v>
      </c>
      <c r="U299" s="7" t="s">
        <v>31</v>
      </c>
      <c r="V299" s="22" t="s">
        <v>85</v>
      </c>
      <c r="W299" s="23" t="s">
        <v>107</v>
      </c>
      <c r="X299" s="7" t="s">
        <v>43</v>
      </c>
      <c r="Y299" s="10">
        <v>250</v>
      </c>
      <c r="Z299" s="23" t="s">
        <v>35</v>
      </c>
      <c r="AA299" s="12" t="s">
        <v>52</v>
      </c>
      <c r="AB299" s="51" t="s">
        <v>29</v>
      </c>
      <c r="AC299" s="23" t="s">
        <v>99</v>
      </c>
      <c r="AF299" s="23"/>
    </row>
    <row r="300" spans="1:32" ht="15" customHeight="1" x14ac:dyDescent="0.25">
      <c r="A300" s="27" t="s">
        <v>1408</v>
      </c>
      <c r="B300" s="25">
        <v>45224</v>
      </c>
      <c r="C300" s="29">
        <f>YEAR(B300) - YEAR(_xlfn.MINIFS($B:$B, $A:$A, A300)) + 1</f>
        <v>1</v>
      </c>
      <c r="D300" s="15">
        <f>IF(C300=1, 1500 - SUMIFS($Y:$Y, $A:$A, A300, $C:$C, C300, $E:$E, "Approved", $Z:$Z, "&lt;&gt;PFA GC", $F:$F, "&lt;&gt;No"),
   IF(C300=2, 1000 - SUMIFS($Y:$Y, $A:$A, A300, $C:$C, C300, $E:$E, "Approved", $Z:$Z, "&lt;&gt;PFA GC", $F:$F, "&lt;&gt;No"),
   IF(C300&gt;=3, 500 - SUMIFS($Y:$Y, $A:$A, A300, $C:$C, C300, $E:$E, "Approved", $Z:$Z, "&lt;&gt;PFA GC", $F:$F, "&lt;&gt;No"), "")))</f>
        <v>90</v>
      </c>
      <c r="E300" s="16" t="s">
        <v>28</v>
      </c>
      <c r="F300" s="28" t="s">
        <v>29</v>
      </c>
      <c r="G300" s="29" t="s">
        <v>30</v>
      </c>
      <c r="H300" s="23" t="s">
        <v>287</v>
      </c>
      <c r="I300" s="23" t="s">
        <v>94</v>
      </c>
      <c r="J300" s="23">
        <v>68446</v>
      </c>
      <c r="K300" s="37" t="s">
        <v>95</v>
      </c>
      <c r="L300" s="20" t="s">
        <v>2088</v>
      </c>
      <c r="M300" s="37" t="s">
        <v>101</v>
      </c>
      <c r="N300" s="37" t="s">
        <v>97</v>
      </c>
      <c r="O300" s="37" t="s">
        <v>98</v>
      </c>
      <c r="P300" s="37" t="s">
        <v>99</v>
      </c>
      <c r="Q300" s="37" t="s">
        <v>231</v>
      </c>
      <c r="R300" s="7" t="s">
        <v>31</v>
      </c>
      <c r="S300" s="23">
        <v>1</v>
      </c>
      <c r="T300" s="43">
        <v>2290</v>
      </c>
      <c r="U300" s="7" t="s">
        <v>31</v>
      </c>
      <c r="V300" s="22" t="s">
        <v>85</v>
      </c>
      <c r="W300" s="23" t="s">
        <v>107</v>
      </c>
      <c r="X300" s="7" t="s">
        <v>43</v>
      </c>
      <c r="Y300" s="10">
        <v>1160</v>
      </c>
      <c r="Z300" s="23" t="s">
        <v>411</v>
      </c>
      <c r="AA300" s="12" t="s">
        <v>412</v>
      </c>
      <c r="AB300" s="51" t="s">
        <v>29</v>
      </c>
      <c r="AC300" s="23" t="s">
        <v>99</v>
      </c>
      <c r="AF300" s="23"/>
    </row>
    <row r="301" spans="1:32" ht="15" customHeight="1" x14ac:dyDescent="0.25">
      <c r="A301" s="27" t="s">
        <v>1407</v>
      </c>
      <c r="B301" s="25">
        <v>45224</v>
      </c>
      <c r="C301" s="29">
        <f>YEAR(B301) - YEAR(_xlfn.MINIFS($B:$B, $A:$A, A301)) + 1</f>
        <v>1</v>
      </c>
      <c r="D301" s="15">
        <f>IF(C301=1, 1500 - SUMIFS($Y:$Y, $A:$A, A301, $C:$C, C301, $E:$E, "Approved", $Z:$Z, "&lt;&gt;PFA GC", $F:$F, "&lt;&gt;No"),
   IF(C301=2, 1000 - SUMIFS($Y:$Y, $A:$A, A301, $C:$C, C301, $E:$E, "Approved", $Z:$Z, "&lt;&gt;PFA GC", $F:$F, "&lt;&gt;No"),
   IF(C301&gt;=3, 500 - SUMIFS($Y:$Y, $A:$A, A301, $C:$C, C301, $E:$E, "Approved", $Z:$Z, "&lt;&gt;PFA GC", $F:$F, "&lt;&gt;No"), "")))</f>
        <v>1500</v>
      </c>
      <c r="E301" s="16" t="s">
        <v>28</v>
      </c>
      <c r="F301" s="28">
        <v>45224</v>
      </c>
      <c r="G301" s="28" t="s">
        <v>30</v>
      </c>
      <c r="H301" s="23" t="s">
        <v>31</v>
      </c>
      <c r="I301" s="23" t="s">
        <v>31</v>
      </c>
      <c r="J301" s="23" t="s">
        <v>31</v>
      </c>
      <c r="K301" s="37" t="s">
        <v>31</v>
      </c>
      <c r="L301" s="20" t="s">
        <v>2093</v>
      </c>
      <c r="M301" s="37" t="s">
        <v>31</v>
      </c>
      <c r="N301" s="37" t="s">
        <v>31</v>
      </c>
      <c r="O301" s="37" t="s">
        <v>31</v>
      </c>
      <c r="P301" s="37" t="s">
        <v>31</v>
      </c>
      <c r="Q301" s="37" t="s">
        <v>31</v>
      </c>
      <c r="R301" s="7" t="s">
        <v>31</v>
      </c>
      <c r="S301" s="23" t="s">
        <v>31</v>
      </c>
      <c r="T301" s="43" t="s">
        <v>31</v>
      </c>
      <c r="U301" s="7" t="s">
        <v>31</v>
      </c>
      <c r="V301" s="22" t="s">
        <v>32</v>
      </c>
      <c r="W301" s="23" t="s">
        <v>61</v>
      </c>
      <c r="X301" s="7" t="s">
        <v>34</v>
      </c>
      <c r="Y301" s="10">
        <v>100</v>
      </c>
      <c r="Z301" s="23" t="s">
        <v>89</v>
      </c>
      <c r="AA301" s="12" t="s">
        <v>52</v>
      </c>
      <c r="AB301" s="51" t="s">
        <v>375</v>
      </c>
      <c r="AC301" s="23" t="s">
        <v>91</v>
      </c>
      <c r="AF301" s="23"/>
    </row>
    <row r="302" spans="1:32" ht="15" customHeight="1" x14ac:dyDescent="0.25">
      <c r="A302" s="30" t="s">
        <v>1411</v>
      </c>
      <c r="B302" s="25">
        <v>45225</v>
      </c>
      <c r="C302" s="29">
        <f>YEAR(B302) - YEAR(_xlfn.MINIFS($B:$B, $A:$A, A302)) + 1</f>
        <v>1</v>
      </c>
      <c r="D302" s="15">
        <f>IF(C302=1, 1500 - SUMIFS($Y:$Y, $A:$A, A302, $C:$C, C302, $E:$E, "Approved", $Z:$Z, "&lt;&gt;PFA GC", $F:$F, "&lt;&gt;No"),
   IF(C302=2, 1000 - SUMIFS($Y:$Y, $A:$A, A302, $C:$C, C302, $E:$E, "Approved", $Z:$Z, "&lt;&gt;PFA GC", $F:$F, "&lt;&gt;No"),
   IF(C302&gt;=3, 500 - SUMIFS($Y:$Y, $A:$A, A302, $C:$C, C302, $E:$E, "Approved", $Z:$Z, "&lt;&gt;PFA GC", $F:$F, "&lt;&gt;No"), "")))</f>
        <v>1500</v>
      </c>
      <c r="E302" s="16" t="s">
        <v>28</v>
      </c>
      <c r="F302" s="28">
        <v>45225</v>
      </c>
      <c r="G302" s="28" t="s">
        <v>30</v>
      </c>
      <c r="H302" s="23" t="s">
        <v>31</v>
      </c>
      <c r="I302" s="23" t="s">
        <v>31</v>
      </c>
      <c r="J302" s="23" t="s">
        <v>31</v>
      </c>
      <c r="K302" s="37" t="s">
        <v>31</v>
      </c>
      <c r="L302" s="20" t="s">
        <v>2079</v>
      </c>
      <c r="M302" s="37" t="s">
        <v>31</v>
      </c>
      <c r="N302" s="37" t="s">
        <v>31</v>
      </c>
      <c r="O302" s="37" t="s">
        <v>31</v>
      </c>
      <c r="P302" s="37" t="s">
        <v>31</v>
      </c>
      <c r="Q302" s="37" t="s">
        <v>31</v>
      </c>
      <c r="R302" s="7" t="s">
        <v>31</v>
      </c>
      <c r="S302" s="23" t="s">
        <v>31</v>
      </c>
      <c r="T302" s="43" t="s">
        <v>31</v>
      </c>
      <c r="U302" s="7" t="s">
        <v>31</v>
      </c>
      <c r="V302" s="22" t="s">
        <v>32</v>
      </c>
      <c r="W302" s="23" t="s">
        <v>61</v>
      </c>
      <c r="X302" s="7" t="s">
        <v>34</v>
      </c>
      <c r="Y302" s="10">
        <v>50</v>
      </c>
      <c r="Z302" s="23" t="s">
        <v>89</v>
      </c>
      <c r="AA302" s="12" t="s">
        <v>52</v>
      </c>
      <c r="AB302" s="51" t="s">
        <v>375</v>
      </c>
      <c r="AC302" s="23" t="s">
        <v>91</v>
      </c>
      <c r="AF302" s="23"/>
    </row>
    <row r="303" spans="1:32" ht="15" customHeight="1" x14ac:dyDescent="0.25">
      <c r="A303" s="30" t="s">
        <v>1412</v>
      </c>
      <c r="B303" s="13">
        <v>45225</v>
      </c>
      <c r="C303" s="29">
        <f>YEAR(B303) - YEAR(_xlfn.MINIFS($B:$B, $A:$A, A303)) + 1</f>
        <v>1</v>
      </c>
      <c r="D303" s="15">
        <f>IF(C303=1, 1500 - SUMIFS($Y:$Y, $A:$A, A303, $C:$C, C303, $E:$E, "Approved", $Z:$Z, "&lt;&gt;PFA GC", $F:$F, "&lt;&gt;No"),
   IF(C303=2, 1000 - SUMIFS($Y:$Y, $A:$A, A303, $C:$C, C303, $E:$E, "Approved", $Z:$Z, "&lt;&gt;PFA GC", $F:$F, "&lt;&gt;No"),
   IF(C303&gt;=3, 500 - SUMIFS($Y:$Y, $A:$A, A303, $C:$C, C303, $E:$E, "Approved", $Z:$Z, "&lt;&gt;PFA GC", $F:$F, "&lt;&gt;No"), "")))</f>
        <v>1500</v>
      </c>
      <c r="E303" s="36" t="s">
        <v>139</v>
      </c>
      <c r="F303" s="28" t="s">
        <v>99</v>
      </c>
      <c r="G303" s="29" t="s">
        <v>301</v>
      </c>
      <c r="H303" s="23" t="s">
        <v>143</v>
      </c>
      <c r="I303" s="23" t="s">
        <v>94</v>
      </c>
      <c r="J303" s="23">
        <v>68901</v>
      </c>
      <c r="K303" s="37" t="s">
        <v>95</v>
      </c>
      <c r="L303" s="20" t="s">
        <v>2084</v>
      </c>
      <c r="M303" s="37" t="s">
        <v>108</v>
      </c>
      <c r="N303" s="37" t="s">
        <v>102</v>
      </c>
      <c r="O303" s="37" t="s">
        <v>103</v>
      </c>
      <c r="P303" s="37" t="s">
        <v>270</v>
      </c>
      <c r="Q303" s="37" t="s">
        <v>114</v>
      </c>
      <c r="R303" s="7"/>
      <c r="S303" s="23">
        <v>1</v>
      </c>
      <c r="T303" s="43">
        <v>0</v>
      </c>
      <c r="U303" s="7"/>
      <c r="V303" s="22" t="s">
        <v>82</v>
      </c>
      <c r="W303" s="23" t="s">
        <v>413</v>
      </c>
      <c r="X303" s="7" t="s">
        <v>141</v>
      </c>
      <c r="Y303" s="10"/>
      <c r="Z303" s="23"/>
      <c r="AA303" s="12"/>
      <c r="AB303" s="51" t="s">
        <v>99</v>
      </c>
      <c r="AC303" s="29" t="s">
        <v>99</v>
      </c>
      <c r="AF303" s="23"/>
    </row>
    <row r="304" spans="1:32" ht="15" customHeight="1" x14ac:dyDescent="0.25">
      <c r="A304" s="30" t="s">
        <v>1232</v>
      </c>
      <c r="B304" s="13">
        <v>45225</v>
      </c>
      <c r="C304" s="29">
        <f>YEAR(B304) - YEAR(_xlfn.MINIFS($B:$B, $A:$A, A304)) + 1</f>
        <v>1</v>
      </c>
      <c r="D304" s="15">
        <f>IF(C304=1, 1500 - SUMIFS($Y:$Y, $A:$A, A304, $C:$C, C304, $E:$E, "Approved", $Z:$Z, "&lt;&gt;PFA GC", $F:$F, "&lt;&gt;No"),
   IF(C304=2, 1000 - SUMIFS($Y:$Y, $A:$A, A304, $C:$C, C304, $E:$E, "Approved", $Z:$Z, "&lt;&gt;PFA GC", $F:$F, "&lt;&gt;No"),
   IF(C304&gt;=3, 500 - SUMIFS($Y:$Y, $A:$A, A304, $C:$C, C304, $E:$E, "Approved", $Z:$Z, "&lt;&gt;PFA GC", $F:$F, "&lt;&gt;No"), "")))</f>
        <v>1500</v>
      </c>
      <c r="E304" s="16" t="s">
        <v>28</v>
      </c>
      <c r="F304" s="28">
        <v>45225</v>
      </c>
      <c r="G304" s="28" t="s">
        <v>30</v>
      </c>
      <c r="H304" s="23" t="s">
        <v>31</v>
      </c>
      <c r="I304" s="23" t="s">
        <v>31</v>
      </c>
      <c r="J304" s="23" t="s">
        <v>31</v>
      </c>
      <c r="K304" s="37" t="s">
        <v>31</v>
      </c>
      <c r="L304" s="20" t="s">
        <v>2085</v>
      </c>
      <c r="M304" s="37" t="s">
        <v>31</v>
      </c>
      <c r="N304" s="37" t="s">
        <v>31</v>
      </c>
      <c r="O304" s="37" t="s">
        <v>31</v>
      </c>
      <c r="P304" s="37" t="s">
        <v>31</v>
      </c>
      <c r="Q304" s="37" t="s">
        <v>31</v>
      </c>
      <c r="R304" s="7" t="s">
        <v>31</v>
      </c>
      <c r="S304" s="23" t="s">
        <v>31</v>
      </c>
      <c r="T304" s="43" t="s">
        <v>31</v>
      </c>
      <c r="U304" s="7" t="s">
        <v>31</v>
      </c>
      <c r="V304" s="22" t="s">
        <v>32</v>
      </c>
      <c r="W304" s="23" t="s">
        <v>61</v>
      </c>
      <c r="X304" s="7" t="s">
        <v>34</v>
      </c>
      <c r="Y304" s="10">
        <v>50</v>
      </c>
      <c r="Z304" s="23" t="s">
        <v>89</v>
      </c>
      <c r="AA304" s="12" t="s">
        <v>52</v>
      </c>
      <c r="AB304" s="51" t="s">
        <v>375</v>
      </c>
      <c r="AC304" s="23" t="s">
        <v>91</v>
      </c>
      <c r="AF304" s="23"/>
    </row>
    <row r="305" spans="1:32" ht="15" customHeight="1" x14ac:dyDescent="0.25">
      <c r="A305" s="30" t="s">
        <v>1410</v>
      </c>
      <c r="B305" s="13">
        <v>45225</v>
      </c>
      <c r="C305" s="29">
        <f>YEAR(B305) - YEAR(_xlfn.MINIFS($B:$B, $A:$A, A305)) + 1</f>
        <v>1</v>
      </c>
      <c r="D305" s="15">
        <f>IF(C305=1, 1500 - SUMIFS($Y:$Y, $A:$A, A305, $C:$C, C305, $E:$E, "Approved", $Z:$Z, "&lt;&gt;PFA GC", $F:$F, "&lt;&gt;No"),
   IF(C305=2, 1000 - SUMIFS($Y:$Y, $A:$A, A305, $C:$C, C305, $E:$E, "Approved", $Z:$Z, "&lt;&gt;PFA GC", $F:$F, "&lt;&gt;No"),
   IF(C305&gt;=3, 500 - SUMIFS($Y:$Y, $A:$A, A305, $C:$C, C305, $E:$E, "Approved", $Z:$Z, "&lt;&gt;PFA GC", $F:$F, "&lt;&gt;No"), "")))</f>
        <v>1000</v>
      </c>
      <c r="E305" s="16" t="s">
        <v>28</v>
      </c>
      <c r="F305" s="28" t="s">
        <v>29</v>
      </c>
      <c r="G305" s="29" t="s">
        <v>30</v>
      </c>
      <c r="H305" s="23" t="s">
        <v>93</v>
      </c>
      <c r="I305" s="23" t="s">
        <v>94</v>
      </c>
      <c r="J305" s="23">
        <v>68502</v>
      </c>
      <c r="K305" s="37" t="s">
        <v>95</v>
      </c>
      <c r="L305" s="20" t="s">
        <v>2091</v>
      </c>
      <c r="M305" s="37" t="s">
        <v>101</v>
      </c>
      <c r="N305" s="37" t="s">
        <v>97</v>
      </c>
      <c r="O305" s="37" t="s">
        <v>98</v>
      </c>
      <c r="P305" s="37" t="s">
        <v>99</v>
      </c>
      <c r="Q305" s="37" t="s">
        <v>114</v>
      </c>
      <c r="R305" s="7" t="s">
        <v>31</v>
      </c>
      <c r="S305" s="23">
        <v>1</v>
      </c>
      <c r="T305" s="43">
        <v>0</v>
      </c>
      <c r="U305" s="7" t="s">
        <v>31</v>
      </c>
      <c r="V305" s="34" t="s">
        <v>81</v>
      </c>
      <c r="W305" s="23" t="s">
        <v>109</v>
      </c>
      <c r="X305" s="7" t="s">
        <v>40</v>
      </c>
      <c r="Y305" s="10">
        <v>250</v>
      </c>
      <c r="Z305" s="23" t="s">
        <v>35</v>
      </c>
      <c r="AA305" s="12" t="s">
        <v>90</v>
      </c>
      <c r="AB305" s="51" t="s">
        <v>29</v>
      </c>
      <c r="AC305" s="23" t="s">
        <v>99</v>
      </c>
      <c r="AF305" s="23"/>
    </row>
    <row r="306" spans="1:32" ht="15" customHeight="1" x14ac:dyDescent="0.25">
      <c r="A306" s="30" t="s">
        <v>1410</v>
      </c>
      <c r="B306" s="13">
        <v>45225</v>
      </c>
      <c r="C306" s="29">
        <f>YEAR(B306) - YEAR(_xlfn.MINIFS($B:$B, $A:$A, A306)) + 1</f>
        <v>1</v>
      </c>
      <c r="D306" s="15">
        <f>IF(C306=1, 1500 - SUMIFS($Y:$Y, $A:$A, A306, $C:$C, C306, $E:$E, "Approved", $Z:$Z, "&lt;&gt;PFA GC", $F:$F, "&lt;&gt;No"),
   IF(C306=2, 1000 - SUMIFS($Y:$Y, $A:$A, A306, $C:$C, C306, $E:$E, "Approved", $Z:$Z, "&lt;&gt;PFA GC", $F:$F, "&lt;&gt;No"),
   IF(C306&gt;=3, 500 - SUMIFS($Y:$Y, $A:$A, A306, $C:$C, C306, $E:$E, "Approved", $Z:$Z, "&lt;&gt;PFA GC", $F:$F, "&lt;&gt;No"), "")))</f>
        <v>1000</v>
      </c>
      <c r="E306" s="16" t="s">
        <v>28</v>
      </c>
      <c r="F306" s="28" t="s">
        <v>29</v>
      </c>
      <c r="G306" s="29" t="s">
        <v>30</v>
      </c>
      <c r="H306" s="23" t="s">
        <v>93</v>
      </c>
      <c r="I306" s="23" t="s">
        <v>94</v>
      </c>
      <c r="J306" s="23">
        <v>68502</v>
      </c>
      <c r="K306" s="37" t="s">
        <v>95</v>
      </c>
      <c r="L306" s="20" t="s">
        <v>2091</v>
      </c>
      <c r="M306" s="37" t="s">
        <v>101</v>
      </c>
      <c r="N306" s="37" t="s">
        <v>97</v>
      </c>
      <c r="O306" s="37" t="s">
        <v>98</v>
      </c>
      <c r="P306" s="37" t="s">
        <v>99</v>
      </c>
      <c r="Q306" s="37" t="s">
        <v>114</v>
      </c>
      <c r="R306" s="7" t="s">
        <v>31</v>
      </c>
      <c r="S306" s="23">
        <v>1</v>
      </c>
      <c r="T306" s="43">
        <v>0</v>
      </c>
      <c r="U306" s="7" t="s">
        <v>31</v>
      </c>
      <c r="V306" s="34" t="s">
        <v>81</v>
      </c>
      <c r="W306" s="23" t="s">
        <v>109</v>
      </c>
      <c r="X306" s="7" t="s">
        <v>34</v>
      </c>
      <c r="Y306" s="10">
        <v>250</v>
      </c>
      <c r="Z306" s="23"/>
      <c r="AA306" s="12" t="s">
        <v>52</v>
      </c>
      <c r="AB306" s="51" t="s">
        <v>29</v>
      </c>
      <c r="AC306" s="23" t="s">
        <v>99</v>
      </c>
      <c r="AF306" s="23"/>
    </row>
    <row r="307" spans="1:32" ht="15" customHeight="1" x14ac:dyDescent="0.25">
      <c r="A307" s="30" t="s">
        <v>1413</v>
      </c>
      <c r="B307" s="13">
        <v>45226</v>
      </c>
      <c r="C307" s="29">
        <f>YEAR(B307) - YEAR(_xlfn.MINIFS($B:$B, $A:$A, A307)) + 1</f>
        <v>1</v>
      </c>
      <c r="D307" s="15">
        <f>IF(C307=1, 1500 - SUMIFS($Y:$Y, $A:$A, A307, $C:$C, C307, $E:$E, "Approved", $Z:$Z, "&lt;&gt;PFA GC", $F:$F, "&lt;&gt;No"),
   IF(C307=2, 1000 - SUMIFS($Y:$Y, $A:$A, A307, $C:$C, C307, $E:$E, "Approved", $Z:$Z, "&lt;&gt;PFA GC", $F:$F, "&lt;&gt;No"),
   IF(C307&gt;=3, 500 - SUMIFS($Y:$Y, $A:$A, A307, $C:$C, C307, $E:$E, "Approved", $Z:$Z, "&lt;&gt;PFA GC", $F:$F, "&lt;&gt;No"), "")))</f>
        <v>61.480000000000018</v>
      </c>
      <c r="E307" s="16" t="s">
        <v>28</v>
      </c>
      <c r="F307" s="28" t="s">
        <v>29</v>
      </c>
      <c r="G307" s="29" t="s">
        <v>30</v>
      </c>
      <c r="H307" s="23" t="s">
        <v>93</v>
      </c>
      <c r="I307" s="23" t="s">
        <v>94</v>
      </c>
      <c r="J307" s="23">
        <v>68506</v>
      </c>
      <c r="K307" s="37" t="s">
        <v>95</v>
      </c>
      <c r="L307" s="20" t="s">
        <v>2076</v>
      </c>
      <c r="M307" s="37" t="s">
        <v>96</v>
      </c>
      <c r="N307" s="37" t="s">
        <v>102</v>
      </c>
      <c r="O307" s="37" t="s">
        <v>98</v>
      </c>
      <c r="P307" s="37" t="s">
        <v>99</v>
      </c>
      <c r="Q307" s="37" t="s">
        <v>231</v>
      </c>
      <c r="R307" s="7" t="s">
        <v>31</v>
      </c>
      <c r="S307" s="23">
        <v>2</v>
      </c>
      <c r="T307" s="43">
        <v>4763</v>
      </c>
      <c r="U307" s="7" t="s">
        <v>31</v>
      </c>
      <c r="V307" s="22" t="s">
        <v>85</v>
      </c>
      <c r="W307" s="23" t="s">
        <v>107</v>
      </c>
      <c r="X307" s="7" t="s">
        <v>34</v>
      </c>
      <c r="Y307" s="10">
        <v>250</v>
      </c>
      <c r="Z307" s="23" t="s">
        <v>35</v>
      </c>
      <c r="AA307" s="12" t="s">
        <v>52</v>
      </c>
      <c r="AB307" s="51" t="s">
        <v>29</v>
      </c>
      <c r="AC307" s="23" t="s">
        <v>99</v>
      </c>
      <c r="AF307" s="23"/>
    </row>
    <row r="308" spans="1:32" ht="15" customHeight="1" x14ac:dyDescent="0.25">
      <c r="A308" s="30" t="s">
        <v>1413</v>
      </c>
      <c r="B308" s="13">
        <v>45226</v>
      </c>
      <c r="C308" s="29">
        <f>YEAR(B308) - YEAR(_xlfn.MINIFS($B:$B, $A:$A, A308)) + 1</f>
        <v>1</v>
      </c>
      <c r="D308" s="15">
        <f>IF(C308=1, 1500 - SUMIFS($Y:$Y, $A:$A, A308, $C:$C, C308, $E:$E, "Approved", $Z:$Z, "&lt;&gt;PFA GC", $F:$F, "&lt;&gt;No"),
   IF(C308=2, 1000 - SUMIFS($Y:$Y, $A:$A, A308, $C:$C, C308, $E:$E, "Approved", $Z:$Z, "&lt;&gt;PFA GC", $F:$F, "&lt;&gt;No"),
   IF(C308&gt;=3, 500 - SUMIFS($Y:$Y, $A:$A, A308, $C:$C, C308, $E:$E, "Approved", $Z:$Z, "&lt;&gt;PFA GC", $F:$F, "&lt;&gt;No"), "")))</f>
        <v>61.480000000000018</v>
      </c>
      <c r="E308" s="16" t="s">
        <v>28</v>
      </c>
      <c r="F308" s="28" t="s">
        <v>29</v>
      </c>
      <c r="G308" s="29" t="s">
        <v>30</v>
      </c>
      <c r="H308" s="23" t="s">
        <v>93</v>
      </c>
      <c r="I308" s="23" t="s">
        <v>94</v>
      </c>
      <c r="J308" s="23">
        <v>68506</v>
      </c>
      <c r="K308" s="37" t="s">
        <v>95</v>
      </c>
      <c r="L308" s="20" t="s">
        <v>2076</v>
      </c>
      <c r="M308" s="37" t="s">
        <v>96</v>
      </c>
      <c r="N308" s="37" t="s">
        <v>102</v>
      </c>
      <c r="O308" s="37" t="s">
        <v>98</v>
      </c>
      <c r="P308" s="37" t="s">
        <v>99</v>
      </c>
      <c r="Q308" s="37" t="s">
        <v>231</v>
      </c>
      <c r="R308" s="7" t="s">
        <v>31</v>
      </c>
      <c r="S308" s="23">
        <v>2</v>
      </c>
      <c r="T308" s="43">
        <v>4763</v>
      </c>
      <c r="U308" s="7" t="s">
        <v>31</v>
      </c>
      <c r="V308" s="22" t="s">
        <v>85</v>
      </c>
      <c r="W308" s="23" t="s">
        <v>107</v>
      </c>
      <c r="X308" s="7" t="s">
        <v>49</v>
      </c>
      <c r="Y308" s="10">
        <v>424.84</v>
      </c>
      <c r="Z308" s="23" t="s">
        <v>131</v>
      </c>
      <c r="AA308" s="12" t="s">
        <v>414</v>
      </c>
      <c r="AB308" s="51" t="s">
        <v>29</v>
      </c>
      <c r="AC308" s="23" t="s">
        <v>99</v>
      </c>
      <c r="AF308" s="23"/>
    </row>
    <row r="309" spans="1:32" ht="15" customHeight="1" x14ac:dyDescent="0.25">
      <c r="A309" s="30" t="s">
        <v>1413</v>
      </c>
      <c r="B309" s="13">
        <v>45226</v>
      </c>
      <c r="C309" s="29">
        <f>YEAR(B309) - YEAR(_xlfn.MINIFS($B:$B, $A:$A, A309)) + 1</f>
        <v>1</v>
      </c>
      <c r="D309" s="15">
        <f>IF(C309=1, 1500 - SUMIFS($Y:$Y, $A:$A, A309, $C:$C, C309, $E:$E, "Approved", $Z:$Z, "&lt;&gt;PFA GC", $F:$F, "&lt;&gt;No"),
   IF(C309=2, 1000 - SUMIFS($Y:$Y, $A:$A, A309, $C:$C, C309, $E:$E, "Approved", $Z:$Z, "&lt;&gt;PFA GC", $F:$F, "&lt;&gt;No"),
   IF(C309&gt;=3, 500 - SUMIFS($Y:$Y, $A:$A, A309, $C:$C, C309, $E:$E, "Approved", $Z:$Z, "&lt;&gt;PFA GC", $F:$F, "&lt;&gt;No"), "")))</f>
        <v>61.480000000000018</v>
      </c>
      <c r="E309" s="16" t="s">
        <v>28</v>
      </c>
      <c r="F309" s="28" t="s">
        <v>29</v>
      </c>
      <c r="G309" s="29" t="s">
        <v>30</v>
      </c>
      <c r="H309" s="23" t="s">
        <v>93</v>
      </c>
      <c r="I309" s="23" t="s">
        <v>94</v>
      </c>
      <c r="J309" s="23">
        <v>68506</v>
      </c>
      <c r="K309" s="37" t="s">
        <v>95</v>
      </c>
      <c r="L309" s="20" t="s">
        <v>2076</v>
      </c>
      <c r="M309" s="37" t="s">
        <v>96</v>
      </c>
      <c r="N309" s="37" t="s">
        <v>102</v>
      </c>
      <c r="O309" s="37" t="s">
        <v>98</v>
      </c>
      <c r="P309" s="37" t="s">
        <v>99</v>
      </c>
      <c r="Q309" s="37" t="s">
        <v>231</v>
      </c>
      <c r="R309" s="7" t="s">
        <v>31</v>
      </c>
      <c r="S309" s="23">
        <v>2</v>
      </c>
      <c r="T309" s="43">
        <v>4763</v>
      </c>
      <c r="U309" s="7" t="s">
        <v>31</v>
      </c>
      <c r="V309" s="48" t="s">
        <v>85</v>
      </c>
      <c r="W309" s="23" t="s">
        <v>107</v>
      </c>
      <c r="X309" s="7" t="s">
        <v>43</v>
      </c>
      <c r="Y309" s="10">
        <v>763.68</v>
      </c>
      <c r="Z309" s="23" t="s">
        <v>131</v>
      </c>
      <c r="AA309" s="12" t="s">
        <v>415</v>
      </c>
      <c r="AB309" s="51" t="s">
        <v>29</v>
      </c>
      <c r="AC309" s="23" t="s">
        <v>99</v>
      </c>
      <c r="AF309" s="23"/>
    </row>
    <row r="310" spans="1:32" ht="15" customHeight="1" x14ac:dyDescent="0.25">
      <c r="A310" s="30" t="s">
        <v>1414</v>
      </c>
      <c r="B310" s="13">
        <v>45226</v>
      </c>
      <c r="C310" s="29">
        <f>YEAR(B310) - YEAR(_xlfn.MINIFS($B:$B, $A:$A, A310)) + 1</f>
        <v>1</v>
      </c>
      <c r="D310" s="15">
        <f>IF(C310=1, 1500 - SUMIFS($Y:$Y, $A:$A, A310, $C:$C, C310, $E:$E, "Approved", $Z:$Z, "&lt;&gt;PFA GC", $F:$F, "&lt;&gt;No"),
   IF(C310=2, 1000 - SUMIFS($Y:$Y, $A:$A, A310, $C:$C, C310, $E:$E, "Approved", $Z:$Z, "&lt;&gt;PFA GC", $F:$F, "&lt;&gt;No"),
   IF(C310&gt;=3, 500 - SUMIFS($Y:$Y, $A:$A, A310, $C:$C, C310, $E:$E, "Approved", $Z:$Z, "&lt;&gt;PFA GC", $F:$F, "&lt;&gt;No"), "")))</f>
        <v>0</v>
      </c>
      <c r="E310" s="16" t="s">
        <v>28</v>
      </c>
      <c r="F310" s="28" t="s">
        <v>29</v>
      </c>
      <c r="G310" s="29" t="s">
        <v>30</v>
      </c>
      <c r="H310" s="23" t="s">
        <v>93</v>
      </c>
      <c r="I310" s="23" t="s">
        <v>94</v>
      </c>
      <c r="J310" s="23">
        <v>68510</v>
      </c>
      <c r="K310" s="37" t="s">
        <v>95</v>
      </c>
      <c r="L310" s="20" t="s">
        <v>2103</v>
      </c>
      <c r="M310" s="37" t="s">
        <v>96</v>
      </c>
      <c r="N310" s="37" t="s">
        <v>97</v>
      </c>
      <c r="O310" s="37" t="s">
        <v>98</v>
      </c>
      <c r="P310" s="37" t="s">
        <v>99</v>
      </c>
      <c r="Q310" s="37" t="s">
        <v>231</v>
      </c>
      <c r="R310" s="7" t="s">
        <v>31</v>
      </c>
      <c r="S310" s="23">
        <v>4</v>
      </c>
      <c r="T310" s="43">
        <v>7325.25</v>
      </c>
      <c r="U310" s="7" t="s">
        <v>31</v>
      </c>
      <c r="V310" s="48" t="s">
        <v>85</v>
      </c>
      <c r="W310" s="23" t="s">
        <v>107</v>
      </c>
      <c r="X310" s="7" t="s">
        <v>43</v>
      </c>
      <c r="Y310" s="10">
        <v>1500</v>
      </c>
      <c r="Z310" s="23" t="s">
        <v>232</v>
      </c>
      <c r="AA310" s="12" t="s">
        <v>416</v>
      </c>
      <c r="AB310" s="51" t="s">
        <v>29</v>
      </c>
      <c r="AC310" s="23" t="s">
        <v>99</v>
      </c>
      <c r="AF310" s="23"/>
    </row>
    <row r="311" spans="1:32" ht="15" customHeight="1" x14ac:dyDescent="0.25">
      <c r="A311" s="27" t="s">
        <v>1418</v>
      </c>
      <c r="B311" s="13">
        <v>45229</v>
      </c>
      <c r="C311" s="29">
        <f>YEAR(B311) - YEAR(_xlfn.MINIFS($B:$B, $A:$A, A311)) + 1</f>
        <v>1</v>
      </c>
      <c r="D311" s="15">
        <f>IF(C311=1, 1500 - SUMIFS($Y:$Y, $A:$A, A311, $C:$C, C311, $E:$E, "Approved", $Z:$Z, "&lt;&gt;PFA GC", $F:$F, "&lt;&gt;No"),
   IF(C311=2, 1000 - SUMIFS($Y:$Y, $A:$A, A311, $C:$C, C311, $E:$E, "Approved", $Z:$Z, "&lt;&gt;PFA GC", $F:$F, "&lt;&gt;No"),
   IF(C311&gt;=3, 500 - SUMIFS($Y:$Y, $A:$A, A311, $C:$C, C311, $E:$E, "Approved", $Z:$Z, "&lt;&gt;PFA GC", $F:$F, "&lt;&gt;No"), "")))</f>
        <v>188.70000000000005</v>
      </c>
      <c r="E311" s="16" t="s">
        <v>28</v>
      </c>
      <c r="F311" s="28" t="s">
        <v>29</v>
      </c>
      <c r="G311" s="29" t="s">
        <v>30</v>
      </c>
      <c r="H311" s="23" t="s">
        <v>93</v>
      </c>
      <c r="I311" s="23" t="s">
        <v>94</v>
      </c>
      <c r="J311" s="23">
        <v>68502</v>
      </c>
      <c r="K311" s="37" t="s">
        <v>418</v>
      </c>
      <c r="L311" s="20" t="s">
        <v>2073</v>
      </c>
      <c r="M311" s="37" t="s">
        <v>101</v>
      </c>
      <c r="N311" s="37" t="s">
        <v>97</v>
      </c>
      <c r="O311" s="37" t="s">
        <v>41</v>
      </c>
      <c r="P311" s="37" t="s">
        <v>29</v>
      </c>
      <c r="Q311" s="37" t="s">
        <v>419</v>
      </c>
      <c r="R311" s="7" t="s">
        <v>31</v>
      </c>
      <c r="S311" s="23">
        <v>2</v>
      </c>
      <c r="T311" s="43">
        <v>1160.28</v>
      </c>
      <c r="U311" s="7" t="s">
        <v>31</v>
      </c>
      <c r="V311" s="22" t="s">
        <v>82</v>
      </c>
      <c r="W311" s="23" t="s">
        <v>267</v>
      </c>
      <c r="X311" s="7" t="s">
        <v>43</v>
      </c>
      <c r="Y311" s="10">
        <v>1311.3</v>
      </c>
      <c r="Z311" s="23" t="s">
        <v>131</v>
      </c>
      <c r="AA311" s="12" t="s">
        <v>420</v>
      </c>
      <c r="AB311" s="51" t="s">
        <v>29</v>
      </c>
      <c r="AC311" s="23" t="s">
        <v>99</v>
      </c>
      <c r="AF311" s="23"/>
    </row>
    <row r="312" spans="1:32" ht="15" customHeight="1" x14ac:dyDescent="0.25">
      <c r="A312" s="27" t="s">
        <v>1214</v>
      </c>
      <c r="B312" s="25">
        <v>45229</v>
      </c>
      <c r="C312" s="29">
        <f>YEAR(B312) - YEAR(_xlfn.MINIFS($B:$B, $A:$A, A312)) + 1</f>
        <v>1</v>
      </c>
      <c r="D312" s="15">
        <f>IF(C312=1, 1500 - SUMIFS($Y:$Y, $A:$A, A312, $C:$C, C312, $E:$E, "Approved", $Z:$Z, "&lt;&gt;PFA GC", $F:$F, "&lt;&gt;No"),
   IF(C312=2, 1000 - SUMIFS($Y:$Y, $A:$A, A312, $C:$C, C312, $E:$E, "Approved", $Z:$Z, "&lt;&gt;PFA GC", $F:$F, "&lt;&gt;No"),
   IF(C312&gt;=3, 500 - SUMIFS($Y:$Y, $A:$A, A312, $C:$C, C312, $E:$E, "Approved", $Z:$Z, "&lt;&gt;PFA GC", $F:$F, "&lt;&gt;No"), "")))</f>
        <v>1500</v>
      </c>
      <c r="E312" s="16" t="s">
        <v>28</v>
      </c>
      <c r="F312" s="28">
        <v>45229</v>
      </c>
      <c r="G312" s="28" t="s">
        <v>30</v>
      </c>
      <c r="H312" s="23" t="s">
        <v>31</v>
      </c>
      <c r="I312" s="23" t="s">
        <v>31</v>
      </c>
      <c r="J312" s="23" t="s">
        <v>31</v>
      </c>
      <c r="K312" s="37" t="s">
        <v>31</v>
      </c>
      <c r="L312" s="20" t="s">
        <v>2073</v>
      </c>
      <c r="M312" s="37" t="s">
        <v>31</v>
      </c>
      <c r="N312" s="37" t="s">
        <v>31</v>
      </c>
      <c r="O312" s="37" t="s">
        <v>31</v>
      </c>
      <c r="P312" s="37" t="s">
        <v>31</v>
      </c>
      <c r="Q312" s="37" t="s">
        <v>31</v>
      </c>
      <c r="R312" s="7" t="s">
        <v>31</v>
      </c>
      <c r="S312" s="23" t="s">
        <v>31</v>
      </c>
      <c r="T312" s="43" t="s">
        <v>31</v>
      </c>
      <c r="U312" s="7" t="s">
        <v>31</v>
      </c>
      <c r="V312" s="22" t="s">
        <v>32</v>
      </c>
      <c r="W312" s="23" t="s">
        <v>61</v>
      </c>
      <c r="X312" s="7" t="s">
        <v>34</v>
      </c>
      <c r="Y312" s="10">
        <v>25</v>
      </c>
      <c r="Z312" s="23" t="s">
        <v>89</v>
      </c>
      <c r="AA312" s="12" t="s">
        <v>52</v>
      </c>
      <c r="AB312" s="51" t="s">
        <v>375</v>
      </c>
      <c r="AC312" s="23" t="s">
        <v>91</v>
      </c>
      <c r="AF312" s="23"/>
    </row>
    <row r="313" spans="1:32" ht="15" customHeight="1" x14ac:dyDescent="0.25">
      <c r="A313" s="27" t="s">
        <v>1415</v>
      </c>
      <c r="B313" s="25">
        <v>45229</v>
      </c>
      <c r="C313" s="29">
        <f>YEAR(B313) - YEAR(_xlfn.MINIFS($B:$B, $A:$A, A313)) + 1</f>
        <v>1</v>
      </c>
      <c r="D313" s="15">
        <f>IF(C313=1, 1500 - SUMIFS($Y:$Y, $A:$A, A313, $C:$C, C313, $E:$E, "Approved", $Z:$Z, "&lt;&gt;PFA GC", $F:$F, "&lt;&gt;No"),
   IF(C313=2, 1000 - SUMIFS($Y:$Y, $A:$A, A313, $C:$C, C313, $E:$E, "Approved", $Z:$Z, "&lt;&gt;PFA GC", $F:$F, "&lt;&gt;No"),
   IF(C313&gt;=3, 500 - SUMIFS($Y:$Y, $A:$A, A313, $C:$C, C313, $E:$E, "Approved", $Z:$Z, "&lt;&gt;PFA GC", $F:$F, "&lt;&gt;No"), "")))</f>
        <v>596.38</v>
      </c>
      <c r="E313" s="16" t="s">
        <v>28</v>
      </c>
      <c r="F313" s="28">
        <v>45229</v>
      </c>
      <c r="G313" s="28" t="s">
        <v>30</v>
      </c>
      <c r="H313" s="23" t="s">
        <v>31</v>
      </c>
      <c r="I313" s="23" t="s">
        <v>31</v>
      </c>
      <c r="J313" s="23" t="s">
        <v>31</v>
      </c>
      <c r="K313" s="37" t="s">
        <v>31</v>
      </c>
      <c r="L313" s="20" t="s">
        <v>2080</v>
      </c>
      <c r="M313" s="37" t="s">
        <v>31</v>
      </c>
      <c r="N313" s="37" t="s">
        <v>31</v>
      </c>
      <c r="O313" s="37" t="s">
        <v>31</v>
      </c>
      <c r="P313" s="37" t="s">
        <v>31</v>
      </c>
      <c r="Q313" s="37" t="s">
        <v>31</v>
      </c>
      <c r="R313" s="7" t="s">
        <v>31</v>
      </c>
      <c r="S313" s="23" t="s">
        <v>31</v>
      </c>
      <c r="T313" s="43" t="s">
        <v>31</v>
      </c>
      <c r="U313" s="7" t="s">
        <v>31</v>
      </c>
      <c r="V313" s="22" t="s">
        <v>32</v>
      </c>
      <c r="W313" s="23" t="s">
        <v>61</v>
      </c>
      <c r="X313" s="7" t="s">
        <v>34</v>
      </c>
      <c r="Y313" s="10">
        <v>25</v>
      </c>
      <c r="Z313" s="23" t="s">
        <v>89</v>
      </c>
      <c r="AA313" s="12" t="s">
        <v>52</v>
      </c>
      <c r="AB313" s="51" t="s">
        <v>375</v>
      </c>
      <c r="AC313" s="23" t="s">
        <v>91</v>
      </c>
      <c r="AF313" s="23"/>
    </row>
    <row r="314" spans="1:32" ht="15" customHeight="1" x14ac:dyDescent="0.25">
      <c r="A314" s="27" t="s">
        <v>1417</v>
      </c>
      <c r="B314" s="25">
        <v>45229</v>
      </c>
      <c r="C314" s="29">
        <f>YEAR(B314) - YEAR(_xlfn.MINIFS($B:$B, $A:$A, A314)) + 1</f>
        <v>1</v>
      </c>
      <c r="D314" s="15">
        <f>IF(C314=1, 1500 - SUMIFS($Y:$Y, $A:$A, A314, $C:$C, C314, $E:$E, "Approved", $Z:$Z, "&lt;&gt;PFA GC", $F:$F, "&lt;&gt;No"),
   IF(C314=2, 1000 - SUMIFS($Y:$Y, $A:$A, A314, $C:$C, C314, $E:$E, "Approved", $Z:$Z, "&lt;&gt;PFA GC", $F:$F, "&lt;&gt;No"),
   IF(C314&gt;=3, 500 - SUMIFS($Y:$Y, $A:$A, A314, $C:$C, C314, $E:$E, "Approved", $Z:$Z, "&lt;&gt;PFA GC", $F:$F, "&lt;&gt;No"), "")))</f>
        <v>150</v>
      </c>
      <c r="E314" s="16" t="s">
        <v>28</v>
      </c>
      <c r="F314" s="28" t="s">
        <v>29</v>
      </c>
      <c r="G314" s="29" t="s">
        <v>30</v>
      </c>
      <c r="H314" s="23" t="s">
        <v>120</v>
      </c>
      <c r="I314" s="23" t="s">
        <v>94</v>
      </c>
      <c r="J314" s="23">
        <v>68801</v>
      </c>
      <c r="K314" s="37" t="s">
        <v>95</v>
      </c>
      <c r="L314" s="20" t="s">
        <v>2082</v>
      </c>
      <c r="M314" s="37" t="s">
        <v>101</v>
      </c>
      <c r="N314" s="37" t="s">
        <v>97</v>
      </c>
      <c r="O314" s="37" t="s">
        <v>31</v>
      </c>
      <c r="P314" s="37" t="s">
        <v>29</v>
      </c>
      <c r="Q314" s="37" t="s">
        <v>114</v>
      </c>
      <c r="R314" s="7" t="s">
        <v>31</v>
      </c>
      <c r="S314" s="23">
        <v>2</v>
      </c>
      <c r="T314" s="43">
        <v>800</v>
      </c>
      <c r="U314" s="7" t="s">
        <v>31</v>
      </c>
      <c r="V314" s="22" t="s">
        <v>32</v>
      </c>
      <c r="W314" s="23" t="s">
        <v>61</v>
      </c>
      <c r="X314" s="7" t="s">
        <v>34</v>
      </c>
      <c r="Y314" s="10">
        <v>250</v>
      </c>
      <c r="Z314" s="23" t="s">
        <v>35</v>
      </c>
      <c r="AA314" s="12" t="s">
        <v>52</v>
      </c>
      <c r="AB314" s="51" t="s">
        <v>29</v>
      </c>
      <c r="AC314" s="23" t="s">
        <v>99</v>
      </c>
      <c r="AF314" s="23"/>
    </row>
    <row r="315" spans="1:32" ht="15" customHeight="1" x14ac:dyDescent="0.25">
      <c r="A315" s="27" t="s">
        <v>1417</v>
      </c>
      <c r="B315" s="25">
        <v>45229</v>
      </c>
      <c r="C315" s="29">
        <f>YEAR(B315) - YEAR(_xlfn.MINIFS($B:$B, $A:$A, A315)) + 1</f>
        <v>1</v>
      </c>
      <c r="D315" s="15">
        <f>IF(C315=1, 1500 - SUMIFS($Y:$Y, $A:$A, A315, $C:$C, C315, $E:$E, "Approved", $Z:$Z, "&lt;&gt;PFA GC", $F:$F, "&lt;&gt;No"),
   IF(C315=2, 1000 - SUMIFS($Y:$Y, $A:$A, A315, $C:$C, C315, $E:$E, "Approved", $Z:$Z, "&lt;&gt;PFA GC", $F:$F, "&lt;&gt;No"),
   IF(C315&gt;=3, 500 - SUMIFS($Y:$Y, $A:$A, A315, $C:$C, C315, $E:$E, "Approved", $Z:$Z, "&lt;&gt;PFA GC", $F:$F, "&lt;&gt;No"), "")))</f>
        <v>150</v>
      </c>
      <c r="E315" s="16" t="s">
        <v>28</v>
      </c>
      <c r="F315" s="28" t="s">
        <v>29</v>
      </c>
      <c r="G315" s="29" t="s">
        <v>30</v>
      </c>
      <c r="H315" s="23" t="s">
        <v>120</v>
      </c>
      <c r="I315" s="23" t="s">
        <v>94</v>
      </c>
      <c r="J315" s="23">
        <v>68801</v>
      </c>
      <c r="K315" s="37" t="s">
        <v>95</v>
      </c>
      <c r="L315" s="20" t="s">
        <v>2082</v>
      </c>
      <c r="M315" s="37" t="s">
        <v>101</v>
      </c>
      <c r="N315" s="37" t="s">
        <v>97</v>
      </c>
      <c r="O315" s="37" t="s">
        <v>31</v>
      </c>
      <c r="P315" s="37" t="s">
        <v>29</v>
      </c>
      <c r="Q315" s="37" t="s">
        <v>114</v>
      </c>
      <c r="R315" s="7" t="s">
        <v>31</v>
      </c>
      <c r="S315" s="23">
        <v>2</v>
      </c>
      <c r="T315" s="43">
        <v>800</v>
      </c>
      <c r="U315" s="7" t="s">
        <v>31</v>
      </c>
      <c r="V315" s="22" t="s">
        <v>32</v>
      </c>
      <c r="W315" s="23" t="s">
        <v>61</v>
      </c>
      <c r="X315" s="7" t="s">
        <v>43</v>
      </c>
      <c r="Y315" s="10">
        <v>1100</v>
      </c>
      <c r="Z315" s="23" t="s">
        <v>417</v>
      </c>
      <c r="AA315" s="12"/>
      <c r="AB315" s="51" t="s">
        <v>29</v>
      </c>
      <c r="AC315" s="23" t="s">
        <v>99</v>
      </c>
      <c r="AF315" s="23"/>
    </row>
    <row r="316" spans="1:32" ht="15" customHeight="1" x14ac:dyDescent="0.25">
      <c r="A316" s="27" t="s">
        <v>1417</v>
      </c>
      <c r="B316" s="25">
        <v>45229</v>
      </c>
      <c r="C316" s="29">
        <f>YEAR(B316) - YEAR(_xlfn.MINIFS($B:$B, $A:$A, A316)) + 1</f>
        <v>1</v>
      </c>
      <c r="D316" s="15">
        <f>IF(C316=1, 1500 - SUMIFS($Y:$Y, $A:$A, A316, $C:$C, C316, $E:$E, "Approved", $Z:$Z, "&lt;&gt;PFA GC", $F:$F, "&lt;&gt;No"),
   IF(C316=2, 1000 - SUMIFS($Y:$Y, $A:$A, A316, $C:$C, C316, $E:$E, "Approved", $Z:$Z, "&lt;&gt;PFA GC", $F:$F, "&lt;&gt;No"),
   IF(C316&gt;=3, 500 - SUMIFS($Y:$Y, $A:$A, A316, $C:$C, C316, $E:$E, "Approved", $Z:$Z, "&lt;&gt;PFA GC", $F:$F, "&lt;&gt;No"), "")))</f>
        <v>150</v>
      </c>
      <c r="E316" s="16" t="s">
        <v>28</v>
      </c>
      <c r="F316" s="28">
        <v>45229</v>
      </c>
      <c r="G316" s="28" t="s">
        <v>30</v>
      </c>
      <c r="H316" s="23" t="s">
        <v>31</v>
      </c>
      <c r="I316" s="23" t="s">
        <v>31</v>
      </c>
      <c r="J316" s="23" t="s">
        <v>31</v>
      </c>
      <c r="K316" s="37" t="s">
        <v>31</v>
      </c>
      <c r="L316" s="20" t="s">
        <v>2082</v>
      </c>
      <c r="M316" s="37" t="s">
        <v>31</v>
      </c>
      <c r="N316" s="37" t="s">
        <v>31</v>
      </c>
      <c r="O316" s="37" t="s">
        <v>31</v>
      </c>
      <c r="P316" s="37" t="s">
        <v>31</v>
      </c>
      <c r="Q316" s="37" t="s">
        <v>31</v>
      </c>
      <c r="R316" s="7" t="s">
        <v>31</v>
      </c>
      <c r="S316" s="23" t="s">
        <v>31</v>
      </c>
      <c r="T316" s="43" t="s">
        <v>31</v>
      </c>
      <c r="U316" s="7" t="s">
        <v>31</v>
      </c>
      <c r="V316" s="22" t="s">
        <v>32</v>
      </c>
      <c r="W316" s="23" t="s">
        <v>61</v>
      </c>
      <c r="X316" s="7" t="s">
        <v>34</v>
      </c>
      <c r="Y316" s="10">
        <v>50</v>
      </c>
      <c r="Z316" s="23" t="s">
        <v>89</v>
      </c>
      <c r="AA316" s="12" t="s">
        <v>52</v>
      </c>
      <c r="AB316" s="51" t="s">
        <v>375</v>
      </c>
      <c r="AC316" s="23" t="s">
        <v>91</v>
      </c>
      <c r="AF316" s="23"/>
    </row>
    <row r="317" spans="1:32" ht="15" customHeight="1" x14ac:dyDescent="0.25">
      <c r="A317" s="30" t="s">
        <v>1419</v>
      </c>
      <c r="B317" s="25">
        <v>45229</v>
      </c>
      <c r="C317" s="29">
        <f>YEAR(B317) - YEAR(_xlfn.MINIFS($B:$B, $A:$A, A317)) + 1</f>
        <v>1</v>
      </c>
      <c r="D317" s="15">
        <f>IF(C317=1, 1500 - SUMIFS($Y:$Y, $A:$A, A317, $C:$C, C317, $E:$E, "Approved", $Z:$Z, "&lt;&gt;PFA GC", $F:$F, "&lt;&gt;No"),
   IF(C317=2, 1000 - SUMIFS($Y:$Y, $A:$A, A317, $C:$C, C317, $E:$E, "Approved", $Z:$Z, "&lt;&gt;PFA GC", $F:$F, "&lt;&gt;No"),
   IF(C317&gt;=3, 500 - SUMIFS($Y:$Y, $A:$A, A317, $C:$C, C317, $E:$E, "Approved", $Z:$Z, "&lt;&gt;PFA GC", $F:$F, "&lt;&gt;No"), "")))</f>
        <v>0</v>
      </c>
      <c r="E317" s="16" t="s">
        <v>28</v>
      </c>
      <c r="F317" s="28" t="s">
        <v>29</v>
      </c>
      <c r="G317" s="29" t="s">
        <v>30</v>
      </c>
      <c r="H317" s="23" t="s">
        <v>93</v>
      </c>
      <c r="I317" s="23" t="s">
        <v>94</v>
      </c>
      <c r="J317" s="23">
        <v>68503</v>
      </c>
      <c r="K317" s="37" t="s">
        <v>95</v>
      </c>
      <c r="L317" s="20" t="s">
        <v>2085</v>
      </c>
      <c r="M317" s="37" t="s">
        <v>96</v>
      </c>
      <c r="N317" s="37" t="s">
        <v>102</v>
      </c>
      <c r="O317" s="37" t="s">
        <v>98</v>
      </c>
      <c r="P317" s="37" t="s">
        <v>99</v>
      </c>
      <c r="Q317" s="37" t="s">
        <v>114</v>
      </c>
      <c r="R317" s="7" t="s">
        <v>31</v>
      </c>
      <c r="S317" s="23">
        <v>4</v>
      </c>
      <c r="T317" s="43">
        <v>2000</v>
      </c>
      <c r="U317" s="7" t="s">
        <v>31</v>
      </c>
      <c r="V317" s="48" t="s">
        <v>32</v>
      </c>
      <c r="W317" s="23" t="s">
        <v>39</v>
      </c>
      <c r="X317" s="7" t="s">
        <v>43</v>
      </c>
      <c r="Y317" s="10">
        <v>1500</v>
      </c>
      <c r="Z317" s="23"/>
      <c r="AA317" s="12"/>
      <c r="AB317" s="51" t="s">
        <v>29</v>
      </c>
      <c r="AC317" s="23" t="s">
        <v>99</v>
      </c>
      <c r="AF317" s="23"/>
    </row>
    <row r="318" spans="1:32" ht="15" customHeight="1" x14ac:dyDescent="0.25">
      <c r="A318" s="27" t="s">
        <v>1416</v>
      </c>
      <c r="B318" s="13">
        <v>45229</v>
      </c>
      <c r="C318" s="29">
        <f>YEAR(B318) - YEAR(_xlfn.MINIFS($B:$B, $A:$A, A318)) + 1</f>
        <v>1</v>
      </c>
      <c r="D318" s="15">
        <f>IF(C318=1, 1500 - SUMIFS($Y:$Y, $A:$A, A318, $C:$C, C318, $E:$E, "Approved", $Z:$Z, "&lt;&gt;PFA GC", $F:$F, "&lt;&gt;No"),
   IF(C318=2, 1000 - SUMIFS($Y:$Y, $A:$A, A318, $C:$C, C318, $E:$E, "Approved", $Z:$Z, "&lt;&gt;PFA GC", $F:$F, "&lt;&gt;No"),
   IF(C318&gt;=3, 500 - SUMIFS($Y:$Y, $A:$A, A318, $C:$C, C318, $E:$E, "Approved", $Z:$Z, "&lt;&gt;PFA GC", $F:$F, "&lt;&gt;No"), "")))</f>
        <v>1500</v>
      </c>
      <c r="E318" s="16" t="s">
        <v>28</v>
      </c>
      <c r="F318" s="28">
        <v>45229</v>
      </c>
      <c r="G318" s="28" t="s">
        <v>30</v>
      </c>
      <c r="H318" s="23" t="s">
        <v>31</v>
      </c>
      <c r="I318" s="23" t="s">
        <v>31</v>
      </c>
      <c r="J318" s="23" t="s">
        <v>31</v>
      </c>
      <c r="K318" s="37" t="s">
        <v>31</v>
      </c>
      <c r="L318" s="20" t="s">
        <v>2086</v>
      </c>
      <c r="M318" s="37" t="s">
        <v>31</v>
      </c>
      <c r="N318" s="37" t="s">
        <v>31</v>
      </c>
      <c r="O318" s="37" t="s">
        <v>31</v>
      </c>
      <c r="P318" s="37" t="s">
        <v>31</v>
      </c>
      <c r="Q318" s="37" t="s">
        <v>31</v>
      </c>
      <c r="R318" s="7" t="s">
        <v>31</v>
      </c>
      <c r="S318" s="23" t="s">
        <v>31</v>
      </c>
      <c r="T318" s="43" t="s">
        <v>31</v>
      </c>
      <c r="U318" s="7" t="s">
        <v>31</v>
      </c>
      <c r="V318" s="48" t="s">
        <v>32</v>
      </c>
      <c r="W318" s="23" t="s">
        <v>61</v>
      </c>
      <c r="X318" s="7" t="s">
        <v>34</v>
      </c>
      <c r="Y318" s="10">
        <v>25</v>
      </c>
      <c r="Z318" s="23" t="s">
        <v>89</v>
      </c>
      <c r="AA318" s="12" t="s">
        <v>52</v>
      </c>
      <c r="AB318" s="51" t="s">
        <v>375</v>
      </c>
      <c r="AC318" s="23" t="s">
        <v>91</v>
      </c>
      <c r="AF318" s="23"/>
    </row>
    <row r="319" spans="1:32" ht="15" customHeight="1" x14ac:dyDescent="0.25">
      <c r="A319" s="27" t="s">
        <v>1420</v>
      </c>
      <c r="B319" s="25">
        <v>45231</v>
      </c>
      <c r="C319" s="29">
        <f>YEAR(B319) - YEAR(_xlfn.MINIFS($B:$B, $A:$A, A319)) + 1</f>
        <v>1</v>
      </c>
      <c r="D319" s="15">
        <f>IF(C319=1, 1500 - SUMIFS($Y:$Y, $A:$A, A319, $C:$C, C319, $E:$E, "Approved", $Z:$Z, "&lt;&gt;PFA GC", $F:$F, "&lt;&gt;No"),
   IF(C319=2, 1000 - SUMIFS($Y:$Y, $A:$A, A319, $C:$C, C319, $E:$E, "Approved", $Z:$Z, "&lt;&gt;PFA GC", $F:$F, "&lt;&gt;No"),
   IF(C319&gt;=3, 500 - SUMIFS($Y:$Y, $A:$A, A319, $C:$C, C319, $E:$E, "Approved", $Z:$Z, "&lt;&gt;PFA GC", $F:$F, "&lt;&gt;No"), "")))</f>
        <v>1500</v>
      </c>
      <c r="E319" s="16" t="s">
        <v>28</v>
      </c>
      <c r="F319" s="28">
        <v>45231</v>
      </c>
      <c r="G319" s="28" t="s">
        <v>30</v>
      </c>
      <c r="H319" s="23" t="s">
        <v>31</v>
      </c>
      <c r="I319" s="23" t="s">
        <v>31</v>
      </c>
      <c r="J319" s="23" t="s">
        <v>31</v>
      </c>
      <c r="K319" s="37" t="s">
        <v>31</v>
      </c>
      <c r="L319" s="20" t="s">
        <v>2077</v>
      </c>
      <c r="M319" s="37" t="s">
        <v>31</v>
      </c>
      <c r="N319" s="37" t="s">
        <v>31</v>
      </c>
      <c r="O319" s="37" t="s">
        <v>31</v>
      </c>
      <c r="P319" s="37" t="s">
        <v>31</v>
      </c>
      <c r="Q319" s="37" t="s">
        <v>31</v>
      </c>
      <c r="R319" s="7" t="s">
        <v>31</v>
      </c>
      <c r="S319" s="23" t="s">
        <v>31</v>
      </c>
      <c r="T319" s="43" t="s">
        <v>31</v>
      </c>
      <c r="U319" s="7" t="s">
        <v>31</v>
      </c>
      <c r="V319" s="48" t="s">
        <v>32</v>
      </c>
      <c r="W319" s="23" t="s">
        <v>61</v>
      </c>
      <c r="X319" s="7" t="s">
        <v>34</v>
      </c>
      <c r="Y319" s="10">
        <v>50</v>
      </c>
      <c r="Z319" s="23" t="s">
        <v>89</v>
      </c>
      <c r="AA319" s="12" t="s">
        <v>52</v>
      </c>
      <c r="AB319" s="51" t="s">
        <v>375</v>
      </c>
      <c r="AC319" s="23" t="s">
        <v>91</v>
      </c>
      <c r="AF319" s="23"/>
    </row>
    <row r="320" spans="1:32" ht="15" customHeight="1" x14ac:dyDescent="0.25">
      <c r="A320" s="30" t="s">
        <v>1309</v>
      </c>
      <c r="B320" s="25">
        <v>45231</v>
      </c>
      <c r="C320" s="29">
        <f>YEAR(B320) - YEAR(_xlfn.MINIFS($B:$B, $A:$A, A320)) + 1</f>
        <v>1</v>
      </c>
      <c r="D320" s="15">
        <f>IF(C320=1, 1500 - SUMIFS($Y:$Y, $A:$A, A320, $C:$C, C320, $E:$E, "Approved", $Z:$Z, "&lt;&gt;PFA GC", $F:$F, "&lt;&gt;No"),
   IF(C320=2, 1000 - SUMIFS($Y:$Y, $A:$A, A320, $C:$C, C320, $E:$E, "Approved", $Z:$Z, "&lt;&gt;PFA GC", $F:$F, "&lt;&gt;No"),
   IF(C320&gt;=3, 500 - SUMIFS($Y:$Y, $A:$A, A320, $C:$C, C320, $E:$E, "Approved", $Z:$Z, "&lt;&gt;PFA GC", $F:$F, "&lt;&gt;No"), "")))</f>
        <v>1321.2</v>
      </c>
      <c r="E320" s="16" t="s">
        <v>28</v>
      </c>
      <c r="F320" s="28" t="s">
        <v>29</v>
      </c>
      <c r="G320" s="29" t="s">
        <v>30</v>
      </c>
      <c r="H320" s="23" t="s">
        <v>100</v>
      </c>
      <c r="I320" s="23" t="s">
        <v>94</v>
      </c>
      <c r="J320" s="23">
        <v>68134</v>
      </c>
      <c r="K320" s="37" t="s">
        <v>95</v>
      </c>
      <c r="L320" s="20" t="s">
        <v>2083</v>
      </c>
      <c r="M320" s="37" t="s">
        <v>96</v>
      </c>
      <c r="N320" s="37" t="s">
        <v>97</v>
      </c>
      <c r="O320" s="37" t="s">
        <v>98</v>
      </c>
      <c r="P320" s="37" t="s">
        <v>99</v>
      </c>
      <c r="Q320" s="37" t="s">
        <v>114</v>
      </c>
      <c r="R320" s="7" t="s">
        <v>31</v>
      </c>
      <c r="S320" s="23">
        <v>2</v>
      </c>
      <c r="T320" s="43">
        <v>1880</v>
      </c>
      <c r="U320" s="7" t="s">
        <v>31</v>
      </c>
      <c r="V320" s="48" t="s">
        <v>32</v>
      </c>
      <c r="W320" s="23" t="s">
        <v>308</v>
      </c>
      <c r="X320" s="7" t="s">
        <v>33</v>
      </c>
      <c r="Y320" s="10">
        <v>59.6</v>
      </c>
      <c r="Z320" s="23" t="s">
        <v>117</v>
      </c>
      <c r="AA320" s="12" t="s">
        <v>421</v>
      </c>
      <c r="AB320" s="51" t="s">
        <v>29</v>
      </c>
      <c r="AC320" s="23" t="s">
        <v>99</v>
      </c>
      <c r="AF320" s="23"/>
    </row>
    <row r="321" spans="1:32" ht="15" customHeight="1" x14ac:dyDescent="0.25">
      <c r="A321" s="27" t="s">
        <v>1222</v>
      </c>
      <c r="B321" s="25">
        <v>45232</v>
      </c>
      <c r="C321" s="29">
        <f>YEAR(B321) - YEAR(_xlfn.MINIFS($B:$B, $A:$A, A321)) + 1</f>
        <v>1</v>
      </c>
      <c r="D321" s="15">
        <f>IF(C321=1, 1500 - SUMIFS($Y:$Y, $A:$A, A321, $C:$C, C321, $E:$E, "Approved", $Z:$Z, "&lt;&gt;PFA GC", $F:$F, "&lt;&gt;No"),
   IF(C321=2, 1000 - SUMIFS($Y:$Y, $A:$A, A321, $C:$C, C321, $E:$E, "Approved", $Z:$Z, "&lt;&gt;PFA GC", $F:$F, "&lt;&gt;No"),
   IF(C321&gt;=3, 500 - SUMIFS($Y:$Y, $A:$A, A321, $C:$C, C321, $E:$E, "Approved", $Z:$Z, "&lt;&gt;PFA GC", $F:$F, "&lt;&gt;No"), "")))</f>
        <v>1500</v>
      </c>
      <c r="E321" s="16" t="s">
        <v>28</v>
      </c>
      <c r="F321" s="28">
        <v>45232</v>
      </c>
      <c r="G321" s="28" t="s">
        <v>30</v>
      </c>
      <c r="H321" s="23" t="s">
        <v>31</v>
      </c>
      <c r="I321" s="23" t="s">
        <v>31</v>
      </c>
      <c r="J321" s="23" t="s">
        <v>31</v>
      </c>
      <c r="K321" s="37" t="s">
        <v>31</v>
      </c>
      <c r="L321" s="20" t="s">
        <v>2067</v>
      </c>
      <c r="M321" s="37" t="s">
        <v>31</v>
      </c>
      <c r="N321" s="37" t="s">
        <v>31</v>
      </c>
      <c r="O321" s="37" t="s">
        <v>31</v>
      </c>
      <c r="P321" s="37" t="s">
        <v>31</v>
      </c>
      <c r="Q321" s="37" t="s">
        <v>31</v>
      </c>
      <c r="R321" s="7" t="s">
        <v>31</v>
      </c>
      <c r="S321" s="23" t="s">
        <v>31</v>
      </c>
      <c r="T321" s="43" t="s">
        <v>31</v>
      </c>
      <c r="U321" s="7" t="s">
        <v>31</v>
      </c>
      <c r="V321" s="22" t="s">
        <v>32</v>
      </c>
      <c r="W321" s="23" t="s">
        <v>61</v>
      </c>
      <c r="X321" s="7" t="s">
        <v>34</v>
      </c>
      <c r="Y321" s="10">
        <v>50</v>
      </c>
      <c r="Z321" s="23" t="s">
        <v>89</v>
      </c>
      <c r="AA321" s="12" t="s">
        <v>52</v>
      </c>
      <c r="AB321" s="51" t="s">
        <v>375</v>
      </c>
      <c r="AC321" s="23" t="s">
        <v>91</v>
      </c>
      <c r="AF321" s="23"/>
    </row>
    <row r="322" spans="1:32" ht="15" customHeight="1" x14ac:dyDescent="0.25">
      <c r="A322" s="27" t="s">
        <v>1421</v>
      </c>
      <c r="B322" s="25">
        <v>45232</v>
      </c>
      <c r="C322" s="29">
        <f>YEAR(B322) - YEAR(_xlfn.MINIFS($B:$B, $A:$A, A322)) + 1</f>
        <v>1</v>
      </c>
      <c r="D322" s="15">
        <f>IF(C322=1, 1500 - SUMIFS($Y:$Y, $A:$A, A322, $C:$C, C322, $E:$E, "Approved", $Z:$Z, "&lt;&gt;PFA GC", $F:$F, "&lt;&gt;No"),
   IF(C322=2, 1000 - SUMIFS($Y:$Y, $A:$A, A322, $C:$C, C322, $E:$E, "Approved", $Z:$Z, "&lt;&gt;PFA GC", $F:$F, "&lt;&gt;No"),
   IF(C322&gt;=3, 500 - SUMIFS($Y:$Y, $A:$A, A322, $C:$C, C322, $E:$E, "Approved", $Z:$Z, "&lt;&gt;PFA GC", $F:$F, "&lt;&gt;No"), "")))</f>
        <v>41.680000000000064</v>
      </c>
      <c r="E322" s="16" t="s">
        <v>28</v>
      </c>
      <c r="F322" s="28" t="s">
        <v>29</v>
      </c>
      <c r="G322" s="29" t="s">
        <v>30</v>
      </c>
      <c r="H322" s="23" t="s">
        <v>93</v>
      </c>
      <c r="I322" s="23" t="s">
        <v>94</v>
      </c>
      <c r="J322" s="23">
        <v>68504</v>
      </c>
      <c r="K322" s="37" t="s">
        <v>95</v>
      </c>
      <c r="L322" s="20" t="s">
        <v>2075</v>
      </c>
      <c r="M322" s="37" t="s">
        <v>101</v>
      </c>
      <c r="N322" s="37" t="s">
        <v>97</v>
      </c>
      <c r="O322" s="37" t="s">
        <v>98</v>
      </c>
      <c r="P322" s="37" t="s">
        <v>99</v>
      </c>
      <c r="Q322" s="37" t="s">
        <v>231</v>
      </c>
      <c r="R322" s="7" t="s">
        <v>31</v>
      </c>
      <c r="S322" s="23">
        <v>1</v>
      </c>
      <c r="T322" s="43">
        <v>1700</v>
      </c>
      <c r="U322" s="7" t="s">
        <v>31</v>
      </c>
      <c r="V322" s="48" t="s">
        <v>85</v>
      </c>
      <c r="W322" s="23" t="s">
        <v>107</v>
      </c>
      <c r="X322" s="7" t="s">
        <v>43</v>
      </c>
      <c r="Y322" s="10">
        <v>200</v>
      </c>
      <c r="Z322" s="23" t="s">
        <v>35</v>
      </c>
      <c r="AA322" s="12" t="s">
        <v>52</v>
      </c>
      <c r="AB322" s="51" t="s">
        <v>29</v>
      </c>
      <c r="AC322" s="23" t="s">
        <v>99</v>
      </c>
      <c r="AF322" s="23"/>
    </row>
    <row r="323" spans="1:32" ht="15" customHeight="1" x14ac:dyDescent="0.25">
      <c r="A323" s="27" t="s">
        <v>1421</v>
      </c>
      <c r="B323" s="25">
        <v>45232</v>
      </c>
      <c r="C323" s="29">
        <f>YEAR(B323) - YEAR(_xlfn.MINIFS($B:$B, $A:$A, A323)) + 1</f>
        <v>1</v>
      </c>
      <c r="D323" s="15">
        <f>IF(C323=1, 1500 - SUMIFS($Y:$Y, $A:$A, A323, $C:$C, C323, $E:$E, "Approved", $Z:$Z, "&lt;&gt;PFA GC", $F:$F, "&lt;&gt;No"),
   IF(C323=2, 1000 - SUMIFS($Y:$Y, $A:$A, A323, $C:$C, C323, $E:$E, "Approved", $Z:$Z, "&lt;&gt;PFA GC", $F:$F, "&lt;&gt;No"),
   IF(C323&gt;=3, 500 - SUMIFS($Y:$Y, $A:$A, A323, $C:$C, C323, $E:$E, "Approved", $Z:$Z, "&lt;&gt;PFA GC", $F:$F, "&lt;&gt;No"), "")))</f>
        <v>41.680000000000064</v>
      </c>
      <c r="E323" s="16" t="s">
        <v>28</v>
      </c>
      <c r="F323" s="28" t="s">
        <v>29</v>
      </c>
      <c r="G323" s="29" t="s">
        <v>30</v>
      </c>
      <c r="H323" s="23" t="s">
        <v>93</v>
      </c>
      <c r="I323" s="23" t="s">
        <v>94</v>
      </c>
      <c r="J323" s="23">
        <v>68504</v>
      </c>
      <c r="K323" s="37" t="s">
        <v>95</v>
      </c>
      <c r="L323" s="20" t="s">
        <v>2075</v>
      </c>
      <c r="M323" s="37" t="s">
        <v>101</v>
      </c>
      <c r="N323" s="37" t="s">
        <v>97</v>
      </c>
      <c r="O323" s="37" t="s">
        <v>98</v>
      </c>
      <c r="P323" s="37" t="s">
        <v>99</v>
      </c>
      <c r="Q323" s="37" t="s">
        <v>231</v>
      </c>
      <c r="R323" s="7" t="s">
        <v>31</v>
      </c>
      <c r="S323" s="23">
        <v>1</v>
      </c>
      <c r="T323" s="43">
        <v>1700</v>
      </c>
      <c r="U323" s="7" t="s">
        <v>31</v>
      </c>
      <c r="V323" s="48" t="s">
        <v>85</v>
      </c>
      <c r="W323" s="23" t="s">
        <v>107</v>
      </c>
      <c r="X323" s="7" t="s">
        <v>43</v>
      </c>
      <c r="Y323" s="10">
        <v>1258.32</v>
      </c>
      <c r="Z323" s="23"/>
      <c r="AA323" s="12" t="s">
        <v>425</v>
      </c>
      <c r="AB323" s="51" t="s">
        <v>29</v>
      </c>
      <c r="AC323" s="23" t="s">
        <v>99</v>
      </c>
      <c r="AF323" s="23"/>
    </row>
    <row r="324" spans="1:32" ht="15" customHeight="1" x14ac:dyDescent="0.25">
      <c r="A324" s="30" t="s">
        <v>1423</v>
      </c>
      <c r="B324" s="25">
        <v>45232</v>
      </c>
      <c r="C324" s="29">
        <f>YEAR(B324) - YEAR(_xlfn.MINIFS($B:$B, $A:$A, A324)) + 1</f>
        <v>1</v>
      </c>
      <c r="D324" s="15">
        <f>IF(C324=1, 1500 - SUMIFS($Y:$Y, $A:$A, A324, $C:$C, C324, $E:$E, "Approved", $Z:$Z, "&lt;&gt;PFA GC", $F:$F, "&lt;&gt;No"),
   IF(C324=2, 1000 - SUMIFS($Y:$Y, $A:$A, A324, $C:$C, C324, $E:$E, "Approved", $Z:$Z, "&lt;&gt;PFA GC", $F:$F, "&lt;&gt;No"),
   IF(C324&gt;=3, 500 - SUMIFS($Y:$Y, $A:$A, A324, $C:$C, C324, $E:$E, "Approved", $Z:$Z, "&lt;&gt;PFA GC", $F:$F, "&lt;&gt;No"), "")))</f>
        <v>300</v>
      </c>
      <c r="E324" s="16" t="s">
        <v>28</v>
      </c>
      <c r="F324" s="28" t="s">
        <v>136</v>
      </c>
      <c r="G324" s="29" t="s">
        <v>30</v>
      </c>
      <c r="H324" s="23" t="s">
        <v>423</v>
      </c>
      <c r="I324" s="23" t="s">
        <v>94</v>
      </c>
      <c r="J324" s="23">
        <v>68365</v>
      </c>
      <c r="K324" s="37" t="s">
        <v>95</v>
      </c>
      <c r="L324" s="20" t="s">
        <v>2084</v>
      </c>
      <c r="M324" s="37" t="s">
        <v>101</v>
      </c>
      <c r="N324" s="37" t="s">
        <v>102</v>
      </c>
      <c r="O324" s="37" t="s">
        <v>98</v>
      </c>
      <c r="P324" s="37" t="s">
        <v>99</v>
      </c>
      <c r="Q324" s="37" t="s">
        <v>231</v>
      </c>
      <c r="R324" s="7" t="s">
        <v>31</v>
      </c>
      <c r="S324" s="23">
        <v>1</v>
      </c>
      <c r="T324" s="43">
        <v>1811</v>
      </c>
      <c r="U324" s="7" t="s">
        <v>31</v>
      </c>
      <c r="V324" s="48" t="s">
        <v>85</v>
      </c>
      <c r="W324" s="23" t="s">
        <v>107</v>
      </c>
      <c r="X324" s="7" t="s">
        <v>43</v>
      </c>
      <c r="Y324" s="10">
        <v>1200</v>
      </c>
      <c r="Z324" s="23"/>
      <c r="AA324" s="12" t="s">
        <v>424</v>
      </c>
      <c r="AB324" s="51" t="s">
        <v>29</v>
      </c>
      <c r="AC324" s="23" t="s">
        <v>99</v>
      </c>
      <c r="AF324" s="23"/>
    </row>
    <row r="325" spans="1:32" ht="15" customHeight="1" x14ac:dyDescent="0.25">
      <c r="A325" s="30" t="s">
        <v>1422</v>
      </c>
      <c r="B325" s="13">
        <v>45232</v>
      </c>
      <c r="C325" s="29">
        <f>YEAR(B325) - YEAR(_xlfn.MINIFS($B:$B, $A:$A, A325)) + 1</f>
        <v>1</v>
      </c>
      <c r="D325" s="15">
        <f>IF(C325=1, 1500 - SUMIFS($Y:$Y, $A:$A, A325, $C:$C, C325, $E:$E, "Approved", $Z:$Z, "&lt;&gt;PFA GC", $F:$F, "&lt;&gt;No"),
   IF(C325=2, 1000 - SUMIFS($Y:$Y, $A:$A, A325, $C:$C, C325, $E:$E, "Approved", $Z:$Z, "&lt;&gt;PFA GC", $F:$F, "&lt;&gt;No"),
   IF(C325&gt;=3, 500 - SUMIFS($Y:$Y, $A:$A, A325, $C:$C, C325, $E:$E, "Approved", $Z:$Z, "&lt;&gt;PFA GC", $F:$F, "&lt;&gt;No"), "")))</f>
        <v>1250</v>
      </c>
      <c r="E325" s="16" t="s">
        <v>28</v>
      </c>
      <c r="F325" s="17" t="s">
        <v>29</v>
      </c>
      <c r="G325" s="29" t="s">
        <v>30</v>
      </c>
      <c r="H325" s="23" t="s">
        <v>213</v>
      </c>
      <c r="I325" s="23" t="s">
        <v>94</v>
      </c>
      <c r="J325" s="23">
        <v>68949</v>
      </c>
      <c r="K325" s="37" t="s">
        <v>95</v>
      </c>
      <c r="L325" s="20" t="s">
        <v>2094</v>
      </c>
      <c r="M325" s="37" t="s">
        <v>96</v>
      </c>
      <c r="N325" s="37" t="s">
        <v>102</v>
      </c>
      <c r="O325" s="37" t="s">
        <v>98</v>
      </c>
      <c r="P325" s="37" t="s">
        <v>99</v>
      </c>
      <c r="Q325" s="37" t="s">
        <v>422</v>
      </c>
      <c r="R325" s="7" t="s">
        <v>31</v>
      </c>
      <c r="S325" s="23">
        <v>4</v>
      </c>
      <c r="T325" s="43">
        <v>2829.36</v>
      </c>
      <c r="U325" s="7" t="s">
        <v>31</v>
      </c>
      <c r="V325" s="48" t="s">
        <v>144</v>
      </c>
      <c r="W325" s="23" t="s">
        <v>145</v>
      </c>
      <c r="X325" s="7" t="s">
        <v>40</v>
      </c>
      <c r="Y325" s="10">
        <v>250</v>
      </c>
      <c r="Z325" s="23" t="s">
        <v>35</v>
      </c>
      <c r="AA325" s="12" t="s">
        <v>90</v>
      </c>
      <c r="AB325" s="51" t="s">
        <v>29</v>
      </c>
      <c r="AC325" s="23" t="s">
        <v>99</v>
      </c>
      <c r="AF325" s="23"/>
    </row>
    <row r="326" spans="1:32" ht="15" customHeight="1" x14ac:dyDescent="0.25">
      <c r="A326" s="30" t="s">
        <v>1424</v>
      </c>
      <c r="B326" s="13">
        <v>45233</v>
      </c>
      <c r="C326" s="29">
        <f>YEAR(B326) - YEAR(_xlfn.MINIFS($B:$B, $A:$A, A326)) + 1</f>
        <v>1</v>
      </c>
      <c r="D326" s="15">
        <f>IF(C326=1, 1500 - SUMIFS($Y:$Y, $A:$A, A326, $C:$C, C326, $E:$E, "Approved", $Z:$Z, "&lt;&gt;PFA GC", $F:$F, "&lt;&gt;No"),
   IF(C326=2, 1000 - SUMIFS($Y:$Y, $A:$A, A326, $C:$C, C326, $E:$E, "Approved", $Z:$Z, "&lt;&gt;PFA GC", $F:$F, "&lt;&gt;No"),
   IF(C326&gt;=3, 500 - SUMIFS($Y:$Y, $A:$A, A326, $C:$C, C326, $E:$E, "Approved", $Z:$Z, "&lt;&gt;PFA GC", $F:$F, "&lt;&gt;No"), "")))</f>
        <v>1169</v>
      </c>
      <c r="E326" s="16" t="s">
        <v>28</v>
      </c>
      <c r="F326" s="28" t="s">
        <v>29</v>
      </c>
      <c r="G326" s="29" t="s">
        <v>30</v>
      </c>
      <c r="H326" s="23" t="s">
        <v>426</v>
      </c>
      <c r="I326" s="23" t="s">
        <v>94</v>
      </c>
      <c r="J326" s="23">
        <v>68666</v>
      </c>
      <c r="K326" s="37" t="s">
        <v>95</v>
      </c>
      <c r="L326" s="20" t="s">
        <v>2071</v>
      </c>
      <c r="M326" s="37" t="s">
        <v>96</v>
      </c>
      <c r="N326" s="37" t="s">
        <v>97</v>
      </c>
      <c r="O326" s="37" t="s">
        <v>98</v>
      </c>
      <c r="P326" s="37" t="s">
        <v>99</v>
      </c>
      <c r="Q326" s="37" t="s">
        <v>114</v>
      </c>
      <c r="R326" s="7" t="s">
        <v>31</v>
      </c>
      <c r="S326" s="23">
        <v>2</v>
      </c>
      <c r="T326" s="43">
        <v>4700</v>
      </c>
      <c r="U326" s="7" t="s">
        <v>31</v>
      </c>
      <c r="V326" s="48" t="s">
        <v>82</v>
      </c>
      <c r="W326" s="23" t="s">
        <v>267</v>
      </c>
      <c r="X326" s="7" t="s">
        <v>34</v>
      </c>
      <c r="Y326" s="10">
        <v>250</v>
      </c>
      <c r="Z326" s="23" t="s">
        <v>35</v>
      </c>
      <c r="AA326" s="12" t="s">
        <v>52</v>
      </c>
      <c r="AB326" s="51" t="s">
        <v>29</v>
      </c>
      <c r="AC326" s="23" t="s">
        <v>99</v>
      </c>
      <c r="AF326" s="23"/>
    </row>
    <row r="327" spans="1:32" ht="15" customHeight="1" x14ac:dyDescent="0.25">
      <c r="A327" s="30" t="s">
        <v>1426</v>
      </c>
      <c r="B327" s="13">
        <v>45233</v>
      </c>
      <c r="C327" s="29">
        <f>YEAR(B327) - YEAR(_xlfn.MINIFS($B:$B, $A:$A, A327)) + 1</f>
        <v>1</v>
      </c>
      <c r="D327" s="15">
        <f>IF(C327=1, 1500 - SUMIFS($Y:$Y, $A:$A, A327, $C:$C, C327, $E:$E, "Approved", $Z:$Z, "&lt;&gt;PFA GC", $F:$F, "&lt;&gt;No"),
   IF(C327=2, 1000 - SUMIFS($Y:$Y, $A:$A, A327, $C:$C, C327, $E:$E, "Approved", $Z:$Z, "&lt;&gt;PFA GC", $F:$F, "&lt;&gt;No"),
   IF(C327&gt;=3, 500 - SUMIFS($Y:$Y, $A:$A, A327, $C:$C, C327, $E:$E, "Approved", $Z:$Z, "&lt;&gt;PFA GC", $F:$F, "&lt;&gt;No"), "")))</f>
        <v>1500</v>
      </c>
      <c r="E327" s="36" t="s">
        <v>139</v>
      </c>
      <c r="F327" s="28" t="s">
        <v>99</v>
      </c>
      <c r="G327" s="29" t="s">
        <v>301</v>
      </c>
      <c r="H327" s="23" t="s">
        <v>123</v>
      </c>
      <c r="I327" s="23" t="s">
        <v>94</v>
      </c>
      <c r="J327" s="23">
        <v>68351</v>
      </c>
      <c r="K327" s="37" t="s">
        <v>95</v>
      </c>
      <c r="L327" s="20" t="s">
        <v>2078</v>
      </c>
      <c r="M327" s="37" t="s">
        <v>96</v>
      </c>
      <c r="N327" s="37" t="s">
        <v>97</v>
      </c>
      <c r="O327" s="37" t="s">
        <v>98</v>
      </c>
      <c r="P327" s="37" t="s">
        <v>270</v>
      </c>
      <c r="Q327" s="37" t="s">
        <v>114</v>
      </c>
      <c r="R327" s="7"/>
      <c r="S327" s="23">
        <v>2</v>
      </c>
      <c r="T327" s="43">
        <v>2002</v>
      </c>
      <c r="U327" s="7"/>
      <c r="V327" s="48" t="s">
        <v>82</v>
      </c>
      <c r="W327" s="23" t="s">
        <v>206</v>
      </c>
      <c r="X327" s="7" t="s">
        <v>141</v>
      </c>
      <c r="Y327" s="10"/>
      <c r="Z327" s="23"/>
      <c r="AA327" s="12"/>
      <c r="AB327" s="51" t="s">
        <v>99</v>
      </c>
      <c r="AC327" s="29" t="s">
        <v>99</v>
      </c>
      <c r="AF327" s="23"/>
    </row>
    <row r="328" spans="1:32" ht="15" customHeight="1" x14ac:dyDescent="0.25">
      <c r="A328" s="30" t="s">
        <v>1227</v>
      </c>
      <c r="B328" s="13">
        <v>45233</v>
      </c>
      <c r="C328" s="29">
        <f>YEAR(B328) - YEAR(_xlfn.MINIFS($B:$B, $A:$A, A328)) + 1</f>
        <v>1</v>
      </c>
      <c r="D328" s="15">
        <f>IF(C328=1, 1500 - SUMIFS($Y:$Y, $A:$A, A328, $C:$C, C328, $E:$E, "Approved", $Z:$Z, "&lt;&gt;PFA GC", $F:$F, "&lt;&gt;No"),
   IF(C328=2, 1000 - SUMIFS($Y:$Y, $A:$A, A328, $C:$C, C328, $E:$E, "Approved", $Z:$Z, "&lt;&gt;PFA GC", $F:$F, "&lt;&gt;No"),
   IF(C328&gt;=3, 500 - SUMIFS($Y:$Y, $A:$A, A328, $C:$C, C328, $E:$E, "Approved", $Z:$Z, "&lt;&gt;PFA GC", $F:$F, "&lt;&gt;No"), "")))</f>
        <v>1500</v>
      </c>
      <c r="E328" s="16" t="s">
        <v>28</v>
      </c>
      <c r="F328" s="28">
        <v>45233</v>
      </c>
      <c r="G328" s="28" t="s">
        <v>30</v>
      </c>
      <c r="H328" s="23" t="s">
        <v>31</v>
      </c>
      <c r="I328" s="23" t="s">
        <v>31</v>
      </c>
      <c r="J328" s="23" t="s">
        <v>31</v>
      </c>
      <c r="K328" s="37" t="s">
        <v>31</v>
      </c>
      <c r="L328" s="20" t="s">
        <v>2090</v>
      </c>
      <c r="M328" s="37" t="s">
        <v>31</v>
      </c>
      <c r="N328" s="37" t="s">
        <v>31</v>
      </c>
      <c r="O328" s="37" t="s">
        <v>31</v>
      </c>
      <c r="P328" s="37" t="s">
        <v>31</v>
      </c>
      <c r="Q328" s="37" t="s">
        <v>31</v>
      </c>
      <c r="R328" s="7" t="s">
        <v>31</v>
      </c>
      <c r="S328" s="23" t="s">
        <v>31</v>
      </c>
      <c r="T328" s="43" t="s">
        <v>31</v>
      </c>
      <c r="U328" s="7" t="s">
        <v>31</v>
      </c>
      <c r="V328" s="48" t="s">
        <v>32</v>
      </c>
      <c r="W328" s="23" t="s">
        <v>61</v>
      </c>
      <c r="X328" s="7" t="s">
        <v>34</v>
      </c>
      <c r="Y328" s="10">
        <v>50</v>
      </c>
      <c r="Z328" s="23" t="s">
        <v>89</v>
      </c>
      <c r="AA328" s="12" t="s">
        <v>52</v>
      </c>
      <c r="AB328" s="51" t="s">
        <v>375</v>
      </c>
      <c r="AC328" s="23" t="s">
        <v>91</v>
      </c>
      <c r="AF328" s="23"/>
    </row>
    <row r="329" spans="1:32" ht="15" customHeight="1" x14ac:dyDescent="0.25">
      <c r="A329" s="30" t="s">
        <v>1425</v>
      </c>
      <c r="B329" s="13">
        <v>45233</v>
      </c>
      <c r="C329" s="29">
        <f>YEAR(B329) - YEAR(_xlfn.MINIFS($B:$B, $A:$A, A329)) + 1</f>
        <v>1</v>
      </c>
      <c r="D329" s="15">
        <f>IF(C329=1, 1500 - SUMIFS($Y:$Y, $A:$A, A329, $C:$C, C329, $E:$E, "Approved", $Z:$Z, "&lt;&gt;PFA GC", $F:$F, "&lt;&gt;No"),
   IF(C329=2, 1000 - SUMIFS($Y:$Y, $A:$A, A329, $C:$C, C329, $E:$E, "Approved", $Z:$Z, "&lt;&gt;PFA GC", $F:$F, "&lt;&gt;No"),
   IF(C329&gt;=3, 500 - SUMIFS($Y:$Y, $A:$A, A329, $C:$C, C329, $E:$E, "Approved", $Z:$Z, "&lt;&gt;PFA GC", $F:$F, "&lt;&gt;No"), "")))</f>
        <v>1500</v>
      </c>
      <c r="E329" s="16" t="s">
        <v>28</v>
      </c>
      <c r="F329" s="28">
        <v>45233</v>
      </c>
      <c r="G329" s="28" t="s">
        <v>30</v>
      </c>
      <c r="H329" s="23" t="s">
        <v>31</v>
      </c>
      <c r="I329" s="23" t="s">
        <v>31</v>
      </c>
      <c r="J329" s="23" t="s">
        <v>31</v>
      </c>
      <c r="K329" s="37" t="s">
        <v>31</v>
      </c>
      <c r="L329" s="20" t="s">
        <v>2097</v>
      </c>
      <c r="M329" s="37" t="s">
        <v>31</v>
      </c>
      <c r="N329" s="37" t="s">
        <v>31</v>
      </c>
      <c r="O329" s="37" t="s">
        <v>31</v>
      </c>
      <c r="P329" s="37" t="s">
        <v>31</v>
      </c>
      <c r="Q329" s="37" t="s">
        <v>31</v>
      </c>
      <c r="R329" s="7" t="s">
        <v>31</v>
      </c>
      <c r="S329" s="23" t="s">
        <v>31</v>
      </c>
      <c r="T329" s="43" t="s">
        <v>31</v>
      </c>
      <c r="U329" s="7" t="s">
        <v>31</v>
      </c>
      <c r="V329" s="48" t="s">
        <v>32</v>
      </c>
      <c r="W329" s="23" t="s">
        <v>61</v>
      </c>
      <c r="X329" s="7" t="s">
        <v>34</v>
      </c>
      <c r="Y329" s="10">
        <v>50</v>
      </c>
      <c r="Z329" s="23" t="s">
        <v>89</v>
      </c>
      <c r="AA329" s="12" t="s">
        <v>52</v>
      </c>
      <c r="AB329" s="51" t="s">
        <v>375</v>
      </c>
      <c r="AC329" s="23" t="s">
        <v>91</v>
      </c>
      <c r="AF329" s="23"/>
    </row>
    <row r="330" spans="1:32" ht="15" customHeight="1" x14ac:dyDescent="0.25">
      <c r="A330" s="30" t="s">
        <v>1427</v>
      </c>
      <c r="B330" s="13">
        <v>45236</v>
      </c>
      <c r="C330" s="29">
        <f>YEAR(B330) - YEAR(_xlfn.MINIFS($B:$B, $A:$A, A330)) + 1</f>
        <v>1</v>
      </c>
      <c r="D330" s="15">
        <f>IF(C330=1, 1500 - SUMIFS($Y:$Y, $A:$A, A330, $C:$C, C330, $E:$E, "Approved", $Z:$Z, "&lt;&gt;PFA GC", $F:$F, "&lt;&gt;No"),
   IF(C330=2, 1000 - SUMIFS($Y:$Y, $A:$A, A330, $C:$C, C330, $E:$E, "Approved", $Z:$Z, "&lt;&gt;PFA GC", $F:$F, "&lt;&gt;No"),
   IF(C330&gt;=3, 500 - SUMIFS($Y:$Y, $A:$A, A330, $C:$C, C330, $E:$E, "Approved", $Z:$Z, "&lt;&gt;PFA GC", $F:$F, "&lt;&gt;No"), "")))</f>
        <v>108.6099999999999</v>
      </c>
      <c r="E330" s="16" t="s">
        <v>28</v>
      </c>
      <c r="F330" s="17" t="s">
        <v>29</v>
      </c>
      <c r="G330" s="29" t="s">
        <v>30</v>
      </c>
      <c r="H330" s="23" t="s">
        <v>93</v>
      </c>
      <c r="I330" s="23" t="s">
        <v>94</v>
      </c>
      <c r="J330" s="23">
        <v>68522</v>
      </c>
      <c r="K330" s="37" t="s">
        <v>95</v>
      </c>
      <c r="L330" s="20" t="s">
        <v>2092</v>
      </c>
      <c r="M330" s="37" t="s">
        <v>96</v>
      </c>
      <c r="N330" s="37" t="s">
        <v>97</v>
      </c>
      <c r="O330" s="37" t="s">
        <v>103</v>
      </c>
      <c r="P330" s="37" t="s">
        <v>99</v>
      </c>
      <c r="Q330" s="37" t="s">
        <v>349</v>
      </c>
      <c r="R330" s="7" t="s">
        <v>31</v>
      </c>
      <c r="S330" s="23">
        <v>2</v>
      </c>
      <c r="T330" s="43">
        <v>2016.19</v>
      </c>
      <c r="U330" s="7" t="s">
        <v>31</v>
      </c>
      <c r="V330" s="41" t="s">
        <v>81</v>
      </c>
      <c r="W330" s="23" t="s">
        <v>109</v>
      </c>
      <c r="X330" s="7" t="s">
        <v>43</v>
      </c>
      <c r="Y330" s="10">
        <v>1391.39</v>
      </c>
      <c r="Z330" s="23" t="s">
        <v>131</v>
      </c>
      <c r="AA330" s="12" t="s">
        <v>429</v>
      </c>
      <c r="AB330" s="51" t="s">
        <v>29</v>
      </c>
      <c r="AC330" s="23" t="s">
        <v>99</v>
      </c>
      <c r="AF330" s="23"/>
    </row>
    <row r="331" spans="1:32" ht="15" customHeight="1" x14ac:dyDescent="0.25">
      <c r="A331" s="30" t="s">
        <v>1428</v>
      </c>
      <c r="B331" s="13">
        <v>45236</v>
      </c>
      <c r="C331" s="29">
        <f>YEAR(B331) - YEAR(_xlfn.MINIFS($B:$B, $A:$A, A331)) + 1</f>
        <v>1</v>
      </c>
      <c r="D331" s="15">
        <f>IF(C331=1, 1500 - SUMIFS($Y:$Y, $A:$A, A331, $C:$C, C331, $E:$E, "Approved", $Z:$Z, "&lt;&gt;PFA GC", $F:$F, "&lt;&gt;No"),
   IF(C331=2, 1000 - SUMIFS($Y:$Y, $A:$A, A331, $C:$C, C331, $E:$E, "Approved", $Z:$Z, "&lt;&gt;PFA GC", $F:$F, "&lt;&gt;No"),
   IF(C331&gt;=3, 500 - SUMIFS($Y:$Y, $A:$A, A331, $C:$C, C331, $E:$E, "Approved", $Z:$Z, "&lt;&gt;PFA GC", $F:$F, "&lt;&gt;No"), "")))</f>
        <v>310.83999999999992</v>
      </c>
      <c r="E331" s="16" t="s">
        <v>28</v>
      </c>
      <c r="F331" s="28" t="s">
        <v>29</v>
      </c>
      <c r="G331" s="29" t="s">
        <v>30</v>
      </c>
      <c r="H331" s="23" t="s">
        <v>427</v>
      </c>
      <c r="I331" s="23" t="s">
        <v>94</v>
      </c>
      <c r="J331" s="23">
        <v>68467</v>
      </c>
      <c r="K331" s="37" t="s">
        <v>95</v>
      </c>
      <c r="L331" s="20" t="s">
        <v>2094</v>
      </c>
      <c r="M331" s="37" t="s">
        <v>96</v>
      </c>
      <c r="N331" s="37" t="s">
        <v>102</v>
      </c>
      <c r="O331" s="37" t="s">
        <v>98</v>
      </c>
      <c r="P331" s="37" t="s">
        <v>99</v>
      </c>
      <c r="Q331" s="37" t="s">
        <v>114</v>
      </c>
      <c r="R331" s="7" t="s">
        <v>31</v>
      </c>
      <c r="S331" s="23">
        <v>4</v>
      </c>
      <c r="T331" s="43">
        <v>6960</v>
      </c>
      <c r="U331" s="7" t="s">
        <v>31</v>
      </c>
      <c r="V331" s="34" t="s">
        <v>81</v>
      </c>
      <c r="W331" s="23" t="s">
        <v>267</v>
      </c>
      <c r="X331" s="7" t="s">
        <v>43</v>
      </c>
      <c r="Y331" s="10">
        <v>1189.1600000000001</v>
      </c>
      <c r="Z331" s="23"/>
      <c r="AA331" s="12" t="s">
        <v>428</v>
      </c>
      <c r="AB331" s="51" t="s">
        <v>29</v>
      </c>
      <c r="AC331" s="23" t="s">
        <v>99</v>
      </c>
      <c r="AF331" s="23"/>
    </row>
    <row r="332" spans="1:32" ht="15" customHeight="1" x14ac:dyDescent="0.25">
      <c r="A332" s="27" t="s">
        <v>1429</v>
      </c>
      <c r="B332" s="13">
        <v>45236</v>
      </c>
      <c r="C332" s="29">
        <f>YEAR(B332) - YEAR(_xlfn.MINIFS($B:$B, $A:$A, A332)) + 1</f>
        <v>1</v>
      </c>
      <c r="D332" s="15">
        <f>IF(C332=1, 1500 - SUMIFS($Y:$Y, $A:$A, A332, $C:$C, C332, $E:$E, "Approved", $Z:$Z, "&lt;&gt;PFA GC", $F:$F, "&lt;&gt;No"),
   IF(C332=2, 1000 - SUMIFS($Y:$Y, $A:$A, A332, $C:$C, C332, $E:$E, "Approved", $Z:$Z, "&lt;&gt;PFA GC", $F:$F, "&lt;&gt;No"),
   IF(C332&gt;=3, 500 - SUMIFS($Y:$Y, $A:$A, A332, $C:$C, C332, $E:$E, "Approved", $Z:$Z, "&lt;&gt;PFA GC", $F:$F, "&lt;&gt;No"), "")))</f>
        <v>0</v>
      </c>
      <c r="E332" s="16" t="s">
        <v>28</v>
      </c>
      <c r="F332" s="28" t="s">
        <v>29</v>
      </c>
      <c r="G332" s="29" t="s">
        <v>30</v>
      </c>
      <c r="H332" s="23" t="s">
        <v>93</v>
      </c>
      <c r="I332" s="23" t="s">
        <v>94</v>
      </c>
      <c r="J332" s="23">
        <v>68505</v>
      </c>
      <c r="K332" s="37" t="s">
        <v>95</v>
      </c>
      <c r="L332" s="20" t="s">
        <v>2110</v>
      </c>
      <c r="M332" s="37" t="s">
        <v>96</v>
      </c>
      <c r="N332" s="37" t="s">
        <v>97</v>
      </c>
      <c r="O332" s="37" t="s">
        <v>98</v>
      </c>
      <c r="P332" s="37" t="s">
        <v>99</v>
      </c>
      <c r="Q332" s="37" t="s">
        <v>114</v>
      </c>
      <c r="R332" s="7" t="s">
        <v>31</v>
      </c>
      <c r="S332" s="23">
        <v>4</v>
      </c>
      <c r="T332" s="43">
        <v>4000</v>
      </c>
      <c r="U332" s="7" t="s">
        <v>31</v>
      </c>
      <c r="V332" s="34" t="s">
        <v>81</v>
      </c>
      <c r="W332" s="23" t="s">
        <v>109</v>
      </c>
      <c r="X332" s="7" t="s">
        <v>43</v>
      </c>
      <c r="Y332" s="10">
        <v>1500</v>
      </c>
      <c r="Z332" s="23"/>
      <c r="AA332" s="12" t="s">
        <v>430</v>
      </c>
      <c r="AB332" s="51" t="s">
        <v>29</v>
      </c>
      <c r="AC332" s="23" t="s">
        <v>99</v>
      </c>
      <c r="AF332" s="23"/>
    </row>
    <row r="333" spans="1:32" ht="15" customHeight="1" x14ac:dyDescent="0.25">
      <c r="A333" s="27" t="s">
        <v>1430</v>
      </c>
      <c r="B333" s="25">
        <v>45237</v>
      </c>
      <c r="C333" s="29">
        <f>YEAR(B333) - YEAR(_xlfn.MINIFS($B:$B, $A:$A, A333)) + 1</f>
        <v>1</v>
      </c>
      <c r="D333" s="15">
        <f>IF(C333=1, 1500 - SUMIFS($Y:$Y, $A:$A, A333, $C:$C, C333, $E:$E, "Approved", $Z:$Z, "&lt;&gt;PFA GC", $F:$F, "&lt;&gt;No"),
   IF(C333=2, 1000 - SUMIFS($Y:$Y, $A:$A, A333, $C:$C, C333, $E:$E, "Approved", $Z:$Z, "&lt;&gt;PFA GC", $F:$F, "&lt;&gt;No"),
   IF(C333&gt;=3, 500 - SUMIFS($Y:$Y, $A:$A, A333, $C:$C, C333, $E:$E, "Approved", $Z:$Z, "&lt;&gt;PFA GC", $F:$F, "&lt;&gt;No"), "")))</f>
        <v>300</v>
      </c>
      <c r="E333" s="16" t="s">
        <v>28</v>
      </c>
      <c r="F333" s="28" t="s">
        <v>29</v>
      </c>
      <c r="G333" s="29" t="s">
        <v>30</v>
      </c>
      <c r="H333" s="23" t="s">
        <v>93</v>
      </c>
      <c r="I333" s="23" t="s">
        <v>94</v>
      </c>
      <c r="J333" s="23">
        <v>68508</v>
      </c>
      <c r="K333" s="37" t="s">
        <v>95</v>
      </c>
      <c r="L333" s="20" t="s">
        <v>2083</v>
      </c>
      <c r="M333" s="37" t="s">
        <v>101</v>
      </c>
      <c r="N333" s="37" t="s">
        <v>102</v>
      </c>
      <c r="O333" s="37" t="s">
        <v>98</v>
      </c>
      <c r="P333" s="37" t="s">
        <v>99</v>
      </c>
      <c r="Q333" s="37" t="s">
        <v>231</v>
      </c>
      <c r="R333" s="7" t="s">
        <v>31</v>
      </c>
      <c r="S333" s="23">
        <v>1</v>
      </c>
      <c r="T333" s="43">
        <v>600</v>
      </c>
      <c r="U333" s="7" t="s">
        <v>31</v>
      </c>
      <c r="V333" s="22" t="s">
        <v>85</v>
      </c>
      <c r="W333" s="23" t="s">
        <v>107</v>
      </c>
      <c r="X333" s="7" t="s">
        <v>43</v>
      </c>
      <c r="Y333" s="10">
        <v>1200</v>
      </c>
      <c r="Z333" s="23"/>
      <c r="AA333" s="12" t="s">
        <v>431</v>
      </c>
      <c r="AB333" s="51" t="s">
        <v>29</v>
      </c>
      <c r="AC333" s="23" t="s">
        <v>99</v>
      </c>
      <c r="AF333" s="23"/>
    </row>
    <row r="334" spans="1:32" ht="15" customHeight="1" x14ac:dyDescent="0.25">
      <c r="A334" s="27" t="s">
        <v>1381</v>
      </c>
      <c r="B334" s="25">
        <v>45238</v>
      </c>
      <c r="C334" s="29">
        <f>YEAR(B334) - YEAR(_xlfn.MINIFS($B:$B, $A:$A, A334)) + 1</f>
        <v>1</v>
      </c>
      <c r="D334" s="15">
        <f>IF(C334=1, 1500 - SUMIFS($Y:$Y, $A:$A, A334, $C:$C, C334, $E:$E, "Approved", $Z:$Z, "&lt;&gt;PFA GC", $F:$F, "&lt;&gt;No"),
   IF(C334=2, 1000 - SUMIFS($Y:$Y, $A:$A, A334, $C:$C, C334, $E:$E, "Approved", $Z:$Z, "&lt;&gt;PFA GC", $F:$F, "&lt;&gt;No"),
   IF(C334&gt;=3, 500 - SUMIFS($Y:$Y, $A:$A, A334, $C:$C, C334, $E:$E, "Approved", $Z:$Z, "&lt;&gt;PFA GC", $F:$F, "&lt;&gt;No"), "")))</f>
        <v>1108.28</v>
      </c>
      <c r="E334" s="16" t="s">
        <v>28</v>
      </c>
      <c r="F334" s="28" t="s">
        <v>29</v>
      </c>
      <c r="G334" s="29" t="s">
        <v>30</v>
      </c>
      <c r="H334" s="23" t="s">
        <v>120</v>
      </c>
      <c r="I334" s="23" t="s">
        <v>94</v>
      </c>
      <c r="J334" s="23">
        <v>68803</v>
      </c>
      <c r="K334" s="37" t="s">
        <v>95</v>
      </c>
      <c r="L334" s="20" t="s">
        <v>2068</v>
      </c>
      <c r="M334" s="37" t="s">
        <v>96</v>
      </c>
      <c r="N334" s="37" t="s">
        <v>97</v>
      </c>
      <c r="O334" s="37" t="s">
        <v>98</v>
      </c>
      <c r="P334" s="37" t="s">
        <v>99</v>
      </c>
      <c r="Q334" s="37" t="s">
        <v>114</v>
      </c>
      <c r="R334" s="7" t="s">
        <v>31</v>
      </c>
      <c r="S334" s="23">
        <v>2</v>
      </c>
      <c r="T334" s="43">
        <v>1250</v>
      </c>
      <c r="U334" s="7" t="s">
        <v>31</v>
      </c>
      <c r="V334" s="22" t="s">
        <v>144</v>
      </c>
      <c r="W334" s="23" t="s">
        <v>145</v>
      </c>
      <c r="X334" s="7" t="s">
        <v>45</v>
      </c>
      <c r="Y334" s="10">
        <v>141.72</v>
      </c>
      <c r="Z334" s="23" t="s">
        <v>35</v>
      </c>
      <c r="AA334" s="12" t="s">
        <v>433</v>
      </c>
      <c r="AB334" s="51" t="s">
        <v>29</v>
      </c>
      <c r="AC334" s="23" t="s">
        <v>99</v>
      </c>
      <c r="AF334" s="23"/>
    </row>
    <row r="335" spans="1:32" ht="15" customHeight="1" x14ac:dyDescent="0.25">
      <c r="A335" s="27" t="s">
        <v>1217</v>
      </c>
      <c r="B335" s="25">
        <v>45238</v>
      </c>
      <c r="C335" s="29">
        <f>YEAR(B335) - YEAR(_xlfn.MINIFS($B:$B, $A:$A, A335)) + 1</f>
        <v>1</v>
      </c>
      <c r="D335" s="15">
        <f>IF(C335=1, 1500 - SUMIFS($Y:$Y, $A:$A, A335, $C:$C, C335, $E:$E, "Approved", $Z:$Z, "&lt;&gt;PFA GC", $F:$F, "&lt;&gt;No"),
   IF(C335=2, 1000 - SUMIFS($Y:$Y, $A:$A, A335, $C:$C, C335, $E:$E, "Approved", $Z:$Z, "&lt;&gt;PFA GC", $F:$F, "&lt;&gt;No"),
   IF(C335&gt;=3, 500 - SUMIFS($Y:$Y, $A:$A, A335, $C:$C, C335, $E:$E, "Approved", $Z:$Z, "&lt;&gt;PFA GC", $F:$F, "&lt;&gt;No"), "")))</f>
        <v>1250</v>
      </c>
      <c r="E335" s="16" t="s">
        <v>28</v>
      </c>
      <c r="F335" s="28" t="s">
        <v>29</v>
      </c>
      <c r="G335" s="29" t="s">
        <v>30</v>
      </c>
      <c r="H335" s="23" t="s">
        <v>123</v>
      </c>
      <c r="I335" s="23" t="s">
        <v>94</v>
      </c>
      <c r="J335" s="23">
        <v>68531</v>
      </c>
      <c r="K335" s="37" t="s">
        <v>95</v>
      </c>
      <c r="L335" s="20" t="s">
        <v>2076</v>
      </c>
      <c r="M335" s="37" t="s">
        <v>96</v>
      </c>
      <c r="N335" s="37" t="s">
        <v>102</v>
      </c>
      <c r="O335" s="37" t="s">
        <v>98</v>
      </c>
      <c r="P335" s="37" t="s">
        <v>31</v>
      </c>
      <c r="Q335" s="37" t="s">
        <v>31</v>
      </c>
      <c r="R335" s="7" t="s">
        <v>31</v>
      </c>
      <c r="S335" s="23">
        <v>2</v>
      </c>
      <c r="T335" s="43" t="s">
        <v>31</v>
      </c>
      <c r="U335" s="7" t="s">
        <v>31</v>
      </c>
      <c r="V335" s="34" t="s">
        <v>81</v>
      </c>
      <c r="W335" s="23" t="s">
        <v>109</v>
      </c>
      <c r="X335" s="7" t="s">
        <v>40</v>
      </c>
      <c r="Y335" s="10">
        <v>250</v>
      </c>
      <c r="Z335" s="23" t="s">
        <v>35</v>
      </c>
      <c r="AA335" s="12" t="s">
        <v>90</v>
      </c>
      <c r="AB335" s="51" t="s">
        <v>29</v>
      </c>
      <c r="AC335" s="23" t="s">
        <v>99</v>
      </c>
      <c r="AF335" s="23"/>
    </row>
    <row r="336" spans="1:32" ht="15" customHeight="1" x14ac:dyDescent="0.25">
      <c r="A336" s="27" t="s">
        <v>1415</v>
      </c>
      <c r="B336" s="25">
        <v>45238</v>
      </c>
      <c r="C336" s="29">
        <f>YEAR(B336) - YEAR(_xlfn.MINIFS($B:$B, $A:$A, A336)) + 1</f>
        <v>1</v>
      </c>
      <c r="D336" s="15">
        <f>IF(C336=1, 1500 - SUMIFS($Y:$Y, $A:$A, A336, $C:$C, C336, $E:$E, "Approved", $Z:$Z, "&lt;&gt;PFA GC", $F:$F, "&lt;&gt;No"),
   IF(C336=2, 1000 - SUMIFS($Y:$Y, $A:$A, A336, $C:$C, C336, $E:$E, "Approved", $Z:$Z, "&lt;&gt;PFA GC", $F:$F, "&lt;&gt;No"),
   IF(C336&gt;=3, 500 - SUMIFS($Y:$Y, $A:$A, A336, $C:$C, C336, $E:$E, "Approved", $Z:$Z, "&lt;&gt;PFA GC", $F:$F, "&lt;&gt;No"), "")))</f>
        <v>596.38</v>
      </c>
      <c r="E336" s="16" t="s">
        <v>28</v>
      </c>
      <c r="F336" s="28" t="s">
        <v>29</v>
      </c>
      <c r="G336" s="29" t="s">
        <v>30</v>
      </c>
      <c r="H336" s="23" t="s">
        <v>436</v>
      </c>
      <c r="I336" s="23" t="s">
        <v>94</v>
      </c>
      <c r="J336" s="23">
        <v>68838</v>
      </c>
      <c r="K336" s="37" t="s">
        <v>95</v>
      </c>
      <c r="L336" s="20" t="s">
        <v>2080</v>
      </c>
      <c r="M336" s="37" t="s">
        <v>101</v>
      </c>
      <c r="N336" s="37" t="s">
        <v>97</v>
      </c>
      <c r="O336" s="37" t="s">
        <v>98</v>
      </c>
      <c r="P336" s="37" t="s">
        <v>99</v>
      </c>
      <c r="Q336" s="37" t="s">
        <v>114</v>
      </c>
      <c r="R336" s="7" t="s">
        <v>31</v>
      </c>
      <c r="S336" s="23">
        <v>1</v>
      </c>
      <c r="T336" s="43">
        <v>914</v>
      </c>
      <c r="U336" s="7" t="s">
        <v>31</v>
      </c>
      <c r="V336" s="22" t="s">
        <v>32</v>
      </c>
      <c r="W336" s="23" t="s">
        <v>61</v>
      </c>
      <c r="X336" s="7" t="s">
        <v>49</v>
      </c>
      <c r="Y336" s="10">
        <v>903.62</v>
      </c>
      <c r="Z336" s="23"/>
      <c r="AA336" s="12" t="s">
        <v>437</v>
      </c>
      <c r="AB336" s="51" t="s">
        <v>29</v>
      </c>
      <c r="AC336" s="23" t="s">
        <v>99</v>
      </c>
      <c r="AF336" s="23"/>
    </row>
    <row r="337" spans="1:32" ht="15" customHeight="1" x14ac:dyDescent="0.25">
      <c r="A337" s="27" t="s">
        <v>1431</v>
      </c>
      <c r="B337" s="25">
        <v>45238</v>
      </c>
      <c r="C337" s="29">
        <f>YEAR(B337) - YEAR(_xlfn.MINIFS($B:$B, $A:$A, A337)) + 1</f>
        <v>1</v>
      </c>
      <c r="D337" s="15">
        <f>IF(C337=1, 1500 - SUMIFS($Y:$Y, $A:$A, A337, $C:$C, C337, $E:$E, "Approved", $Z:$Z, "&lt;&gt;PFA GC", $F:$F, "&lt;&gt;No"),
   IF(C337=2, 1000 - SUMIFS($Y:$Y, $A:$A, A337, $C:$C, C337, $E:$E, "Approved", $Z:$Z, "&lt;&gt;PFA GC", $F:$F, "&lt;&gt;No"),
   IF(C337&gt;=3, 500 - SUMIFS($Y:$Y, $A:$A, A337, $C:$C, C337, $E:$E, "Approved", $Z:$Z, "&lt;&gt;PFA GC", $F:$F, "&lt;&gt;No"), "")))</f>
        <v>955.99</v>
      </c>
      <c r="E337" s="16" t="s">
        <v>28</v>
      </c>
      <c r="F337" s="17" t="s">
        <v>29</v>
      </c>
      <c r="G337" s="29" t="s">
        <v>30</v>
      </c>
      <c r="H337" s="23" t="s">
        <v>120</v>
      </c>
      <c r="I337" s="23" t="s">
        <v>94</v>
      </c>
      <c r="J337" s="23">
        <v>68801</v>
      </c>
      <c r="K337" s="37" t="s">
        <v>106</v>
      </c>
      <c r="L337" s="20" t="s">
        <v>2084</v>
      </c>
      <c r="M337" s="37" t="s">
        <v>101</v>
      </c>
      <c r="N337" s="37" t="s">
        <v>102</v>
      </c>
      <c r="O337" s="37" t="s">
        <v>98</v>
      </c>
      <c r="P337" s="37" t="s">
        <v>29</v>
      </c>
      <c r="Q337" s="37" t="s">
        <v>114</v>
      </c>
      <c r="R337" s="7" t="s">
        <v>31</v>
      </c>
      <c r="S337" s="23">
        <v>1</v>
      </c>
      <c r="T337" s="43">
        <v>170</v>
      </c>
      <c r="U337" s="7" t="s">
        <v>31</v>
      </c>
      <c r="V337" s="22" t="s">
        <v>144</v>
      </c>
      <c r="W337" s="23" t="s">
        <v>145</v>
      </c>
      <c r="X337" s="7" t="s">
        <v>33</v>
      </c>
      <c r="Y337" s="10">
        <v>4.5999999999999996</v>
      </c>
      <c r="Z337" s="23"/>
      <c r="AA337" s="12" t="s">
        <v>432</v>
      </c>
      <c r="AB337" s="51" t="s">
        <v>29</v>
      </c>
      <c r="AC337" s="23" t="s">
        <v>99</v>
      </c>
      <c r="AF337" s="23"/>
    </row>
    <row r="338" spans="1:32" ht="15" customHeight="1" x14ac:dyDescent="0.25">
      <c r="A338" s="30" t="s">
        <v>1431</v>
      </c>
      <c r="B338" s="25">
        <v>45238</v>
      </c>
      <c r="C338" s="29">
        <f>YEAR(B338) - YEAR(_xlfn.MINIFS($B:$B, $A:$A, A338)) + 1</f>
        <v>1</v>
      </c>
      <c r="D338" s="15">
        <f>IF(C338=1, 1500 - SUMIFS($Y:$Y, $A:$A, A338, $C:$C, C338, $E:$E, "Approved", $Z:$Z, "&lt;&gt;PFA GC", $F:$F, "&lt;&gt;No"),
   IF(C338=2, 1000 - SUMIFS($Y:$Y, $A:$A, A338, $C:$C, C338, $E:$E, "Approved", $Z:$Z, "&lt;&gt;PFA GC", $F:$F, "&lt;&gt;No"),
   IF(C338&gt;=3, 500 - SUMIFS($Y:$Y, $A:$A, A338, $C:$C, C338, $E:$E, "Approved", $Z:$Z, "&lt;&gt;PFA GC", $F:$F, "&lt;&gt;No"), "")))</f>
        <v>955.99</v>
      </c>
      <c r="E338" s="16" t="s">
        <v>28</v>
      </c>
      <c r="F338" s="17" t="s">
        <v>29</v>
      </c>
      <c r="G338" s="29" t="s">
        <v>30</v>
      </c>
      <c r="H338" s="23" t="s">
        <v>120</v>
      </c>
      <c r="I338" s="23" t="s">
        <v>94</v>
      </c>
      <c r="J338" s="23">
        <v>68801</v>
      </c>
      <c r="K338" s="37" t="s">
        <v>106</v>
      </c>
      <c r="L338" s="20" t="s">
        <v>2084</v>
      </c>
      <c r="M338" s="37" t="s">
        <v>101</v>
      </c>
      <c r="N338" s="37" t="s">
        <v>102</v>
      </c>
      <c r="O338" s="37" t="s">
        <v>98</v>
      </c>
      <c r="P338" s="37" t="s">
        <v>29</v>
      </c>
      <c r="Q338" s="37" t="s">
        <v>114</v>
      </c>
      <c r="R338" s="7" t="s">
        <v>31</v>
      </c>
      <c r="S338" s="23">
        <v>1</v>
      </c>
      <c r="T338" s="43">
        <v>170</v>
      </c>
      <c r="U338" s="7" t="s">
        <v>31</v>
      </c>
      <c r="V338" s="22" t="s">
        <v>144</v>
      </c>
      <c r="W338" s="23" t="s">
        <v>145</v>
      </c>
      <c r="X338" s="7" t="s">
        <v>33</v>
      </c>
      <c r="Y338" s="10">
        <v>196.11</v>
      </c>
      <c r="Z338" s="23"/>
      <c r="AA338" s="12" t="s">
        <v>84</v>
      </c>
      <c r="AB338" s="51" t="s">
        <v>29</v>
      </c>
      <c r="AC338" s="23" t="s">
        <v>99</v>
      </c>
      <c r="AF338" s="23"/>
    </row>
    <row r="339" spans="1:32" ht="15" customHeight="1" x14ac:dyDescent="0.25">
      <c r="A339" s="27" t="s">
        <v>1431</v>
      </c>
      <c r="B339" s="13">
        <v>45238</v>
      </c>
      <c r="C339" s="29">
        <f>YEAR(B339) - YEAR(_xlfn.MINIFS($B:$B, $A:$A, A339)) + 1</f>
        <v>1</v>
      </c>
      <c r="D339" s="15">
        <f>IF(C339=1, 1500 - SUMIFS($Y:$Y, $A:$A, A339, $C:$C, C339, $E:$E, "Approved", $Z:$Z, "&lt;&gt;PFA GC", $F:$F, "&lt;&gt;No"),
   IF(C339=2, 1000 - SUMIFS($Y:$Y, $A:$A, A339, $C:$C, C339, $E:$E, "Approved", $Z:$Z, "&lt;&gt;PFA GC", $F:$F, "&lt;&gt;No"),
   IF(C339&gt;=3, 500 - SUMIFS($Y:$Y, $A:$A, A339, $C:$C, C339, $E:$E, "Approved", $Z:$Z, "&lt;&gt;PFA GC", $F:$F, "&lt;&gt;No"), "")))</f>
        <v>955.99</v>
      </c>
      <c r="E339" s="16" t="s">
        <v>28</v>
      </c>
      <c r="F339" s="17" t="s">
        <v>29</v>
      </c>
      <c r="G339" s="29" t="s">
        <v>30</v>
      </c>
      <c r="H339" s="23" t="s">
        <v>120</v>
      </c>
      <c r="I339" s="23" t="s">
        <v>94</v>
      </c>
      <c r="J339" s="23">
        <v>68801</v>
      </c>
      <c r="K339" s="37" t="s">
        <v>106</v>
      </c>
      <c r="L339" s="20" t="s">
        <v>2084</v>
      </c>
      <c r="M339" s="37" t="s">
        <v>101</v>
      </c>
      <c r="N339" s="37" t="s">
        <v>102</v>
      </c>
      <c r="O339" s="37" t="s">
        <v>98</v>
      </c>
      <c r="P339" s="37" t="s">
        <v>29</v>
      </c>
      <c r="Q339" s="37" t="s">
        <v>114</v>
      </c>
      <c r="R339" s="7" t="s">
        <v>31</v>
      </c>
      <c r="S339" s="23">
        <v>1</v>
      </c>
      <c r="T339" s="43">
        <v>170</v>
      </c>
      <c r="U339" s="7" t="s">
        <v>31</v>
      </c>
      <c r="V339" s="48" t="s">
        <v>144</v>
      </c>
      <c r="W339" s="23" t="s">
        <v>145</v>
      </c>
      <c r="X339" s="7" t="s">
        <v>33</v>
      </c>
      <c r="Y339" s="10">
        <v>343.3</v>
      </c>
      <c r="Z339" s="23"/>
      <c r="AA339" s="12" t="s">
        <v>435</v>
      </c>
      <c r="AB339" s="51" t="s">
        <v>29</v>
      </c>
      <c r="AC339" s="23" t="s">
        <v>99</v>
      </c>
      <c r="AF339" s="23"/>
    </row>
    <row r="340" spans="1:32" ht="15" customHeight="1" x14ac:dyDescent="0.25">
      <c r="A340" s="30" t="s">
        <v>1432</v>
      </c>
      <c r="B340" s="25">
        <v>45238</v>
      </c>
      <c r="C340" s="29">
        <f>YEAR(B340) - YEAR(_xlfn.MINIFS($B:$B, $A:$A, A340)) + 1</f>
        <v>1</v>
      </c>
      <c r="D340" s="15">
        <f>IF(C340=1, 1500 - SUMIFS($Y:$Y, $A:$A, A340, $C:$C, C340, $E:$E, "Approved", $Z:$Z, "&lt;&gt;PFA GC", $F:$F, "&lt;&gt;No"),
   IF(C340=2, 1000 - SUMIFS($Y:$Y, $A:$A, A340, $C:$C, C340, $E:$E, "Approved", $Z:$Z, "&lt;&gt;PFA GC", $F:$F, "&lt;&gt;No"),
   IF(C340&gt;=3, 500 - SUMIFS($Y:$Y, $A:$A, A340, $C:$C, C340, $E:$E, "Approved", $Z:$Z, "&lt;&gt;PFA GC", $F:$F, "&lt;&gt;No"), "")))</f>
        <v>1250</v>
      </c>
      <c r="E340" s="16" t="s">
        <v>28</v>
      </c>
      <c r="F340" s="28" t="s">
        <v>29</v>
      </c>
      <c r="G340" s="29" t="s">
        <v>30</v>
      </c>
      <c r="H340" s="23" t="s">
        <v>434</v>
      </c>
      <c r="I340" s="23" t="s">
        <v>94</v>
      </c>
      <c r="J340" s="23">
        <v>68826</v>
      </c>
      <c r="K340" s="37" t="s">
        <v>95</v>
      </c>
      <c r="L340" s="20" t="s">
        <v>2095</v>
      </c>
      <c r="M340" s="37" t="s">
        <v>96</v>
      </c>
      <c r="N340" s="37" t="s">
        <v>102</v>
      </c>
      <c r="O340" s="37" t="s">
        <v>98</v>
      </c>
      <c r="P340" s="37" t="s">
        <v>99</v>
      </c>
      <c r="Q340" s="37" t="s">
        <v>114</v>
      </c>
      <c r="R340" s="7" t="s">
        <v>31</v>
      </c>
      <c r="S340" s="23">
        <v>2</v>
      </c>
      <c r="T340" s="43">
        <v>2193</v>
      </c>
      <c r="U340" s="7" t="s">
        <v>31</v>
      </c>
      <c r="V340" s="48" t="s">
        <v>144</v>
      </c>
      <c r="W340" s="23" t="s">
        <v>145</v>
      </c>
      <c r="X340" s="7" t="s">
        <v>34</v>
      </c>
      <c r="Y340" s="10">
        <v>250</v>
      </c>
      <c r="Z340" s="23" t="s">
        <v>35</v>
      </c>
      <c r="AA340" s="12" t="s">
        <v>52</v>
      </c>
      <c r="AB340" s="51" t="s">
        <v>29</v>
      </c>
      <c r="AC340" s="23" t="s">
        <v>99</v>
      </c>
      <c r="AF340" s="23"/>
    </row>
    <row r="341" spans="1:32" ht="15" customHeight="1" x14ac:dyDescent="0.25">
      <c r="A341" s="30" t="s">
        <v>1213</v>
      </c>
      <c r="B341" s="13">
        <v>45240</v>
      </c>
      <c r="C341" s="29">
        <f>YEAR(B341) - YEAR(_xlfn.MINIFS($B:$B, $A:$A, A341)) + 1</f>
        <v>1</v>
      </c>
      <c r="D341" s="15">
        <f>IF(C341=1, 1500 - SUMIFS($Y:$Y, $A:$A, A341, $C:$C, C341, $E:$E, "Approved", $Z:$Z, "&lt;&gt;PFA GC", $F:$F, "&lt;&gt;No"),
   IF(C341=2, 1000 - SUMIFS($Y:$Y, $A:$A, A341, $C:$C, C341, $E:$E, "Approved", $Z:$Z, "&lt;&gt;PFA GC", $F:$F, "&lt;&gt;No"),
   IF(C341&gt;=3, 500 - SUMIFS($Y:$Y, $A:$A, A341, $C:$C, C341, $E:$E, "Approved", $Z:$Z, "&lt;&gt;PFA GC", $F:$F, "&lt;&gt;No"), "")))</f>
        <v>1500</v>
      </c>
      <c r="E341" s="36" t="s">
        <v>139</v>
      </c>
      <c r="F341" s="28" t="s">
        <v>99</v>
      </c>
      <c r="G341" s="29" t="s">
        <v>140</v>
      </c>
      <c r="H341" s="23" t="s">
        <v>93</v>
      </c>
      <c r="I341" s="23" t="s">
        <v>94</v>
      </c>
      <c r="J341" s="23">
        <v>68521</v>
      </c>
      <c r="K341" s="37" t="s">
        <v>95</v>
      </c>
      <c r="L341" s="20" t="s">
        <v>2081</v>
      </c>
      <c r="M341" s="37" t="s">
        <v>108</v>
      </c>
      <c r="N341" s="37" t="s">
        <v>97</v>
      </c>
      <c r="O341" s="37" t="s">
        <v>98</v>
      </c>
      <c r="P341" s="37" t="s">
        <v>99</v>
      </c>
      <c r="Q341" s="37" t="s">
        <v>114</v>
      </c>
      <c r="R341" s="7"/>
      <c r="S341" s="23">
        <v>1</v>
      </c>
      <c r="T341" s="43">
        <v>3000</v>
      </c>
      <c r="U341" s="7"/>
      <c r="V341" s="22" t="s">
        <v>32</v>
      </c>
      <c r="W341" s="23" t="s">
        <v>438</v>
      </c>
      <c r="X341" s="7" t="s">
        <v>33</v>
      </c>
      <c r="Y341" s="10">
        <v>300.10000000000002</v>
      </c>
      <c r="Z341" s="23"/>
      <c r="AA341" s="12" t="s">
        <v>85</v>
      </c>
      <c r="AB341" s="51" t="s">
        <v>99</v>
      </c>
      <c r="AC341" s="23" t="s">
        <v>99</v>
      </c>
      <c r="AF341" s="23"/>
    </row>
    <row r="342" spans="1:32" ht="15" customHeight="1" x14ac:dyDescent="0.25">
      <c r="A342" s="30" t="s">
        <v>1433</v>
      </c>
      <c r="B342" s="13">
        <v>45240</v>
      </c>
      <c r="C342" s="29">
        <f>YEAR(B342) - YEAR(_xlfn.MINIFS($B:$B, $A:$A, A342)) + 1</f>
        <v>1</v>
      </c>
      <c r="D342" s="15">
        <f>IF(C342=1, 1500 - SUMIFS($Y:$Y, $A:$A, A342, $C:$C, C342, $E:$E, "Approved", $Z:$Z, "&lt;&gt;PFA GC", $F:$F, "&lt;&gt;No"),
   IF(C342=2, 1000 - SUMIFS($Y:$Y, $A:$A, A342, $C:$C, C342, $E:$E, "Approved", $Z:$Z, "&lt;&gt;PFA GC", $F:$F, "&lt;&gt;No"),
   IF(C342&gt;=3, 500 - SUMIFS($Y:$Y, $A:$A, A342, $C:$C, C342, $E:$E, "Approved", $Z:$Z, "&lt;&gt;PFA GC", $F:$F, "&lt;&gt;No"), "")))</f>
        <v>1500</v>
      </c>
      <c r="E342" s="16" t="s">
        <v>28</v>
      </c>
      <c r="F342" s="28">
        <v>45240</v>
      </c>
      <c r="G342" s="28" t="s">
        <v>30</v>
      </c>
      <c r="H342" s="23" t="s">
        <v>31</v>
      </c>
      <c r="I342" s="23" t="s">
        <v>31</v>
      </c>
      <c r="J342" s="23" t="s">
        <v>31</v>
      </c>
      <c r="K342" s="37" t="s">
        <v>31</v>
      </c>
      <c r="L342" s="20" t="s">
        <v>2097</v>
      </c>
      <c r="M342" s="37" t="s">
        <v>31</v>
      </c>
      <c r="N342" s="37" t="s">
        <v>31</v>
      </c>
      <c r="O342" s="37" t="s">
        <v>31</v>
      </c>
      <c r="P342" s="37" t="s">
        <v>31</v>
      </c>
      <c r="Q342" s="37" t="s">
        <v>31</v>
      </c>
      <c r="R342" s="7" t="s">
        <v>31</v>
      </c>
      <c r="S342" s="23" t="s">
        <v>31</v>
      </c>
      <c r="T342" s="43" t="s">
        <v>31</v>
      </c>
      <c r="U342" s="7" t="s">
        <v>31</v>
      </c>
      <c r="V342" s="22" t="s">
        <v>32</v>
      </c>
      <c r="W342" s="23" t="s">
        <v>39</v>
      </c>
      <c r="X342" s="7" t="s">
        <v>34</v>
      </c>
      <c r="Y342" s="10">
        <v>100</v>
      </c>
      <c r="Z342" s="23" t="s">
        <v>89</v>
      </c>
      <c r="AA342" s="12" t="s">
        <v>52</v>
      </c>
      <c r="AB342" s="51" t="s">
        <v>375</v>
      </c>
      <c r="AC342" s="23" t="s">
        <v>91</v>
      </c>
      <c r="AF342" s="23"/>
    </row>
    <row r="343" spans="1:32" ht="15" customHeight="1" x14ac:dyDescent="0.25">
      <c r="A343" s="27" t="s">
        <v>1433</v>
      </c>
      <c r="B343" s="13">
        <v>45240</v>
      </c>
      <c r="C343" s="29">
        <f>YEAR(B343) - YEAR(_xlfn.MINIFS($B:$B, $A:$A, A343)) + 1</f>
        <v>1</v>
      </c>
      <c r="D343" s="15">
        <f>IF(C343=1, 1500 - SUMIFS($Y:$Y, $A:$A, A343, $C:$C, C343, $E:$E, "Approved", $Z:$Z, "&lt;&gt;PFA GC", $F:$F, "&lt;&gt;No"),
   IF(C343=2, 1000 - SUMIFS($Y:$Y, $A:$A, A343, $C:$C, C343, $E:$E, "Approved", $Z:$Z, "&lt;&gt;PFA GC", $F:$F, "&lt;&gt;No"),
   IF(C343&gt;=3, 500 - SUMIFS($Y:$Y, $A:$A, A343, $C:$C, C343, $E:$E, "Approved", $Z:$Z, "&lt;&gt;PFA GC", $F:$F, "&lt;&gt;No"), "")))</f>
        <v>1500</v>
      </c>
      <c r="E343" s="16" t="s">
        <v>28</v>
      </c>
      <c r="F343" s="17">
        <v>45240</v>
      </c>
      <c r="G343" s="28" t="s">
        <v>30</v>
      </c>
      <c r="H343" s="23" t="s">
        <v>31</v>
      </c>
      <c r="I343" s="23" t="s">
        <v>31</v>
      </c>
      <c r="J343" s="23" t="s">
        <v>31</v>
      </c>
      <c r="K343" s="37" t="s">
        <v>31</v>
      </c>
      <c r="L343" s="20" t="s">
        <v>2097</v>
      </c>
      <c r="M343" s="37" t="s">
        <v>31</v>
      </c>
      <c r="N343" s="37" t="s">
        <v>31</v>
      </c>
      <c r="O343" s="37" t="s">
        <v>31</v>
      </c>
      <c r="P343" s="37" t="s">
        <v>31</v>
      </c>
      <c r="Q343" s="37" t="s">
        <v>31</v>
      </c>
      <c r="R343" s="7" t="s">
        <v>31</v>
      </c>
      <c r="S343" s="23" t="s">
        <v>31</v>
      </c>
      <c r="T343" s="43" t="s">
        <v>31</v>
      </c>
      <c r="U343" s="7" t="s">
        <v>31</v>
      </c>
      <c r="V343" s="22" t="s">
        <v>32</v>
      </c>
      <c r="W343" s="23" t="s">
        <v>39</v>
      </c>
      <c r="X343" s="7" t="s">
        <v>34</v>
      </c>
      <c r="Y343" s="10">
        <v>200</v>
      </c>
      <c r="Z343" s="23" t="s">
        <v>89</v>
      </c>
      <c r="AA343" s="12" t="s">
        <v>60</v>
      </c>
      <c r="AB343" s="51" t="s">
        <v>375</v>
      </c>
      <c r="AC343" s="23" t="s">
        <v>91</v>
      </c>
      <c r="AF343" s="23"/>
    </row>
    <row r="344" spans="1:32" ht="15" customHeight="1" x14ac:dyDescent="0.25">
      <c r="A344" s="27" t="s">
        <v>1434</v>
      </c>
      <c r="B344" s="25">
        <v>45240</v>
      </c>
      <c r="C344" s="29">
        <f>YEAR(B344) - YEAR(_xlfn.MINIFS($B:$B, $A:$A, A344)) + 1</f>
        <v>1</v>
      </c>
      <c r="D344" s="15">
        <f>IF(C344=1, 1500 - SUMIFS($Y:$Y, $A:$A, A344, $C:$C, C344, $E:$E, "Approved", $Z:$Z, "&lt;&gt;PFA GC", $F:$F, "&lt;&gt;No"),
   IF(C344=2, 1000 - SUMIFS($Y:$Y, $A:$A, A344, $C:$C, C344, $E:$E, "Approved", $Z:$Z, "&lt;&gt;PFA GC", $F:$F, "&lt;&gt;No"),
   IF(C344&gt;=3, 500 - SUMIFS($Y:$Y, $A:$A, A344, $C:$C, C344, $E:$E, "Approved", $Z:$Z, "&lt;&gt;PFA GC", $F:$F, "&lt;&gt;No"), "")))</f>
        <v>1500</v>
      </c>
      <c r="E344" s="36" t="s">
        <v>139</v>
      </c>
      <c r="F344" s="17" t="s">
        <v>99</v>
      </c>
      <c r="G344" s="29" t="s">
        <v>202</v>
      </c>
      <c r="H344" s="23" t="s">
        <v>93</v>
      </c>
      <c r="I344" s="23" t="s">
        <v>94</v>
      </c>
      <c r="J344" s="23">
        <v>69526</v>
      </c>
      <c r="K344" s="37" t="s">
        <v>95</v>
      </c>
      <c r="L344" s="20" t="s">
        <v>2098</v>
      </c>
      <c r="M344" s="37" t="s">
        <v>101</v>
      </c>
      <c r="N344" s="37" t="s">
        <v>97</v>
      </c>
      <c r="O344" s="37" t="s">
        <v>98</v>
      </c>
      <c r="P344" s="37" t="s">
        <v>99</v>
      </c>
      <c r="Q344" s="37" t="s">
        <v>114</v>
      </c>
      <c r="R344" s="7"/>
      <c r="S344" s="23">
        <v>2</v>
      </c>
      <c r="T344" s="43">
        <v>3680.75</v>
      </c>
      <c r="U344" s="7"/>
      <c r="V344" s="34" t="s">
        <v>81</v>
      </c>
      <c r="W344" s="23" t="s">
        <v>109</v>
      </c>
      <c r="X344" s="7" t="s">
        <v>33</v>
      </c>
      <c r="Y344" s="10">
        <v>5000</v>
      </c>
      <c r="Z344" s="23"/>
      <c r="AA344" s="12" t="s">
        <v>81</v>
      </c>
      <c r="AB344" s="51" t="s">
        <v>99</v>
      </c>
      <c r="AC344" s="29" t="s">
        <v>99</v>
      </c>
      <c r="AD344" s="23" t="s">
        <v>439</v>
      </c>
      <c r="AF344" s="23"/>
    </row>
    <row r="345" spans="1:32" ht="15" customHeight="1" x14ac:dyDescent="0.25">
      <c r="A345" s="27" t="s">
        <v>1398</v>
      </c>
      <c r="B345" s="25">
        <v>45243</v>
      </c>
      <c r="C345" s="29">
        <f>YEAR(B345) - YEAR(_xlfn.MINIFS($B:$B, $A:$A, A345)) + 1</f>
        <v>1</v>
      </c>
      <c r="D345" s="15">
        <f>IF(C345=1, 1500 - SUMIFS($Y:$Y, $A:$A, A345, $C:$C, C345, $E:$E, "Approved", $Z:$Z, "&lt;&gt;PFA GC", $F:$F, "&lt;&gt;No"),
   IF(C345=2, 1000 - SUMIFS($Y:$Y, $A:$A, A345, $C:$C, C345, $E:$E, "Approved", $Z:$Z, "&lt;&gt;PFA GC", $F:$F, "&lt;&gt;No"),
   IF(C345&gt;=3, 500 - SUMIFS($Y:$Y, $A:$A, A345, $C:$C, C345, $E:$E, "Approved", $Z:$Z, "&lt;&gt;PFA GC", $F:$F, "&lt;&gt;No"), "")))</f>
        <v>1254.1600000000001</v>
      </c>
      <c r="E345" s="16" t="s">
        <v>28</v>
      </c>
      <c r="F345" s="28" t="s">
        <v>29</v>
      </c>
      <c r="G345" s="29" t="s">
        <v>30</v>
      </c>
      <c r="H345" s="23" t="s">
        <v>440</v>
      </c>
      <c r="I345" s="23" t="s">
        <v>441</v>
      </c>
      <c r="J345" s="23">
        <v>66720</v>
      </c>
      <c r="K345" s="37" t="s">
        <v>95</v>
      </c>
      <c r="L345" s="20" t="s">
        <v>2080</v>
      </c>
      <c r="M345" s="37" t="s">
        <v>96</v>
      </c>
      <c r="N345" s="37" t="s">
        <v>102</v>
      </c>
      <c r="O345" s="37" t="s">
        <v>98</v>
      </c>
      <c r="P345" s="37" t="s">
        <v>99</v>
      </c>
      <c r="Q345" s="37" t="s">
        <v>114</v>
      </c>
      <c r="R345" s="7" t="s">
        <v>31</v>
      </c>
      <c r="S345" s="23">
        <v>2</v>
      </c>
      <c r="T345" s="43">
        <v>3015.6</v>
      </c>
      <c r="U345" s="7" t="s">
        <v>31</v>
      </c>
      <c r="V345" s="22" t="s">
        <v>32</v>
      </c>
      <c r="W345" s="23" t="s">
        <v>250</v>
      </c>
      <c r="X345" s="7" t="s">
        <v>45</v>
      </c>
      <c r="Y345" s="10">
        <v>45.91</v>
      </c>
      <c r="Z345" s="23"/>
      <c r="AA345" s="12" t="s">
        <v>70</v>
      </c>
      <c r="AB345" s="51" t="s">
        <v>29</v>
      </c>
      <c r="AC345" s="23" t="s">
        <v>99</v>
      </c>
      <c r="AF345" s="23"/>
    </row>
    <row r="346" spans="1:32" ht="15" customHeight="1" x14ac:dyDescent="0.25">
      <c r="A346" s="30" t="s">
        <v>1398</v>
      </c>
      <c r="B346" s="25">
        <v>45243</v>
      </c>
      <c r="C346" s="29">
        <f>YEAR(B346) - YEAR(_xlfn.MINIFS($B:$B, $A:$A, A346)) + 1</f>
        <v>1</v>
      </c>
      <c r="D346" s="15">
        <f>IF(C346=1, 1500 - SUMIFS($Y:$Y, $A:$A, A346, $C:$C, C346, $E:$E, "Approved", $Z:$Z, "&lt;&gt;PFA GC", $F:$F, "&lt;&gt;No"),
   IF(C346=2, 1000 - SUMIFS($Y:$Y, $A:$A, A346, $C:$C, C346, $E:$E, "Approved", $Z:$Z, "&lt;&gt;PFA GC", $F:$F, "&lt;&gt;No"),
   IF(C346&gt;=3, 500 - SUMIFS($Y:$Y, $A:$A, A346, $C:$C, C346, $E:$E, "Approved", $Z:$Z, "&lt;&gt;PFA GC", $F:$F, "&lt;&gt;No"), "")))</f>
        <v>1254.1600000000001</v>
      </c>
      <c r="E346" s="16" t="s">
        <v>28</v>
      </c>
      <c r="F346" s="28" t="s">
        <v>29</v>
      </c>
      <c r="G346" s="29" t="s">
        <v>30</v>
      </c>
      <c r="H346" s="23" t="s">
        <v>440</v>
      </c>
      <c r="I346" s="23" t="s">
        <v>441</v>
      </c>
      <c r="J346" s="23">
        <v>66720</v>
      </c>
      <c r="K346" s="37" t="s">
        <v>95</v>
      </c>
      <c r="L346" s="20" t="s">
        <v>2080</v>
      </c>
      <c r="M346" s="37" t="s">
        <v>96</v>
      </c>
      <c r="N346" s="37" t="s">
        <v>102</v>
      </c>
      <c r="O346" s="37" t="s">
        <v>98</v>
      </c>
      <c r="P346" s="37" t="s">
        <v>99</v>
      </c>
      <c r="Q346" s="37" t="s">
        <v>114</v>
      </c>
      <c r="R346" s="7" t="s">
        <v>31</v>
      </c>
      <c r="S346" s="23">
        <v>2</v>
      </c>
      <c r="T346" s="43">
        <v>3015.6</v>
      </c>
      <c r="U346" s="7" t="s">
        <v>31</v>
      </c>
      <c r="V346" s="22" t="s">
        <v>32</v>
      </c>
      <c r="W346" s="23" t="s">
        <v>250</v>
      </c>
      <c r="X346" s="7" t="s">
        <v>45</v>
      </c>
      <c r="Y346" s="10">
        <v>99.02</v>
      </c>
      <c r="Z346" s="23"/>
      <c r="AA346" s="12" t="s">
        <v>442</v>
      </c>
      <c r="AB346" s="51" t="s">
        <v>29</v>
      </c>
      <c r="AC346" s="23" t="s">
        <v>99</v>
      </c>
      <c r="AF346" s="23"/>
    </row>
    <row r="347" spans="1:32" ht="15" customHeight="1" x14ac:dyDescent="0.25">
      <c r="A347" s="27" t="s">
        <v>1435</v>
      </c>
      <c r="B347" s="25">
        <v>45243</v>
      </c>
      <c r="C347" s="29">
        <f>YEAR(B347) - YEAR(_xlfn.MINIFS($B:$B, $A:$A, A347)) + 1</f>
        <v>1</v>
      </c>
      <c r="D347" s="15">
        <f>IF(C347=1, 1500 - SUMIFS($Y:$Y, $A:$A, A347, $C:$C, C347, $E:$E, "Approved", $Z:$Z, "&lt;&gt;PFA GC", $F:$F, "&lt;&gt;No"),
   IF(C347=2, 1000 - SUMIFS($Y:$Y, $A:$A, A347, $C:$C, C347, $E:$E, "Approved", $Z:$Z, "&lt;&gt;PFA GC", $F:$F, "&lt;&gt;No"),
   IF(C347&gt;=3, 500 - SUMIFS($Y:$Y, $A:$A, A347, $C:$C, C347, $E:$E, "Approved", $Z:$Z, "&lt;&gt;PFA GC", $F:$F, "&lt;&gt;No"), "")))</f>
        <v>1500</v>
      </c>
      <c r="E347" s="36" t="s">
        <v>139</v>
      </c>
      <c r="F347" s="28" t="s">
        <v>99</v>
      </c>
      <c r="G347" s="29" t="s">
        <v>202</v>
      </c>
      <c r="H347" s="23" t="s">
        <v>100</v>
      </c>
      <c r="I347" s="23" t="s">
        <v>94</v>
      </c>
      <c r="J347" s="23">
        <v>68136</v>
      </c>
      <c r="K347" s="37" t="s">
        <v>95</v>
      </c>
      <c r="L347" s="20" t="s">
        <v>2085</v>
      </c>
      <c r="M347" s="37" t="s">
        <v>96</v>
      </c>
      <c r="N347" s="37" t="s">
        <v>97</v>
      </c>
      <c r="O347" s="37" t="s">
        <v>98</v>
      </c>
      <c r="P347" s="37" t="s">
        <v>270</v>
      </c>
      <c r="Q347" s="37" t="s">
        <v>114</v>
      </c>
      <c r="R347" s="7"/>
      <c r="S347" s="23">
        <v>3</v>
      </c>
      <c r="T347" s="43">
        <v>4472</v>
      </c>
      <c r="U347" s="7"/>
      <c r="V347" s="22" t="s">
        <v>32</v>
      </c>
      <c r="W347" s="23" t="s">
        <v>39</v>
      </c>
      <c r="X347" s="7" t="s">
        <v>141</v>
      </c>
      <c r="Y347" s="10"/>
      <c r="Z347" s="23"/>
      <c r="AA347" s="12"/>
      <c r="AB347" s="51" t="s">
        <v>99</v>
      </c>
      <c r="AC347" s="29" t="s">
        <v>99</v>
      </c>
      <c r="AD347" s="23" t="s">
        <v>203</v>
      </c>
      <c r="AF347" s="23"/>
    </row>
    <row r="348" spans="1:32" ht="15" customHeight="1" x14ac:dyDescent="0.25">
      <c r="A348" s="27" t="s">
        <v>1436</v>
      </c>
      <c r="B348" s="25">
        <v>45244</v>
      </c>
      <c r="C348" s="29">
        <f>YEAR(B348) - YEAR(_xlfn.MINIFS($B:$B, $A:$A, A348)) + 1</f>
        <v>1</v>
      </c>
      <c r="D348" s="15">
        <f>IF(C348=1, 1500 - SUMIFS($Y:$Y, $A:$A, A348, $C:$C, C348, $E:$E, "Approved", $Z:$Z, "&lt;&gt;PFA GC", $F:$F, "&lt;&gt;No"),
   IF(C348=2, 1000 - SUMIFS($Y:$Y, $A:$A, A348, $C:$C, C348, $E:$E, "Approved", $Z:$Z, "&lt;&gt;PFA GC", $F:$F, "&lt;&gt;No"),
   IF(C348&gt;=3, 500 - SUMIFS($Y:$Y, $A:$A, A348, $C:$C, C348, $E:$E, "Approved", $Z:$Z, "&lt;&gt;PFA GC", $F:$F, "&lt;&gt;No"), "")))</f>
        <v>1500</v>
      </c>
      <c r="E348" s="16" t="s">
        <v>28</v>
      </c>
      <c r="F348" s="28">
        <v>45244</v>
      </c>
      <c r="G348" s="28" t="s">
        <v>30</v>
      </c>
      <c r="H348" s="23" t="s">
        <v>31</v>
      </c>
      <c r="I348" s="23" t="s">
        <v>31</v>
      </c>
      <c r="J348" s="23" t="s">
        <v>31</v>
      </c>
      <c r="K348" s="37" t="s">
        <v>31</v>
      </c>
      <c r="L348" s="20" t="s">
        <v>2087</v>
      </c>
      <c r="M348" s="37" t="s">
        <v>31</v>
      </c>
      <c r="N348" s="37" t="s">
        <v>31</v>
      </c>
      <c r="O348" s="37" t="s">
        <v>31</v>
      </c>
      <c r="P348" s="37" t="s">
        <v>31</v>
      </c>
      <c r="Q348" s="37" t="s">
        <v>31</v>
      </c>
      <c r="R348" s="7" t="s">
        <v>31</v>
      </c>
      <c r="S348" s="23" t="s">
        <v>31</v>
      </c>
      <c r="T348" s="43" t="s">
        <v>31</v>
      </c>
      <c r="U348" s="7" t="s">
        <v>31</v>
      </c>
      <c r="V348" s="22" t="s">
        <v>32</v>
      </c>
      <c r="W348" s="23" t="s">
        <v>61</v>
      </c>
      <c r="X348" s="7" t="s">
        <v>34</v>
      </c>
      <c r="Y348" s="10">
        <v>100</v>
      </c>
      <c r="Z348" s="23" t="s">
        <v>89</v>
      </c>
      <c r="AA348" s="12" t="s">
        <v>52</v>
      </c>
      <c r="AB348" s="51" t="s">
        <v>375</v>
      </c>
      <c r="AC348" s="23" t="s">
        <v>91</v>
      </c>
      <c r="AF348" s="23"/>
    </row>
    <row r="349" spans="1:32" ht="15" customHeight="1" x14ac:dyDescent="0.25">
      <c r="A349" s="27" t="s">
        <v>1437</v>
      </c>
      <c r="B349" s="25">
        <v>45245</v>
      </c>
      <c r="C349" s="29">
        <f>YEAR(B349) - YEAR(_xlfn.MINIFS($B:$B, $A:$A, A349)) + 1</f>
        <v>1</v>
      </c>
      <c r="D349" s="15">
        <f>IF(C349=1, 1500 - SUMIFS($Y:$Y, $A:$A, A349, $C:$C, C349, $E:$E, "Approved", $Z:$Z, "&lt;&gt;PFA GC", $F:$F, "&lt;&gt;No"),
   IF(C349=2, 1000 - SUMIFS($Y:$Y, $A:$A, A349, $C:$C, C349, $E:$E, "Approved", $Z:$Z, "&lt;&gt;PFA GC", $F:$F, "&lt;&gt;No"),
   IF(C349&gt;=3, 500 - SUMIFS($Y:$Y, $A:$A, A349, $C:$C, C349, $E:$E, "Approved", $Z:$Z, "&lt;&gt;PFA GC", $F:$F, "&lt;&gt;No"), "")))</f>
        <v>1305.28</v>
      </c>
      <c r="E349" s="36" t="s">
        <v>139</v>
      </c>
      <c r="F349" s="28" t="s">
        <v>99</v>
      </c>
      <c r="G349" s="29" t="s">
        <v>202</v>
      </c>
      <c r="H349" s="23" t="s">
        <v>143</v>
      </c>
      <c r="I349" s="23" t="s">
        <v>94</v>
      </c>
      <c r="J349" s="23">
        <v>68901</v>
      </c>
      <c r="K349" s="37" t="s">
        <v>95</v>
      </c>
      <c r="L349" s="20" t="s">
        <v>2074</v>
      </c>
      <c r="M349" s="37" t="s">
        <v>96</v>
      </c>
      <c r="N349" s="37" t="s">
        <v>97</v>
      </c>
      <c r="O349" s="37" t="s">
        <v>98</v>
      </c>
      <c r="P349" s="37" t="s">
        <v>99</v>
      </c>
      <c r="Q349" s="37" t="s">
        <v>114</v>
      </c>
      <c r="R349" s="7"/>
      <c r="S349" s="23">
        <v>2</v>
      </c>
      <c r="T349" s="43">
        <v>3079</v>
      </c>
      <c r="U349" s="7"/>
      <c r="V349" s="22" t="s">
        <v>144</v>
      </c>
      <c r="W349" s="23" t="s">
        <v>145</v>
      </c>
      <c r="X349" s="7" t="s">
        <v>51</v>
      </c>
      <c r="Y349" s="10">
        <v>194.71</v>
      </c>
      <c r="Z349" s="23" t="s">
        <v>48</v>
      </c>
      <c r="AA349" s="12" t="s">
        <v>443</v>
      </c>
      <c r="AB349" s="51" t="s">
        <v>99</v>
      </c>
      <c r="AC349" s="29" t="s">
        <v>99</v>
      </c>
      <c r="AD349" s="23" t="s">
        <v>203</v>
      </c>
      <c r="AF349" s="23"/>
    </row>
    <row r="350" spans="1:32" ht="15" customHeight="1" x14ac:dyDescent="0.25">
      <c r="A350" s="30" t="s">
        <v>1439</v>
      </c>
      <c r="B350" s="25">
        <v>45245</v>
      </c>
      <c r="C350" s="29">
        <f>YEAR(B350) - YEAR(_xlfn.MINIFS($B:$B, $A:$A, A350)) + 1</f>
        <v>1</v>
      </c>
      <c r="D350" s="15">
        <f>IF(C350=1, 1500 - SUMIFS($Y:$Y, $A:$A, A350, $C:$C, C350, $E:$E, "Approved", $Z:$Z, "&lt;&gt;PFA GC", $F:$F, "&lt;&gt;No"),
   IF(C350=2, 1000 - SUMIFS($Y:$Y, $A:$A, A350, $C:$C, C350, $E:$E, "Approved", $Z:$Z, "&lt;&gt;PFA GC", $F:$F, "&lt;&gt;No"),
   IF(C350&gt;=3, 500 - SUMIFS($Y:$Y, $A:$A, A350, $C:$C, C350, $E:$E, "Approved", $Z:$Z, "&lt;&gt;PFA GC", $F:$F, "&lt;&gt;No"), "")))</f>
        <v>1500</v>
      </c>
      <c r="E350" s="16" t="s">
        <v>28</v>
      </c>
      <c r="F350" s="17">
        <v>45245</v>
      </c>
      <c r="G350" s="28" t="s">
        <v>30</v>
      </c>
      <c r="H350" s="23" t="s">
        <v>31</v>
      </c>
      <c r="I350" s="23" t="s">
        <v>31</v>
      </c>
      <c r="J350" s="23" t="s">
        <v>31</v>
      </c>
      <c r="K350" s="37" t="s">
        <v>31</v>
      </c>
      <c r="L350" s="20" t="s">
        <v>2081</v>
      </c>
      <c r="M350" s="37" t="s">
        <v>31</v>
      </c>
      <c r="N350" s="37" t="s">
        <v>31</v>
      </c>
      <c r="O350" s="37" t="s">
        <v>31</v>
      </c>
      <c r="P350" s="37" t="s">
        <v>31</v>
      </c>
      <c r="Q350" s="37" t="s">
        <v>31</v>
      </c>
      <c r="R350" s="7" t="s">
        <v>31</v>
      </c>
      <c r="S350" s="23" t="s">
        <v>31</v>
      </c>
      <c r="T350" s="43" t="s">
        <v>31</v>
      </c>
      <c r="U350" s="7" t="s">
        <v>31</v>
      </c>
      <c r="V350" s="22" t="s">
        <v>32</v>
      </c>
      <c r="W350" s="23" t="s">
        <v>250</v>
      </c>
      <c r="X350" s="7" t="s">
        <v>34</v>
      </c>
      <c r="Y350" s="10">
        <v>100</v>
      </c>
      <c r="Z350" s="23" t="s">
        <v>89</v>
      </c>
      <c r="AA350" s="12" t="s">
        <v>52</v>
      </c>
      <c r="AB350" s="51" t="s">
        <v>375</v>
      </c>
      <c r="AC350" s="23" t="s">
        <v>91</v>
      </c>
      <c r="AF350" s="23"/>
    </row>
    <row r="351" spans="1:32" ht="15" customHeight="1" x14ac:dyDescent="0.25">
      <c r="A351" s="30" t="s">
        <v>1438</v>
      </c>
      <c r="B351" s="13">
        <v>45245</v>
      </c>
      <c r="C351" s="29">
        <f>YEAR(B351) - YEAR(_xlfn.MINIFS($B:$B, $A:$A, A351)) + 1</f>
        <v>1</v>
      </c>
      <c r="D351" s="15">
        <f>IF(C351=1, 1500 - SUMIFS($Y:$Y, $A:$A, A351, $C:$C, C351, $E:$E, "Approved", $Z:$Z, "&lt;&gt;PFA GC", $F:$F, "&lt;&gt;No"),
   IF(C351=2, 1000 - SUMIFS($Y:$Y, $A:$A, A351, $C:$C, C351, $E:$E, "Approved", $Z:$Z, "&lt;&gt;PFA GC", $F:$F, "&lt;&gt;No"),
   IF(C351&gt;=3, 500 - SUMIFS($Y:$Y, $A:$A, A351, $C:$C, C351, $E:$E, "Approved", $Z:$Z, "&lt;&gt;PFA GC", $F:$F, "&lt;&gt;No"), "")))</f>
        <v>1500</v>
      </c>
      <c r="E351" s="16" t="s">
        <v>28</v>
      </c>
      <c r="F351" s="17">
        <v>45245</v>
      </c>
      <c r="G351" s="28" t="s">
        <v>30</v>
      </c>
      <c r="H351" s="23" t="s">
        <v>31</v>
      </c>
      <c r="I351" s="23" t="s">
        <v>31</v>
      </c>
      <c r="J351" s="23" t="s">
        <v>31</v>
      </c>
      <c r="K351" s="37" t="s">
        <v>31</v>
      </c>
      <c r="L351" s="20" t="s">
        <v>2114</v>
      </c>
      <c r="M351" s="37" t="s">
        <v>31</v>
      </c>
      <c r="N351" s="37" t="s">
        <v>31</v>
      </c>
      <c r="O351" s="37" t="s">
        <v>31</v>
      </c>
      <c r="P351" s="37" t="s">
        <v>31</v>
      </c>
      <c r="Q351" s="37" t="s">
        <v>31</v>
      </c>
      <c r="R351" s="7" t="s">
        <v>31</v>
      </c>
      <c r="S351" s="23" t="s">
        <v>31</v>
      </c>
      <c r="T351" s="43" t="s">
        <v>31</v>
      </c>
      <c r="U351" s="7" t="s">
        <v>31</v>
      </c>
      <c r="V351" s="22" t="s">
        <v>32</v>
      </c>
      <c r="W351" s="23" t="s">
        <v>250</v>
      </c>
      <c r="X351" s="7" t="s">
        <v>34</v>
      </c>
      <c r="Y351" s="10">
        <v>50</v>
      </c>
      <c r="Z351" s="23" t="s">
        <v>89</v>
      </c>
      <c r="AA351" s="12" t="s">
        <v>52</v>
      </c>
      <c r="AB351" s="51" t="s">
        <v>375</v>
      </c>
      <c r="AC351" s="23" t="s">
        <v>91</v>
      </c>
      <c r="AF351" s="23"/>
    </row>
    <row r="352" spans="1:32" ht="15" customHeight="1" x14ac:dyDescent="0.25">
      <c r="A352" s="30" t="s">
        <v>1440</v>
      </c>
      <c r="B352" s="13">
        <v>45246</v>
      </c>
      <c r="C352" s="29">
        <f>YEAR(B352) - YEAR(_xlfn.MINIFS($B:$B, $A:$A, A352)) + 1</f>
        <v>1</v>
      </c>
      <c r="D352" s="15">
        <f>IF(C352=1, 1500 - SUMIFS($Y:$Y, $A:$A, A352, $C:$C, C352, $E:$E, "Approved", $Z:$Z, "&lt;&gt;PFA GC", $F:$F, "&lt;&gt;No"),
   IF(C352=2, 1000 - SUMIFS($Y:$Y, $A:$A, A352, $C:$C, C352, $E:$E, "Approved", $Z:$Z, "&lt;&gt;PFA GC", $F:$F, "&lt;&gt;No"),
   IF(C352&gt;=3, 500 - SUMIFS($Y:$Y, $A:$A, A352, $C:$C, C352, $E:$E, "Approved", $Z:$Z, "&lt;&gt;PFA GC", $F:$F, "&lt;&gt;No"), "")))</f>
        <v>300</v>
      </c>
      <c r="E352" s="16" t="s">
        <v>28</v>
      </c>
      <c r="F352" s="17" t="s">
        <v>29</v>
      </c>
      <c r="G352" s="29" t="s">
        <v>30</v>
      </c>
      <c r="H352" s="23" t="s">
        <v>287</v>
      </c>
      <c r="I352" s="23" t="s">
        <v>94</v>
      </c>
      <c r="J352" s="23">
        <v>68448</v>
      </c>
      <c r="K352" s="37" t="s">
        <v>95</v>
      </c>
      <c r="L352" s="20" t="s">
        <v>2074</v>
      </c>
      <c r="M352" s="37" t="s">
        <v>101</v>
      </c>
      <c r="N352" s="37" t="s">
        <v>102</v>
      </c>
      <c r="O352" s="37" t="s">
        <v>98</v>
      </c>
      <c r="P352" s="37" t="s">
        <v>99</v>
      </c>
      <c r="Q352" s="37" t="s">
        <v>231</v>
      </c>
      <c r="R352" s="7" t="s">
        <v>31</v>
      </c>
      <c r="S352" s="23">
        <v>1</v>
      </c>
      <c r="T352" s="43">
        <v>1402</v>
      </c>
      <c r="U352" s="7" t="s">
        <v>31</v>
      </c>
      <c r="V352" s="22" t="s">
        <v>85</v>
      </c>
      <c r="W352" s="23" t="s">
        <v>107</v>
      </c>
      <c r="X352" s="7" t="s">
        <v>43</v>
      </c>
      <c r="Y352" s="10">
        <v>1200</v>
      </c>
      <c r="Z352" s="23"/>
      <c r="AA352" s="12"/>
      <c r="AB352" s="51" t="s">
        <v>29</v>
      </c>
      <c r="AC352" s="23" t="s">
        <v>99</v>
      </c>
      <c r="AF352" s="23"/>
    </row>
    <row r="353" spans="1:32" ht="15" customHeight="1" x14ac:dyDescent="0.25">
      <c r="A353" s="30" t="s">
        <v>1203</v>
      </c>
      <c r="B353" s="13">
        <v>45246</v>
      </c>
      <c r="C353" s="29">
        <f>YEAR(B353) - YEAR(_xlfn.MINIFS($B:$B, $A:$A, A353)) + 1</f>
        <v>1</v>
      </c>
      <c r="D353" s="15">
        <f>IF(C353=1, 1500 - SUMIFS($Y:$Y, $A:$A, A353, $C:$C, C353, $E:$E, "Approved", $Z:$Z, "&lt;&gt;PFA GC", $F:$F, "&lt;&gt;No"),
   IF(C353=2, 1000 - SUMIFS($Y:$Y, $A:$A, A353, $C:$C, C353, $E:$E, "Approved", $Z:$Z, "&lt;&gt;PFA GC", $F:$F, "&lt;&gt;No"),
   IF(C353&gt;=3, 500 - SUMIFS($Y:$Y, $A:$A, A353, $C:$C, C353, $E:$E, "Approved", $Z:$Z, "&lt;&gt;PFA GC", $F:$F, "&lt;&gt;No"), "")))</f>
        <v>0</v>
      </c>
      <c r="E353" s="16" t="s">
        <v>28</v>
      </c>
      <c r="F353" s="28" t="s">
        <v>29</v>
      </c>
      <c r="G353" s="29" t="s">
        <v>30</v>
      </c>
      <c r="H353" s="23" t="s">
        <v>444</v>
      </c>
      <c r="I353" s="23" t="s">
        <v>94</v>
      </c>
      <c r="J353" s="23">
        <v>68637</v>
      </c>
      <c r="K353" s="37" t="s">
        <v>95</v>
      </c>
      <c r="L353" s="20" t="s">
        <v>2081</v>
      </c>
      <c r="M353" s="37" t="s">
        <v>101</v>
      </c>
      <c r="N353" s="37" t="s">
        <v>97</v>
      </c>
      <c r="O353" s="37" t="s">
        <v>98</v>
      </c>
      <c r="P353" s="37" t="s">
        <v>99</v>
      </c>
      <c r="Q353" s="37" t="s">
        <v>114</v>
      </c>
      <c r="R353" s="7" t="s">
        <v>31</v>
      </c>
      <c r="S353" s="23">
        <v>1</v>
      </c>
      <c r="T353" s="43">
        <v>2900</v>
      </c>
      <c r="U353" s="7" t="s">
        <v>31</v>
      </c>
      <c r="V353" s="22" t="s">
        <v>32</v>
      </c>
      <c r="W353" s="23" t="s">
        <v>61</v>
      </c>
      <c r="X353" s="7" t="s">
        <v>33</v>
      </c>
      <c r="Y353" s="10">
        <v>1500</v>
      </c>
      <c r="Z353" s="23" t="s">
        <v>48</v>
      </c>
      <c r="AA353" s="12" t="s">
        <v>445</v>
      </c>
      <c r="AB353" s="51" t="s">
        <v>29</v>
      </c>
      <c r="AC353" s="23" t="s">
        <v>99</v>
      </c>
      <c r="AF353" s="23"/>
    </row>
    <row r="354" spans="1:32" ht="15" customHeight="1" x14ac:dyDescent="0.25">
      <c r="A354" s="30" t="s">
        <v>1203</v>
      </c>
      <c r="B354" s="13">
        <v>45246</v>
      </c>
      <c r="C354" s="29">
        <f>YEAR(B354) - YEAR(_xlfn.MINIFS($B:$B, $A:$A, A354)) + 1</f>
        <v>1</v>
      </c>
      <c r="D354" s="15">
        <f>IF(C354=1, 1500 - SUMIFS($Y:$Y, $A:$A, A354, $C:$C, C354, $E:$E, "Approved", $Z:$Z, "&lt;&gt;PFA GC", $F:$F, "&lt;&gt;No"),
   IF(C354=2, 1000 - SUMIFS($Y:$Y, $A:$A, A354, $C:$C, C354, $E:$E, "Approved", $Z:$Z, "&lt;&gt;PFA GC", $F:$F, "&lt;&gt;No"),
   IF(C354&gt;=3, 500 - SUMIFS($Y:$Y, $A:$A, A354, $C:$C, C354, $E:$E, "Approved", $Z:$Z, "&lt;&gt;PFA GC", $F:$F, "&lt;&gt;No"), "")))</f>
        <v>0</v>
      </c>
      <c r="E354" s="16" t="s">
        <v>28</v>
      </c>
      <c r="F354" s="17">
        <v>45246</v>
      </c>
      <c r="G354" s="28" t="s">
        <v>30</v>
      </c>
      <c r="H354" s="23" t="s">
        <v>31</v>
      </c>
      <c r="I354" s="23" t="s">
        <v>31</v>
      </c>
      <c r="J354" s="23" t="s">
        <v>31</v>
      </c>
      <c r="K354" s="37" t="s">
        <v>31</v>
      </c>
      <c r="L354" s="20" t="s">
        <v>2088</v>
      </c>
      <c r="M354" s="37" t="s">
        <v>31</v>
      </c>
      <c r="N354" s="37" t="s">
        <v>31</v>
      </c>
      <c r="O354" s="37" t="s">
        <v>31</v>
      </c>
      <c r="P354" s="37" t="s">
        <v>31</v>
      </c>
      <c r="Q354" s="37" t="s">
        <v>31</v>
      </c>
      <c r="R354" s="7" t="s">
        <v>31</v>
      </c>
      <c r="S354" s="23" t="s">
        <v>31</v>
      </c>
      <c r="T354" s="43" t="s">
        <v>31</v>
      </c>
      <c r="U354" s="7" t="s">
        <v>31</v>
      </c>
      <c r="V354" s="22" t="s">
        <v>32</v>
      </c>
      <c r="W354" s="23" t="s">
        <v>61</v>
      </c>
      <c r="X354" s="7" t="s">
        <v>34</v>
      </c>
      <c r="Y354" s="10">
        <v>100</v>
      </c>
      <c r="Z354" s="23" t="s">
        <v>89</v>
      </c>
      <c r="AA354" s="12" t="s">
        <v>52</v>
      </c>
      <c r="AB354" s="51" t="s">
        <v>375</v>
      </c>
      <c r="AC354" s="23" t="s">
        <v>91</v>
      </c>
      <c r="AF354" s="23"/>
    </row>
    <row r="355" spans="1:32" ht="15" customHeight="1" x14ac:dyDescent="0.25">
      <c r="A355" s="30" t="s">
        <v>1441</v>
      </c>
      <c r="B355" s="13">
        <v>45247</v>
      </c>
      <c r="C355" s="29">
        <f>YEAR(B355) - YEAR(_xlfn.MINIFS($B:$B, $A:$A, A355)) + 1</f>
        <v>1</v>
      </c>
      <c r="D355" s="15">
        <f>IF(C355=1, 1500 - SUMIFS($Y:$Y, $A:$A, A355, $C:$C, C355, $E:$E, "Approved", $Z:$Z, "&lt;&gt;PFA GC", $F:$F, "&lt;&gt;No"),
   IF(C355=2, 1000 - SUMIFS($Y:$Y, $A:$A, A355, $C:$C, C355, $E:$E, "Approved", $Z:$Z, "&lt;&gt;PFA GC", $F:$F, "&lt;&gt;No"),
   IF(C355&gt;=3, 500 - SUMIFS($Y:$Y, $A:$A, A355, $C:$C, C355, $E:$E, "Approved", $Z:$Z, "&lt;&gt;PFA GC", $F:$F, "&lt;&gt;No"), "")))</f>
        <v>1270.2</v>
      </c>
      <c r="E355" s="16" t="s">
        <v>28</v>
      </c>
      <c r="F355" s="17" t="s">
        <v>29</v>
      </c>
      <c r="G355" s="29" t="s">
        <v>30</v>
      </c>
      <c r="H355" s="23" t="s">
        <v>446</v>
      </c>
      <c r="I355" s="23" t="s">
        <v>94</v>
      </c>
      <c r="J355" s="23">
        <v>68117</v>
      </c>
      <c r="K355" s="37" t="s">
        <v>95</v>
      </c>
      <c r="L355" s="35" t="s">
        <v>2064</v>
      </c>
      <c r="M355" s="37" t="s">
        <v>101</v>
      </c>
      <c r="N355" s="37" t="s">
        <v>97</v>
      </c>
      <c r="O355" s="37" t="s">
        <v>98</v>
      </c>
      <c r="P355" s="37" t="s">
        <v>99</v>
      </c>
      <c r="Q355" s="37" t="s">
        <v>231</v>
      </c>
      <c r="R355" s="7" t="s">
        <v>31</v>
      </c>
      <c r="S355" s="23">
        <v>1</v>
      </c>
      <c r="T355" s="43">
        <v>990</v>
      </c>
      <c r="U355" s="7" t="s">
        <v>31</v>
      </c>
      <c r="V355" s="22" t="s">
        <v>32</v>
      </c>
      <c r="W355" s="23" t="s">
        <v>447</v>
      </c>
      <c r="X355" s="7" t="s">
        <v>33</v>
      </c>
      <c r="Y355" s="10">
        <v>229.8</v>
      </c>
      <c r="Z355" s="23" t="s">
        <v>38</v>
      </c>
      <c r="AA355" s="12" t="s">
        <v>331</v>
      </c>
      <c r="AB355" s="51" t="s">
        <v>29</v>
      </c>
      <c r="AC355" s="23" t="s">
        <v>99</v>
      </c>
      <c r="AF355" s="23"/>
    </row>
    <row r="356" spans="1:32" ht="15" customHeight="1" x14ac:dyDescent="0.25">
      <c r="A356" s="30" t="s">
        <v>1415</v>
      </c>
      <c r="B356" s="13">
        <v>45250</v>
      </c>
      <c r="C356" s="29">
        <f>YEAR(B356) - YEAR(_xlfn.MINIFS($B:$B, $A:$A, A356)) + 1</f>
        <v>1</v>
      </c>
      <c r="D356" s="15">
        <f>IF(C356=1, 1500 - SUMIFS($Y:$Y, $A:$A, A356, $C:$C, C356, $E:$E, "Approved", $Z:$Z, "&lt;&gt;PFA GC", $F:$F, "&lt;&gt;No"),
   IF(C356=2, 1000 - SUMIFS($Y:$Y, $A:$A, A356, $C:$C, C356, $E:$E, "Approved", $Z:$Z, "&lt;&gt;PFA GC", $F:$F, "&lt;&gt;No"),
   IF(C356&gt;=3, 500 - SUMIFS($Y:$Y, $A:$A, A356, $C:$C, C356, $E:$E, "Approved", $Z:$Z, "&lt;&gt;PFA GC", $F:$F, "&lt;&gt;No"), "")))</f>
        <v>596.38</v>
      </c>
      <c r="E356" s="16" t="s">
        <v>28</v>
      </c>
      <c r="F356" s="28">
        <v>45250</v>
      </c>
      <c r="G356" s="28" t="s">
        <v>30</v>
      </c>
      <c r="H356" s="23" t="s">
        <v>31</v>
      </c>
      <c r="I356" s="23" t="s">
        <v>31</v>
      </c>
      <c r="J356" s="23" t="s">
        <v>31</v>
      </c>
      <c r="K356" s="37" t="s">
        <v>31</v>
      </c>
      <c r="L356" s="20" t="s">
        <v>2080</v>
      </c>
      <c r="M356" s="37" t="s">
        <v>31</v>
      </c>
      <c r="N356" s="37" t="s">
        <v>31</v>
      </c>
      <c r="O356" s="37" t="s">
        <v>31</v>
      </c>
      <c r="P356" s="37" t="s">
        <v>31</v>
      </c>
      <c r="Q356" s="37" t="s">
        <v>31</v>
      </c>
      <c r="R356" s="7" t="s">
        <v>31</v>
      </c>
      <c r="S356" s="23" t="s">
        <v>31</v>
      </c>
      <c r="T356" s="43" t="s">
        <v>31</v>
      </c>
      <c r="U356" s="7" t="s">
        <v>31</v>
      </c>
      <c r="V356" s="48" t="s">
        <v>32</v>
      </c>
      <c r="W356" s="23" t="s">
        <v>61</v>
      </c>
      <c r="X356" s="7" t="s">
        <v>34</v>
      </c>
      <c r="Y356" s="10">
        <v>50</v>
      </c>
      <c r="Z356" s="23" t="s">
        <v>89</v>
      </c>
      <c r="AA356" s="12" t="s">
        <v>52</v>
      </c>
      <c r="AB356" s="51" t="s">
        <v>375</v>
      </c>
      <c r="AC356" s="23" t="s">
        <v>91</v>
      </c>
      <c r="AF356" s="23"/>
    </row>
    <row r="357" spans="1:32" ht="15" customHeight="1" x14ac:dyDescent="0.25">
      <c r="A357" s="30" t="s">
        <v>1227</v>
      </c>
      <c r="B357" s="13">
        <v>45250</v>
      </c>
      <c r="C357" s="29">
        <f>YEAR(B357) - YEAR(_xlfn.MINIFS($B:$B, $A:$A, A357)) + 1</f>
        <v>1</v>
      </c>
      <c r="D357" s="15">
        <f>IF(C357=1, 1500 - SUMIFS($Y:$Y, $A:$A, A357, $C:$C, C357, $E:$E, "Approved", $Z:$Z, "&lt;&gt;PFA GC", $F:$F, "&lt;&gt;No"),
   IF(C357=2, 1000 - SUMIFS($Y:$Y, $A:$A, A357, $C:$C, C357, $E:$E, "Approved", $Z:$Z, "&lt;&gt;PFA GC", $F:$F, "&lt;&gt;No"),
   IF(C357&gt;=3, 500 - SUMIFS($Y:$Y, $A:$A, A357, $C:$C, C357, $E:$E, "Approved", $Z:$Z, "&lt;&gt;PFA GC", $F:$F, "&lt;&gt;No"), "")))</f>
        <v>1500</v>
      </c>
      <c r="E357" s="16" t="s">
        <v>28</v>
      </c>
      <c r="F357" s="28">
        <v>45250</v>
      </c>
      <c r="G357" s="28" t="s">
        <v>30</v>
      </c>
      <c r="H357" s="23" t="s">
        <v>31</v>
      </c>
      <c r="I357" s="23" t="s">
        <v>31</v>
      </c>
      <c r="J357" s="23" t="s">
        <v>31</v>
      </c>
      <c r="K357" s="37" t="s">
        <v>31</v>
      </c>
      <c r="L357" s="20" t="s">
        <v>2090</v>
      </c>
      <c r="M357" s="37" t="s">
        <v>31</v>
      </c>
      <c r="N357" s="37" t="s">
        <v>31</v>
      </c>
      <c r="O357" s="37" t="s">
        <v>31</v>
      </c>
      <c r="P357" s="37" t="s">
        <v>31</v>
      </c>
      <c r="Q357" s="37" t="s">
        <v>31</v>
      </c>
      <c r="R357" s="7" t="s">
        <v>31</v>
      </c>
      <c r="S357" s="23" t="s">
        <v>31</v>
      </c>
      <c r="T357" s="43" t="s">
        <v>31</v>
      </c>
      <c r="U357" s="7" t="s">
        <v>31</v>
      </c>
      <c r="V357" s="22" t="s">
        <v>32</v>
      </c>
      <c r="W357" s="23" t="s">
        <v>61</v>
      </c>
      <c r="X357" s="7" t="s">
        <v>34</v>
      </c>
      <c r="Y357" s="10">
        <v>50</v>
      </c>
      <c r="Z357" s="23" t="s">
        <v>89</v>
      </c>
      <c r="AA357" s="12" t="s">
        <v>52</v>
      </c>
      <c r="AB357" s="51" t="s">
        <v>375</v>
      </c>
      <c r="AC357" s="23" t="s">
        <v>91</v>
      </c>
      <c r="AF357" s="23"/>
    </row>
    <row r="358" spans="1:32" ht="15" customHeight="1" x14ac:dyDescent="0.25">
      <c r="A358" s="30" t="s">
        <v>1443</v>
      </c>
      <c r="B358" s="13">
        <v>45251</v>
      </c>
      <c r="C358" s="29">
        <f>YEAR(B358) - YEAR(_xlfn.MINIFS($B:$B, $A:$A, A358)) + 1</f>
        <v>1</v>
      </c>
      <c r="D358" s="15">
        <f>IF(C358=1, 1500 - SUMIFS($Y:$Y, $A:$A, A358, $C:$C, C358, $E:$E, "Approved", $Z:$Z, "&lt;&gt;PFA GC", $F:$F, "&lt;&gt;No"),
   IF(C358=2, 1000 - SUMIFS($Y:$Y, $A:$A, A358, $C:$C, C358, $E:$E, "Approved", $Z:$Z, "&lt;&gt;PFA GC", $F:$F, "&lt;&gt;No"),
   IF(C358&gt;=3, 500 - SUMIFS($Y:$Y, $A:$A, A358, $C:$C, C358, $E:$E, "Approved", $Z:$Z, "&lt;&gt;PFA GC", $F:$F, "&lt;&gt;No"), "")))</f>
        <v>1500</v>
      </c>
      <c r="E358" s="16" t="s">
        <v>28</v>
      </c>
      <c r="F358" s="28">
        <v>45251</v>
      </c>
      <c r="G358" s="28" t="s">
        <v>30</v>
      </c>
      <c r="H358" s="23" t="s">
        <v>31</v>
      </c>
      <c r="I358" s="23" t="s">
        <v>31</v>
      </c>
      <c r="J358" s="23" t="s">
        <v>31</v>
      </c>
      <c r="K358" s="37" t="s">
        <v>31</v>
      </c>
      <c r="L358" s="20" t="s">
        <v>2080</v>
      </c>
      <c r="M358" s="37" t="s">
        <v>31</v>
      </c>
      <c r="N358" s="37" t="s">
        <v>31</v>
      </c>
      <c r="O358" s="37" t="s">
        <v>31</v>
      </c>
      <c r="P358" s="37" t="s">
        <v>31</v>
      </c>
      <c r="Q358" s="37" t="s">
        <v>31</v>
      </c>
      <c r="R358" s="7" t="s">
        <v>31</v>
      </c>
      <c r="S358" s="23" t="s">
        <v>31</v>
      </c>
      <c r="T358" s="43" t="s">
        <v>31</v>
      </c>
      <c r="U358" s="7" t="s">
        <v>31</v>
      </c>
      <c r="V358" s="22" t="s">
        <v>32</v>
      </c>
      <c r="W358" s="23" t="s">
        <v>250</v>
      </c>
      <c r="X358" s="7" t="s">
        <v>34</v>
      </c>
      <c r="Y358" s="10">
        <v>100</v>
      </c>
      <c r="Z358" s="23" t="s">
        <v>89</v>
      </c>
      <c r="AA358" s="12" t="s">
        <v>52</v>
      </c>
      <c r="AB358" s="51" t="s">
        <v>375</v>
      </c>
      <c r="AC358" s="23" t="s">
        <v>91</v>
      </c>
      <c r="AF358" s="23"/>
    </row>
    <row r="359" spans="1:32" ht="15" customHeight="1" x14ac:dyDescent="0.25">
      <c r="A359" s="30" t="s">
        <v>1368</v>
      </c>
      <c r="B359" s="13">
        <v>45251</v>
      </c>
      <c r="C359" s="29">
        <f>YEAR(B359) - YEAR(_xlfn.MINIFS($B:$B, $A:$A, A359)) + 1</f>
        <v>1</v>
      </c>
      <c r="D359" s="15">
        <f>IF(C359=1, 1500 - SUMIFS($Y:$Y, $A:$A, A359, $C:$C, C359, $E:$E, "Approved", $Z:$Z, "&lt;&gt;PFA GC", $F:$F, "&lt;&gt;No"),
   IF(C359=2, 1000 - SUMIFS($Y:$Y, $A:$A, A359, $C:$C, C359, $E:$E, "Approved", $Z:$Z, "&lt;&gt;PFA GC", $F:$F, "&lt;&gt;No"),
   IF(C359&gt;=3, 500 - SUMIFS($Y:$Y, $A:$A, A359, $C:$C, C359, $E:$E, "Approved", $Z:$Z, "&lt;&gt;PFA GC", $F:$F, "&lt;&gt;No"), "")))</f>
        <v>778.13</v>
      </c>
      <c r="E359" s="16" t="s">
        <v>28</v>
      </c>
      <c r="F359" s="17" t="s">
        <v>29</v>
      </c>
      <c r="G359" s="29" t="s">
        <v>30</v>
      </c>
      <c r="H359" s="23" t="s">
        <v>391</v>
      </c>
      <c r="I359" s="23" t="s">
        <v>94</v>
      </c>
      <c r="J359" s="23">
        <v>68143</v>
      </c>
      <c r="K359" s="37" t="s">
        <v>95</v>
      </c>
      <c r="L359" s="20" t="s">
        <v>2085</v>
      </c>
      <c r="M359" s="37" t="s">
        <v>108</v>
      </c>
      <c r="N359" s="37" t="s">
        <v>97</v>
      </c>
      <c r="O359" s="37" t="s">
        <v>98</v>
      </c>
      <c r="P359" s="37" t="s">
        <v>99</v>
      </c>
      <c r="Q359" s="37" t="s">
        <v>114</v>
      </c>
      <c r="R359" s="7" t="s">
        <v>31</v>
      </c>
      <c r="S359" s="23">
        <v>2</v>
      </c>
      <c r="T359" s="43">
        <v>3584</v>
      </c>
      <c r="U359" s="7" t="s">
        <v>31</v>
      </c>
      <c r="V359" s="22" t="s">
        <v>32</v>
      </c>
      <c r="W359" s="23" t="s">
        <v>61</v>
      </c>
      <c r="X359" s="7" t="s">
        <v>33</v>
      </c>
      <c r="Y359" s="10">
        <v>324.16000000000003</v>
      </c>
      <c r="Z359" s="23" t="s">
        <v>48</v>
      </c>
      <c r="AA359" s="12" t="s">
        <v>448</v>
      </c>
      <c r="AB359" s="51" t="s">
        <v>29</v>
      </c>
      <c r="AC359" s="23" t="s">
        <v>99</v>
      </c>
      <c r="AF359" s="23"/>
    </row>
    <row r="360" spans="1:32" ht="15" customHeight="1" x14ac:dyDescent="0.25">
      <c r="A360" s="27" t="s">
        <v>1442</v>
      </c>
      <c r="B360" s="13">
        <v>45251</v>
      </c>
      <c r="C360" s="29">
        <f>YEAR(B360) - YEAR(_xlfn.MINIFS($B:$B, $A:$A, A360)) + 1</f>
        <v>1</v>
      </c>
      <c r="D360" s="15">
        <f>IF(C360=1, 1500 - SUMIFS($Y:$Y, $A:$A, A360, $C:$C, C360, $E:$E, "Approved", $Z:$Z, "&lt;&gt;PFA GC", $F:$F, "&lt;&gt;No"),
   IF(C360=2, 1000 - SUMIFS($Y:$Y, $A:$A, A360, $C:$C, C360, $E:$E, "Approved", $Z:$Z, "&lt;&gt;PFA GC", $F:$F, "&lt;&gt;No"),
   IF(C360&gt;=3, 500 - SUMIFS($Y:$Y, $A:$A, A360, $C:$C, C360, $E:$E, "Approved", $Z:$Z, "&lt;&gt;PFA GC", $F:$F, "&lt;&gt;No"), "")))</f>
        <v>1249</v>
      </c>
      <c r="E360" s="16" t="s">
        <v>28</v>
      </c>
      <c r="F360" s="17" t="s">
        <v>29</v>
      </c>
      <c r="G360" s="29" t="s">
        <v>30</v>
      </c>
      <c r="H360" s="23" t="s">
        <v>93</v>
      </c>
      <c r="I360" s="23" t="s">
        <v>125</v>
      </c>
      <c r="J360" s="23">
        <v>68516</v>
      </c>
      <c r="K360" s="37" t="s">
        <v>95</v>
      </c>
      <c r="L360" s="20" t="s">
        <v>2103</v>
      </c>
      <c r="M360" s="37" t="s">
        <v>108</v>
      </c>
      <c r="N360" s="37" t="s">
        <v>97</v>
      </c>
      <c r="O360" s="37" t="s">
        <v>98</v>
      </c>
      <c r="P360" s="37" t="s">
        <v>99</v>
      </c>
      <c r="Q360" s="37" t="s">
        <v>114</v>
      </c>
      <c r="R360" s="7" t="s">
        <v>31</v>
      </c>
      <c r="S360" s="23">
        <v>2</v>
      </c>
      <c r="T360" s="43">
        <v>4454</v>
      </c>
      <c r="U360" s="7" t="s">
        <v>31</v>
      </c>
      <c r="V360" s="34" t="s">
        <v>81</v>
      </c>
      <c r="W360" s="23" t="s">
        <v>109</v>
      </c>
      <c r="X360" s="7" t="s">
        <v>51</v>
      </c>
      <c r="Y360" s="10">
        <v>122.75</v>
      </c>
      <c r="Z360" s="23" t="s">
        <v>38</v>
      </c>
      <c r="AA360" s="12" t="s">
        <v>58</v>
      </c>
      <c r="AB360" s="51" t="s">
        <v>29</v>
      </c>
      <c r="AC360" s="23" t="s">
        <v>99</v>
      </c>
      <c r="AF360" s="23"/>
    </row>
    <row r="361" spans="1:32" ht="15" customHeight="1" x14ac:dyDescent="0.25">
      <c r="A361" s="27" t="s">
        <v>1442</v>
      </c>
      <c r="B361" s="25">
        <v>45251</v>
      </c>
      <c r="C361" s="29">
        <f>YEAR(B361) - YEAR(_xlfn.MINIFS($B:$B, $A:$A, A361)) + 1</f>
        <v>1</v>
      </c>
      <c r="D361" s="15">
        <f>IF(C361=1, 1500 - SUMIFS($Y:$Y, $A:$A, A361, $C:$C, C361, $E:$E, "Approved", $Z:$Z, "&lt;&gt;PFA GC", $F:$F, "&lt;&gt;No"),
   IF(C361=2, 1000 - SUMIFS($Y:$Y, $A:$A, A361, $C:$C, C361, $E:$E, "Approved", $Z:$Z, "&lt;&gt;PFA GC", $F:$F, "&lt;&gt;No"),
   IF(C361&gt;=3, 500 - SUMIFS($Y:$Y, $A:$A, A361, $C:$C, C361, $E:$E, "Approved", $Z:$Z, "&lt;&gt;PFA GC", $F:$F, "&lt;&gt;No"), "")))</f>
        <v>1249</v>
      </c>
      <c r="E361" s="16" t="s">
        <v>28</v>
      </c>
      <c r="F361" s="28" t="s">
        <v>136</v>
      </c>
      <c r="G361" s="29" t="s">
        <v>30</v>
      </c>
      <c r="H361" s="23" t="s">
        <v>93</v>
      </c>
      <c r="I361" s="23" t="s">
        <v>125</v>
      </c>
      <c r="J361" s="23">
        <v>68516</v>
      </c>
      <c r="K361" s="37" t="s">
        <v>95</v>
      </c>
      <c r="L361" s="20" t="s">
        <v>2103</v>
      </c>
      <c r="M361" s="37" t="s">
        <v>108</v>
      </c>
      <c r="N361" s="37" t="s">
        <v>97</v>
      </c>
      <c r="O361" s="37" t="s">
        <v>98</v>
      </c>
      <c r="P361" s="37" t="s">
        <v>99</v>
      </c>
      <c r="Q361" s="37" t="s">
        <v>114</v>
      </c>
      <c r="R361" s="7" t="s">
        <v>31</v>
      </c>
      <c r="S361" s="23">
        <v>2</v>
      </c>
      <c r="T361" s="43">
        <v>4454</v>
      </c>
      <c r="U361" s="7" t="s">
        <v>31</v>
      </c>
      <c r="V361" s="34" t="s">
        <v>81</v>
      </c>
      <c r="W361" s="23" t="s">
        <v>109</v>
      </c>
      <c r="X361" s="7" t="s">
        <v>45</v>
      </c>
      <c r="Y361" s="10">
        <v>128.25</v>
      </c>
      <c r="Z361" s="23" t="s">
        <v>48</v>
      </c>
      <c r="AA361" s="12" t="s">
        <v>70</v>
      </c>
      <c r="AB361" s="51" t="s">
        <v>29</v>
      </c>
      <c r="AC361" s="23" t="s">
        <v>99</v>
      </c>
      <c r="AF361" s="23"/>
    </row>
    <row r="362" spans="1:32" ht="15" customHeight="1" x14ac:dyDescent="0.25">
      <c r="A362" s="30" t="s">
        <v>1444</v>
      </c>
      <c r="B362" s="25">
        <v>45251</v>
      </c>
      <c r="C362" s="29">
        <f>YEAR(B362) - YEAR(_xlfn.MINIFS($B:$B, $A:$A, A362)) + 1</f>
        <v>1</v>
      </c>
      <c r="D362" s="15">
        <f>IF(C362=1, 1500 - SUMIFS($Y:$Y, $A:$A, A362, $C:$C, C362, $E:$E, "Approved", $Z:$Z, "&lt;&gt;PFA GC", $F:$F, "&lt;&gt;No"),
   IF(C362=2, 1000 - SUMIFS($Y:$Y, $A:$A, A362, $C:$C, C362, $E:$E, "Approved", $Z:$Z, "&lt;&gt;PFA GC", $F:$F, "&lt;&gt;No"),
   IF(C362&gt;=3, 500 - SUMIFS($Y:$Y, $A:$A, A362, $C:$C, C362, $E:$E, "Approved", $Z:$Z, "&lt;&gt;PFA GC", $F:$F, "&lt;&gt;No"), "")))</f>
        <v>1500</v>
      </c>
      <c r="E362" s="16" t="s">
        <v>28</v>
      </c>
      <c r="F362" s="28">
        <v>45251</v>
      </c>
      <c r="G362" s="28" t="s">
        <v>30</v>
      </c>
      <c r="H362" s="23" t="s">
        <v>31</v>
      </c>
      <c r="I362" s="23" t="s">
        <v>31</v>
      </c>
      <c r="J362" s="23" t="s">
        <v>31</v>
      </c>
      <c r="K362" s="37" t="s">
        <v>31</v>
      </c>
      <c r="L362" s="20" t="s">
        <v>2113</v>
      </c>
      <c r="M362" s="37" t="s">
        <v>31</v>
      </c>
      <c r="N362" s="37" t="s">
        <v>31</v>
      </c>
      <c r="O362" s="37" t="s">
        <v>31</v>
      </c>
      <c r="P362" s="37" t="s">
        <v>31</v>
      </c>
      <c r="Q362" s="37" t="s">
        <v>31</v>
      </c>
      <c r="R362" s="7" t="s">
        <v>31</v>
      </c>
      <c r="S362" s="23" t="s">
        <v>31</v>
      </c>
      <c r="T362" s="43" t="s">
        <v>31</v>
      </c>
      <c r="U362" s="7" t="s">
        <v>31</v>
      </c>
      <c r="V362" s="22" t="s">
        <v>32</v>
      </c>
      <c r="W362" s="23" t="s">
        <v>250</v>
      </c>
      <c r="X362" s="7" t="s">
        <v>34</v>
      </c>
      <c r="Y362" s="10">
        <v>100</v>
      </c>
      <c r="Z362" s="23" t="s">
        <v>89</v>
      </c>
      <c r="AA362" s="12" t="s">
        <v>52</v>
      </c>
      <c r="AB362" s="51" t="s">
        <v>375</v>
      </c>
      <c r="AC362" s="23" t="s">
        <v>91</v>
      </c>
      <c r="AF362" s="23"/>
    </row>
    <row r="363" spans="1:32" ht="15" customHeight="1" x14ac:dyDescent="0.25">
      <c r="A363" s="27" t="s">
        <v>1445</v>
      </c>
      <c r="B363" s="25">
        <v>45252</v>
      </c>
      <c r="C363" s="29">
        <f>YEAR(B363) - YEAR(_xlfn.MINIFS($B:$B, $A:$A, A363)) + 1</f>
        <v>1</v>
      </c>
      <c r="D363" s="15">
        <f>IF(C363=1, 1500 - SUMIFS($Y:$Y, $A:$A, A363, $C:$C, C363, $E:$E, "Approved", $Z:$Z, "&lt;&gt;PFA GC", $F:$F, "&lt;&gt;No"),
   IF(C363=2, 1000 - SUMIFS($Y:$Y, $A:$A, A363, $C:$C, C363, $E:$E, "Approved", $Z:$Z, "&lt;&gt;PFA GC", $F:$F, "&lt;&gt;No"),
   IF(C363&gt;=3, 500 - SUMIFS($Y:$Y, $A:$A, A363, $C:$C, C363, $E:$E, "Approved", $Z:$Z, "&lt;&gt;PFA GC", $F:$F, "&lt;&gt;No"), "")))</f>
        <v>761.21</v>
      </c>
      <c r="E363" s="16" t="s">
        <v>28</v>
      </c>
      <c r="F363" s="28" t="s">
        <v>29</v>
      </c>
      <c r="G363" s="29" t="s">
        <v>30</v>
      </c>
      <c r="H363" s="23" t="s">
        <v>427</v>
      </c>
      <c r="I363" s="23" t="s">
        <v>94</v>
      </c>
      <c r="J363" s="23">
        <v>68467</v>
      </c>
      <c r="K363" s="37" t="s">
        <v>95</v>
      </c>
      <c r="L363" s="20" t="s">
        <v>2076</v>
      </c>
      <c r="M363" s="37" t="s">
        <v>111</v>
      </c>
      <c r="N363" s="37" t="s">
        <v>97</v>
      </c>
      <c r="O363" s="37" t="s">
        <v>98</v>
      </c>
      <c r="P363" s="37" t="s">
        <v>99</v>
      </c>
      <c r="Q363" s="37" t="s">
        <v>114</v>
      </c>
      <c r="R363" s="7" t="s">
        <v>31</v>
      </c>
      <c r="S363" s="23">
        <v>1</v>
      </c>
      <c r="T363" s="43">
        <v>3029.85</v>
      </c>
      <c r="U363" s="7" t="s">
        <v>31</v>
      </c>
      <c r="V363" s="34" t="s">
        <v>81</v>
      </c>
      <c r="W363" s="23" t="s">
        <v>109</v>
      </c>
      <c r="X363" s="7" t="s">
        <v>43</v>
      </c>
      <c r="Y363" s="10">
        <v>738.79</v>
      </c>
      <c r="Z363" s="23" t="s">
        <v>131</v>
      </c>
      <c r="AA363" s="12" t="s">
        <v>449</v>
      </c>
      <c r="AB363" s="51" t="s">
        <v>29</v>
      </c>
      <c r="AC363" s="23" t="s">
        <v>99</v>
      </c>
      <c r="AF363" s="23"/>
    </row>
    <row r="364" spans="1:32" ht="15" customHeight="1" x14ac:dyDescent="0.25">
      <c r="A364" s="27" t="s">
        <v>1403</v>
      </c>
      <c r="B364" s="25">
        <v>45252</v>
      </c>
      <c r="C364" s="29">
        <f>YEAR(B364) - YEAR(_xlfn.MINIFS($B:$B, $A:$A, A364)) + 1</f>
        <v>1</v>
      </c>
      <c r="D364" s="15">
        <f>IF(C364=1, 1500 - SUMIFS($Y:$Y, $A:$A, A364, $C:$C, C364, $E:$E, "Approved", $Z:$Z, "&lt;&gt;PFA GC", $F:$F, "&lt;&gt;No"),
   IF(C364=2, 1000 - SUMIFS($Y:$Y, $A:$A, A364, $C:$C, C364, $E:$E, "Approved", $Z:$Z, "&lt;&gt;PFA GC", $F:$F, "&lt;&gt;No"),
   IF(C364&gt;=3, 500 - SUMIFS($Y:$Y, $A:$A, A364, $C:$C, C364, $E:$E, "Approved", $Z:$Z, "&lt;&gt;PFA GC", $F:$F, "&lt;&gt;No"), "")))</f>
        <v>736.56</v>
      </c>
      <c r="E364" s="16" t="s">
        <v>28</v>
      </c>
      <c r="F364" s="28" t="s">
        <v>29</v>
      </c>
      <c r="G364" s="29" t="s">
        <v>30</v>
      </c>
      <c r="H364" s="23" t="s">
        <v>143</v>
      </c>
      <c r="I364" s="23" t="s">
        <v>94</v>
      </c>
      <c r="J364" s="23">
        <v>68901</v>
      </c>
      <c r="K364" s="37" t="s">
        <v>95</v>
      </c>
      <c r="L364" s="20" t="s">
        <v>2077</v>
      </c>
      <c r="M364" s="37" t="s">
        <v>111</v>
      </c>
      <c r="N364" s="37" t="s">
        <v>97</v>
      </c>
      <c r="O364" s="37" t="s">
        <v>98</v>
      </c>
      <c r="P364" s="37" t="s">
        <v>99</v>
      </c>
      <c r="Q364" s="37" t="s">
        <v>114</v>
      </c>
      <c r="R364" s="7" t="s">
        <v>31</v>
      </c>
      <c r="S364" s="23">
        <v>1</v>
      </c>
      <c r="T364" s="43">
        <v>3720.66</v>
      </c>
      <c r="U364" s="7" t="s">
        <v>31</v>
      </c>
      <c r="V364" s="22" t="s">
        <v>144</v>
      </c>
      <c r="W364" s="23" t="s">
        <v>145</v>
      </c>
      <c r="X364" s="7" t="s">
        <v>45</v>
      </c>
      <c r="Y364" s="10">
        <v>113.44</v>
      </c>
      <c r="Z364" s="23"/>
      <c r="AA364" s="12" t="s">
        <v>240</v>
      </c>
      <c r="AB364" s="51" t="s">
        <v>29</v>
      </c>
      <c r="AC364" s="23" t="s">
        <v>99</v>
      </c>
      <c r="AF364" s="23"/>
    </row>
    <row r="365" spans="1:32" ht="15" customHeight="1" x14ac:dyDescent="0.25">
      <c r="A365" s="27" t="s">
        <v>1446</v>
      </c>
      <c r="B365" s="25">
        <v>45252</v>
      </c>
      <c r="C365" s="29">
        <f>YEAR(B365) - YEAR(_xlfn.MINIFS($B:$B, $A:$A, A365)) + 1</f>
        <v>1</v>
      </c>
      <c r="D365" s="15">
        <f>IF(C365=1, 1500 - SUMIFS($Y:$Y, $A:$A, A365, $C:$C, C365, $E:$E, "Approved", $Z:$Z, "&lt;&gt;PFA GC", $F:$F, "&lt;&gt;No"),
   IF(C365=2, 1000 - SUMIFS($Y:$Y, $A:$A, A365, $C:$C, C365, $E:$E, "Approved", $Z:$Z, "&lt;&gt;PFA GC", $F:$F, "&lt;&gt;No"),
   IF(C365&gt;=3, 500 - SUMIFS($Y:$Y, $A:$A, A365, $C:$C, C365, $E:$E, "Approved", $Z:$Z, "&lt;&gt;PFA GC", $F:$F, "&lt;&gt;No"), "")))</f>
        <v>1250</v>
      </c>
      <c r="E365" s="16" t="s">
        <v>28</v>
      </c>
      <c r="F365" s="28" t="s">
        <v>29</v>
      </c>
      <c r="G365" s="29" t="s">
        <v>30</v>
      </c>
      <c r="H365" s="23" t="s">
        <v>93</v>
      </c>
      <c r="I365" s="23" t="s">
        <v>94</v>
      </c>
      <c r="J365" s="23">
        <v>68502</v>
      </c>
      <c r="K365" s="37" t="s">
        <v>95</v>
      </c>
      <c r="L365" s="20" t="s">
        <v>2079</v>
      </c>
      <c r="M365" s="37" t="s">
        <v>101</v>
      </c>
      <c r="N365" s="37" t="s">
        <v>97</v>
      </c>
      <c r="O365" s="37" t="s">
        <v>98</v>
      </c>
      <c r="P365" s="37" t="s">
        <v>99</v>
      </c>
      <c r="Q365" s="37" t="s">
        <v>114</v>
      </c>
      <c r="R365" s="7" t="s">
        <v>31</v>
      </c>
      <c r="S365" s="23">
        <v>1</v>
      </c>
      <c r="T365" s="43">
        <v>2433</v>
      </c>
      <c r="U365" s="7" t="s">
        <v>31</v>
      </c>
      <c r="V365" s="34" t="s">
        <v>81</v>
      </c>
      <c r="W365" s="23" t="s">
        <v>109</v>
      </c>
      <c r="X365" s="7" t="s">
        <v>40</v>
      </c>
      <c r="Y365" s="10">
        <v>250</v>
      </c>
      <c r="Z365" s="23" t="s">
        <v>35</v>
      </c>
      <c r="AA365" s="12" t="s">
        <v>90</v>
      </c>
      <c r="AB365" s="51" t="s">
        <v>29</v>
      </c>
      <c r="AC365" s="23" t="s">
        <v>99</v>
      </c>
      <c r="AF365" s="23"/>
    </row>
    <row r="366" spans="1:32" ht="15" customHeight="1" x14ac:dyDescent="0.25">
      <c r="A366" s="27" t="s">
        <v>1251</v>
      </c>
      <c r="B366" s="25">
        <v>45252</v>
      </c>
      <c r="C366" s="29">
        <f>YEAR(B366) - YEAR(_xlfn.MINIFS($B:$B, $A:$A, A366)) + 1</f>
        <v>1</v>
      </c>
      <c r="D366" s="15">
        <f>IF(C366=1, 1500 - SUMIFS($Y:$Y, $A:$A, A366, $C:$C, C366, $E:$E, "Approved", $Z:$Z, "&lt;&gt;PFA GC", $F:$F, "&lt;&gt;No"),
   IF(C366=2, 1000 - SUMIFS($Y:$Y, $A:$A, A366, $C:$C, C366, $E:$E, "Approved", $Z:$Z, "&lt;&gt;PFA GC", $F:$F, "&lt;&gt;No"),
   IF(C366&gt;=3, 500 - SUMIFS($Y:$Y, $A:$A, A366, $C:$C, C366, $E:$E, "Approved", $Z:$Z, "&lt;&gt;PFA GC", $F:$F, "&lt;&gt;No"), "")))</f>
        <v>175.04999999999995</v>
      </c>
      <c r="E366" s="16" t="s">
        <v>28</v>
      </c>
      <c r="F366" s="28">
        <v>45252</v>
      </c>
      <c r="G366" s="28" t="s">
        <v>30</v>
      </c>
      <c r="H366" s="23" t="s">
        <v>31</v>
      </c>
      <c r="I366" s="23" t="s">
        <v>31</v>
      </c>
      <c r="J366" s="23" t="s">
        <v>31</v>
      </c>
      <c r="K366" s="37" t="s">
        <v>31</v>
      </c>
      <c r="L366" s="20" t="s">
        <v>2079</v>
      </c>
      <c r="M366" s="37" t="s">
        <v>31</v>
      </c>
      <c r="N366" s="37" t="s">
        <v>31</v>
      </c>
      <c r="O366" s="37" t="s">
        <v>31</v>
      </c>
      <c r="P366" s="37" t="s">
        <v>31</v>
      </c>
      <c r="Q366" s="37" t="s">
        <v>31</v>
      </c>
      <c r="R366" s="7" t="s">
        <v>31</v>
      </c>
      <c r="S366" s="23" t="s">
        <v>31</v>
      </c>
      <c r="T366" s="43" t="s">
        <v>31</v>
      </c>
      <c r="U366" s="7" t="s">
        <v>31</v>
      </c>
      <c r="V366" s="22" t="s">
        <v>32</v>
      </c>
      <c r="W366" s="23" t="s">
        <v>250</v>
      </c>
      <c r="X366" s="7" t="s">
        <v>34</v>
      </c>
      <c r="Y366" s="10">
        <v>75</v>
      </c>
      <c r="Z366" s="23" t="s">
        <v>89</v>
      </c>
      <c r="AA366" s="12" t="s">
        <v>52</v>
      </c>
      <c r="AB366" s="51" t="s">
        <v>375</v>
      </c>
      <c r="AC366" s="23" t="s">
        <v>91</v>
      </c>
      <c r="AF366" s="23"/>
    </row>
    <row r="367" spans="1:32" ht="15" customHeight="1" x14ac:dyDescent="0.25">
      <c r="A367" s="27" t="s">
        <v>1232</v>
      </c>
      <c r="B367" s="25">
        <v>45252</v>
      </c>
      <c r="C367" s="29">
        <f>YEAR(B367) - YEAR(_xlfn.MINIFS($B:$B, $A:$A, A367)) + 1</f>
        <v>1</v>
      </c>
      <c r="D367" s="15">
        <f>IF(C367=1, 1500 - SUMIFS($Y:$Y, $A:$A, A367, $C:$C, C367, $E:$E, "Approved", $Z:$Z, "&lt;&gt;PFA GC", $F:$F, "&lt;&gt;No"),
   IF(C367=2, 1000 - SUMIFS($Y:$Y, $A:$A, A367, $C:$C, C367, $E:$E, "Approved", $Z:$Z, "&lt;&gt;PFA GC", $F:$F, "&lt;&gt;No"),
   IF(C367&gt;=3, 500 - SUMIFS($Y:$Y, $A:$A, A367, $C:$C, C367, $E:$E, "Approved", $Z:$Z, "&lt;&gt;PFA GC", $F:$F, "&lt;&gt;No"), "")))</f>
        <v>1500</v>
      </c>
      <c r="E367" s="16" t="s">
        <v>28</v>
      </c>
      <c r="F367" s="28">
        <v>45252</v>
      </c>
      <c r="G367" s="28" t="s">
        <v>30</v>
      </c>
      <c r="H367" s="23" t="s">
        <v>31</v>
      </c>
      <c r="I367" s="23" t="s">
        <v>31</v>
      </c>
      <c r="J367" s="23" t="s">
        <v>31</v>
      </c>
      <c r="K367" s="37" t="s">
        <v>31</v>
      </c>
      <c r="L367" s="20" t="s">
        <v>2085</v>
      </c>
      <c r="M367" s="37" t="s">
        <v>31</v>
      </c>
      <c r="N367" s="37" t="s">
        <v>31</v>
      </c>
      <c r="O367" s="37" t="s">
        <v>31</v>
      </c>
      <c r="P367" s="37" t="s">
        <v>31</v>
      </c>
      <c r="Q367" s="37" t="s">
        <v>31</v>
      </c>
      <c r="R367" s="7" t="s">
        <v>31</v>
      </c>
      <c r="S367" s="23" t="s">
        <v>31</v>
      </c>
      <c r="T367" s="43" t="s">
        <v>31</v>
      </c>
      <c r="U367" s="7" t="s">
        <v>31</v>
      </c>
      <c r="V367" s="22" t="s">
        <v>32</v>
      </c>
      <c r="W367" s="23" t="s">
        <v>61</v>
      </c>
      <c r="X367" s="7" t="s">
        <v>34</v>
      </c>
      <c r="Y367" s="10">
        <v>50</v>
      </c>
      <c r="Z367" s="23" t="s">
        <v>89</v>
      </c>
      <c r="AA367" s="12" t="s">
        <v>52</v>
      </c>
      <c r="AB367" s="51" t="s">
        <v>375</v>
      </c>
      <c r="AC367" s="23" t="s">
        <v>91</v>
      </c>
      <c r="AF367" s="23"/>
    </row>
    <row r="368" spans="1:32" ht="15" customHeight="1" x14ac:dyDescent="0.25">
      <c r="A368" s="27" t="s">
        <v>1407</v>
      </c>
      <c r="B368" s="25">
        <v>45252</v>
      </c>
      <c r="C368" s="29">
        <f>YEAR(B368) - YEAR(_xlfn.MINIFS($B:$B, $A:$A, A368)) + 1</f>
        <v>1</v>
      </c>
      <c r="D368" s="15">
        <f>IF(C368=1, 1500 - SUMIFS($Y:$Y, $A:$A, A368, $C:$C, C368, $E:$E, "Approved", $Z:$Z, "&lt;&gt;PFA GC", $F:$F, "&lt;&gt;No"),
   IF(C368=2, 1000 - SUMIFS($Y:$Y, $A:$A, A368, $C:$C, C368, $E:$E, "Approved", $Z:$Z, "&lt;&gt;PFA GC", $F:$F, "&lt;&gt;No"),
   IF(C368&gt;=3, 500 - SUMIFS($Y:$Y, $A:$A, A368, $C:$C, C368, $E:$E, "Approved", $Z:$Z, "&lt;&gt;PFA GC", $F:$F, "&lt;&gt;No"), "")))</f>
        <v>1500</v>
      </c>
      <c r="E368" s="16" t="s">
        <v>28</v>
      </c>
      <c r="F368" s="17">
        <v>45252</v>
      </c>
      <c r="G368" s="28" t="s">
        <v>30</v>
      </c>
      <c r="H368" s="23" t="s">
        <v>31</v>
      </c>
      <c r="I368" s="23" t="s">
        <v>31</v>
      </c>
      <c r="J368" s="23" t="s">
        <v>31</v>
      </c>
      <c r="K368" s="37" t="s">
        <v>31</v>
      </c>
      <c r="L368" s="20" t="s">
        <v>2093</v>
      </c>
      <c r="M368" s="37" t="s">
        <v>31</v>
      </c>
      <c r="N368" s="37" t="s">
        <v>31</v>
      </c>
      <c r="O368" s="37" t="s">
        <v>31</v>
      </c>
      <c r="P368" s="37" t="s">
        <v>31</v>
      </c>
      <c r="Q368" s="37" t="s">
        <v>31</v>
      </c>
      <c r="R368" s="7" t="s">
        <v>31</v>
      </c>
      <c r="S368" s="23" t="s">
        <v>31</v>
      </c>
      <c r="T368" s="43" t="s">
        <v>31</v>
      </c>
      <c r="U368" s="7" t="s">
        <v>31</v>
      </c>
      <c r="V368" s="22" t="s">
        <v>32</v>
      </c>
      <c r="W368" s="23" t="s">
        <v>61</v>
      </c>
      <c r="X368" s="7" t="s">
        <v>34</v>
      </c>
      <c r="Y368" s="10">
        <v>75</v>
      </c>
      <c r="Z368" s="23" t="s">
        <v>89</v>
      </c>
      <c r="AA368" s="12" t="s">
        <v>52</v>
      </c>
      <c r="AB368" s="51" t="s">
        <v>375</v>
      </c>
      <c r="AC368" s="23" t="s">
        <v>91</v>
      </c>
      <c r="AF368" s="23"/>
    </row>
    <row r="369" spans="1:32" ht="15" customHeight="1" x14ac:dyDescent="0.25">
      <c r="A369" s="30" t="s">
        <v>1405</v>
      </c>
      <c r="B369" s="25">
        <v>45257</v>
      </c>
      <c r="C369" s="29">
        <f>YEAR(B369) - YEAR(_xlfn.MINIFS($B:$B, $A:$A, A369)) + 1</f>
        <v>1</v>
      </c>
      <c r="D369" s="15">
        <f>IF(C369=1, 1500 - SUMIFS($Y:$Y, $A:$A, A369, $C:$C, C369, $E:$E, "Approved", $Z:$Z, "&lt;&gt;PFA GC", $F:$F, "&lt;&gt;No"),
   IF(C369=2, 1000 - SUMIFS($Y:$Y, $A:$A, A369, $C:$C, C369, $E:$E, "Approved", $Z:$Z, "&lt;&gt;PFA GC", $F:$F, "&lt;&gt;No"),
   IF(C369&gt;=3, 500 - SUMIFS($Y:$Y, $A:$A, A369, $C:$C, C369, $E:$E, "Approved", $Z:$Z, "&lt;&gt;PFA GC", $F:$F, "&lt;&gt;No"), "")))</f>
        <v>123.21000000000004</v>
      </c>
      <c r="E369" s="16" t="s">
        <v>28</v>
      </c>
      <c r="F369" s="17" t="s">
        <v>29</v>
      </c>
      <c r="G369" s="29" t="s">
        <v>30</v>
      </c>
      <c r="H369" s="23" t="s">
        <v>93</v>
      </c>
      <c r="I369" s="23" t="s">
        <v>94</v>
      </c>
      <c r="J369" s="23">
        <v>68521</v>
      </c>
      <c r="K369" s="37" t="s">
        <v>95</v>
      </c>
      <c r="L369" s="20" t="s">
        <v>2080</v>
      </c>
      <c r="M369" s="37" t="s">
        <v>96</v>
      </c>
      <c r="N369" s="37" t="s">
        <v>97</v>
      </c>
      <c r="O369" s="37" t="s">
        <v>98</v>
      </c>
      <c r="P369" s="37" t="s">
        <v>99</v>
      </c>
      <c r="Q369" s="37" t="s">
        <v>114</v>
      </c>
      <c r="R369" s="7" t="s">
        <v>31</v>
      </c>
      <c r="S369" s="23">
        <v>2</v>
      </c>
      <c r="T369" s="43">
        <v>4827</v>
      </c>
      <c r="U369" s="7" t="s">
        <v>31</v>
      </c>
      <c r="V369" s="34" t="s">
        <v>81</v>
      </c>
      <c r="W369" s="23" t="s">
        <v>109</v>
      </c>
      <c r="X369" s="7" t="s">
        <v>33</v>
      </c>
      <c r="Y369" s="10">
        <v>81.37</v>
      </c>
      <c r="Z369" s="23"/>
      <c r="AA369" s="12" t="s">
        <v>408</v>
      </c>
      <c r="AB369" s="51" t="s">
        <v>29</v>
      </c>
      <c r="AC369" s="23" t="s">
        <v>99</v>
      </c>
      <c r="AF369" s="23"/>
    </row>
    <row r="370" spans="1:32" ht="15" customHeight="1" x14ac:dyDescent="0.25">
      <c r="A370" s="27" t="s">
        <v>1448</v>
      </c>
      <c r="B370" s="25">
        <v>45257</v>
      </c>
      <c r="C370" s="29">
        <f>YEAR(B370) - YEAR(_xlfn.MINIFS($B:$B, $A:$A, A370)) + 1</f>
        <v>1</v>
      </c>
      <c r="D370" s="15">
        <f>IF(C370=1, 1500 - SUMIFS($Y:$Y, $A:$A, A370, $C:$C, C370, $E:$E, "Approved", $Z:$Z, "&lt;&gt;PFA GC", $F:$F, "&lt;&gt;No"),
   IF(C370=2, 1000 - SUMIFS($Y:$Y, $A:$A, A370, $C:$C, C370, $E:$E, "Approved", $Z:$Z, "&lt;&gt;PFA GC", $F:$F, "&lt;&gt;No"),
   IF(C370&gt;=3, 500 - SUMIFS($Y:$Y, $A:$A, A370, $C:$C, C370, $E:$E, "Approved", $Z:$Z, "&lt;&gt;PFA GC", $F:$F, "&lt;&gt;No"), "")))</f>
        <v>1411</v>
      </c>
      <c r="E370" s="16" t="s">
        <v>28</v>
      </c>
      <c r="F370" s="28">
        <v>45257</v>
      </c>
      <c r="G370" s="28" t="s">
        <v>30</v>
      </c>
      <c r="H370" s="23" t="s">
        <v>31</v>
      </c>
      <c r="I370" s="23" t="s">
        <v>31</v>
      </c>
      <c r="J370" s="23" t="s">
        <v>31</v>
      </c>
      <c r="K370" s="37" t="s">
        <v>31</v>
      </c>
      <c r="L370" s="20" t="s">
        <v>2088</v>
      </c>
      <c r="M370" s="37" t="s">
        <v>31</v>
      </c>
      <c r="N370" s="37" t="s">
        <v>31</v>
      </c>
      <c r="O370" s="37" t="s">
        <v>31</v>
      </c>
      <c r="P370" s="37" t="s">
        <v>31</v>
      </c>
      <c r="Q370" s="37" t="s">
        <v>31</v>
      </c>
      <c r="R370" s="7" t="s">
        <v>31</v>
      </c>
      <c r="S370" s="23" t="s">
        <v>31</v>
      </c>
      <c r="T370" s="43" t="s">
        <v>31</v>
      </c>
      <c r="U370" s="7" t="s">
        <v>31</v>
      </c>
      <c r="V370" s="22" t="s">
        <v>32</v>
      </c>
      <c r="W370" s="23" t="s">
        <v>61</v>
      </c>
      <c r="X370" s="7" t="s">
        <v>34</v>
      </c>
      <c r="Y370" s="10">
        <v>100</v>
      </c>
      <c r="Z370" s="23" t="s">
        <v>89</v>
      </c>
      <c r="AA370" s="12" t="s">
        <v>52</v>
      </c>
      <c r="AB370" s="51" t="s">
        <v>375</v>
      </c>
      <c r="AC370" s="23" t="s">
        <v>91</v>
      </c>
      <c r="AF370" s="23"/>
    </row>
    <row r="371" spans="1:32" ht="15" customHeight="1" x14ac:dyDescent="0.25">
      <c r="A371" s="30" t="s">
        <v>1231</v>
      </c>
      <c r="B371" s="25">
        <v>45257</v>
      </c>
      <c r="C371" s="29">
        <f>YEAR(B371) - YEAR(_xlfn.MINIFS($B:$B, $A:$A, A371)) + 1</f>
        <v>1</v>
      </c>
      <c r="D371" s="15">
        <f>IF(C371=1, 1500 - SUMIFS($Y:$Y, $A:$A, A371, $C:$C, C371, $E:$E, "Approved", $Z:$Z, "&lt;&gt;PFA GC", $F:$F, "&lt;&gt;No"),
   IF(C371=2, 1000 - SUMIFS($Y:$Y, $A:$A, A371, $C:$C, C371, $E:$E, "Approved", $Z:$Z, "&lt;&gt;PFA GC", $F:$F, "&lt;&gt;No"),
   IF(C371&gt;=3, 500 - SUMIFS($Y:$Y, $A:$A, A371, $C:$C, C371, $E:$E, "Approved", $Z:$Z, "&lt;&gt;PFA GC", $F:$F, "&lt;&gt;No"), "")))</f>
        <v>500</v>
      </c>
      <c r="E371" s="16" t="s">
        <v>28</v>
      </c>
      <c r="F371" s="28" t="s">
        <v>29</v>
      </c>
      <c r="G371" s="29" t="s">
        <v>30</v>
      </c>
      <c r="H371" s="23" t="s">
        <v>120</v>
      </c>
      <c r="I371" s="23" t="s">
        <v>94</v>
      </c>
      <c r="J371" s="23">
        <v>68803</v>
      </c>
      <c r="K371" s="37" t="s">
        <v>151</v>
      </c>
      <c r="L371" s="20" t="s">
        <v>2089</v>
      </c>
      <c r="M371" s="37" t="s">
        <v>101</v>
      </c>
      <c r="N371" s="37" t="s">
        <v>97</v>
      </c>
      <c r="O371" s="37" t="s">
        <v>98</v>
      </c>
      <c r="P371" s="37" t="s">
        <v>29</v>
      </c>
      <c r="Q371" s="37" t="s">
        <v>31</v>
      </c>
      <c r="R371" s="7" t="s">
        <v>31</v>
      </c>
      <c r="S371" s="23">
        <v>1</v>
      </c>
      <c r="T371" s="43" t="s">
        <v>31</v>
      </c>
      <c r="U371" s="7" t="s">
        <v>31</v>
      </c>
      <c r="V371" s="22" t="s">
        <v>32</v>
      </c>
      <c r="W371" s="23" t="s">
        <v>61</v>
      </c>
      <c r="X371" s="7" t="s">
        <v>33</v>
      </c>
      <c r="Y371" s="10">
        <v>200</v>
      </c>
      <c r="Z371" s="23" t="s">
        <v>38</v>
      </c>
      <c r="AA371" s="12" t="s">
        <v>194</v>
      </c>
      <c r="AB371" s="51" t="s">
        <v>29</v>
      </c>
      <c r="AC371" s="23" t="s">
        <v>29</v>
      </c>
      <c r="AF371" s="23"/>
    </row>
    <row r="372" spans="1:32" ht="15" customHeight="1" x14ac:dyDescent="0.25">
      <c r="A372" s="30" t="s">
        <v>1449</v>
      </c>
      <c r="B372" s="13">
        <v>45257</v>
      </c>
      <c r="C372" s="29">
        <f>YEAR(B372) - YEAR(_xlfn.MINIFS($B:$B, $A:$A, A372)) + 1</f>
        <v>1</v>
      </c>
      <c r="D372" s="15">
        <f>IF(C372=1, 1500 - SUMIFS($Y:$Y, $A:$A, A372, $C:$C, C372, $E:$E, "Approved", $Z:$Z, "&lt;&gt;PFA GC", $F:$F, "&lt;&gt;No"),
   IF(C372=2, 1000 - SUMIFS($Y:$Y, $A:$A, A372, $C:$C, C372, $E:$E, "Approved", $Z:$Z, "&lt;&gt;PFA GC", $F:$F, "&lt;&gt;No"),
   IF(C372&gt;=3, 500 - SUMIFS($Y:$Y, $A:$A, A372, $C:$C, C372, $E:$E, "Approved", $Z:$Z, "&lt;&gt;PFA GC", $F:$F, "&lt;&gt;No"), "")))</f>
        <v>189.44000000000005</v>
      </c>
      <c r="E372" s="16" t="s">
        <v>28</v>
      </c>
      <c r="F372" s="28" t="s">
        <v>29</v>
      </c>
      <c r="G372" s="29" t="s">
        <v>30</v>
      </c>
      <c r="H372" s="23" t="s">
        <v>450</v>
      </c>
      <c r="I372" s="23" t="s">
        <v>125</v>
      </c>
      <c r="J372" s="23">
        <v>68632</v>
      </c>
      <c r="K372" s="37" t="s">
        <v>95</v>
      </c>
      <c r="L372" s="20" t="s">
        <v>2097</v>
      </c>
      <c r="M372" s="37" t="s">
        <v>108</v>
      </c>
      <c r="N372" s="37" t="s">
        <v>97</v>
      </c>
      <c r="O372" s="37" t="s">
        <v>98</v>
      </c>
      <c r="P372" s="37" t="s">
        <v>99</v>
      </c>
      <c r="Q372" s="37" t="s">
        <v>231</v>
      </c>
      <c r="R372" s="7" t="s">
        <v>31</v>
      </c>
      <c r="S372" s="23">
        <v>2</v>
      </c>
      <c r="T372" s="43">
        <v>3468</v>
      </c>
      <c r="U372" s="7" t="s">
        <v>31</v>
      </c>
      <c r="V372" s="22" t="s">
        <v>85</v>
      </c>
      <c r="W372" s="23" t="s">
        <v>107</v>
      </c>
      <c r="X372" s="7" t="s">
        <v>43</v>
      </c>
      <c r="Y372" s="10">
        <v>1310.56</v>
      </c>
      <c r="Z372" s="23"/>
      <c r="AA372" s="12" t="s">
        <v>451</v>
      </c>
      <c r="AB372" s="51" t="s">
        <v>29</v>
      </c>
      <c r="AC372" s="23" t="s">
        <v>99</v>
      </c>
      <c r="AF372" s="23"/>
    </row>
    <row r="373" spans="1:32" ht="15" customHeight="1" x14ac:dyDescent="0.25">
      <c r="A373" s="30" t="s">
        <v>1447</v>
      </c>
      <c r="B373" s="13">
        <v>45257</v>
      </c>
      <c r="C373" s="29">
        <f>YEAR(B373) - YEAR(_xlfn.MINIFS($B:$B, $A:$A, A373)) + 1</f>
        <v>1</v>
      </c>
      <c r="D373" s="15">
        <f>IF(C373=1, 1500 - SUMIFS($Y:$Y, $A:$A, A373, $C:$C, C373, $E:$E, "Approved", $Z:$Z, "&lt;&gt;PFA GC", $F:$F, "&lt;&gt;No"),
   IF(C373=2, 1000 - SUMIFS($Y:$Y, $A:$A, A373, $C:$C, C373, $E:$E, "Approved", $Z:$Z, "&lt;&gt;PFA GC", $F:$F, "&lt;&gt;No"),
   IF(C373&gt;=3, 500 - SUMIFS($Y:$Y, $A:$A, A373, $C:$C, C373, $E:$E, "Approved", $Z:$Z, "&lt;&gt;PFA GC", $F:$F, "&lt;&gt;No"), "")))</f>
        <v>1500</v>
      </c>
      <c r="E373" s="16" t="s">
        <v>28</v>
      </c>
      <c r="F373" s="28">
        <v>45257</v>
      </c>
      <c r="G373" s="28" t="s">
        <v>30</v>
      </c>
      <c r="H373" s="23" t="s">
        <v>31</v>
      </c>
      <c r="I373" s="23" t="s">
        <v>31</v>
      </c>
      <c r="J373" s="23" t="s">
        <v>31</v>
      </c>
      <c r="K373" s="37" t="s">
        <v>31</v>
      </c>
      <c r="L373" s="20" t="s">
        <v>2105</v>
      </c>
      <c r="M373" s="37" t="s">
        <v>31</v>
      </c>
      <c r="N373" s="37" t="s">
        <v>31</v>
      </c>
      <c r="O373" s="37" t="s">
        <v>31</v>
      </c>
      <c r="P373" s="37" t="s">
        <v>31</v>
      </c>
      <c r="Q373" s="37" t="s">
        <v>31</v>
      </c>
      <c r="R373" s="7" t="s">
        <v>31</v>
      </c>
      <c r="S373" s="23" t="s">
        <v>31</v>
      </c>
      <c r="T373" s="43" t="s">
        <v>31</v>
      </c>
      <c r="U373" s="7" t="s">
        <v>31</v>
      </c>
      <c r="V373" s="22" t="s">
        <v>32</v>
      </c>
      <c r="W373" s="23" t="s">
        <v>61</v>
      </c>
      <c r="X373" s="7" t="s">
        <v>34</v>
      </c>
      <c r="Y373" s="10">
        <v>75</v>
      </c>
      <c r="Z373" s="23" t="s">
        <v>89</v>
      </c>
      <c r="AA373" s="12" t="s">
        <v>52</v>
      </c>
      <c r="AB373" s="51" t="s">
        <v>375</v>
      </c>
      <c r="AC373" s="23" t="s">
        <v>91</v>
      </c>
      <c r="AF373" s="23"/>
    </row>
    <row r="374" spans="1:32" ht="15" customHeight="1" x14ac:dyDescent="0.25">
      <c r="A374" s="30" t="s">
        <v>1450</v>
      </c>
      <c r="B374" s="13">
        <v>45258</v>
      </c>
      <c r="C374" s="29">
        <f>YEAR(B374) - YEAR(_xlfn.MINIFS($B:$B, $A:$A, A374)) + 1</f>
        <v>1</v>
      </c>
      <c r="D374" s="15">
        <f>IF(C374=1, 1500 - SUMIFS($Y:$Y, $A:$A, A374, $C:$C, C374, $E:$E, "Approved", $Z:$Z, "&lt;&gt;PFA GC", $F:$F, "&lt;&gt;No"),
   IF(C374=2, 1000 - SUMIFS($Y:$Y, $A:$A, A374, $C:$C, C374, $E:$E, "Approved", $Z:$Z, "&lt;&gt;PFA GC", $F:$F, "&lt;&gt;No"),
   IF(C374&gt;=3, 500 - SUMIFS($Y:$Y, $A:$A, A374, $C:$C, C374, $E:$E, "Approved", $Z:$Z, "&lt;&gt;PFA GC", $F:$F, "&lt;&gt;No"), "")))</f>
        <v>0</v>
      </c>
      <c r="E374" s="16" t="s">
        <v>28</v>
      </c>
      <c r="F374" s="28" t="s">
        <v>29</v>
      </c>
      <c r="G374" s="29" t="s">
        <v>30</v>
      </c>
      <c r="H374" s="23" t="s">
        <v>187</v>
      </c>
      <c r="I374" s="23" t="s">
        <v>125</v>
      </c>
      <c r="J374" s="23">
        <v>68350</v>
      </c>
      <c r="K374" s="37" t="s">
        <v>95</v>
      </c>
      <c r="L374" s="20" t="s">
        <v>2083</v>
      </c>
      <c r="M374" s="37" t="s">
        <v>108</v>
      </c>
      <c r="N374" s="37" t="s">
        <v>97</v>
      </c>
      <c r="O374" s="37" t="s">
        <v>98</v>
      </c>
      <c r="P374" s="37" t="s">
        <v>99</v>
      </c>
      <c r="Q374" s="37" t="s">
        <v>114</v>
      </c>
      <c r="R374" s="7" t="s">
        <v>31</v>
      </c>
      <c r="S374" s="23">
        <v>2</v>
      </c>
      <c r="T374" s="43">
        <v>2890</v>
      </c>
      <c r="U374" s="7" t="s">
        <v>31</v>
      </c>
      <c r="V374" s="34" t="s">
        <v>81</v>
      </c>
      <c r="W374" s="23" t="s">
        <v>109</v>
      </c>
      <c r="X374" s="7" t="s">
        <v>33</v>
      </c>
      <c r="Y374" s="10">
        <v>686.4</v>
      </c>
      <c r="Z374" s="23"/>
      <c r="AA374" s="12" t="s">
        <v>456</v>
      </c>
      <c r="AB374" s="51" t="s">
        <v>29</v>
      </c>
      <c r="AC374" s="23" t="s">
        <v>99</v>
      </c>
      <c r="AF374" s="23"/>
    </row>
    <row r="375" spans="1:32" ht="15" customHeight="1" x14ac:dyDescent="0.25">
      <c r="A375" s="27" t="s">
        <v>1450</v>
      </c>
      <c r="B375" s="13">
        <v>45258</v>
      </c>
      <c r="C375" s="29">
        <f>YEAR(B375) - YEAR(_xlfn.MINIFS($B:$B, $A:$A, A375)) + 1</f>
        <v>1</v>
      </c>
      <c r="D375" s="15">
        <f>IF(C375=1, 1500 - SUMIFS($Y:$Y, $A:$A, A375, $C:$C, C375, $E:$E, "Approved", $Z:$Z, "&lt;&gt;PFA GC", $F:$F, "&lt;&gt;No"),
   IF(C375=2, 1000 - SUMIFS($Y:$Y, $A:$A, A375, $C:$C, C375, $E:$E, "Approved", $Z:$Z, "&lt;&gt;PFA GC", $F:$F, "&lt;&gt;No"),
   IF(C375&gt;=3, 500 - SUMIFS($Y:$Y, $A:$A, A375, $C:$C, C375, $E:$E, "Approved", $Z:$Z, "&lt;&gt;PFA GC", $F:$F, "&lt;&gt;No"), "")))</f>
        <v>0</v>
      </c>
      <c r="E375" s="16" t="s">
        <v>28</v>
      </c>
      <c r="F375" s="17" t="s">
        <v>29</v>
      </c>
      <c r="G375" s="29" t="s">
        <v>30</v>
      </c>
      <c r="H375" s="23" t="s">
        <v>187</v>
      </c>
      <c r="I375" s="23" t="s">
        <v>125</v>
      </c>
      <c r="J375" s="23">
        <v>68350</v>
      </c>
      <c r="K375" s="37" t="s">
        <v>95</v>
      </c>
      <c r="L375" s="20" t="s">
        <v>2083</v>
      </c>
      <c r="M375" s="37" t="s">
        <v>108</v>
      </c>
      <c r="N375" s="37" t="s">
        <v>97</v>
      </c>
      <c r="O375" s="37" t="s">
        <v>98</v>
      </c>
      <c r="P375" s="37" t="s">
        <v>99</v>
      </c>
      <c r="Q375" s="37" t="s">
        <v>114</v>
      </c>
      <c r="R375" s="7" t="s">
        <v>31</v>
      </c>
      <c r="S375" s="23">
        <v>2</v>
      </c>
      <c r="T375" s="43">
        <v>2890</v>
      </c>
      <c r="U375" s="7" t="s">
        <v>31</v>
      </c>
      <c r="V375" s="34" t="s">
        <v>81</v>
      </c>
      <c r="W375" s="23" t="s">
        <v>109</v>
      </c>
      <c r="X375" s="7" t="s">
        <v>33</v>
      </c>
      <c r="Y375" s="10">
        <v>813.6</v>
      </c>
      <c r="Z375" s="23"/>
      <c r="AA375" s="12" t="s">
        <v>457</v>
      </c>
      <c r="AB375" s="51" t="s">
        <v>29</v>
      </c>
      <c r="AC375" s="23" t="s">
        <v>99</v>
      </c>
      <c r="AF375" s="23"/>
    </row>
    <row r="376" spans="1:32" ht="15" customHeight="1" x14ac:dyDescent="0.25">
      <c r="A376" s="27" t="s">
        <v>1451</v>
      </c>
      <c r="B376" s="25">
        <v>45258</v>
      </c>
      <c r="C376" s="29">
        <f>YEAR(B376) - YEAR(_xlfn.MINIFS($B:$B, $A:$A, A376)) + 1</f>
        <v>1</v>
      </c>
      <c r="D376" s="15">
        <f>IF(C376=1, 1500 - SUMIFS($Y:$Y, $A:$A, A376, $C:$C, C376, $E:$E, "Approved", $Z:$Z, "&lt;&gt;PFA GC", $F:$F, "&lt;&gt;No"),
   IF(C376=2, 1000 - SUMIFS($Y:$Y, $A:$A, A376, $C:$C, C376, $E:$E, "Approved", $Z:$Z, "&lt;&gt;PFA GC", $F:$F, "&lt;&gt;No"),
   IF(C376&gt;=3, 500 - SUMIFS($Y:$Y, $A:$A, A376, $C:$C, C376, $E:$E, "Approved", $Z:$Z, "&lt;&gt;PFA GC", $F:$F, "&lt;&gt;No"), "")))</f>
        <v>1500</v>
      </c>
      <c r="E376" s="36" t="s">
        <v>139</v>
      </c>
      <c r="F376" s="17" t="s">
        <v>99</v>
      </c>
      <c r="G376" s="29" t="s">
        <v>452</v>
      </c>
      <c r="H376" s="23" t="s">
        <v>453</v>
      </c>
      <c r="I376" s="23" t="s">
        <v>94</v>
      </c>
      <c r="J376" s="23">
        <v>68883</v>
      </c>
      <c r="K376" s="37" t="s">
        <v>95</v>
      </c>
      <c r="L376" s="20" t="s">
        <v>2098</v>
      </c>
      <c r="M376" s="37" t="s">
        <v>96</v>
      </c>
      <c r="N376" s="37" t="s">
        <v>97</v>
      </c>
      <c r="O376" s="37" t="s">
        <v>98</v>
      </c>
      <c r="P376" s="37" t="s">
        <v>270</v>
      </c>
      <c r="Q376" s="37" t="s">
        <v>114</v>
      </c>
      <c r="R376" s="7"/>
      <c r="S376" s="23">
        <v>5</v>
      </c>
      <c r="T376" s="43">
        <v>1410</v>
      </c>
      <c r="U376" s="7"/>
      <c r="V376" s="22" t="s">
        <v>454</v>
      </c>
      <c r="W376" s="23" t="s">
        <v>455</v>
      </c>
      <c r="X376" s="7" t="s">
        <v>141</v>
      </c>
      <c r="Y376" s="10"/>
      <c r="Z376" s="23"/>
      <c r="AA376" s="12"/>
      <c r="AB376" s="51" t="s">
        <v>99</v>
      </c>
      <c r="AC376" s="29" t="s">
        <v>99</v>
      </c>
      <c r="AF376" s="23"/>
    </row>
    <row r="377" spans="1:32" ht="15" customHeight="1" x14ac:dyDescent="0.25">
      <c r="A377" s="27" t="s">
        <v>1454</v>
      </c>
      <c r="B377" s="25">
        <v>45260</v>
      </c>
      <c r="C377" s="29">
        <f>YEAR(B377) - YEAR(_xlfn.MINIFS($B:$B, $A:$A, A377)) + 1</f>
        <v>1</v>
      </c>
      <c r="D377" s="15">
        <f>IF(C377=1, 1500 - SUMIFS($Y:$Y, $A:$A, A377, $C:$C, C377, $E:$E, "Approved", $Z:$Z, "&lt;&gt;PFA GC", $F:$F, "&lt;&gt;No"),
   IF(C377=2, 1000 - SUMIFS($Y:$Y, $A:$A, A377, $C:$C, C377, $E:$E, "Approved", $Z:$Z, "&lt;&gt;PFA GC", $F:$F, "&lt;&gt;No"),
   IF(C377&gt;=3, 500 - SUMIFS($Y:$Y, $A:$A, A377, $C:$C, C377, $E:$E, "Approved", $Z:$Z, "&lt;&gt;PFA GC", $F:$F, "&lt;&gt;No"), "")))</f>
        <v>0</v>
      </c>
      <c r="E377" s="16" t="s">
        <v>28</v>
      </c>
      <c r="F377" s="28" t="s">
        <v>29</v>
      </c>
      <c r="G377" s="29" t="s">
        <v>30</v>
      </c>
      <c r="H377" s="23" t="s">
        <v>458</v>
      </c>
      <c r="I377" s="23" t="s">
        <v>94</v>
      </c>
      <c r="J377" s="23">
        <v>68818</v>
      </c>
      <c r="K377" s="37" t="s">
        <v>95</v>
      </c>
      <c r="L377" s="20" t="s">
        <v>2069</v>
      </c>
      <c r="M377" s="37" t="s">
        <v>111</v>
      </c>
      <c r="N377" s="37" t="s">
        <v>97</v>
      </c>
      <c r="O377" s="37" t="s">
        <v>98</v>
      </c>
      <c r="P377" s="37" t="s">
        <v>99</v>
      </c>
      <c r="Q377" s="37" t="s">
        <v>91</v>
      </c>
      <c r="R377" s="7" t="s">
        <v>31</v>
      </c>
      <c r="S377" s="23">
        <v>1</v>
      </c>
      <c r="T377" s="43">
        <v>2415</v>
      </c>
      <c r="U377" s="7" t="s">
        <v>31</v>
      </c>
      <c r="V377" s="22" t="s">
        <v>144</v>
      </c>
      <c r="W377" s="23" t="s">
        <v>145</v>
      </c>
      <c r="X377" s="7" t="s">
        <v>43</v>
      </c>
      <c r="Y377" s="10">
        <v>1500</v>
      </c>
      <c r="Z377" s="23" t="s">
        <v>131</v>
      </c>
      <c r="AA377" s="12" t="s">
        <v>459</v>
      </c>
      <c r="AB377" s="51" t="s">
        <v>29</v>
      </c>
      <c r="AC377" s="23" t="s">
        <v>99</v>
      </c>
      <c r="AF377" s="23"/>
    </row>
    <row r="378" spans="1:32" ht="15" customHeight="1" x14ac:dyDescent="0.25">
      <c r="A378" s="27" t="s">
        <v>1452</v>
      </c>
      <c r="B378" s="25">
        <v>45260</v>
      </c>
      <c r="C378" s="29">
        <f>YEAR(B378) - YEAR(_xlfn.MINIFS($B:$B, $A:$A, A378)) + 1</f>
        <v>1</v>
      </c>
      <c r="D378" s="15">
        <f>IF(C378=1, 1500 - SUMIFS($Y:$Y, $A:$A, A378, $C:$C, C378, $E:$E, "Approved", $Z:$Z, "&lt;&gt;PFA GC", $F:$F, "&lt;&gt;No"),
   IF(C378=2, 1000 - SUMIFS($Y:$Y, $A:$A, A378, $C:$C, C378, $E:$E, "Approved", $Z:$Z, "&lt;&gt;PFA GC", $F:$F, "&lt;&gt;No"),
   IF(C378&gt;=3, 500 - SUMIFS($Y:$Y, $A:$A, A378, $C:$C, C378, $E:$E, "Approved", $Z:$Z, "&lt;&gt;PFA GC", $F:$F, "&lt;&gt;No"), "")))</f>
        <v>1500</v>
      </c>
      <c r="E378" s="16" t="s">
        <v>28</v>
      </c>
      <c r="F378" s="28">
        <v>45260</v>
      </c>
      <c r="G378" s="28" t="s">
        <v>30</v>
      </c>
      <c r="H378" s="23" t="s">
        <v>31</v>
      </c>
      <c r="I378" s="23" t="s">
        <v>31</v>
      </c>
      <c r="J378" s="23" t="s">
        <v>31</v>
      </c>
      <c r="K378" s="37" t="s">
        <v>31</v>
      </c>
      <c r="L378" s="20" t="s">
        <v>2076</v>
      </c>
      <c r="M378" s="37" t="s">
        <v>31</v>
      </c>
      <c r="N378" s="37" t="s">
        <v>31</v>
      </c>
      <c r="O378" s="37" t="s">
        <v>31</v>
      </c>
      <c r="P378" s="37" t="s">
        <v>31</v>
      </c>
      <c r="Q378" s="37" t="s">
        <v>31</v>
      </c>
      <c r="R378" s="7" t="s">
        <v>31</v>
      </c>
      <c r="S378" s="23" t="s">
        <v>31</v>
      </c>
      <c r="T378" s="43" t="s">
        <v>31</v>
      </c>
      <c r="U378" s="7" t="s">
        <v>31</v>
      </c>
      <c r="V378" s="22" t="s">
        <v>32</v>
      </c>
      <c r="W378" s="23" t="s">
        <v>61</v>
      </c>
      <c r="X378" s="7" t="s">
        <v>34</v>
      </c>
      <c r="Y378" s="10">
        <v>25</v>
      </c>
      <c r="Z378" s="23" t="s">
        <v>89</v>
      </c>
      <c r="AA378" s="12" t="s">
        <v>52</v>
      </c>
      <c r="AB378" s="51" t="s">
        <v>375</v>
      </c>
      <c r="AC378" s="23" t="s">
        <v>91</v>
      </c>
      <c r="AF378" s="23"/>
    </row>
    <row r="379" spans="1:32" ht="15" customHeight="1" x14ac:dyDescent="0.25">
      <c r="A379" s="27" t="s">
        <v>1453</v>
      </c>
      <c r="B379" s="25">
        <v>45260</v>
      </c>
      <c r="C379" s="29">
        <f>YEAR(B379) - YEAR(_xlfn.MINIFS($B:$B, $A:$A, A379)) + 1</f>
        <v>1</v>
      </c>
      <c r="D379" s="15">
        <f>IF(C379=1, 1500 - SUMIFS($Y:$Y, $A:$A, A379, $C:$C, C379, $E:$E, "Approved", $Z:$Z, "&lt;&gt;PFA GC", $F:$F, "&lt;&gt;No"),
   IF(C379=2, 1000 - SUMIFS($Y:$Y, $A:$A, A379, $C:$C, C379, $E:$E, "Approved", $Z:$Z, "&lt;&gt;PFA GC", $F:$F, "&lt;&gt;No"),
   IF(C379&gt;=3, 500 - SUMIFS($Y:$Y, $A:$A, A379, $C:$C, C379, $E:$E, "Approved", $Z:$Z, "&lt;&gt;PFA GC", $F:$F, "&lt;&gt;No"), "")))</f>
        <v>1500</v>
      </c>
      <c r="E379" s="16" t="s">
        <v>28</v>
      </c>
      <c r="F379" s="28">
        <v>45260</v>
      </c>
      <c r="G379" s="28" t="s">
        <v>30</v>
      </c>
      <c r="H379" s="23" t="s">
        <v>31</v>
      </c>
      <c r="I379" s="23" t="s">
        <v>31</v>
      </c>
      <c r="J379" s="23" t="s">
        <v>31</v>
      </c>
      <c r="K379" s="37" t="s">
        <v>31</v>
      </c>
      <c r="L379" s="20" t="s">
        <v>2092</v>
      </c>
      <c r="M379" s="37" t="s">
        <v>31</v>
      </c>
      <c r="N379" s="37" t="s">
        <v>31</v>
      </c>
      <c r="O379" s="37" t="s">
        <v>31</v>
      </c>
      <c r="P379" s="37" t="s">
        <v>31</v>
      </c>
      <c r="Q379" s="37" t="s">
        <v>31</v>
      </c>
      <c r="R379" s="7" t="s">
        <v>31</v>
      </c>
      <c r="S379" s="23" t="s">
        <v>31</v>
      </c>
      <c r="T379" s="43" t="s">
        <v>31</v>
      </c>
      <c r="U379" s="7" t="s">
        <v>31</v>
      </c>
      <c r="V379" s="22" t="s">
        <v>32</v>
      </c>
      <c r="W379" s="23" t="s">
        <v>447</v>
      </c>
      <c r="X379" s="7" t="s">
        <v>34</v>
      </c>
      <c r="Y379" s="10">
        <v>100</v>
      </c>
      <c r="Z379" s="23" t="s">
        <v>89</v>
      </c>
      <c r="AA379" s="12" t="s">
        <v>92</v>
      </c>
      <c r="AB379" s="51" t="s">
        <v>375</v>
      </c>
      <c r="AC379" s="23" t="s">
        <v>91</v>
      </c>
      <c r="AF379" s="23"/>
    </row>
    <row r="380" spans="1:32" ht="15" customHeight="1" x14ac:dyDescent="0.25">
      <c r="A380" s="27" t="s">
        <v>1272</v>
      </c>
      <c r="B380" s="25">
        <v>45260</v>
      </c>
      <c r="C380" s="29">
        <f>YEAR(B380) - YEAR(_xlfn.MINIFS($B:$B, $A:$A, A380)) + 1</f>
        <v>1</v>
      </c>
      <c r="D380" s="15">
        <f>IF(C380=1, 1500 - SUMIFS($Y:$Y, $A:$A, A380, $C:$C, C380, $E:$E, "Approved", $Z:$Z, "&lt;&gt;PFA GC", $F:$F, "&lt;&gt;No"),
   IF(C380=2, 1000 - SUMIFS($Y:$Y, $A:$A, A380, $C:$C, C380, $E:$E, "Approved", $Z:$Z, "&lt;&gt;PFA GC", $F:$F, "&lt;&gt;No"),
   IF(C380&gt;=3, 500 - SUMIFS($Y:$Y, $A:$A, A380, $C:$C, C380, $E:$E, "Approved", $Z:$Z, "&lt;&gt;PFA GC", $F:$F, "&lt;&gt;No"), "")))</f>
        <v>1500</v>
      </c>
      <c r="E380" s="16" t="s">
        <v>28</v>
      </c>
      <c r="F380" s="17">
        <v>45260</v>
      </c>
      <c r="G380" s="28" t="s">
        <v>30</v>
      </c>
      <c r="H380" s="23" t="s">
        <v>31</v>
      </c>
      <c r="I380" s="23" t="s">
        <v>31</v>
      </c>
      <c r="J380" s="23" t="s">
        <v>31</v>
      </c>
      <c r="K380" s="37" t="s">
        <v>31</v>
      </c>
      <c r="L380" s="20" t="s">
        <v>2110</v>
      </c>
      <c r="M380" s="37" t="s">
        <v>31</v>
      </c>
      <c r="N380" s="37" t="s">
        <v>31</v>
      </c>
      <c r="O380" s="37" t="s">
        <v>31</v>
      </c>
      <c r="P380" s="37" t="s">
        <v>31</v>
      </c>
      <c r="Q380" s="37" t="s">
        <v>31</v>
      </c>
      <c r="R380" s="7" t="s">
        <v>31</v>
      </c>
      <c r="S380" s="23" t="s">
        <v>31</v>
      </c>
      <c r="T380" s="43" t="s">
        <v>31</v>
      </c>
      <c r="U380" s="7" t="s">
        <v>31</v>
      </c>
      <c r="V380" s="22" t="s">
        <v>32</v>
      </c>
      <c r="W380" s="23" t="s">
        <v>61</v>
      </c>
      <c r="X380" s="7" t="s">
        <v>34</v>
      </c>
      <c r="Y380" s="10">
        <v>100</v>
      </c>
      <c r="Z380" s="23" t="s">
        <v>89</v>
      </c>
      <c r="AA380" s="12" t="s">
        <v>52</v>
      </c>
      <c r="AB380" s="51" t="s">
        <v>375</v>
      </c>
      <c r="AC380" s="23" t="s">
        <v>91</v>
      </c>
      <c r="AF380" s="23"/>
    </row>
    <row r="381" spans="1:32" ht="15" customHeight="1" x14ac:dyDescent="0.25">
      <c r="A381" s="27" t="s">
        <v>1251</v>
      </c>
      <c r="B381" s="25">
        <v>45261</v>
      </c>
      <c r="C381" s="29">
        <f>YEAR(B381) - YEAR(_xlfn.MINIFS($B:$B, $A:$A, A381)) + 1</f>
        <v>1</v>
      </c>
      <c r="D381" s="15">
        <f>IF(C381=1, 1500 - SUMIFS($Y:$Y, $A:$A, A381, $C:$C, C381, $E:$E, "Approved", $Z:$Z, "&lt;&gt;PFA GC", $F:$F, "&lt;&gt;No"),
   IF(C381=2, 1000 - SUMIFS($Y:$Y, $A:$A, A381, $C:$C, C381, $E:$E, "Approved", $Z:$Z, "&lt;&gt;PFA GC", $F:$F, "&lt;&gt;No"),
   IF(C381&gt;=3, 500 - SUMIFS($Y:$Y, $A:$A, A381, $C:$C, C381, $E:$E, "Approved", $Z:$Z, "&lt;&gt;PFA GC", $F:$F, "&lt;&gt;No"), "")))</f>
        <v>175.04999999999995</v>
      </c>
      <c r="E381" s="16" t="s">
        <v>28</v>
      </c>
      <c r="F381" s="28">
        <v>45261</v>
      </c>
      <c r="G381" s="28" t="s">
        <v>30</v>
      </c>
      <c r="H381" s="23" t="s">
        <v>31</v>
      </c>
      <c r="I381" s="23" t="s">
        <v>31</v>
      </c>
      <c r="J381" s="23" t="s">
        <v>31</v>
      </c>
      <c r="K381" s="37" t="s">
        <v>31</v>
      </c>
      <c r="L381" s="20" t="s">
        <v>2079</v>
      </c>
      <c r="M381" s="37" t="s">
        <v>31</v>
      </c>
      <c r="N381" s="37" t="s">
        <v>31</v>
      </c>
      <c r="O381" s="37" t="s">
        <v>31</v>
      </c>
      <c r="P381" s="37" t="s">
        <v>31</v>
      </c>
      <c r="Q381" s="37" t="s">
        <v>31</v>
      </c>
      <c r="R381" s="7" t="s">
        <v>31</v>
      </c>
      <c r="S381" s="23" t="s">
        <v>31</v>
      </c>
      <c r="T381" s="43" t="s">
        <v>31</v>
      </c>
      <c r="U381" s="7" t="s">
        <v>31</v>
      </c>
      <c r="V381" s="22" t="s">
        <v>32</v>
      </c>
      <c r="W381" s="23" t="s">
        <v>250</v>
      </c>
      <c r="X381" s="7" t="s">
        <v>34</v>
      </c>
      <c r="Y381" s="10">
        <v>100</v>
      </c>
      <c r="Z381" s="23" t="s">
        <v>89</v>
      </c>
      <c r="AA381" s="12" t="s">
        <v>52</v>
      </c>
      <c r="AB381" s="51" t="s">
        <v>375</v>
      </c>
      <c r="AC381" s="23" t="s">
        <v>91</v>
      </c>
      <c r="AF381" s="23"/>
    </row>
    <row r="382" spans="1:32" ht="15" customHeight="1" x14ac:dyDescent="0.25">
      <c r="A382" s="27" t="s">
        <v>1455</v>
      </c>
      <c r="B382" s="25">
        <v>45261</v>
      </c>
      <c r="C382" s="29">
        <f>YEAR(B382) - YEAR(_xlfn.MINIFS($B:$B, $A:$A, A382)) + 1</f>
        <v>1</v>
      </c>
      <c r="D382" s="15">
        <f>IF(C382=1, 1500 - SUMIFS($Y:$Y, $A:$A, A382, $C:$C, C382, $E:$E, "Approved", $Z:$Z, "&lt;&gt;PFA GC", $F:$F, "&lt;&gt;No"),
   IF(C382=2, 1000 - SUMIFS($Y:$Y, $A:$A, A382, $C:$C, C382, $E:$E, "Approved", $Z:$Z, "&lt;&gt;PFA GC", $F:$F, "&lt;&gt;No"),
   IF(C382&gt;=3, 500 - SUMIFS($Y:$Y, $A:$A, A382, $C:$C, C382, $E:$E, "Approved", $Z:$Z, "&lt;&gt;PFA GC", $F:$F, "&lt;&gt;No"), "")))</f>
        <v>1300</v>
      </c>
      <c r="E382" s="16" t="s">
        <v>28</v>
      </c>
      <c r="F382" s="28" t="s">
        <v>29</v>
      </c>
      <c r="G382" s="29" t="s">
        <v>30</v>
      </c>
      <c r="H382" s="23" t="s">
        <v>120</v>
      </c>
      <c r="I382" s="23" t="s">
        <v>94</v>
      </c>
      <c r="J382" s="23">
        <v>68801</v>
      </c>
      <c r="K382" s="37" t="s">
        <v>95</v>
      </c>
      <c r="L382" s="20" t="s">
        <v>2080</v>
      </c>
      <c r="M382" s="37" t="s">
        <v>96</v>
      </c>
      <c r="N382" s="37" t="s">
        <v>102</v>
      </c>
      <c r="O382" s="37" t="s">
        <v>98</v>
      </c>
      <c r="P382" s="37" t="s">
        <v>29</v>
      </c>
      <c r="Q382" s="37" t="s">
        <v>114</v>
      </c>
      <c r="R382" s="7" t="s">
        <v>31</v>
      </c>
      <c r="S382" s="23">
        <v>2</v>
      </c>
      <c r="T382" s="43">
        <v>3923</v>
      </c>
      <c r="U382" s="7" t="s">
        <v>31</v>
      </c>
      <c r="V382" s="22" t="s">
        <v>32</v>
      </c>
      <c r="W382" s="23" t="s">
        <v>61</v>
      </c>
      <c r="X382" s="7" t="s">
        <v>34</v>
      </c>
      <c r="Y382" s="10">
        <v>200</v>
      </c>
      <c r="Z382" s="23" t="s">
        <v>35</v>
      </c>
      <c r="AA382" s="12" t="s">
        <v>52</v>
      </c>
      <c r="AB382" s="51" t="s">
        <v>29</v>
      </c>
      <c r="AC382" s="23" t="s">
        <v>99</v>
      </c>
      <c r="AF382" s="23"/>
    </row>
    <row r="383" spans="1:32" ht="15" customHeight="1" x14ac:dyDescent="0.25">
      <c r="A383" s="27" t="s">
        <v>1325</v>
      </c>
      <c r="B383" s="25">
        <v>45261</v>
      </c>
      <c r="C383" s="29">
        <f>YEAR(B383) - YEAR(_xlfn.MINIFS($B:$B, $A:$A, A383)) + 1</f>
        <v>1</v>
      </c>
      <c r="D383" s="15">
        <f>IF(C383=1, 1500 - SUMIFS($Y:$Y, $A:$A, A383, $C:$C, C383, $E:$E, "Approved", $Z:$Z, "&lt;&gt;PFA GC", $F:$F, "&lt;&gt;No"),
   IF(C383=2, 1000 - SUMIFS($Y:$Y, $A:$A, A383, $C:$C, C383, $E:$E, "Approved", $Z:$Z, "&lt;&gt;PFA GC", $F:$F, "&lt;&gt;No"),
   IF(C383&gt;=3, 500 - SUMIFS($Y:$Y, $A:$A, A383, $C:$C, C383, $E:$E, "Approved", $Z:$Z, "&lt;&gt;PFA GC", $F:$F, "&lt;&gt;No"), "")))</f>
        <v>730.91000000000008</v>
      </c>
      <c r="E383" s="16" t="s">
        <v>28</v>
      </c>
      <c r="F383" s="28" t="s">
        <v>29</v>
      </c>
      <c r="G383" s="29" t="s">
        <v>30</v>
      </c>
      <c r="H383" s="23" t="s">
        <v>93</v>
      </c>
      <c r="I383" s="23" t="s">
        <v>94</v>
      </c>
      <c r="J383" s="23">
        <v>68521</v>
      </c>
      <c r="K383" s="37" t="s">
        <v>95</v>
      </c>
      <c r="L383" s="20" t="s">
        <v>2099</v>
      </c>
      <c r="M383" s="37" t="s">
        <v>101</v>
      </c>
      <c r="N383" s="37" t="s">
        <v>97</v>
      </c>
      <c r="O383" s="37" t="s">
        <v>103</v>
      </c>
      <c r="P383" s="37" t="s">
        <v>99</v>
      </c>
      <c r="Q383" s="37" t="s">
        <v>231</v>
      </c>
      <c r="R383" s="7" t="s">
        <v>31</v>
      </c>
      <c r="S383" s="23">
        <v>3</v>
      </c>
      <c r="T383" s="43">
        <v>0</v>
      </c>
      <c r="U383" s="7" t="s">
        <v>31</v>
      </c>
      <c r="V383" s="22" t="s">
        <v>85</v>
      </c>
      <c r="W383" s="23" t="s">
        <v>107</v>
      </c>
      <c r="X383" s="7" t="s">
        <v>45</v>
      </c>
      <c r="Y383" s="10">
        <v>465.4</v>
      </c>
      <c r="Z383" s="23" t="s">
        <v>48</v>
      </c>
      <c r="AA383" s="12" t="s">
        <v>104</v>
      </c>
      <c r="AB383" s="51" t="s">
        <v>29</v>
      </c>
      <c r="AC383" s="23" t="s">
        <v>99</v>
      </c>
      <c r="AF383" s="23"/>
    </row>
    <row r="384" spans="1:32" ht="15" customHeight="1" x14ac:dyDescent="0.25">
      <c r="A384" s="30" t="s">
        <v>1456</v>
      </c>
      <c r="B384" s="25">
        <v>45264</v>
      </c>
      <c r="C384" s="29">
        <f>YEAR(B384) - YEAR(_xlfn.MINIFS($B:$B, $A:$A, A384)) + 1</f>
        <v>1</v>
      </c>
      <c r="D384" s="15">
        <f>IF(C384=1, 1500 - SUMIFS($Y:$Y, $A:$A, A384, $C:$C, C384, $E:$E, "Approved", $Z:$Z, "&lt;&gt;PFA GC", $F:$F, "&lt;&gt;No"),
   IF(C384=2, 1000 - SUMIFS($Y:$Y, $A:$A, A384, $C:$C, C384, $E:$E, "Approved", $Z:$Z, "&lt;&gt;PFA GC", $F:$F, "&lt;&gt;No"),
   IF(C384&gt;=3, 500 - SUMIFS($Y:$Y, $A:$A, A384, $C:$C, C384, $E:$E, "Approved", $Z:$Z, "&lt;&gt;PFA GC", $F:$F, "&lt;&gt;No"), "")))</f>
        <v>354.55999999999995</v>
      </c>
      <c r="E384" s="16" t="s">
        <v>28</v>
      </c>
      <c r="F384" s="28" t="s">
        <v>29</v>
      </c>
      <c r="G384" s="29" t="s">
        <v>30</v>
      </c>
      <c r="H384" s="23" t="s">
        <v>460</v>
      </c>
      <c r="I384" s="23" t="s">
        <v>94</v>
      </c>
      <c r="J384" s="23">
        <v>68466</v>
      </c>
      <c r="K384" s="37" t="s">
        <v>95</v>
      </c>
      <c r="L384" s="20" t="s">
        <v>2078</v>
      </c>
      <c r="M384" s="37" t="s">
        <v>96</v>
      </c>
      <c r="N384" s="37" t="s">
        <v>102</v>
      </c>
      <c r="O384" s="37" t="s">
        <v>98</v>
      </c>
      <c r="P384" s="37" t="s">
        <v>99</v>
      </c>
      <c r="Q384" s="37" t="s">
        <v>231</v>
      </c>
      <c r="R384" s="7" t="s">
        <v>31</v>
      </c>
      <c r="S384" s="23">
        <v>2</v>
      </c>
      <c r="T384" s="43">
        <v>1353.3</v>
      </c>
      <c r="U384" s="7" t="s">
        <v>31</v>
      </c>
      <c r="V384" s="22" t="s">
        <v>85</v>
      </c>
      <c r="W384" s="23" t="s">
        <v>130</v>
      </c>
      <c r="X384" s="7" t="s">
        <v>40</v>
      </c>
      <c r="Y384" s="10">
        <v>200</v>
      </c>
      <c r="Z384" s="23" t="s">
        <v>35</v>
      </c>
      <c r="AA384" s="12" t="s">
        <v>90</v>
      </c>
      <c r="AB384" s="51" t="s">
        <v>29</v>
      </c>
      <c r="AC384" s="23" t="s">
        <v>99</v>
      </c>
      <c r="AF384" s="23"/>
    </row>
    <row r="385" spans="1:32" ht="15" customHeight="1" x14ac:dyDescent="0.25">
      <c r="A385" s="27" t="s">
        <v>1456</v>
      </c>
      <c r="B385" s="13">
        <v>45264</v>
      </c>
      <c r="C385" s="29">
        <f>YEAR(B385) - YEAR(_xlfn.MINIFS($B:$B, $A:$A, A385)) + 1</f>
        <v>1</v>
      </c>
      <c r="D385" s="15">
        <f>IF(C385=1, 1500 - SUMIFS($Y:$Y, $A:$A, A385, $C:$C, C385, $E:$E, "Approved", $Z:$Z, "&lt;&gt;PFA GC", $F:$F, "&lt;&gt;No"),
   IF(C385=2, 1000 - SUMIFS($Y:$Y, $A:$A, A385, $C:$C, C385, $E:$E, "Approved", $Z:$Z, "&lt;&gt;PFA GC", $F:$F, "&lt;&gt;No"),
   IF(C385&gt;=3, 500 - SUMIFS($Y:$Y, $A:$A, A385, $C:$C, C385, $E:$E, "Approved", $Z:$Z, "&lt;&gt;PFA GC", $F:$F, "&lt;&gt;No"), "")))</f>
        <v>354.55999999999995</v>
      </c>
      <c r="E385" s="16" t="s">
        <v>28</v>
      </c>
      <c r="F385" s="28" t="s">
        <v>29</v>
      </c>
      <c r="G385" s="29" t="s">
        <v>30</v>
      </c>
      <c r="H385" s="23" t="s">
        <v>460</v>
      </c>
      <c r="I385" s="23" t="s">
        <v>94</v>
      </c>
      <c r="J385" s="23">
        <v>68466</v>
      </c>
      <c r="K385" s="37" t="s">
        <v>95</v>
      </c>
      <c r="L385" s="20" t="s">
        <v>2078</v>
      </c>
      <c r="M385" s="37" t="s">
        <v>96</v>
      </c>
      <c r="N385" s="37" t="s">
        <v>102</v>
      </c>
      <c r="O385" s="37" t="s">
        <v>98</v>
      </c>
      <c r="P385" s="37" t="s">
        <v>99</v>
      </c>
      <c r="Q385" s="37" t="s">
        <v>231</v>
      </c>
      <c r="R385" s="7" t="s">
        <v>31</v>
      </c>
      <c r="S385" s="23">
        <v>2</v>
      </c>
      <c r="T385" s="43">
        <v>1353.3</v>
      </c>
      <c r="U385" s="7" t="s">
        <v>31</v>
      </c>
      <c r="V385" s="48" t="s">
        <v>85</v>
      </c>
      <c r="W385" s="23" t="s">
        <v>130</v>
      </c>
      <c r="X385" s="7" t="s">
        <v>43</v>
      </c>
      <c r="Y385" s="10">
        <v>900</v>
      </c>
      <c r="Z385" s="23"/>
      <c r="AA385" s="12" t="s">
        <v>461</v>
      </c>
      <c r="AB385" s="51" t="s">
        <v>29</v>
      </c>
      <c r="AC385" s="23" t="s">
        <v>99</v>
      </c>
      <c r="AF385" s="23"/>
    </row>
    <row r="386" spans="1:32" ht="15" customHeight="1" x14ac:dyDescent="0.25">
      <c r="A386" s="30" t="s">
        <v>1415</v>
      </c>
      <c r="B386" s="25">
        <v>45265</v>
      </c>
      <c r="C386" s="29">
        <f>YEAR(B386) - YEAR(_xlfn.MINIFS($B:$B, $A:$A, A386)) + 1</f>
        <v>1</v>
      </c>
      <c r="D386" s="15">
        <f>IF(C386=1, 1500 - SUMIFS($Y:$Y, $A:$A, A386, $C:$C, C386, $E:$E, "Approved", $Z:$Z, "&lt;&gt;PFA GC", $F:$F, "&lt;&gt;No"),
   IF(C386=2, 1000 - SUMIFS($Y:$Y, $A:$A, A386, $C:$C, C386, $E:$E, "Approved", $Z:$Z, "&lt;&gt;PFA GC", $F:$F, "&lt;&gt;No"),
   IF(C386&gt;=3, 500 - SUMIFS($Y:$Y, $A:$A, A386, $C:$C, C386, $E:$E, "Approved", $Z:$Z, "&lt;&gt;PFA GC", $F:$F, "&lt;&gt;No"), "")))</f>
        <v>596.38</v>
      </c>
      <c r="E386" s="16" t="s">
        <v>28</v>
      </c>
      <c r="F386" s="28">
        <v>45265</v>
      </c>
      <c r="G386" s="28" t="s">
        <v>30</v>
      </c>
      <c r="H386" s="23" t="s">
        <v>31</v>
      </c>
      <c r="I386" s="23" t="s">
        <v>31</v>
      </c>
      <c r="J386" s="23" t="s">
        <v>31</v>
      </c>
      <c r="K386" s="37" t="s">
        <v>31</v>
      </c>
      <c r="L386" s="20" t="s">
        <v>2080</v>
      </c>
      <c r="M386" s="37" t="s">
        <v>31</v>
      </c>
      <c r="N386" s="37" t="s">
        <v>31</v>
      </c>
      <c r="O386" s="37" t="s">
        <v>31</v>
      </c>
      <c r="P386" s="37" t="s">
        <v>31</v>
      </c>
      <c r="Q386" s="37" t="s">
        <v>31</v>
      </c>
      <c r="R386" s="7" t="s">
        <v>31</v>
      </c>
      <c r="S386" s="23" t="s">
        <v>31</v>
      </c>
      <c r="T386" s="43" t="s">
        <v>31</v>
      </c>
      <c r="U386" s="7" t="s">
        <v>31</v>
      </c>
      <c r="V386" s="48" t="s">
        <v>32</v>
      </c>
      <c r="W386" s="23" t="s">
        <v>61</v>
      </c>
      <c r="X386" s="7" t="s">
        <v>34</v>
      </c>
      <c r="Y386" s="10">
        <v>25</v>
      </c>
      <c r="Z386" s="23" t="s">
        <v>89</v>
      </c>
      <c r="AA386" s="12" t="s">
        <v>52</v>
      </c>
      <c r="AB386" s="51" t="s">
        <v>375</v>
      </c>
      <c r="AC386" s="23" t="s">
        <v>91</v>
      </c>
      <c r="AF386" s="23"/>
    </row>
    <row r="387" spans="1:32" ht="15" customHeight="1" x14ac:dyDescent="0.25">
      <c r="A387" s="27" t="s">
        <v>1457</v>
      </c>
      <c r="B387" s="13">
        <v>45265</v>
      </c>
      <c r="C387" s="29">
        <f>YEAR(B387) - YEAR(_xlfn.MINIFS($B:$B, $A:$A, A387)) + 1</f>
        <v>1</v>
      </c>
      <c r="D387" s="15">
        <f>IF(C387=1, 1500 - SUMIFS($Y:$Y, $A:$A, A387, $C:$C, C387, $E:$E, "Approved", $Z:$Z, "&lt;&gt;PFA GC", $F:$F, "&lt;&gt;No"),
   IF(C387=2, 1000 - SUMIFS($Y:$Y, $A:$A, A387, $C:$C, C387, $E:$E, "Approved", $Z:$Z, "&lt;&gt;PFA GC", $F:$F, "&lt;&gt;No"),
   IF(C387&gt;=3, 500 - SUMIFS($Y:$Y, $A:$A, A387, $C:$C, C387, $E:$E, "Approved", $Z:$Z, "&lt;&gt;PFA GC", $F:$F, "&lt;&gt;No"), "")))</f>
        <v>1500</v>
      </c>
      <c r="E387" s="16" t="s">
        <v>28</v>
      </c>
      <c r="F387" s="28">
        <v>45265</v>
      </c>
      <c r="G387" s="28" t="s">
        <v>30</v>
      </c>
      <c r="H387" s="23" t="s">
        <v>31</v>
      </c>
      <c r="I387" s="23" t="s">
        <v>31</v>
      </c>
      <c r="J387" s="23" t="s">
        <v>31</v>
      </c>
      <c r="K387" s="37" t="s">
        <v>31</v>
      </c>
      <c r="L387" s="20" t="s">
        <v>2090</v>
      </c>
      <c r="M387" s="37" t="s">
        <v>31</v>
      </c>
      <c r="N387" s="37" t="s">
        <v>31</v>
      </c>
      <c r="O387" s="37" t="s">
        <v>31</v>
      </c>
      <c r="P387" s="37" t="s">
        <v>31</v>
      </c>
      <c r="Q387" s="37" t="s">
        <v>31</v>
      </c>
      <c r="R387" s="7" t="s">
        <v>31</v>
      </c>
      <c r="S387" s="23" t="s">
        <v>31</v>
      </c>
      <c r="T387" s="43" t="s">
        <v>31</v>
      </c>
      <c r="U387" s="7" t="s">
        <v>31</v>
      </c>
      <c r="V387" s="48" t="s">
        <v>32</v>
      </c>
      <c r="W387" s="23" t="s">
        <v>462</v>
      </c>
      <c r="X387" s="7" t="s">
        <v>34</v>
      </c>
      <c r="Y387" s="10">
        <v>20</v>
      </c>
      <c r="Z387" s="23" t="s">
        <v>89</v>
      </c>
      <c r="AA387" s="12" t="s">
        <v>92</v>
      </c>
      <c r="AB387" s="51" t="s">
        <v>375</v>
      </c>
      <c r="AC387" s="23" t="s">
        <v>91</v>
      </c>
      <c r="AF387" s="23"/>
    </row>
    <row r="388" spans="1:32" ht="15" customHeight="1" x14ac:dyDescent="0.25">
      <c r="A388" s="27" t="s">
        <v>1255</v>
      </c>
      <c r="B388" s="25">
        <v>45265</v>
      </c>
      <c r="C388" s="29">
        <f>YEAR(B388) - YEAR(_xlfn.MINIFS($B:$B, $A:$A, A388)) + 1</f>
        <v>1</v>
      </c>
      <c r="D388" s="15">
        <f>IF(C388=1, 1500 - SUMIFS($Y:$Y, $A:$A, A388, $C:$C, C388, $E:$E, "Approved", $Z:$Z, "&lt;&gt;PFA GC", $F:$F, "&lt;&gt;No"),
   IF(C388=2, 1000 - SUMIFS($Y:$Y, $A:$A, A388, $C:$C, C388, $E:$E, "Approved", $Z:$Z, "&lt;&gt;PFA GC", $F:$F, "&lt;&gt;No"),
   IF(C388&gt;=3, 500 - SUMIFS($Y:$Y, $A:$A, A388, $C:$C, C388, $E:$E, "Approved", $Z:$Z, "&lt;&gt;PFA GC", $F:$F, "&lt;&gt;No"), "")))</f>
        <v>1500</v>
      </c>
      <c r="E388" s="16" t="s">
        <v>28</v>
      </c>
      <c r="F388" s="28">
        <v>45265</v>
      </c>
      <c r="G388" s="28" t="s">
        <v>30</v>
      </c>
      <c r="H388" s="23" t="s">
        <v>31</v>
      </c>
      <c r="I388" s="23" t="s">
        <v>31</v>
      </c>
      <c r="J388" s="23" t="s">
        <v>31</v>
      </c>
      <c r="K388" s="37" t="s">
        <v>31</v>
      </c>
      <c r="L388" s="20" t="s">
        <v>2095</v>
      </c>
      <c r="M388" s="37" t="s">
        <v>31</v>
      </c>
      <c r="N388" s="37" t="s">
        <v>31</v>
      </c>
      <c r="O388" s="37" t="s">
        <v>31</v>
      </c>
      <c r="P388" s="37" t="s">
        <v>31</v>
      </c>
      <c r="Q388" s="37" t="s">
        <v>31</v>
      </c>
      <c r="R388" s="7" t="s">
        <v>31</v>
      </c>
      <c r="S388" s="23" t="s">
        <v>31</v>
      </c>
      <c r="T388" s="43" t="s">
        <v>31</v>
      </c>
      <c r="U388" s="7" t="s">
        <v>31</v>
      </c>
      <c r="V388" s="22" t="s">
        <v>32</v>
      </c>
      <c r="W388" s="23" t="s">
        <v>61</v>
      </c>
      <c r="X388" s="7" t="s">
        <v>34</v>
      </c>
      <c r="Y388" s="10">
        <v>100</v>
      </c>
      <c r="Z388" s="23" t="s">
        <v>89</v>
      </c>
      <c r="AA388" s="12" t="s">
        <v>52</v>
      </c>
      <c r="AB388" s="51" t="s">
        <v>375</v>
      </c>
      <c r="AC388" s="23" t="s">
        <v>91</v>
      </c>
      <c r="AF388" s="23"/>
    </row>
    <row r="389" spans="1:32" ht="15" customHeight="1" x14ac:dyDescent="0.25">
      <c r="A389" s="30" t="s">
        <v>1458</v>
      </c>
      <c r="B389" s="25">
        <v>45265</v>
      </c>
      <c r="C389" s="29">
        <f>YEAR(B389) - YEAR(_xlfn.MINIFS($B:$B, $A:$A, A389)) + 1</f>
        <v>1</v>
      </c>
      <c r="D389" s="15">
        <f>IF(C389=1, 1500 - SUMIFS($Y:$Y, $A:$A, A389, $C:$C, C389, $E:$E, "Approved", $Z:$Z, "&lt;&gt;PFA GC", $F:$F, "&lt;&gt;No"),
   IF(C389=2, 1000 - SUMIFS($Y:$Y, $A:$A, A389, $C:$C, C389, $E:$E, "Approved", $Z:$Z, "&lt;&gt;PFA GC", $F:$F, "&lt;&gt;No"),
   IF(C389&gt;=3, 500 - SUMIFS($Y:$Y, $A:$A, A389, $C:$C, C389, $E:$E, "Approved", $Z:$Z, "&lt;&gt;PFA GC", $F:$F, "&lt;&gt;No"), "")))</f>
        <v>0</v>
      </c>
      <c r="E389" s="16" t="s">
        <v>28</v>
      </c>
      <c r="F389" s="17" t="s">
        <v>29</v>
      </c>
      <c r="G389" s="29" t="s">
        <v>30</v>
      </c>
      <c r="H389" s="23" t="s">
        <v>463</v>
      </c>
      <c r="I389" s="23" t="s">
        <v>94</v>
      </c>
      <c r="J389" s="23">
        <v>68845</v>
      </c>
      <c r="K389" s="37" t="s">
        <v>95</v>
      </c>
      <c r="L389" s="20" t="s">
        <v>2097</v>
      </c>
      <c r="M389" s="37" t="s">
        <v>96</v>
      </c>
      <c r="N389" s="37" t="s">
        <v>97</v>
      </c>
      <c r="O389" s="37" t="s">
        <v>98</v>
      </c>
      <c r="P389" s="37" t="s">
        <v>99</v>
      </c>
      <c r="Q389" s="37" t="s">
        <v>114</v>
      </c>
      <c r="R389" s="7" t="s">
        <v>31</v>
      </c>
      <c r="S389" s="23">
        <v>6</v>
      </c>
      <c r="T389" s="43">
        <v>3400</v>
      </c>
      <c r="U389" s="7" t="s">
        <v>31</v>
      </c>
      <c r="V389" s="22" t="s">
        <v>32</v>
      </c>
      <c r="W389" s="23" t="s">
        <v>61</v>
      </c>
      <c r="X389" s="7" t="s">
        <v>43</v>
      </c>
      <c r="Y389" s="10">
        <v>1500</v>
      </c>
      <c r="Z389" s="23"/>
      <c r="AA389" s="12" t="s">
        <v>464</v>
      </c>
      <c r="AB389" s="51" t="s">
        <v>29</v>
      </c>
      <c r="AC389" s="23" t="s">
        <v>99</v>
      </c>
      <c r="AF389" s="23"/>
    </row>
    <row r="390" spans="1:32" ht="15" customHeight="1" x14ac:dyDescent="0.25">
      <c r="A390" s="30" t="s">
        <v>1461</v>
      </c>
      <c r="B390" s="13">
        <v>45266</v>
      </c>
      <c r="C390" s="29">
        <f>YEAR(B390) - YEAR(_xlfn.MINIFS($B:$B, $A:$A, A390)) + 1</f>
        <v>1</v>
      </c>
      <c r="D390" s="15">
        <f>IF(C390=1, 1500 - SUMIFS($Y:$Y, $A:$A, A390, $C:$C, C390, $E:$E, "Approved", $Z:$Z, "&lt;&gt;PFA GC", $F:$F, "&lt;&gt;No"),
   IF(C390=2, 1000 - SUMIFS($Y:$Y, $A:$A, A390, $C:$C, C390, $E:$E, "Approved", $Z:$Z, "&lt;&gt;PFA GC", $F:$F, "&lt;&gt;No"),
   IF(C390&gt;=3, 500 - SUMIFS($Y:$Y, $A:$A, A390, $C:$C, C390, $E:$E, "Approved", $Z:$Z, "&lt;&gt;PFA GC", $F:$F, "&lt;&gt;No"), "")))</f>
        <v>495.91999999999996</v>
      </c>
      <c r="E390" s="16" t="s">
        <v>28</v>
      </c>
      <c r="F390" s="28" t="s">
        <v>29</v>
      </c>
      <c r="G390" s="29" t="s">
        <v>30</v>
      </c>
      <c r="H390" s="23" t="s">
        <v>93</v>
      </c>
      <c r="I390" s="23" t="s">
        <v>125</v>
      </c>
      <c r="J390" s="23">
        <v>68502</v>
      </c>
      <c r="K390" s="37" t="s">
        <v>95</v>
      </c>
      <c r="L390" s="20" t="s">
        <v>2059</v>
      </c>
      <c r="M390" s="37" t="s">
        <v>101</v>
      </c>
      <c r="N390" s="37" t="s">
        <v>97</v>
      </c>
      <c r="O390" s="37" t="s">
        <v>98</v>
      </c>
      <c r="P390" s="37" t="s">
        <v>29</v>
      </c>
      <c r="Q390" s="37" t="s">
        <v>114</v>
      </c>
      <c r="R390" s="7" t="s">
        <v>31</v>
      </c>
      <c r="S390" s="23">
        <v>1</v>
      </c>
      <c r="T390" s="43">
        <v>1555</v>
      </c>
      <c r="U390" s="7" t="s">
        <v>31</v>
      </c>
      <c r="V390" s="22" t="s">
        <v>82</v>
      </c>
      <c r="W390" s="23" t="s">
        <v>206</v>
      </c>
      <c r="X390" s="7" t="s">
        <v>43</v>
      </c>
      <c r="Y390" s="10">
        <v>1004.08</v>
      </c>
      <c r="Z390" s="23" t="s">
        <v>131</v>
      </c>
      <c r="AA390" s="12" t="s">
        <v>468</v>
      </c>
      <c r="AB390" s="51" t="s">
        <v>29</v>
      </c>
      <c r="AC390" s="23" t="s">
        <v>99</v>
      </c>
      <c r="AF390" s="23"/>
    </row>
    <row r="391" spans="1:32" ht="15" customHeight="1" x14ac:dyDescent="0.25">
      <c r="A391" s="30" t="s">
        <v>1459</v>
      </c>
      <c r="B391" s="13">
        <v>45266</v>
      </c>
      <c r="C391" s="29">
        <f>YEAR(B391) - YEAR(_xlfn.MINIFS($B:$B, $A:$A, A391)) + 1</f>
        <v>1</v>
      </c>
      <c r="D391" s="15">
        <f>IF(C391=1, 1500 - SUMIFS($Y:$Y, $A:$A, A391, $C:$C, C391, $E:$E, "Approved", $Z:$Z, "&lt;&gt;PFA GC", $F:$F, "&lt;&gt;No"),
   IF(C391=2, 1000 - SUMIFS($Y:$Y, $A:$A, A391, $C:$C, C391, $E:$E, "Approved", $Z:$Z, "&lt;&gt;PFA GC", $F:$F, "&lt;&gt;No"),
   IF(C391&gt;=3, 500 - SUMIFS($Y:$Y, $A:$A, A391, $C:$C, C391, $E:$E, "Approved", $Z:$Z, "&lt;&gt;PFA GC", $F:$F, "&lt;&gt;No"), "")))</f>
        <v>1250</v>
      </c>
      <c r="E391" s="16" t="s">
        <v>28</v>
      </c>
      <c r="F391" s="28" t="s">
        <v>29</v>
      </c>
      <c r="G391" s="29" t="s">
        <v>30</v>
      </c>
      <c r="H391" s="23" t="s">
        <v>467</v>
      </c>
      <c r="I391" s="23" t="s">
        <v>94</v>
      </c>
      <c r="J391" s="23">
        <v>69221</v>
      </c>
      <c r="K391" s="37" t="s">
        <v>95</v>
      </c>
      <c r="L391" s="20" t="s">
        <v>2068</v>
      </c>
      <c r="M391" s="37" t="s">
        <v>96</v>
      </c>
      <c r="N391" s="37" t="s">
        <v>102</v>
      </c>
      <c r="O391" s="37" t="s">
        <v>98</v>
      </c>
      <c r="P391" s="37" t="s">
        <v>99</v>
      </c>
      <c r="Q391" s="37" t="s">
        <v>114</v>
      </c>
      <c r="R391" s="7" t="s">
        <v>31</v>
      </c>
      <c r="S391" s="23">
        <v>2</v>
      </c>
      <c r="T391" s="43">
        <v>2617.17</v>
      </c>
      <c r="U391" s="7" t="s">
        <v>31</v>
      </c>
      <c r="V391" s="22" t="s">
        <v>82</v>
      </c>
      <c r="W391" s="23" t="s">
        <v>206</v>
      </c>
      <c r="X391" s="7" t="s">
        <v>40</v>
      </c>
      <c r="Y391" s="10">
        <v>250</v>
      </c>
      <c r="Z391" s="23" t="s">
        <v>35</v>
      </c>
      <c r="AA391" s="12" t="s">
        <v>90</v>
      </c>
      <c r="AB391" s="51" t="s">
        <v>29</v>
      </c>
      <c r="AC391" s="23" t="s">
        <v>99</v>
      </c>
      <c r="AF391" s="23"/>
    </row>
    <row r="392" spans="1:32" ht="15" customHeight="1" x14ac:dyDescent="0.25">
      <c r="A392" s="30" t="s">
        <v>1424</v>
      </c>
      <c r="B392" s="13">
        <v>45266</v>
      </c>
      <c r="C392" s="29">
        <f>YEAR(B392) - YEAR(_xlfn.MINIFS($B:$B, $A:$A, A392)) + 1</f>
        <v>1</v>
      </c>
      <c r="D392" s="15">
        <f>IF(C392=1, 1500 - SUMIFS($Y:$Y, $A:$A, A392, $C:$C, C392, $E:$E, "Approved", $Z:$Z, "&lt;&gt;PFA GC", $F:$F, "&lt;&gt;No"),
   IF(C392=2, 1000 - SUMIFS($Y:$Y, $A:$A, A392, $C:$C, C392, $E:$E, "Approved", $Z:$Z, "&lt;&gt;PFA GC", $F:$F, "&lt;&gt;No"),
   IF(C392&gt;=3, 500 - SUMIFS($Y:$Y, $A:$A, A392, $C:$C, C392, $E:$E, "Approved", $Z:$Z, "&lt;&gt;PFA GC", $F:$F, "&lt;&gt;No"), "")))</f>
        <v>1169</v>
      </c>
      <c r="E392" s="16" t="s">
        <v>28</v>
      </c>
      <c r="F392" s="28" t="s">
        <v>29</v>
      </c>
      <c r="G392" s="29" t="s">
        <v>30</v>
      </c>
      <c r="H392" s="23" t="s">
        <v>426</v>
      </c>
      <c r="I392" s="23" t="s">
        <v>94</v>
      </c>
      <c r="J392" s="23">
        <v>68666</v>
      </c>
      <c r="K392" s="37" t="s">
        <v>95</v>
      </c>
      <c r="L392" s="20" t="s">
        <v>2071</v>
      </c>
      <c r="M392" s="37" t="s">
        <v>96</v>
      </c>
      <c r="N392" s="37" t="s">
        <v>97</v>
      </c>
      <c r="O392" s="37" t="s">
        <v>98</v>
      </c>
      <c r="P392" s="37" t="s">
        <v>99</v>
      </c>
      <c r="Q392" s="37" t="s">
        <v>114</v>
      </c>
      <c r="R392" s="7" t="s">
        <v>31</v>
      </c>
      <c r="S392" s="23">
        <v>2</v>
      </c>
      <c r="T392" s="43">
        <v>4700</v>
      </c>
      <c r="U392" s="7" t="s">
        <v>31</v>
      </c>
      <c r="V392" s="22" t="s">
        <v>82</v>
      </c>
      <c r="W392" s="23" t="s">
        <v>267</v>
      </c>
      <c r="X392" s="7" t="s">
        <v>33</v>
      </c>
      <c r="Y392" s="10">
        <v>81</v>
      </c>
      <c r="Z392" s="23" t="s">
        <v>48</v>
      </c>
      <c r="AA392" s="12" t="s">
        <v>465</v>
      </c>
      <c r="AB392" s="51" t="s">
        <v>29</v>
      </c>
      <c r="AC392" s="23" t="s">
        <v>99</v>
      </c>
      <c r="AF392" s="23"/>
    </row>
    <row r="393" spans="1:32" ht="15" customHeight="1" x14ac:dyDescent="0.25">
      <c r="A393" s="30" t="s">
        <v>1457</v>
      </c>
      <c r="B393" s="13">
        <v>45266</v>
      </c>
      <c r="C393" s="29">
        <f>YEAR(B393) - YEAR(_xlfn.MINIFS($B:$B, $A:$A, A393)) + 1</f>
        <v>1</v>
      </c>
      <c r="D393" s="15">
        <f>IF(C393=1, 1500 - SUMIFS($Y:$Y, $A:$A, A393, $C:$C, C393, $E:$E, "Approved", $Z:$Z, "&lt;&gt;PFA GC", $F:$F, "&lt;&gt;No"),
   IF(C393=2, 1000 - SUMIFS($Y:$Y, $A:$A, A393, $C:$C, C393, $E:$E, "Approved", $Z:$Z, "&lt;&gt;PFA GC", $F:$F, "&lt;&gt;No"),
   IF(C393&gt;=3, 500 - SUMIFS($Y:$Y, $A:$A, A393, $C:$C, C393, $E:$E, "Approved", $Z:$Z, "&lt;&gt;PFA GC", $F:$F, "&lt;&gt;No"), "")))</f>
        <v>1500</v>
      </c>
      <c r="E393" s="16" t="s">
        <v>28</v>
      </c>
      <c r="F393" s="28">
        <v>45266</v>
      </c>
      <c r="G393" s="28" t="s">
        <v>30</v>
      </c>
      <c r="H393" s="23" t="s">
        <v>31</v>
      </c>
      <c r="I393" s="23" t="s">
        <v>31</v>
      </c>
      <c r="J393" s="23" t="s">
        <v>31</v>
      </c>
      <c r="K393" s="37" t="s">
        <v>31</v>
      </c>
      <c r="L393" s="20" t="s">
        <v>2090</v>
      </c>
      <c r="M393" s="37" t="s">
        <v>31</v>
      </c>
      <c r="N393" s="37" t="s">
        <v>31</v>
      </c>
      <c r="O393" s="37" t="s">
        <v>31</v>
      </c>
      <c r="P393" s="37" t="s">
        <v>31</v>
      </c>
      <c r="Q393" s="37" t="s">
        <v>31</v>
      </c>
      <c r="R393" s="7" t="s">
        <v>31</v>
      </c>
      <c r="S393" s="23" t="s">
        <v>31</v>
      </c>
      <c r="T393" s="43" t="s">
        <v>31</v>
      </c>
      <c r="U393" s="7" t="s">
        <v>31</v>
      </c>
      <c r="V393" s="22" t="s">
        <v>32</v>
      </c>
      <c r="W393" s="23" t="s">
        <v>466</v>
      </c>
      <c r="X393" s="7" t="s">
        <v>34</v>
      </c>
      <c r="Y393" s="10">
        <v>150</v>
      </c>
      <c r="Z393" s="23" t="s">
        <v>89</v>
      </c>
      <c r="AA393" s="12" t="s">
        <v>92</v>
      </c>
      <c r="AB393" s="51" t="s">
        <v>375</v>
      </c>
      <c r="AC393" s="23" t="s">
        <v>91</v>
      </c>
      <c r="AF393" s="23"/>
    </row>
    <row r="394" spans="1:32" ht="15" customHeight="1" x14ac:dyDescent="0.25">
      <c r="A394" s="30" t="s">
        <v>1460</v>
      </c>
      <c r="B394" s="13">
        <v>45266</v>
      </c>
      <c r="C394" s="29">
        <f>YEAR(B394) - YEAR(_xlfn.MINIFS($B:$B, $A:$A, A394)) + 1</f>
        <v>1</v>
      </c>
      <c r="D394" s="15">
        <f>IF(C394=1, 1500 - SUMIFS($Y:$Y, $A:$A, A394, $C:$C, C394, $E:$E, "Approved", $Z:$Z, "&lt;&gt;PFA GC", $F:$F, "&lt;&gt;No"),
   IF(C394=2, 1000 - SUMIFS($Y:$Y, $A:$A, A394, $C:$C, C394, $E:$E, "Approved", $Z:$Z, "&lt;&gt;PFA GC", $F:$F, "&lt;&gt;No"),
   IF(C394&gt;=3, 500 - SUMIFS($Y:$Y, $A:$A, A394, $C:$C, C394, $E:$E, "Approved", $Z:$Z, "&lt;&gt;PFA GC", $F:$F, "&lt;&gt;No"), "")))</f>
        <v>1500</v>
      </c>
      <c r="E394" s="16" t="s">
        <v>28</v>
      </c>
      <c r="F394" s="28">
        <v>45266</v>
      </c>
      <c r="G394" s="28" t="s">
        <v>30</v>
      </c>
      <c r="H394" s="23" t="s">
        <v>31</v>
      </c>
      <c r="I394" s="23" t="s">
        <v>31</v>
      </c>
      <c r="J394" s="23" t="s">
        <v>31</v>
      </c>
      <c r="K394" s="37" t="s">
        <v>31</v>
      </c>
      <c r="L394" s="20" t="s">
        <v>2100</v>
      </c>
      <c r="M394" s="37" t="s">
        <v>31</v>
      </c>
      <c r="N394" s="37" t="s">
        <v>31</v>
      </c>
      <c r="O394" s="37" t="s">
        <v>31</v>
      </c>
      <c r="P394" s="37" t="s">
        <v>31</v>
      </c>
      <c r="Q394" s="37" t="s">
        <v>31</v>
      </c>
      <c r="R394" s="7" t="s">
        <v>31</v>
      </c>
      <c r="S394" s="23" t="s">
        <v>31</v>
      </c>
      <c r="T394" s="43" t="s">
        <v>31</v>
      </c>
      <c r="U394" s="7" t="s">
        <v>31</v>
      </c>
      <c r="V394" s="22" t="s">
        <v>32</v>
      </c>
      <c r="W394" s="23" t="s">
        <v>39</v>
      </c>
      <c r="X394" s="7" t="s">
        <v>34</v>
      </c>
      <c r="Y394" s="10">
        <v>75</v>
      </c>
      <c r="Z394" s="23" t="s">
        <v>89</v>
      </c>
      <c r="AA394" s="12" t="s">
        <v>92</v>
      </c>
      <c r="AB394" s="51" t="s">
        <v>375</v>
      </c>
      <c r="AC394" s="23" t="s">
        <v>91</v>
      </c>
      <c r="AF394" s="23"/>
    </row>
    <row r="395" spans="1:32" ht="15" customHeight="1" x14ac:dyDescent="0.25">
      <c r="A395" s="30" t="s">
        <v>1462</v>
      </c>
      <c r="B395" s="13">
        <v>45267</v>
      </c>
      <c r="C395" s="29">
        <f>YEAR(B395) - YEAR(_xlfn.MINIFS($B:$B, $A:$A, A395)) + 1</f>
        <v>1</v>
      </c>
      <c r="D395" s="15">
        <f>IF(C395=1, 1500 - SUMIFS($Y:$Y, $A:$A, A395, $C:$C, C395, $E:$E, "Approved", $Z:$Z, "&lt;&gt;PFA GC", $F:$F, "&lt;&gt;No"),
   IF(C395=2, 1000 - SUMIFS($Y:$Y, $A:$A, A395, $C:$C, C395, $E:$E, "Approved", $Z:$Z, "&lt;&gt;PFA GC", $F:$F, "&lt;&gt;No"),
   IF(C395&gt;=3, 500 - SUMIFS($Y:$Y, $A:$A, A395, $C:$C, C395, $E:$E, "Approved", $Z:$Z, "&lt;&gt;PFA GC", $F:$F, "&lt;&gt;No"), "")))</f>
        <v>-45</v>
      </c>
      <c r="E395" s="16" t="s">
        <v>28</v>
      </c>
      <c r="F395" s="28">
        <v>45267</v>
      </c>
      <c r="G395" s="28" t="s">
        <v>30</v>
      </c>
      <c r="H395" s="23" t="s">
        <v>31</v>
      </c>
      <c r="I395" s="23" t="s">
        <v>31</v>
      </c>
      <c r="J395" s="23" t="s">
        <v>31</v>
      </c>
      <c r="K395" s="37" t="s">
        <v>31</v>
      </c>
      <c r="L395" s="35" t="s">
        <v>2063</v>
      </c>
      <c r="M395" s="37" t="s">
        <v>31</v>
      </c>
      <c r="N395" s="37" t="s">
        <v>31</v>
      </c>
      <c r="O395" s="37" t="s">
        <v>31</v>
      </c>
      <c r="P395" s="37" t="s">
        <v>31</v>
      </c>
      <c r="Q395" s="37" t="s">
        <v>31</v>
      </c>
      <c r="R395" s="7" t="s">
        <v>31</v>
      </c>
      <c r="S395" s="23" t="s">
        <v>31</v>
      </c>
      <c r="T395" s="43" t="s">
        <v>31</v>
      </c>
      <c r="U395" s="7" t="s">
        <v>31</v>
      </c>
      <c r="V395" s="22" t="s">
        <v>32</v>
      </c>
      <c r="W395" s="23" t="s">
        <v>61</v>
      </c>
      <c r="X395" s="7" t="s">
        <v>34</v>
      </c>
      <c r="Y395" s="10">
        <v>100</v>
      </c>
      <c r="Z395" s="23" t="s">
        <v>89</v>
      </c>
      <c r="AA395" s="12" t="s">
        <v>52</v>
      </c>
      <c r="AB395" s="51" t="s">
        <v>375</v>
      </c>
      <c r="AC395" s="23" t="s">
        <v>91</v>
      </c>
      <c r="AF395" s="23"/>
    </row>
    <row r="396" spans="1:32" ht="15" customHeight="1" x14ac:dyDescent="0.25">
      <c r="A396" s="30" t="s">
        <v>1437</v>
      </c>
      <c r="B396" s="13">
        <v>45267</v>
      </c>
      <c r="C396" s="29">
        <f>YEAR(B396) - YEAR(_xlfn.MINIFS($B:$B, $A:$A, A396)) + 1</f>
        <v>1</v>
      </c>
      <c r="D396" s="15">
        <f>IF(C396=1, 1500 - SUMIFS($Y:$Y, $A:$A, A396, $C:$C, C396, $E:$E, "Approved", $Z:$Z, "&lt;&gt;PFA GC", $F:$F, "&lt;&gt;No"),
   IF(C396=2, 1000 - SUMIFS($Y:$Y, $A:$A, A396, $C:$C, C396, $E:$E, "Approved", $Z:$Z, "&lt;&gt;PFA GC", $F:$F, "&lt;&gt;No"),
   IF(C396&gt;=3, 500 - SUMIFS($Y:$Y, $A:$A, A396, $C:$C, C396, $E:$E, "Approved", $Z:$Z, "&lt;&gt;PFA GC", $F:$F, "&lt;&gt;No"), "")))</f>
        <v>1305.28</v>
      </c>
      <c r="E396" s="16" t="s">
        <v>28</v>
      </c>
      <c r="F396" s="17" t="s">
        <v>29</v>
      </c>
      <c r="G396" s="29" t="s">
        <v>30</v>
      </c>
      <c r="H396" s="23" t="s">
        <v>143</v>
      </c>
      <c r="I396" s="23" t="s">
        <v>94</v>
      </c>
      <c r="J396" s="23">
        <v>68901</v>
      </c>
      <c r="K396" s="37" t="s">
        <v>95</v>
      </c>
      <c r="L396" s="20" t="s">
        <v>2074</v>
      </c>
      <c r="M396" s="37" t="s">
        <v>96</v>
      </c>
      <c r="N396" s="37" t="s">
        <v>97</v>
      </c>
      <c r="O396" s="37" t="s">
        <v>98</v>
      </c>
      <c r="P396" s="37" t="s">
        <v>99</v>
      </c>
      <c r="Q396" s="37" t="s">
        <v>114</v>
      </c>
      <c r="R396" s="7" t="s">
        <v>31</v>
      </c>
      <c r="S396" s="23">
        <v>2</v>
      </c>
      <c r="T396" s="43">
        <v>3079</v>
      </c>
      <c r="U396" s="7" t="s">
        <v>31</v>
      </c>
      <c r="V396" s="48" t="s">
        <v>144</v>
      </c>
      <c r="W396" s="23" t="s">
        <v>145</v>
      </c>
      <c r="X396" s="7" t="s">
        <v>51</v>
      </c>
      <c r="Y396" s="10">
        <v>194.72</v>
      </c>
      <c r="Z396" s="23" t="s">
        <v>48</v>
      </c>
      <c r="AA396" s="12" t="s">
        <v>443</v>
      </c>
      <c r="AB396" s="51" t="s">
        <v>29</v>
      </c>
      <c r="AC396" s="23" t="s">
        <v>99</v>
      </c>
      <c r="AF396" s="23"/>
    </row>
    <row r="397" spans="1:32" ht="15" customHeight="1" x14ac:dyDescent="0.25">
      <c r="A397" s="30" t="s">
        <v>1288</v>
      </c>
      <c r="B397" s="13">
        <v>45267</v>
      </c>
      <c r="C397" s="29">
        <f>YEAR(B397) - YEAR(_xlfn.MINIFS($B:$B, $A:$A, A397)) + 1</f>
        <v>1</v>
      </c>
      <c r="D397" s="15">
        <f>IF(C397=1, 1500 - SUMIFS($Y:$Y, $A:$A, A397, $C:$C, C397, $E:$E, "Approved", $Z:$Z, "&lt;&gt;PFA GC", $F:$F, "&lt;&gt;No"),
   IF(C397=2, 1000 - SUMIFS($Y:$Y, $A:$A, A397, $C:$C, C397, $E:$E, "Approved", $Z:$Z, "&lt;&gt;PFA GC", $F:$F, "&lt;&gt;No"),
   IF(C397&gt;=3, 500 - SUMIFS($Y:$Y, $A:$A, A397, $C:$C, C397, $E:$E, "Approved", $Z:$Z, "&lt;&gt;PFA GC", $F:$F, "&lt;&gt;No"), "")))</f>
        <v>261.23</v>
      </c>
      <c r="E397" s="16" t="s">
        <v>28</v>
      </c>
      <c r="F397" s="17">
        <v>45267</v>
      </c>
      <c r="G397" s="28" t="s">
        <v>30</v>
      </c>
      <c r="H397" s="23" t="s">
        <v>31</v>
      </c>
      <c r="I397" s="23" t="s">
        <v>31</v>
      </c>
      <c r="J397" s="23" t="s">
        <v>31</v>
      </c>
      <c r="K397" s="37" t="s">
        <v>31</v>
      </c>
      <c r="L397" s="20" t="s">
        <v>2086</v>
      </c>
      <c r="M397" s="37" t="s">
        <v>31</v>
      </c>
      <c r="N397" s="37" t="s">
        <v>31</v>
      </c>
      <c r="O397" s="37" t="s">
        <v>31</v>
      </c>
      <c r="P397" s="37" t="s">
        <v>31</v>
      </c>
      <c r="Q397" s="37" t="s">
        <v>31</v>
      </c>
      <c r="R397" s="7" t="s">
        <v>31</v>
      </c>
      <c r="S397" s="23" t="s">
        <v>31</v>
      </c>
      <c r="T397" s="43" t="s">
        <v>31</v>
      </c>
      <c r="U397" s="7" t="s">
        <v>31</v>
      </c>
      <c r="V397" s="48" t="s">
        <v>32</v>
      </c>
      <c r="W397" s="23" t="s">
        <v>250</v>
      </c>
      <c r="X397" s="7" t="s">
        <v>34</v>
      </c>
      <c r="Y397" s="10">
        <v>100</v>
      </c>
      <c r="Z397" s="23" t="s">
        <v>89</v>
      </c>
      <c r="AA397" s="12" t="s">
        <v>52</v>
      </c>
      <c r="AB397" s="51" t="s">
        <v>375</v>
      </c>
      <c r="AC397" s="23" t="s">
        <v>91</v>
      </c>
      <c r="AF397" s="23"/>
    </row>
    <row r="398" spans="1:32" ht="15" customHeight="1" x14ac:dyDescent="0.25">
      <c r="A398" s="27" t="s">
        <v>1463</v>
      </c>
      <c r="B398" s="13">
        <v>45267</v>
      </c>
      <c r="C398" s="29">
        <f>YEAR(B398) - YEAR(_xlfn.MINIFS($B:$B, $A:$A, A398)) + 1</f>
        <v>1</v>
      </c>
      <c r="D398" s="15">
        <f>IF(C398=1, 1500 - SUMIFS($Y:$Y, $A:$A, A398, $C:$C, C398, $E:$E, "Approved", $Z:$Z, "&lt;&gt;PFA GC", $F:$F, "&lt;&gt;No"),
   IF(C398=2, 1000 - SUMIFS($Y:$Y, $A:$A, A398, $C:$C, C398, $E:$E, "Approved", $Z:$Z, "&lt;&gt;PFA GC", $F:$F, "&lt;&gt;No"),
   IF(C398&gt;=3, 500 - SUMIFS($Y:$Y, $A:$A, A398, $C:$C, C398, $E:$E, "Approved", $Z:$Z, "&lt;&gt;PFA GC", $F:$F, "&lt;&gt;No"), "")))</f>
        <v>1500</v>
      </c>
      <c r="E398" s="16" t="s">
        <v>28</v>
      </c>
      <c r="F398" s="28" t="s">
        <v>99</v>
      </c>
      <c r="G398" s="29" t="s">
        <v>469</v>
      </c>
      <c r="H398" s="23" t="s">
        <v>470</v>
      </c>
      <c r="I398" s="23" t="s">
        <v>471</v>
      </c>
      <c r="J398" s="23">
        <v>51503</v>
      </c>
      <c r="K398" s="37" t="s">
        <v>95</v>
      </c>
      <c r="L398" s="20" t="s">
        <v>2090</v>
      </c>
      <c r="M398" s="37" t="s">
        <v>101</v>
      </c>
      <c r="N398" s="37" t="s">
        <v>102</v>
      </c>
      <c r="O398" s="37" t="s">
        <v>98</v>
      </c>
      <c r="P398" s="37" t="s">
        <v>99</v>
      </c>
      <c r="Q398" s="37" t="s">
        <v>114</v>
      </c>
      <c r="R398" s="7" t="s">
        <v>31</v>
      </c>
      <c r="S398" s="23">
        <v>1</v>
      </c>
      <c r="T398" s="43" t="s">
        <v>472</v>
      </c>
      <c r="U398" s="7" t="s">
        <v>31</v>
      </c>
      <c r="V398" s="22" t="s">
        <v>32</v>
      </c>
      <c r="W398" s="23" t="s">
        <v>308</v>
      </c>
      <c r="X398" s="7" t="s">
        <v>33</v>
      </c>
      <c r="Y398" s="10">
        <v>120</v>
      </c>
      <c r="Z398" s="23" t="s">
        <v>38</v>
      </c>
      <c r="AA398" s="12" t="s">
        <v>473</v>
      </c>
      <c r="AB398" s="51" t="s">
        <v>29</v>
      </c>
      <c r="AC398" s="29" t="s">
        <v>99</v>
      </c>
      <c r="AD398" s="23" t="s">
        <v>474</v>
      </c>
      <c r="AF398" s="23"/>
    </row>
    <row r="399" spans="1:32" ht="15" customHeight="1" x14ac:dyDescent="0.25">
      <c r="A399" s="27" t="s">
        <v>1462</v>
      </c>
      <c r="B399" s="25">
        <v>45268</v>
      </c>
      <c r="C399" s="29">
        <f>YEAR(B399) - YEAR(_xlfn.MINIFS($B:$B, $A:$A, A399)) + 1</f>
        <v>1</v>
      </c>
      <c r="D399" s="15">
        <f>IF(C399=1, 1500 - SUMIFS($Y:$Y, $A:$A, A399, $C:$C, C399, $E:$E, "Approved", $Z:$Z, "&lt;&gt;PFA GC", $F:$F, "&lt;&gt;No"),
   IF(C399=2, 1000 - SUMIFS($Y:$Y, $A:$A, A399, $C:$C, C399, $E:$E, "Approved", $Z:$Z, "&lt;&gt;PFA GC", $F:$F, "&lt;&gt;No"),
   IF(C399&gt;=3, 500 - SUMIFS($Y:$Y, $A:$A, A399, $C:$C, C399, $E:$E, "Approved", $Z:$Z, "&lt;&gt;PFA GC", $F:$F, "&lt;&gt;No"), "")))</f>
        <v>-45</v>
      </c>
      <c r="E399" s="16" t="s">
        <v>28</v>
      </c>
      <c r="F399" s="28" t="s">
        <v>29</v>
      </c>
      <c r="G399" s="29" t="s">
        <v>30</v>
      </c>
      <c r="H399" s="23" t="s">
        <v>476</v>
      </c>
      <c r="I399" s="23" t="s">
        <v>94</v>
      </c>
      <c r="J399" s="23">
        <v>68801</v>
      </c>
      <c r="K399" s="37" t="s">
        <v>95</v>
      </c>
      <c r="L399" s="35" t="s">
        <v>2063</v>
      </c>
      <c r="M399" s="37" t="s">
        <v>96</v>
      </c>
      <c r="N399" s="37" t="s">
        <v>97</v>
      </c>
      <c r="O399" s="37" t="s">
        <v>98</v>
      </c>
      <c r="P399" s="37" t="s">
        <v>99</v>
      </c>
      <c r="Q399" s="37" t="s">
        <v>114</v>
      </c>
      <c r="R399" s="7" t="s">
        <v>31</v>
      </c>
      <c r="S399" s="23">
        <v>2</v>
      </c>
      <c r="T399" s="43">
        <v>3000</v>
      </c>
      <c r="U399" s="7" t="s">
        <v>31</v>
      </c>
      <c r="V399" s="48" t="s">
        <v>32</v>
      </c>
      <c r="W399" s="23" t="s">
        <v>61</v>
      </c>
      <c r="X399" s="7" t="s">
        <v>49</v>
      </c>
      <c r="Y399" s="10">
        <v>1545</v>
      </c>
      <c r="Z399" s="23" t="s">
        <v>48</v>
      </c>
      <c r="AA399" s="12" t="s">
        <v>477</v>
      </c>
      <c r="AB399" s="51" t="s">
        <v>29</v>
      </c>
      <c r="AC399" s="23" t="s">
        <v>99</v>
      </c>
      <c r="AF399" s="23"/>
    </row>
    <row r="400" spans="1:32" ht="15" customHeight="1" x14ac:dyDescent="0.25">
      <c r="A400" s="27" t="s">
        <v>1464</v>
      </c>
      <c r="B400" s="25">
        <v>45268</v>
      </c>
      <c r="C400" s="29">
        <f>YEAR(B400) - YEAR(_xlfn.MINIFS($B:$B, $A:$A, A400)) + 1</f>
        <v>1</v>
      </c>
      <c r="D400" s="15">
        <f>IF(C400=1, 1500 - SUMIFS($Y:$Y, $A:$A, A400, $C:$C, C400, $E:$E, "Approved", $Z:$Z, "&lt;&gt;PFA GC", $F:$F, "&lt;&gt;No"),
   IF(C400=2, 1000 - SUMIFS($Y:$Y, $A:$A, A400, $C:$C, C400, $E:$E, "Approved", $Z:$Z, "&lt;&gt;PFA GC", $F:$F, "&lt;&gt;No"),
   IF(C400&gt;=3, 500 - SUMIFS($Y:$Y, $A:$A, A400, $C:$C, C400, $E:$E, "Approved", $Z:$Z, "&lt;&gt;PFA GC", $F:$F, "&lt;&gt;No"), "")))</f>
        <v>750</v>
      </c>
      <c r="E400" s="16" t="s">
        <v>28</v>
      </c>
      <c r="F400" s="28" t="s">
        <v>29</v>
      </c>
      <c r="G400" s="29" t="s">
        <v>30</v>
      </c>
      <c r="H400" s="23" t="s">
        <v>475</v>
      </c>
      <c r="I400" s="23" t="s">
        <v>94</v>
      </c>
      <c r="J400" s="23">
        <v>68467</v>
      </c>
      <c r="K400" s="37" t="s">
        <v>95</v>
      </c>
      <c r="L400" s="20" t="s">
        <v>2078</v>
      </c>
      <c r="M400" s="37" t="s">
        <v>108</v>
      </c>
      <c r="N400" s="37" t="s">
        <v>102</v>
      </c>
      <c r="O400" s="37" t="s">
        <v>98</v>
      </c>
      <c r="P400" s="37" t="s">
        <v>99</v>
      </c>
      <c r="Q400" s="37" t="s">
        <v>114</v>
      </c>
      <c r="R400" s="7" t="s">
        <v>31</v>
      </c>
      <c r="S400" s="23">
        <v>1</v>
      </c>
      <c r="T400" s="43">
        <v>1700</v>
      </c>
      <c r="U400" s="7" t="s">
        <v>31</v>
      </c>
      <c r="V400" s="48" t="s">
        <v>32</v>
      </c>
      <c r="W400" s="23" t="s">
        <v>61</v>
      </c>
      <c r="X400" s="7" t="s">
        <v>43</v>
      </c>
      <c r="Y400" s="10">
        <v>750</v>
      </c>
      <c r="Z400" s="23"/>
      <c r="AA400" s="12" t="s">
        <v>461</v>
      </c>
      <c r="AB400" s="51" t="s">
        <v>29</v>
      </c>
      <c r="AC400" s="23" t="s">
        <v>99</v>
      </c>
      <c r="AF400" s="23"/>
    </row>
    <row r="401" spans="1:32" ht="15" customHeight="1" x14ac:dyDescent="0.25">
      <c r="A401" s="27" t="s">
        <v>1464</v>
      </c>
      <c r="B401" s="25">
        <v>45268</v>
      </c>
      <c r="C401" s="29">
        <f>YEAR(B401) - YEAR(_xlfn.MINIFS($B:$B, $A:$A, A401)) + 1</f>
        <v>1</v>
      </c>
      <c r="D401" s="15">
        <f>IF(C401=1, 1500 - SUMIFS($Y:$Y, $A:$A, A401, $C:$C, C401, $E:$E, "Approved", $Z:$Z, "&lt;&gt;PFA GC", $F:$F, "&lt;&gt;No"),
   IF(C401=2, 1000 - SUMIFS($Y:$Y, $A:$A, A401, $C:$C, C401, $E:$E, "Approved", $Z:$Z, "&lt;&gt;PFA GC", $F:$F, "&lt;&gt;No"),
   IF(C401&gt;=3, 500 - SUMIFS($Y:$Y, $A:$A, A401, $C:$C, C401, $E:$E, "Approved", $Z:$Z, "&lt;&gt;PFA GC", $F:$F, "&lt;&gt;No"), "")))</f>
        <v>750</v>
      </c>
      <c r="E401" s="16" t="s">
        <v>28</v>
      </c>
      <c r="F401" s="28">
        <v>45268</v>
      </c>
      <c r="G401" s="28" t="s">
        <v>30</v>
      </c>
      <c r="H401" s="23" t="s">
        <v>31</v>
      </c>
      <c r="I401" s="23" t="s">
        <v>31</v>
      </c>
      <c r="J401" s="23" t="s">
        <v>31</v>
      </c>
      <c r="K401" s="37" t="s">
        <v>31</v>
      </c>
      <c r="L401" s="20" t="s">
        <v>2078</v>
      </c>
      <c r="M401" s="37" t="s">
        <v>31</v>
      </c>
      <c r="N401" s="37" t="s">
        <v>31</v>
      </c>
      <c r="O401" s="37" t="s">
        <v>31</v>
      </c>
      <c r="P401" s="37" t="s">
        <v>31</v>
      </c>
      <c r="Q401" s="37" t="s">
        <v>31</v>
      </c>
      <c r="R401" s="7" t="s">
        <v>31</v>
      </c>
      <c r="S401" s="23" t="s">
        <v>31</v>
      </c>
      <c r="T401" s="43" t="s">
        <v>31</v>
      </c>
      <c r="U401" s="7" t="s">
        <v>31</v>
      </c>
      <c r="V401" s="22" t="s">
        <v>32</v>
      </c>
      <c r="W401" s="23" t="s">
        <v>61</v>
      </c>
      <c r="X401" s="7" t="s">
        <v>34</v>
      </c>
      <c r="Y401" s="10">
        <v>50</v>
      </c>
      <c r="Z401" s="23" t="s">
        <v>89</v>
      </c>
      <c r="AA401" s="12" t="s">
        <v>52</v>
      </c>
      <c r="AB401" s="51" t="s">
        <v>375</v>
      </c>
      <c r="AC401" s="23" t="s">
        <v>91</v>
      </c>
      <c r="AF401" s="23"/>
    </row>
    <row r="402" spans="1:32" ht="15" customHeight="1" x14ac:dyDescent="0.25">
      <c r="A402" s="27" t="s">
        <v>1398</v>
      </c>
      <c r="B402" s="25">
        <v>45268</v>
      </c>
      <c r="C402" s="29">
        <f>YEAR(B402) - YEAR(_xlfn.MINIFS($B:$B, $A:$A, A402)) + 1</f>
        <v>1</v>
      </c>
      <c r="D402" s="15">
        <f>IF(C402=1, 1500 - SUMIFS($Y:$Y, $A:$A, A402, $C:$C, C402, $E:$E, "Approved", $Z:$Z, "&lt;&gt;PFA GC", $F:$F, "&lt;&gt;No"),
   IF(C402=2, 1000 - SUMIFS($Y:$Y, $A:$A, A402, $C:$C, C402, $E:$E, "Approved", $Z:$Z, "&lt;&gt;PFA GC", $F:$F, "&lt;&gt;No"),
   IF(C402&gt;=3, 500 - SUMIFS($Y:$Y, $A:$A, A402, $C:$C, C402, $E:$E, "Approved", $Z:$Z, "&lt;&gt;PFA GC", $F:$F, "&lt;&gt;No"), "")))</f>
        <v>1254.1600000000001</v>
      </c>
      <c r="E402" s="16" t="s">
        <v>28</v>
      </c>
      <c r="F402" s="17" t="s">
        <v>29</v>
      </c>
      <c r="G402" s="29" t="s">
        <v>30</v>
      </c>
      <c r="H402" s="23" t="s">
        <v>440</v>
      </c>
      <c r="I402" s="23" t="s">
        <v>441</v>
      </c>
      <c r="J402" s="23">
        <v>66720</v>
      </c>
      <c r="K402" s="37" t="s">
        <v>95</v>
      </c>
      <c r="L402" s="20" t="s">
        <v>2080</v>
      </c>
      <c r="M402" s="37" t="s">
        <v>96</v>
      </c>
      <c r="N402" s="37" t="s">
        <v>102</v>
      </c>
      <c r="O402" s="37" t="s">
        <v>98</v>
      </c>
      <c r="P402" s="37" t="s">
        <v>99</v>
      </c>
      <c r="Q402" s="37" t="s">
        <v>114</v>
      </c>
      <c r="R402" s="7" t="s">
        <v>31</v>
      </c>
      <c r="S402" s="23">
        <v>2</v>
      </c>
      <c r="T402" s="43">
        <v>3015.6</v>
      </c>
      <c r="U402" s="7" t="s">
        <v>31</v>
      </c>
      <c r="V402" s="48" t="s">
        <v>32</v>
      </c>
      <c r="W402" s="23" t="s">
        <v>250</v>
      </c>
      <c r="X402" s="7" t="s">
        <v>45</v>
      </c>
      <c r="Y402" s="10">
        <v>100.91</v>
      </c>
      <c r="Z402" s="23"/>
      <c r="AA402" s="12" t="s">
        <v>442</v>
      </c>
      <c r="AB402" s="51" t="s">
        <v>29</v>
      </c>
      <c r="AC402" s="23" t="s">
        <v>99</v>
      </c>
      <c r="AF402" s="23"/>
    </row>
    <row r="403" spans="1:32" ht="15" customHeight="1" x14ac:dyDescent="0.25">
      <c r="A403" s="27" t="s">
        <v>1363</v>
      </c>
      <c r="B403" s="25">
        <v>45270</v>
      </c>
      <c r="C403" s="29">
        <f>YEAR(B403) - YEAR(_xlfn.MINIFS($B:$B, $A:$A, A403)) + 1</f>
        <v>1</v>
      </c>
      <c r="D403" s="15">
        <f>IF(C403=1, 1500 - SUMIFS($Y:$Y, $A:$A, A403, $C:$C, C403, $E:$E, "Approved", $Z:$Z, "&lt;&gt;PFA GC", $F:$F, "&lt;&gt;No"),
   IF(C403=2, 1000 - SUMIFS($Y:$Y, $A:$A, A403, $C:$C, C403, $E:$E, "Approved", $Z:$Z, "&lt;&gt;PFA GC", $F:$F, "&lt;&gt;No"),
   IF(C403&gt;=3, 500 - SUMIFS($Y:$Y, $A:$A, A403, $C:$C, C403, $E:$E, "Approved", $Z:$Z, "&lt;&gt;PFA GC", $F:$F, "&lt;&gt;No"), "")))</f>
        <v>-1350</v>
      </c>
      <c r="E403" s="16" t="s">
        <v>28</v>
      </c>
      <c r="F403" s="17" t="s">
        <v>29</v>
      </c>
      <c r="G403" s="29" t="s">
        <v>30</v>
      </c>
      <c r="H403" s="23" t="s">
        <v>134</v>
      </c>
      <c r="I403" s="23" t="s">
        <v>94</v>
      </c>
      <c r="J403" s="23">
        <v>68022</v>
      </c>
      <c r="K403" s="37" t="s">
        <v>95</v>
      </c>
      <c r="L403" s="20" t="s">
        <v>2086</v>
      </c>
      <c r="M403" s="37" t="s">
        <v>235</v>
      </c>
      <c r="N403" s="37" t="s">
        <v>102</v>
      </c>
      <c r="O403" s="37" t="s">
        <v>98</v>
      </c>
      <c r="P403" s="37" t="s">
        <v>99</v>
      </c>
      <c r="Q403" s="37" t="s">
        <v>114</v>
      </c>
      <c r="R403" s="7" t="s">
        <v>31</v>
      </c>
      <c r="S403" s="23">
        <v>2</v>
      </c>
      <c r="T403" s="43">
        <v>-3</v>
      </c>
      <c r="U403" s="7" t="s">
        <v>31</v>
      </c>
      <c r="V403" s="48" t="s">
        <v>32</v>
      </c>
      <c r="W403" s="23" t="s">
        <v>308</v>
      </c>
      <c r="X403" s="7" t="s">
        <v>43</v>
      </c>
      <c r="Y403" s="10">
        <v>1425</v>
      </c>
      <c r="Z403" s="23" t="s">
        <v>478</v>
      </c>
      <c r="AA403" s="12" t="s">
        <v>479</v>
      </c>
      <c r="AB403" s="51" t="s">
        <v>29</v>
      </c>
      <c r="AC403" s="23" t="s">
        <v>99</v>
      </c>
      <c r="AF403" s="23"/>
    </row>
    <row r="404" spans="1:32" ht="15" customHeight="1" x14ac:dyDescent="0.25">
      <c r="A404" s="27" t="s">
        <v>1456</v>
      </c>
      <c r="B404" s="25">
        <v>45271</v>
      </c>
      <c r="C404" s="29">
        <f>YEAR(B404) - YEAR(_xlfn.MINIFS($B:$B, $A:$A, A404)) + 1</f>
        <v>1</v>
      </c>
      <c r="D404" s="15">
        <f>IF(C404=1, 1500 - SUMIFS($Y:$Y, $A:$A, A404, $C:$C, C404, $E:$E, "Approved", $Z:$Z, "&lt;&gt;PFA GC", $F:$F, "&lt;&gt;No"),
   IF(C404=2, 1000 - SUMIFS($Y:$Y, $A:$A, A404, $C:$C, C404, $E:$E, "Approved", $Z:$Z, "&lt;&gt;PFA GC", $F:$F, "&lt;&gt;No"),
   IF(C404&gt;=3, 500 - SUMIFS($Y:$Y, $A:$A, A404, $C:$C, C404, $E:$E, "Approved", $Z:$Z, "&lt;&gt;PFA GC", $F:$F, "&lt;&gt;No"), "")))</f>
        <v>354.55999999999995</v>
      </c>
      <c r="E404" s="16" t="s">
        <v>28</v>
      </c>
      <c r="F404" s="17" t="s">
        <v>29</v>
      </c>
      <c r="G404" s="29" t="s">
        <v>30</v>
      </c>
      <c r="H404" s="23" t="s">
        <v>460</v>
      </c>
      <c r="I404" s="23" t="s">
        <v>94</v>
      </c>
      <c r="J404" s="23">
        <v>68466</v>
      </c>
      <c r="K404" s="37" t="s">
        <v>95</v>
      </c>
      <c r="L404" s="20" t="s">
        <v>2078</v>
      </c>
      <c r="M404" s="37" t="s">
        <v>96</v>
      </c>
      <c r="N404" s="37" t="s">
        <v>102</v>
      </c>
      <c r="O404" s="37" t="s">
        <v>98</v>
      </c>
      <c r="P404" s="37" t="s">
        <v>99</v>
      </c>
      <c r="Q404" s="37" t="s">
        <v>231</v>
      </c>
      <c r="R404" s="7" t="s">
        <v>31</v>
      </c>
      <c r="S404" s="23">
        <v>2</v>
      </c>
      <c r="T404" s="43">
        <v>1353.3</v>
      </c>
      <c r="U404" s="7" t="s">
        <v>31</v>
      </c>
      <c r="V404" s="48" t="s">
        <v>85</v>
      </c>
      <c r="W404" s="23" t="s">
        <v>130</v>
      </c>
      <c r="X404" s="7" t="s">
        <v>45</v>
      </c>
      <c r="Y404" s="10">
        <v>45.44</v>
      </c>
      <c r="Z404" s="23" t="s">
        <v>480</v>
      </c>
      <c r="AA404" s="12" t="s">
        <v>70</v>
      </c>
      <c r="AB404" s="51" t="s">
        <v>29</v>
      </c>
      <c r="AC404" s="23" t="s">
        <v>99</v>
      </c>
      <c r="AF404" s="23"/>
    </row>
    <row r="405" spans="1:32" ht="15" customHeight="1" x14ac:dyDescent="0.25">
      <c r="A405" s="30" t="s">
        <v>1314</v>
      </c>
      <c r="B405" s="25">
        <v>45271</v>
      </c>
      <c r="C405" s="29">
        <f>YEAR(B405) - YEAR(_xlfn.MINIFS($B:$B, $A:$A, A405)) + 1</f>
        <v>1</v>
      </c>
      <c r="D405" s="15">
        <f>IF(C405=1, 1500 - SUMIFS($Y:$Y, $A:$A, A405, $C:$C, C405, $E:$E, "Approved", $Z:$Z, "&lt;&gt;PFA GC", $F:$F, "&lt;&gt;No"),
   IF(C405=2, 1000 - SUMIFS($Y:$Y, $A:$A, A405, $C:$C, C405, $E:$E, "Approved", $Z:$Z, "&lt;&gt;PFA GC", $F:$F, "&lt;&gt;No"),
   IF(C405&gt;=3, 500 - SUMIFS($Y:$Y, $A:$A, A405, $C:$C, C405, $E:$E, "Approved", $Z:$Z, "&lt;&gt;PFA GC", $F:$F, "&lt;&gt;No"), "")))</f>
        <v>1500</v>
      </c>
      <c r="E405" s="16" t="s">
        <v>28</v>
      </c>
      <c r="F405" s="17">
        <v>45271</v>
      </c>
      <c r="G405" s="28" t="s">
        <v>30</v>
      </c>
      <c r="H405" s="23" t="s">
        <v>31</v>
      </c>
      <c r="I405" s="23" t="s">
        <v>31</v>
      </c>
      <c r="J405" s="23" t="s">
        <v>31</v>
      </c>
      <c r="K405" s="37" t="s">
        <v>31</v>
      </c>
      <c r="L405" s="20" t="s">
        <v>2088</v>
      </c>
      <c r="M405" s="37" t="s">
        <v>31</v>
      </c>
      <c r="N405" s="37" t="s">
        <v>31</v>
      </c>
      <c r="O405" s="37" t="s">
        <v>31</v>
      </c>
      <c r="P405" s="37" t="s">
        <v>31</v>
      </c>
      <c r="Q405" s="37" t="s">
        <v>31</v>
      </c>
      <c r="R405" s="7" t="s">
        <v>31</v>
      </c>
      <c r="S405" s="23" t="s">
        <v>31</v>
      </c>
      <c r="T405" s="43" t="s">
        <v>31</v>
      </c>
      <c r="U405" s="7" t="s">
        <v>31</v>
      </c>
      <c r="V405" s="22" t="s">
        <v>32</v>
      </c>
      <c r="W405" s="23" t="s">
        <v>447</v>
      </c>
      <c r="X405" s="7" t="s">
        <v>34</v>
      </c>
      <c r="Y405" s="10">
        <v>75</v>
      </c>
      <c r="Z405" s="23" t="s">
        <v>89</v>
      </c>
      <c r="AA405" s="12" t="s">
        <v>92</v>
      </c>
      <c r="AB405" s="51" t="s">
        <v>375</v>
      </c>
      <c r="AC405" s="23" t="s">
        <v>91</v>
      </c>
      <c r="AF405" s="23"/>
    </row>
    <row r="406" spans="1:32" ht="15" customHeight="1" x14ac:dyDescent="0.25">
      <c r="A406" s="30" t="s">
        <v>1376</v>
      </c>
      <c r="B406" s="13">
        <v>45271</v>
      </c>
      <c r="C406" s="29">
        <f>YEAR(B406) - YEAR(_xlfn.MINIFS($B:$B, $A:$A, A406)) + 1</f>
        <v>1</v>
      </c>
      <c r="D406" s="15">
        <f>IF(C406=1, 1500 - SUMIFS($Y:$Y, $A:$A, A406, $C:$C, C406, $E:$E, "Approved", $Z:$Z, "&lt;&gt;PFA GC", $F:$F, "&lt;&gt;No"),
   IF(C406=2, 1000 - SUMIFS($Y:$Y, $A:$A, A406, $C:$C, C406, $E:$E, "Approved", $Z:$Z, "&lt;&gt;PFA GC", $F:$F, "&lt;&gt;No"),
   IF(C406&gt;=3, 500 - SUMIFS($Y:$Y, $A:$A, A406, $C:$C, C406, $E:$E, "Approved", $Z:$Z, "&lt;&gt;PFA GC", $F:$F, "&lt;&gt;No"), "")))</f>
        <v>550</v>
      </c>
      <c r="E406" s="36" t="s">
        <v>139</v>
      </c>
      <c r="F406" s="17" t="s">
        <v>99</v>
      </c>
      <c r="G406" s="29" t="s">
        <v>140</v>
      </c>
      <c r="H406" s="23" t="s">
        <v>376</v>
      </c>
      <c r="I406" s="23" t="s">
        <v>94</v>
      </c>
      <c r="J406" s="23">
        <v>68450</v>
      </c>
      <c r="K406" s="37" t="s">
        <v>95</v>
      </c>
      <c r="L406" s="20" t="s">
        <v>2097</v>
      </c>
      <c r="M406" s="37" t="s">
        <v>377</v>
      </c>
      <c r="N406" s="37" t="s">
        <v>97</v>
      </c>
      <c r="O406" s="37" t="s">
        <v>98</v>
      </c>
      <c r="P406" s="37" t="s">
        <v>481</v>
      </c>
      <c r="Q406" s="37" t="s">
        <v>114</v>
      </c>
      <c r="R406" s="7"/>
      <c r="S406" s="23">
        <v>2</v>
      </c>
      <c r="T406" s="43">
        <v>1063</v>
      </c>
      <c r="U406" s="7"/>
      <c r="V406" s="34" t="s">
        <v>81</v>
      </c>
      <c r="W406" s="23" t="s">
        <v>109</v>
      </c>
      <c r="X406" s="7" t="s">
        <v>42</v>
      </c>
      <c r="Y406" s="10">
        <v>550</v>
      </c>
      <c r="Z406" s="23"/>
      <c r="AA406" s="12" t="s">
        <v>379</v>
      </c>
      <c r="AB406" s="51" t="s">
        <v>99</v>
      </c>
      <c r="AC406" s="23" t="s">
        <v>99</v>
      </c>
      <c r="AF406" s="23"/>
    </row>
    <row r="407" spans="1:32" ht="15" customHeight="1" x14ac:dyDescent="0.25">
      <c r="A407" s="30" t="s">
        <v>1204</v>
      </c>
      <c r="B407" s="13">
        <v>45272</v>
      </c>
      <c r="C407" s="29">
        <f>YEAR(B407) - YEAR(_xlfn.MINIFS($B:$B, $A:$A, A407)) + 1</f>
        <v>1</v>
      </c>
      <c r="D407" s="15">
        <f>IF(C407=1, 1500 - SUMIFS($Y:$Y, $A:$A, A407, $C:$C, C407, $E:$E, "Approved", $Z:$Z, "&lt;&gt;PFA GC", $F:$F, "&lt;&gt;No"),
   IF(C407=2, 1000 - SUMIFS($Y:$Y, $A:$A, A407, $C:$C, C407, $E:$E, "Approved", $Z:$Z, "&lt;&gt;PFA GC", $F:$F, "&lt;&gt;No"),
   IF(C407&gt;=3, 500 - SUMIFS($Y:$Y, $A:$A, A407, $C:$C, C407, $E:$E, "Approved", $Z:$Z, "&lt;&gt;PFA GC", $F:$F, "&lt;&gt;No"), "")))</f>
        <v>1500</v>
      </c>
      <c r="E407" s="16" t="s">
        <v>28</v>
      </c>
      <c r="F407" s="28">
        <v>45272</v>
      </c>
      <c r="G407" s="28" t="s">
        <v>30</v>
      </c>
      <c r="H407" s="23" t="s">
        <v>31</v>
      </c>
      <c r="I407" s="23" t="s">
        <v>31</v>
      </c>
      <c r="J407" s="23" t="s">
        <v>31</v>
      </c>
      <c r="K407" s="37" t="s">
        <v>31</v>
      </c>
      <c r="L407" s="20" t="s">
        <v>2070</v>
      </c>
      <c r="M407" s="37" t="s">
        <v>31</v>
      </c>
      <c r="N407" s="37" t="s">
        <v>31</v>
      </c>
      <c r="O407" s="37" t="s">
        <v>31</v>
      </c>
      <c r="P407" s="37" t="s">
        <v>31</v>
      </c>
      <c r="Q407" s="37" t="s">
        <v>31</v>
      </c>
      <c r="R407" s="7" t="s">
        <v>31</v>
      </c>
      <c r="S407" s="23" t="s">
        <v>31</v>
      </c>
      <c r="T407" s="43" t="s">
        <v>31</v>
      </c>
      <c r="U407" s="7" t="s">
        <v>31</v>
      </c>
      <c r="V407" s="22" t="s">
        <v>32</v>
      </c>
      <c r="W407" s="23" t="s">
        <v>39</v>
      </c>
      <c r="X407" s="7" t="s">
        <v>34</v>
      </c>
      <c r="Y407" s="10">
        <v>100</v>
      </c>
      <c r="Z407" s="23" t="s">
        <v>89</v>
      </c>
      <c r="AA407" s="12" t="s">
        <v>92</v>
      </c>
      <c r="AB407" s="51" t="s">
        <v>375</v>
      </c>
      <c r="AC407" s="23" t="s">
        <v>91</v>
      </c>
      <c r="AF407" s="23"/>
    </row>
    <row r="408" spans="1:32" ht="15" customHeight="1" x14ac:dyDescent="0.25">
      <c r="A408" s="30" t="s">
        <v>1363</v>
      </c>
      <c r="B408" s="13">
        <v>45272</v>
      </c>
      <c r="C408" s="29">
        <f>YEAR(B408) - YEAR(_xlfn.MINIFS($B:$B, $A:$A, A408)) + 1</f>
        <v>1</v>
      </c>
      <c r="D408" s="15">
        <f>IF(C408=1, 1500 - SUMIFS($Y:$Y, $A:$A, A408, $C:$C, C408, $E:$E, "Approved", $Z:$Z, "&lt;&gt;PFA GC", $F:$F, "&lt;&gt;No"),
   IF(C408=2, 1000 - SUMIFS($Y:$Y, $A:$A, A408, $C:$C, C408, $E:$E, "Approved", $Z:$Z, "&lt;&gt;PFA GC", $F:$F, "&lt;&gt;No"),
   IF(C408&gt;=3, 500 - SUMIFS($Y:$Y, $A:$A, A408, $C:$C, C408, $E:$E, "Approved", $Z:$Z, "&lt;&gt;PFA GC", $F:$F, "&lt;&gt;No"), "")))</f>
        <v>-1350</v>
      </c>
      <c r="E408" s="16" t="s">
        <v>28</v>
      </c>
      <c r="F408" s="28">
        <v>45272</v>
      </c>
      <c r="G408" s="28" t="s">
        <v>30</v>
      </c>
      <c r="H408" s="23" t="s">
        <v>31</v>
      </c>
      <c r="I408" s="23" t="s">
        <v>31</v>
      </c>
      <c r="J408" s="23" t="s">
        <v>31</v>
      </c>
      <c r="K408" s="37" t="s">
        <v>31</v>
      </c>
      <c r="L408" s="20" t="s">
        <v>2086</v>
      </c>
      <c r="M408" s="37" t="s">
        <v>31</v>
      </c>
      <c r="N408" s="37" t="s">
        <v>31</v>
      </c>
      <c r="O408" s="37" t="s">
        <v>31</v>
      </c>
      <c r="P408" s="37" t="s">
        <v>31</v>
      </c>
      <c r="Q408" s="37" t="s">
        <v>31</v>
      </c>
      <c r="R408" s="7" t="s">
        <v>31</v>
      </c>
      <c r="S408" s="23" t="s">
        <v>31</v>
      </c>
      <c r="T408" s="43" t="s">
        <v>31</v>
      </c>
      <c r="U408" s="7" t="s">
        <v>31</v>
      </c>
      <c r="V408" s="22" t="s">
        <v>32</v>
      </c>
      <c r="W408" s="23" t="s">
        <v>250</v>
      </c>
      <c r="X408" s="7" t="s">
        <v>34</v>
      </c>
      <c r="Y408" s="10">
        <v>100</v>
      </c>
      <c r="Z408" s="23" t="s">
        <v>89</v>
      </c>
      <c r="AA408" s="12" t="s">
        <v>52</v>
      </c>
      <c r="AB408" s="51" t="s">
        <v>375</v>
      </c>
      <c r="AC408" s="23" t="s">
        <v>91</v>
      </c>
      <c r="AF408" s="23"/>
    </row>
    <row r="409" spans="1:32" ht="15" customHeight="1" x14ac:dyDescent="0.25">
      <c r="A409" s="30" t="s">
        <v>1465</v>
      </c>
      <c r="B409" s="13">
        <v>45273</v>
      </c>
      <c r="C409" s="29">
        <f>YEAR(B409) - YEAR(_xlfn.MINIFS($B:$B, $A:$A, A409)) + 1</f>
        <v>1</v>
      </c>
      <c r="D409" s="15">
        <f>IF(C409=1, 1500 - SUMIFS($Y:$Y, $A:$A, A409, $C:$C, C409, $E:$E, "Approved", $Z:$Z, "&lt;&gt;PFA GC", $F:$F, "&lt;&gt;No"),
   IF(C409=2, 1000 - SUMIFS($Y:$Y, $A:$A, A409, $C:$C, C409, $E:$E, "Approved", $Z:$Z, "&lt;&gt;PFA GC", $F:$F, "&lt;&gt;No"),
   IF(C409&gt;=3, 500 - SUMIFS($Y:$Y, $A:$A, A409, $C:$C, C409, $E:$E, "Approved", $Z:$Z, "&lt;&gt;PFA GC", $F:$F, "&lt;&gt;No"), "")))</f>
        <v>1396.12</v>
      </c>
      <c r="E409" s="16" t="s">
        <v>28</v>
      </c>
      <c r="F409" s="28" t="s">
        <v>29</v>
      </c>
      <c r="G409" s="29" t="s">
        <v>30</v>
      </c>
      <c r="H409" s="23" t="s">
        <v>446</v>
      </c>
      <c r="I409" s="23" t="s">
        <v>94</v>
      </c>
      <c r="J409" s="23">
        <v>68127</v>
      </c>
      <c r="K409" s="37" t="s">
        <v>95</v>
      </c>
      <c r="L409" s="20" t="s">
        <v>2073</v>
      </c>
      <c r="M409" s="37" t="s">
        <v>101</v>
      </c>
      <c r="N409" s="37" t="s">
        <v>97</v>
      </c>
      <c r="O409" s="37" t="s">
        <v>98</v>
      </c>
      <c r="P409" s="37" t="s">
        <v>99</v>
      </c>
      <c r="Q409" s="37" t="s">
        <v>114</v>
      </c>
      <c r="R409" s="7" t="s">
        <v>31</v>
      </c>
      <c r="S409" s="23">
        <v>1</v>
      </c>
      <c r="T409" s="43">
        <v>1227</v>
      </c>
      <c r="U409" s="7" t="s">
        <v>31</v>
      </c>
      <c r="V409" s="22" t="s">
        <v>32</v>
      </c>
      <c r="W409" s="23" t="s">
        <v>447</v>
      </c>
      <c r="X409" s="7" t="s">
        <v>33</v>
      </c>
      <c r="Y409" s="10">
        <v>103.88</v>
      </c>
      <c r="Z409" s="23" t="s">
        <v>38</v>
      </c>
      <c r="AA409" s="12" t="s">
        <v>331</v>
      </c>
      <c r="AB409" s="51" t="s">
        <v>29</v>
      </c>
      <c r="AC409" s="23" t="s">
        <v>99</v>
      </c>
      <c r="AF409" s="23"/>
    </row>
    <row r="410" spans="1:32" ht="15" customHeight="1" x14ac:dyDescent="0.25">
      <c r="A410" s="30" t="s">
        <v>1196</v>
      </c>
      <c r="B410" s="13">
        <v>45275</v>
      </c>
      <c r="C410" s="29">
        <f>YEAR(B410) - YEAR(_xlfn.MINIFS($B:$B, $A:$A, A410)) + 1</f>
        <v>1</v>
      </c>
      <c r="D410" s="15">
        <f>IF(C410=1, 1500 - SUMIFS($Y:$Y, $A:$A, A410, $C:$C, C410, $E:$E, "Approved", $Z:$Z, "&lt;&gt;PFA GC", $F:$F, "&lt;&gt;No"),
   IF(C410=2, 1000 - SUMIFS($Y:$Y, $A:$A, A410, $C:$C, C410, $E:$E, "Approved", $Z:$Z, "&lt;&gt;PFA GC", $F:$F, "&lt;&gt;No"),
   IF(C410&gt;=3, 500 - SUMIFS($Y:$Y, $A:$A, A410, $C:$C, C410, $E:$E, "Approved", $Z:$Z, "&lt;&gt;PFA GC", $F:$F, "&lt;&gt;No"), "")))</f>
        <v>1500</v>
      </c>
      <c r="E410" s="16" t="s">
        <v>28</v>
      </c>
      <c r="F410" s="28">
        <v>45275</v>
      </c>
      <c r="G410" s="28" t="s">
        <v>30</v>
      </c>
      <c r="H410" s="23" t="s">
        <v>31</v>
      </c>
      <c r="I410" s="23" t="s">
        <v>31</v>
      </c>
      <c r="J410" s="23" t="s">
        <v>31</v>
      </c>
      <c r="K410" s="37" t="s">
        <v>31</v>
      </c>
      <c r="L410" s="20" t="s">
        <v>2075</v>
      </c>
      <c r="M410" s="37" t="s">
        <v>31</v>
      </c>
      <c r="N410" s="37" t="s">
        <v>31</v>
      </c>
      <c r="O410" s="37" t="s">
        <v>31</v>
      </c>
      <c r="P410" s="37" t="s">
        <v>31</v>
      </c>
      <c r="Q410" s="37" t="s">
        <v>31</v>
      </c>
      <c r="R410" s="7" t="s">
        <v>31</v>
      </c>
      <c r="S410" s="23" t="s">
        <v>31</v>
      </c>
      <c r="T410" s="43" t="s">
        <v>31</v>
      </c>
      <c r="U410" s="7" t="s">
        <v>31</v>
      </c>
      <c r="V410" s="22" t="s">
        <v>32</v>
      </c>
      <c r="W410" s="23" t="s">
        <v>250</v>
      </c>
      <c r="X410" s="7" t="s">
        <v>34</v>
      </c>
      <c r="Y410" s="10">
        <v>100</v>
      </c>
      <c r="Z410" s="23" t="s">
        <v>89</v>
      </c>
      <c r="AA410" s="12"/>
      <c r="AB410" s="51" t="s">
        <v>375</v>
      </c>
      <c r="AC410" s="23" t="s">
        <v>91</v>
      </c>
      <c r="AF410" s="23"/>
    </row>
    <row r="411" spans="1:32" ht="15" customHeight="1" x14ac:dyDescent="0.25">
      <c r="A411" s="30" t="s">
        <v>1466</v>
      </c>
      <c r="B411" s="13">
        <v>45275</v>
      </c>
      <c r="C411" s="29">
        <f>YEAR(B411) - YEAR(_xlfn.MINIFS($B:$B, $A:$A, A411)) + 1</f>
        <v>1</v>
      </c>
      <c r="D411" s="15">
        <f>IF(C411=1, 1500 - SUMIFS($Y:$Y, $A:$A, A411, $C:$C, C411, $E:$E, "Approved", $Z:$Z, "&lt;&gt;PFA GC", $F:$F, "&lt;&gt;No"),
   IF(C411=2, 1000 - SUMIFS($Y:$Y, $A:$A, A411, $C:$C, C411, $E:$E, "Approved", $Z:$Z, "&lt;&gt;PFA GC", $F:$F, "&lt;&gt;No"),
   IF(C411&gt;=3, 500 - SUMIFS($Y:$Y, $A:$A, A411, $C:$C, C411, $E:$E, "Approved", $Z:$Z, "&lt;&gt;PFA GC", $F:$F, "&lt;&gt;No"), "")))</f>
        <v>0</v>
      </c>
      <c r="E411" s="16" t="s">
        <v>28</v>
      </c>
      <c r="F411" s="28" t="s">
        <v>29</v>
      </c>
      <c r="G411" s="29" t="s">
        <v>30</v>
      </c>
      <c r="H411" s="23" t="s">
        <v>93</v>
      </c>
      <c r="I411" s="23" t="s">
        <v>94</v>
      </c>
      <c r="J411" s="23">
        <v>68505</v>
      </c>
      <c r="K411" s="37" t="s">
        <v>95</v>
      </c>
      <c r="L411" s="20" t="s">
        <v>2101</v>
      </c>
      <c r="M411" s="37" t="s">
        <v>96</v>
      </c>
      <c r="N411" s="37" t="s">
        <v>102</v>
      </c>
      <c r="O411" s="37" t="s">
        <v>98</v>
      </c>
      <c r="P411" s="37" t="s">
        <v>99</v>
      </c>
      <c r="Q411" s="37" t="s">
        <v>231</v>
      </c>
      <c r="R411" s="7" t="s">
        <v>31</v>
      </c>
      <c r="S411" s="23">
        <v>6</v>
      </c>
      <c r="T411" s="43">
        <v>3890</v>
      </c>
      <c r="U411" s="7" t="s">
        <v>31</v>
      </c>
      <c r="V411" s="22" t="s">
        <v>85</v>
      </c>
      <c r="W411" s="23" t="s">
        <v>107</v>
      </c>
      <c r="X411" s="7" t="s">
        <v>43</v>
      </c>
      <c r="Y411" s="10">
        <v>1500</v>
      </c>
      <c r="Z411" s="23" t="s">
        <v>146</v>
      </c>
      <c r="AA411" s="12" t="s">
        <v>482</v>
      </c>
      <c r="AB411" s="51" t="s">
        <v>29</v>
      </c>
      <c r="AC411" s="23" t="s">
        <v>99</v>
      </c>
      <c r="AF411" s="23"/>
    </row>
    <row r="412" spans="1:32" ht="15" customHeight="1" x14ac:dyDescent="0.25">
      <c r="A412" s="27" t="s">
        <v>1467</v>
      </c>
      <c r="B412" s="13">
        <v>45276</v>
      </c>
      <c r="C412" s="29">
        <f>YEAR(B412) - YEAR(_xlfn.MINIFS($B:$B, $A:$A, A412)) + 1</f>
        <v>1</v>
      </c>
      <c r="D412" s="15">
        <f>IF(C412=1, 1500 - SUMIFS($Y:$Y, $A:$A, A412, $C:$C, C412, $E:$E, "Approved", $Z:$Z, "&lt;&gt;PFA GC", $F:$F, "&lt;&gt;No"),
   IF(C412=2, 1000 - SUMIFS($Y:$Y, $A:$A, A412, $C:$C, C412, $E:$E, "Approved", $Z:$Z, "&lt;&gt;PFA GC", $F:$F, "&lt;&gt;No"),
   IF(C412&gt;=3, 500 - SUMIFS($Y:$Y, $A:$A, A412, $C:$C, C412, $E:$E, "Approved", $Z:$Z, "&lt;&gt;PFA GC", $F:$F, "&lt;&gt;No"), "")))</f>
        <v>1500</v>
      </c>
      <c r="E412" s="36" t="s">
        <v>139</v>
      </c>
      <c r="F412" s="28" t="s">
        <v>99</v>
      </c>
      <c r="G412" s="29" t="s">
        <v>202</v>
      </c>
      <c r="H412" s="23" t="s">
        <v>93</v>
      </c>
      <c r="I412" s="23" t="s">
        <v>335</v>
      </c>
      <c r="J412" s="23">
        <v>68516</v>
      </c>
      <c r="K412" s="37" t="s">
        <v>95</v>
      </c>
      <c r="L412" s="20" t="s">
        <v>2082</v>
      </c>
      <c r="M412" s="37" t="s">
        <v>111</v>
      </c>
      <c r="N412" s="37" t="s">
        <v>97</v>
      </c>
      <c r="O412" s="37" t="s">
        <v>98</v>
      </c>
      <c r="P412" s="37" t="s">
        <v>270</v>
      </c>
      <c r="Q412" s="37" t="s">
        <v>114</v>
      </c>
      <c r="R412" s="7"/>
      <c r="S412" s="23">
        <v>1</v>
      </c>
      <c r="T412" s="43">
        <v>800</v>
      </c>
      <c r="U412" s="7"/>
      <c r="V412" s="34" t="s">
        <v>81</v>
      </c>
      <c r="W412" s="23" t="s">
        <v>483</v>
      </c>
      <c r="X412" s="7" t="s">
        <v>141</v>
      </c>
      <c r="Y412" s="10"/>
      <c r="Z412" s="23"/>
      <c r="AA412" s="12"/>
      <c r="AB412" s="51" t="s">
        <v>99</v>
      </c>
      <c r="AC412" s="29" t="s">
        <v>99</v>
      </c>
      <c r="AF412" s="23"/>
    </row>
    <row r="413" spans="1:32" ht="15" customHeight="1" x14ac:dyDescent="0.25">
      <c r="A413" s="27" t="s">
        <v>1242</v>
      </c>
      <c r="B413" s="25">
        <v>45278</v>
      </c>
      <c r="C413" s="29">
        <f>YEAR(B413) - YEAR(_xlfn.MINIFS($B:$B, $A:$A, A413)) + 1</f>
        <v>1</v>
      </c>
      <c r="D413" s="15">
        <f>IF(C413=1, 1500 - SUMIFS($Y:$Y, $A:$A, A413, $C:$C, C413, $E:$E, "Approved", $Z:$Z, "&lt;&gt;PFA GC", $F:$F, "&lt;&gt;No"),
   IF(C413=2, 1000 - SUMIFS($Y:$Y, $A:$A, A413, $C:$C, C413, $E:$E, "Approved", $Z:$Z, "&lt;&gt;PFA GC", $F:$F, "&lt;&gt;No"),
   IF(C413&gt;=3, 500 - SUMIFS($Y:$Y, $A:$A, A413, $C:$C, C413, $E:$E, "Approved", $Z:$Z, "&lt;&gt;PFA GC", $F:$F, "&lt;&gt;No"), "")))</f>
        <v>295</v>
      </c>
      <c r="E413" s="16" t="s">
        <v>28</v>
      </c>
      <c r="F413" s="28" t="s">
        <v>29</v>
      </c>
      <c r="G413" s="29" t="s">
        <v>30</v>
      </c>
      <c r="H413" s="23" t="s">
        <v>93</v>
      </c>
      <c r="I413" s="23" t="s">
        <v>94</v>
      </c>
      <c r="J413" s="23">
        <v>68502</v>
      </c>
      <c r="K413" s="37" t="s">
        <v>95</v>
      </c>
      <c r="L413" s="20" t="s">
        <v>2072</v>
      </c>
      <c r="M413" s="37" t="s">
        <v>31</v>
      </c>
      <c r="N413" s="37" t="s">
        <v>97</v>
      </c>
      <c r="O413" s="37" t="s">
        <v>98</v>
      </c>
      <c r="P413" s="37" t="s">
        <v>99</v>
      </c>
      <c r="Q413" s="37" t="s">
        <v>31</v>
      </c>
      <c r="R413" s="7" t="s">
        <v>31</v>
      </c>
      <c r="S413" s="23">
        <v>1</v>
      </c>
      <c r="T413" s="43" t="s">
        <v>31</v>
      </c>
      <c r="U413" s="7" t="s">
        <v>31</v>
      </c>
      <c r="V413" s="34" t="s">
        <v>81</v>
      </c>
      <c r="W413" s="23" t="s">
        <v>109</v>
      </c>
      <c r="X413" s="7" t="s">
        <v>34</v>
      </c>
      <c r="Y413" s="10">
        <v>250</v>
      </c>
      <c r="Z413" s="23" t="s">
        <v>35</v>
      </c>
      <c r="AA413" s="12" t="s">
        <v>52</v>
      </c>
      <c r="AB413" s="51" t="s">
        <v>29</v>
      </c>
      <c r="AC413" s="23" t="s">
        <v>29</v>
      </c>
      <c r="AF413" s="23"/>
    </row>
    <row r="414" spans="1:32" ht="15" customHeight="1" x14ac:dyDescent="0.25">
      <c r="A414" s="30" t="s">
        <v>1463</v>
      </c>
      <c r="B414" s="25">
        <v>45279</v>
      </c>
      <c r="C414" s="29">
        <f>YEAR(B414) - YEAR(_xlfn.MINIFS($B:$B, $A:$A, A414)) + 1</f>
        <v>1</v>
      </c>
      <c r="D414" s="15">
        <f>IF(C414=1, 1500 - SUMIFS($Y:$Y, $A:$A, A414, $C:$C, C414, $E:$E, "Approved", $Z:$Z, "&lt;&gt;PFA GC", $F:$F, "&lt;&gt;No"),
   IF(C414=2, 1000 - SUMIFS($Y:$Y, $A:$A, A414, $C:$C, C414, $E:$E, "Approved", $Z:$Z, "&lt;&gt;PFA GC", $F:$F, "&lt;&gt;No"),
   IF(C414&gt;=3, 500 - SUMIFS($Y:$Y, $A:$A, A414, $C:$C, C414, $E:$E, "Approved", $Z:$Z, "&lt;&gt;PFA GC", $F:$F, "&lt;&gt;No"), "")))</f>
        <v>1500</v>
      </c>
      <c r="E414" s="16" t="s">
        <v>28</v>
      </c>
      <c r="F414" s="28">
        <v>45279</v>
      </c>
      <c r="G414" s="28" t="s">
        <v>30</v>
      </c>
      <c r="H414" s="23" t="s">
        <v>31</v>
      </c>
      <c r="I414" s="23" t="s">
        <v>31</v>
      </c>
      <c r="J414" s="23" t="s">
        <v>31</v>
      </c>
      <c r="K414" s="37" t="s">
        <v>31</v>
      </c>
      <c r="L414" s="20" t="s">
        <v>2090</v>
      </c>
      <c r="M414" s="37" t="s">
        <v>31</v>
      </c>
      <c r="N414" s="37" t="s">
        <v>31</v>
      </c>
      <c r="O414" s="37" t="s">
        <v>31</v>
      </c>
      <c r="P414" s="37" t="s">
        <v>31</v>
      </c>
      <c r="Q414" s="37" t="s">
        <v>31</v>
      </c>
      <c r="R414" s="7" t="s">
        <v>31</v>
      </c>
      <c r="S414" s="23" t="s">
        <v>31</v>
      </c>
      <c r="T414" s="43" t="s">
        <v>31</v>
      </c>
      <c r="U414" s="7" t="s">
        <v>31</v>
      </c>
      <c r="V414" s="48" t="s">
        <v>484</v>
      </c>
      <c r="W414" s="23" t="s">
        <v>485</v>
      </c>
      <c r="X414" s="7" t="s">
        <v>34</v>
      </c>
      <c r="Y414" s="10">
        <v>10</v>
      </c>
      <c r="Z414" s="23" t="s">
        <v>89</v>
      </c>
      <c r="AA414" s="12" t="s">
        <v>92</v>
      </c>
      <c r="AB414" s="51" t="s">
        <v>375</v>
      </c>
      <c r="AC414" s="23" t="s">
        <v>91</v>
      </c>
      <c r="AF414" s="23"/>
    </row>
    <row r="415" spans="1:32" ht="15" customHeight="1" x14ac:dyDescent="0.25">
      <c r="A415" s="30" t="s">
        <v>1463</v>
      </c>
      <c r="B415" s="13">
        <v>45279</v>
      </c>
      <c r="C415" s="29">
        <f>YEAR(B415) - YEAR(_xlfn.MINIFS($B:$B, $A:$A, A415)) + 1</f>
        <v>1</v>
      </c>
      <c r="D415" s="15">
        <f>IF(C415=1, 1500 - SUMIFS($Y:$Y, $A:$A, A415, $C:$C, C415, $E:$E, "Approved", $Z:$Z, "&lt;&gt;PFA GC", $F:$F, "&lt;&gt;No"),
   IF(C415=2, 1000 - SUMIFS($Y:$Y, $A:$A, A415, $C:$C, C415, $E:$E, "Approved", $Z:$Z, "&lt;&gt;PFA GC", $F:$F, "&lt;&gt;No"),
   IF(C415&gt;=3, 500 - SUMIFS($Y:$Y, $A:$A, A415, $C:$C, C415, $E:$E, "Approved", $Z:$Z, "&lt;&gt;PFA GC", $F:$F, "&lt;&gt;No"), "")))</f>
        <v>1500</v>
      </c>
      <c r="E415" s="16" t="s">
        <v>28</v>
      </c>
      <c r="F415" s="28">
        <v>45279</v>
      </c>
      <c r="G415" s="28" t="s">
        <v>30</v>
      </c>
      <c r="H415" s="23" t="s">
        <v>31</v>
      </c>
      <c r="I415" s="23" t="s">
        <v>31</v>
      </c>
      <c r="J415" s="23" t="s">
        <v>31</v>
      </c>
      <c r="K415" s="37" t="s">
        <v>31</v>
      </c>
      <c r="L415" s="20" t="s">
        <v>2090</v>
      </c>
      <c r="M415" s="37" t="s">
        <v>31</v>
      </c>
      <c r="N415" s="37" t="s">
        <v>31</v>
      </c>
      <c r="O415" s="37" t="s">
        <v>31</v>
      </c>
      <c r="P415" s="37" t="s">
        <v>31</v>
      </c>
      <c r="Q415" s="37" t="s">
        <v>31</v>
      </c>
      <c r="R415" s="7" t="s">
        <v>31</v>
      </c>
      <c r="S415" s="23" t="s">
        <v>31</v>
      </c>
      <c r="T415" s="43" t="s">
        <v>31</v>
      </c>
      <c r="U415" s="7" t="s">
        <v>31</v>
      </c>
      <c r="V415" s="48" t="s">
        <v>484</v>
      </c>
      <c r="W415" s="23" t="s">
        <v>485</v>
      </c>
      <c r="X415" s="7" t="s">
        <v>34</v>
      </c>
      <c r="Y415" s="10">
        <v>10</v>
      </c>
      <c r="Z415" s="23" t="s">
        <v>89</v>
      </c>
      <c r="AA415" s="12" t="s">
        <v>92</v>
      </c>
      <c r="AB415" s="51" t="s">
        <v>375</v>
      </c>
      <c r="AC415" s="23" t="s">
        <v>91</v>
      </c>
      <c r="AF415" s="23"/>
    </row>
    <row r="416" spans="1:32" ht="15" customHeight="1" x14ac:dyDescent="0.25">
      <c r="A416" s="30" t="s">
        <v>1216</v>
      </c>
      <c r="B416" s="13">
        <v>45279</v>
      </c>
      <c r="C416" s="29">
        <f>YEAR(B416) - YEAR(_xlfn.MINIFS($B:$B, $A:$A, A416)) + 1</f>
        <v>1</v>
      </c>
      <c r="D416" s="15">
        <f>IF(C416=1, 1500 - SUMIFS($Y:$Y, $A:$A, A416, $C:$C, C416, $E:$E, "Approved", $Z:$Z, "&lt;&gt;PFA GC", $F:$F, "&lt;&gt;No"),
   IF(C416=2, 1000 - SUMIFS($Y:$Y, $A:$A, A416, $C:$C, C416, $E:$E, "Approved", $Z:$Z, "&lt;&gt;PFA GC", $F:$F, "&lt;&gt;No"),
   IF(C416&gt;=3, 500 - SUMIFS($Y:$Y, $A:$A, A416, $C:$C, C416, $E:$E, "Approved", $Z:$Z, "&lt;&gt;PFA GC", $F:$F, "&lt;&gt;No"), "")))</f>
        <v>1345.5</v>
      </c>
      <c r="E416" s="16" t="s">
        <v>28</v>
      </c>
      <c r="F416" s="28" t="s">
        <v>29</v>
      </c>
      <c r="G416" s="29" t="s">
        <v>30</v>
      </c>
      <c r="H416" s="23" t="s">
        <v>31</v>
      </c>
      <c r="I416" s="23" t="s">
        <v>31</v>
      </c>
      <c r="J416" s="23" t="s">
        <v>31</v>
      </c>
      <c r="K416" s="37" t="s">
        <v>31</v>
      </c>
      <c r="L416" s="20" t="s">
        <v>31</v>
      </c>
      <c r="M416" s="37" t="s">
        <v>31</v>
      </c>
      <c r="N416" s="37" t="s">
        <v>31</v>
      </c>
      <c r="O416" s="37" t="s">
        <v>31</v>
      </c>
      <c r="P416" s="37" t="s">
        <v>31</v>
      </c>
      <c r="Q416" s="37" t="s">
        <v>31</v>
      </c>
      <c r="R416" s="7" t="s">
        <v>31</v>
      </c>
      <c r="S416" s="23" t="s">
        <v>31</v>
      </c>
      <c r="T416" s="43" t="s">
        <v>31</v>
      </c>
      <c r="U416" s="7" t="s">
        <v>31</v>
      </c>
      <c r="V416" s="48" t="s">
        <v>32</v>
      </c>
      <c r="W416" s="23" t="s">
        <v>61</v>
      </c>
      <c r="X416" s="7" t="s">
        <v>33</v>
      </c>
      <c r="Y416" s="10">
        <v>154.5</v>
      </c>
      <c r="Z416" s="23" t="s">
        <v>117</v>
      </c>
      <c r="AA416" s="12" t="s">
        <v>122</v>
      </c>
      <c r="AB416" s="51" t="s">
        <v>29</v>
      </c>
      <c r="AC416" s="23" t="s">
        <v>29</v>
      </c>
      <c r="AF416" s="23"/>
    </row>
    <row r="417" spans="1:32" ht="15" customHeight="1" x14ac:dyDescent="0.25">
      <c r="A417" s="27" t="s">
        <v>1468</v>
      </c>
      <c r="B417" s="13">
        <v>45279.90625</v>
      </c>
      <c r="C417" s="29">
        <f>YEAR(B417) - YEAR(_xlfn.MINIFS($B:$B, $A:$A, A417)) + 1</f>
        <v>1</v>
      </c>
      <c r="D417" s="15">
        <f>IF(C417=1, 1500 - SUMIFS($Y:$Y, $A:$A, A417, $C:$C, C417, $E:$E, "Approved", $Z:$Z, "&lt;&gt;PFA GC", $F:$F, "&lt;&gt;No"),
   IF(C417=2, 1000 - SUMIFS($Y:$Y, $A:$A, A417, $C:$C, C417, $E:$E, "Approved", $Z:$Z, "&lt;&gt;PFA GC", $F:$F, "&lt;&gt;No"),
   IF(C417&gt;=3, 500 - SUMIFS($Y:$Y, $A:$A, A417, $C:$C, C417, $E:$E, "Approved", $Z:$Z, "&lt;&gt;PFA GC", $F:$F, "&lt;&gt;No"), "")))</f>
        <v>500</v>
      </c>
      <c r="E417" s="16" t="s">
        <v>28</v>
      </c>
      <c r="F417" s="28" t="s">
        <v>29</v>
      </c>
      <c r="G417" s="29" t="s">
        <v>30</v>
      </c>
      <c r="H417" s="23" t="s">
        <v>93</v>
      </c>
      <c r="I417" s="23" t="s">
        <v>94</v>
      </c>
      <c r="J417" s="23">
        <v>68507</v>
      </c>
      <c r="K417" s="37" t="s">
        <v>95</v>
      </c>
      <c r="L417" s="20" t="s">
        <v>2077</v>
      </c>
      <c r="M417" s="37" t="s">
        <v>101</v>
      </c>
      <c r="N417" s="37" t="s">
        <v>102</v>
      </c>
      <c r="O417" s="37" t="s">
        <v>98</v>
      </c>
      <c r="P417" s="37" t="s">
        <v>99</v>
      </c>
      <c r="Q417" s="37" t="s">
        <v>231</v>
      </c>
      <c r="R417" s="7" t="s">
        <v>486</v>
      </c>
      <c r="S417" s="23">
        <v>1</v>
      </c>
      <c r="T417" s="43">
        <v>2295</v>
      </c>
      <c r="U417" s="7">
        <v>11</v>
      </c>
      <c r="V417" s="22" t="s">
        <v>85</v>
      </c>
      <c r="W417" s="23" t="s">
        <v>107</v>
      </c>
      <c r="X417" s="7" t="s">
        <v>43</v>
      </c>
      <c r="Y417" s="10">
        <v>1000</v>
      </c>
      <c r="Z417" s="23" t="s">
        <v>131</v>
      </c>
      <c r="AA417" s="12" t="s">
        <v>487</v>
      </c>
      <c r="AB417" s="51" t="s">
        <v>99</v>
      </c>
      <c r="AC417" s="23" t="s">
        <v>99</v>
      </c>
      <c r="AF417" s="23"/>
    </row>
    <row r="418" spans="1:32" ht="15" customHeight="1" x14ac:dyDescent="0.25">
      <c r="A418" s="27" t="s">
        <v>1469</v>
      </c>
      <c r="B418" s="25">
        <v>45280.726388888892</v>
      </c>
      <c r="C418" s="29">
        <f>YEAR(B418) - YEAR(_xlfn.MINIFS($B:$B, $A:$A, A418)) + 1</f>
        <v>1</v>
      </c>
      <c r="D418" s="15">
        <f>IF(C418=1, 1500 - SUMIFS($Y:$Y, $A:$A, A418, $C:$C, C418, $E:$E, "Approved", $Z:$Z, "&lt;&gt;PFA GC", $F:$F, "&lt;&gt;No"),
   IF(C418=2, 1000 - SUMIFS($Y:$Y, $A:$A, A418, $C:$C, C418, $E:$E, "Approved", $Z:$Z, "&lt;&gt;PFA GC", $F:$F, "&lt;&gt;No"),
   IF(C418&gt;=3, 500 - SUMIFS($Y:$Y, $A:$A, A418, $C:$C, C418, $E:$E, "Approved", $Z:$Z, "&lt;&gt;PFA GC", $F:$F, "&lt;&gt;No"), "")))</f>
        <v>1500</v>
      </c>
      <c r="E418" s="36" t="s">
        <v>139</v>
      </c>
      <c r="F418" s="17" t="s">
        <v>99</v>
      </c>
      <c r="G418" s="29" t="s">
        <v>202</v>
      </c>
      <c r="H418" s="23" t="s">
        <v>100</v>
      </c>
      <c r="I418" s="23" t="s">
        <v>94</v>
      </c>
      <c r="J418" s="23">
        <v>68164</v>
      </c>
      <c r="K418" s="37" t="s">
        <v>95</v>
      </c>
      <c r="L418" s="20" t="s">
        <v>2089</v>
      </c>
      <c r="M418" s="37" t="s">
        <v>96</v>
      </c>
      <c r="N418" s="37" t="s">
        <v>97</v>
      </c>
      <c r="O418" s="37" t="s">
        <v>98</v>
      </c>
      <c r="P418" s="37" t="s">
        <v>270</v>
      </c>
      <c r="Q418" s="37" t="s">
        <v>114</v>
      </c>
      <c r="R418" s="7" t="s">
        <v>488</v>
      </c>
      <c r="S418" s="23">
        <v>6</v>
      </c>
      <c r="T418" s="43">
        <v>1200</v>
      </c>
      <c r="U418" s="7">
        <v>10</v>
      </c>
      <c r="V418" s="48" t="s">
        <v>47</v>
      </c>
      <c r="W418" s="23" t="s">
        <v>489</v>
      </c>
      <c r="X418" s="7" t="s">
        <v>43</v>
      </c>
      <c r="Y418" s="10"/>
      <c r="Z418" s="23"/>
      <c r="AA418" s="12"/>
      <c r="AB418" s="51" t="s">
        <v>99</v>
      </c>
      <c r="AC418" s="29" t="s">
        <v>99</v>
      </c>
      <c r="AF418" s="23"/>
    </row>
    <row r="419" spans="1:32" ht="15" customHeight="1" x14ac:dyDescent="0.25">
      <c r="A419" s="30" t="s">
        <v>1272</v>
      </c>
      <c r="B419" s="25">
        <v>45281</v>
      </c>
      <c r="C419" s="29">
        <f>YEAR(B419) - YEAR(_xlfn.MINIFS($B:$B, $A:$A, A419)) + 1</f>
        <v>1</v>
      </c>
      <c r="D419" s="15">
        <f>IF(C419=1, 1500 - SUMIFS($Y:$Y, $A:$A, A419, $C:$C, C419, $E:$E, "Approved", $Z:$Z, "&lt;&gt;PFA GC", $F:$F, "&lt;&gt;No"),
   IF(C419=2, 1000 - SUMIFS($Y:$Y, $A:$A, A419, $C:$C, C419, $E:$E, "Approved", $Z:$Z, "&lt;&gt;PFA GC", $F:$F, "&lt;&gt;No"),
   IF(C419&gt;=3, 500 - SUMIFS($Y:$Y, $A:$A, A419, $C:$C, C419, $E:$E, "Approved", $Z:$Z, "&lt;&gt;PFA GC", $F:$F, "&lt;&gt;No"), "")))</f>
        <v>1500</v>
      </c>
      <c r="E419" s="16" t="s">
        <v>28</v>
      </c>
      <c r="F419" s="28">
        <v>45281</v>
      </c>
      <c r="G419" s="28" t="s">
        <v>30</v>
      </c>
      <c r="H419" s="23" t="s">
        <v>31</v>
      </c>
      <c r="I419" s="23" t="s">
        <v>31</v>
      </c>
      <c r="J419" s="23" t="s">
        <v>31</v>
      </c>
      <c r="K419" s="37" t="s">
        <v>31</v>
      </c>
      <c r="L419" s="20" t="s">
        <v>2110</v>
      </c>
      <c r="M419" s="37" t="s">
        <v>31</v>
      </c>
      <c r="N419" s="37" t="s">
        <v>31</v>
      </c>
      <c r="O419" s="37" t="s">
        <v>31</v>
      </c>
      <c r="P419" s="37" t="s">
        <v>31</v>
      </c>
      <c r="Q419" s="37" t="s">
        <v>31</v>
      </c>
      <c r="R419" s="7" t="s">
        <v>31</v>
      </c>
      <c r="S419" s="23" t="s">
        <v>31</v>
      </c>
      <c r="T419" s="43" t="s">
        <v>31</v>
      </c>
      <c r="U419" s="7" t="s">
        <v>31</v>
      </c>
      <c r="V419" s="48" t="s">
        <v>32</v>
      </c>
      <c r="W419" s="23" t="s">
        <v>61</v>
      </c>
      <c r="X419" s="7" t="s">
        <v>34</v>
      </c>
      <c r="Y419" s="10">
        <v>50</v>
      </c>
      <c r="Z419" s="23" t="s">
        <v>89</v>
      </c>
      <c r="AA419" s="12" t="s">
        <v>52</v>
      </c>
      <c r="AB419" s="51" t="s">
        <v>375</v>
      </c>
      <c r="AC419" s="23" t="s">
        <v>91</v>
      </c>
      <c r="AF419" s="23"/>
    </row>
    <row r="420" spans="1:32" ht="15" customHeight="1" x14ac:dyDescent="0.25">
      <c r="A420" s="30" t="s">
        <v>1473</v>
      </c>
      <c r="B420" s="13">
        <v>45282</v>
      </c>
      <c r="C420" s="29">
        <f>YEAR(B420) - YEAR(_xlfn.MINIFS($B:$B, $A:$A, A420)) + 1</f>
        <v>1</v>
      </c>
      <c r="D420" s="15">
        <f>IF(C420=1, 1500 - SUMIFS($Y:$Y, $A:$A, A420, $C:$C, C420, $E:$E, "Approved", $Z:$Z, "&lt;&gt;PFA GC", $F:$F, "&lt;&gt;No"),
   IF(C420=2, 1000 - SUMIFS($Y:$Y, $A:$A, A420, $C:$C, C420, $E:$E, "Approved", $Z:$Z, "&lt;&gt;PFA GC", $F:$F, "&lt;&gt;No"),
   IF(C420&gt;=3, 500 - SUMIFS($Y:$Y, $A:$A, A420, $C:$C, C420, $E:$E, "Approved", $Z:$Z, "&lt;&gt;PFA GC", $F:$F, "&lt;&gt;No"), "")))</f>
        <v>1500</v>
      </c>
      <c r="E420" s="36" t="s">
        <v>139</v>
      </c>
      <c r="F420" s="28" t="s">
        <v>99</v>
      </c>
      <c r="G420" s="29" t="s">
        <v>202</v>
      </c>
      <c r="H420" s="23" t="s">
        <v>492</v>
      </c>
      <c r="I420" s="23" t="s">
        <v>94</v>
      </c>
      <c r="J420" s="23">
        <v>68978</v>
      </c>
      <c r="K420" s="37" t="s">
        <v>95</v>
      </c>
      <c r="L420" s="35" t="s">
        <v>2063</v>
      </c>
      <c r="M420" s="37" t="s">
        <v>111</v>
      </c>
      <c r="N420" s="37" t="s">
        <v>102</v>
      </c>
      <c r="O420" s="37" t="s">
        <v>98</v>
      </c>
      <c r="P420" s="37" t="s">
        <v>493</v>
      </c>
      <c r="Q420" s="37" t="s">
        <v>114</v>
      </c>
      <c r="R420" s="7" t="s">
        <v>486</v>
      </c>
      <c r="S420" s="23">
        <v>1</v>
      </c>
      <c r="T420" s="43">
        <v>290</v>
      </c>
      <c r="U420" s="7" t="s">
        <v>126</v>
      </c>
      <c r="V420" s="48" t="s">
        <v>144</v>
      </c>
      <c r="W420" s="23" t="s">
        <v>145</v>
      </c>
      <c r="X420" s="7" t="s">
        <v>45</v>
      </c>
      <c r="Y420" s="10"/>
      <c r="Z420" s="23"/>
      <c r="AA420" s="12"/>
      <c r="AB420" s="51" t="s">
        <v>99</v>
      </c>
      <c r="AC420" s="29" t="s">
        <v>99</v>
      </c>
      <c r="AF420" s="23"/>
    </row>
    <row r="421" spans="1:32" ht="15" customHeight="1" x14ac:dyDescent="0.25">
      <c r="A421" s="30" t="s">
        <v>1470</v>
      </c>
      <c r="B421" s="13">
        <v>45282</v>
      </c>
      <c r="C421" s="29">
        <f>YEAR(B421) - YEAR(_xlfn.MINIFS($B:$B, $A:$A, A421)) + 1</f>
        <v>1</v>
      </c>
      <c r="D421" s="15">
        <f>IF(C421=1, 1500 - SUMIFS($Y:$Y, $A:$A, A421, $C:$C, C421, $E:$E, "Approved", $Z:$Z, "&lt;&gt;PFA GC", $F:$F, "&lt;&gt;No"),
   IF(C421=2, 1000 - SUMIFS($Y:$Y, $A:$A, A421, $C:$C, C421, $E:$E, "Approved", $Z:$Z, "&lt;&gt;PFA GC", $F:$F, "&lt;&gt;No"),
   IF(C421&gt;=3, 500 - SUMIFS($Y:$Y, $A:$A, A421, $C:$C, C421, $E:$E, "Approved", $Z:$Z, "&lt;&gt;PFA GC", $F:$F, "&lt;&gt;No"), "")))</f>
        <v>1209.71</v>
      </c>
      <c r="E421" s="16" t="s">
        <v>28</v>
      </c>
      <c r="F421" s="17" t="s">
        <v>29</v>
      </c>
      <c r="G421" s="29" t="s">
        <v>30</v>
      </c>
      <c r="H421" s="23" t="s">
        <v>490</v>
      </c>
      <c r="I421" s="23" t="s">
        <v>94</v>
      </c>
      <c r="J421" s="23">
        <v>68372</v>
      </c>
      <c r="K421" s="37" t="s">
        <v>95</v>
      </c>
      <c r="L421" s="20" t="s">
        <v>2078</v>
      </c>
      <c r="M421" s="37" t="s">
        <v>101</v>
      </c>
      <c r="N421" s="37" t="s">
        <v>97</v>
      </c>
      <c r="O421" s="37" t="s">
        <v>98</v>
      </c>
      <c r="P421" s="37" t="s">
        <v>99</v>
      </c>
      <c r="Q421" s="37" t="s">
        <v>114</v>
      </c>
      <c r="R421" s="7" t="s">
        <v>488</v>
      </c>
      <c r="S421" s="23">
        <v>1</v>
      </c>
      <c r="T421" s="43">
        <v>1417</v>
      </c>
      <c r="U421" s="7">
        <v>30</v>
      </c>
      <c r="V421" s="48" t="s">
        <v>82</v>
      </c>
      <c r="W421" s="23" t="s">
        <v>206</v>
      </c>
      <c r="X421" s="7" t="s">
        <v>45</v>
      </c>
      <c r="Y421" s="10">
        <v>90.29</v>
      </c>
      <c r="Z421" s="23" t="s">
        <v>48</v>
      </c>
      <c r="AA421" s="12" t="s">
        <v>491</v>
      </c>
      <c r="AB421" s="51" t="s">
        <v>99</v>
      </c>
      <c r="AC421" s="23" t="s">
        <v>99</v>
      </c>
      <c r="AF421" s="23"/>
    </row>
    <row r="422" spans="1:32" ht="15" customHeight="1" x14ac:dyDescent="0.25">
      <c r="A422" s="27" t="s">
        <v>1470</v>
      </c>
      <c r="B422" s="13">
        <v>45282</v>
      </c>
      <c r="C422" s="29">
        <f>YEAR(B422) - YEAR(_xlfn.MINIFS($B:$B, $A:$A, A422)) + 1</f>
        <v>1</v>
      </c>
      <c r="D422" s="15">
        <f>IF(C422=1, 1500 - SUMIFS($Y:$Y, $A:$A, A422, $C:$C, C422, $E:$E, "Approved", $Z:$Z, "&lt;&gt;PFA GC", $F:$F, "&lt;&gt;No"),
   IF(C422=2, 1000 - SUMIFS($Y:$Y, $A:$A, A422, $C:$C, C422, $E:$E, "Approved", $Z:$Z, "&lt;&gt;PFA GC", $F:$F, "&lt;&gt;No"),
   IF(C422&gt;=3, 500 - SUMIFS($Y:$Y, $A:$A, A422, $C:$C, C422, $E:$E, "Approved", $Z:$Z, "&lt;&gt;PFA GC", $F:$F, "&lt;&gt;No"), "")))</f>
        <v>1209.71</v>
      </c>
      <c r="E422" s="16" t="s">
        <v>28</v>
      </c>
      <c r="F422" s="28" t="s">
        <v>29</v>
      </c>
      <c r="G422" s="29" t="s">
        <v>30</v>
      </c>
      <c r="H422" s="23" t="s">
        <v>490</v>
      </c>
      <c r="I422" s="23" t="s">
        <v>94</v>
      </c>
      <c r="J422" s="23">
        <v>68372</v>
      </c>
      <c r="K422" s="37" t="s">
        <v>95</v>
      </c>
      <c r="L422" s="20" t="s">
        <v>2078</v>
      </c>
      <c r="M422" s="37" t="s">
        <v>101</v>
      </c>
      <c r="N422" s="37" t="s">
        <v>97</v>
      </c>
      <c r="O422" s="37" t="s">
        <v>98</v>
      </c>
      <c r="P422" s="37" t="s">
        <v>99</v>
      </c>
      <c r="Q422" s="37" t="s">
        <v>114</v>
      </c>
      <c r="R422" s="7" t="s">
        <v>488</v>
      </c>
      <c r="S422" s="23">
        <v>1</v>
      </c>
      <c r="T422" s="43">
        <v>1417</v>
      </c>
      <c r="U422" s="7">
        <v>30</v>
      </c>
      <c r="V422" s="48" t="s">
        <v>82</v>
      </c>
      <c r="W422" s="23" t="s">
        <v>206</v>
      </c>
      <c r="X422" s="7" t="s">
        <v>40</v>
      </c>
      <c r="Y422" s="10">
        <v>200</v>
      </c>
      <c r="Z422" s="23" t="s">
        <v>35</v>
      </c>
      <c r="AA422" s="12" t="s">
        <v>90</v>
      </c>
      <c r="AB422" s="51" t="s">
        <v>99</v>
      </c>
      <c r="AC422" s="23" t="s">
        <v>99</v>
      </c>
      <c r="AF422" s="23"/>
    </row>
    <row r="423" spans="1:32" ht="15" customHeight="1" x14ac:dyDescent="0.25">
      <c r="A423" s="27" t="s">
        <v>1471</v>
      </c>
      <c r="B423" s="25">
        <v>45282</v>
      </c>
      <c r="C423" s="29">
        <f>YEAR(B423) - YEAR(_xlfn.MINIFS($B:$B, $A:$A, A423)) + 1</f>
        <v>1</v>
      </c>
      <c r="D423" s="15">
        <f>IF(C423=1, 1500 - SUMIFS($Y:$Y, $A:$A, A423, $C:$C, C423, $E:$E, "Approved", $Z:$Z, "&lt;&gt;PFA GC", $F:$F, "&lt;&gt;No"),
   IF(C423=2, 1000 - SUMIFS($Y:$Y, $A:$A, A423, $C:$C, C423, $E:$E, "Approved", $Z:$Z, "&lt;&gt;PFA GC", $F:$F, "&lt;&gt;No"),
   IF(C423&gt;=3, 500 - SUMIFS($Y:$Y, $A:$A, A423, $C:$C, C423, $E:$E, "Approved", $Z:$Z, "&lt;&gt;PFA GC", $F:$F, "&lt;&gt;No"), "")))</f>
        <v>1500</v>
      </c>
      <c r="E423" s="16" t="s">
        <v>28</v>
      </c>
      <c r="F423" s="28">
        <v>45282</v>
      </c>
      <c r="G423" s="28" t="s">
        <v>30</v>
      </c>
      <c r="H423" s="23" t="s">
        <v>31</v>
      </c>
      <c r="I423" s="23" t="s">
        <v>31</v>
      </c>
      <c r="J423" s="23" t="s">
        <v>31</v>
      </c>
      <c r="K423" s="37" t="s">
        <v>31</v>
      </c>
      <c r="L423" s="20" t="s">
        <v>2101</v>
      </c>
      <c r="M423" s="37" t="s">
        <v>31</v>
      </c>
      <c r="N423" s="37" t="s">
        <v>31</v>
      </c>
      <c r="O423" s="37" t="s">
        <v>31</v>
      </c>
      <c r="P423" s="37" t="s">
        <v>31</v>
      </c>
      <c r="Q423" s="37" t="s">
        <v>31</v>
      </c>
      <c r="R423" s="7" t="s">
        <v>31</v>
      </c>
      <c r="S423" s="23" t="s">
        <v>31</v>
      </c>
      <c r="T423" s="43" t="s">
        <v>31</v>
      </c>
      <c r="U423" s="7" t="s">
        <v>31</v>
      </c>
      <c r="V423" s="22" t="s">
        <v>32</v>
      </c>
      <c r="W423" s="23" t="s">
        <v>39</v>
      </c>
      <c r="X423" s="7" t="s">
        <v>34</v>
      </c>
      <c r="Y423" s="10">
        <v>50</v>
      </c>
      <c r="Z423" s="23" t="s">
        <v>89</v>
      </c>
      <c r="AA423" s="12" t="s">
        <v>52</v>
      </c>
      <c r="AB423" s="51" t="s">
        <v>375</v>
      </c>
      <c r="AC423" s="23" t="s">
        <v>91</v>
      </c>
      <c r="AF423" s="23"/>
    </row>
    <row r="424" spans="1:32" ht="15" customHeight="1" x14ac:dyDescent="0.25">
      <c r="A424" s="27" t="s">
        <v>1472</v>
      </c>
      <c r="B424" s="25">
        <v>45282</v>
      </c>
      <c r="C424" s="29">
        <f>YEAR(B424) - YEAR(_xlfn.MINIFS($B:$B, $A:$A, A424)) + 1</f>
        <v>1</v>
      </c>
      <c r="D424" s="15">
        <f>IF(C424=1, 1500 - SUMIFS($Y:$Y, $A:$A, A424, $C:$C, C424, $E:$E, "Approved", $Z:$Z, "&lt;&gt;PFA GC", $F:$F, "&lt;&gt;No"),
   IF(C424=2, 1000 - SUMIFS($Y:$Y, $A:$A, A424, $C:$C, C424, $E:$E, "Approved", $Z:$Z, "&lt;&gt;PFA GC", $F:$F, "&lt;&gt;No"),
   IF(C424&gt;=3, 500 - SUMIFS($Y:$Y, $A:$A, A424, $C:$C, C424, $E:$E, "Approved", $Z:$Z, "&lt;&gt;PFA GC", $F:$F, "&lt;&gt;No"), "")))</f>
        <v>1500</v>
      </c>
      <c r="E424" s="16" t="s">
        <v>28</v>
      </c>
      <c r="F424" s="28">
        <v>45282</v>
      </c>
      <c r="G424" s="28" t="s">
        <v>30</v>
      </c>
      <c r="H424" s="23" t="s">
        <v>31</v>
      </c>
      <c r="I424" s="23" t="s">
        <v>31</v>
      </c>
      <c r="J424" s="23" t="s">
        <v>31</v>
      </c>
      <c r="K424" s="37" t="s">
        <v>31</v>
      </c>
      <c r="L424" s="20" t="s">
        <v>2102</v>
      </c>
      <c r="M424" s="37" t="s">
        <v>31</v>
      </c>
      <c r="N424" s="37" t="s">
        <v>31</v>
      </c>
      <c r="O424" s="37" t="s">
        <v>31</v>
      </c>
      <c r="P424" s="37" t="s">
        <v>31</v>
      </c>
      <c r="Q424" s="37" t="s">
        <v>31</v>
      </c>
      <c r="R424" s="7" t="s">
        <v>31</v>
      </c>
      <c r="S424" s="23" t="s">
        <v>31</v>
      </c>
      <c r="T424" s="43" t="s">
        <v>31</v>
      </c>
      <c r="U424" s="7" t="s">
        <v>31</v>
      </c>
      <c r="V424" s="22" t="s">
        <v>32</v>
      </c>
      <c r="W424" s="23" t="s">
        <v>250</v>
      </c>
      <c r="X424" s="7" t="s">
        <v>34</v>
      </c>
      <c r="Y424" s="10">
        <v>100</v>
      </c>
      <c r="Z424" s="23" t="s">
        <v>89</v>
      </c>
      <c r="AA424" s="12" t="s">
        <v>52</v>
      </c>
      <c r="AB424" s="51" t="s">
        <v>375</v>
      </c>
      <c r="AC424" s="23" t="s">
        <v>91</v>
      </c>
      <c r="AF424" s="23"/>
    </row>
    <row r="425" spans="1:32" ht="15" customHeight="1" x14ac:dyDescent="0.25">
      <c r="A425" s="27" t="s">
        <v>1474</v>
      </c>
      <c r="B425" s="25">
        <v>45284.88958333333</v>
      </c>
      <c r="C425" s="29">
        <f>YEAR(B425) - YEAR(_xlfn.MINIFS($B:$B, $A:$A, A425)) + 1</f>
        <v>1</v>
      </c>
      <c r="D425" s="15">
        <f>IF(C425=1, 1500 - SUMIFS($Y:$Y, $A:$A, A425, $C:$C, C425, $E:$E, "Approved", $Z:$Z, "&lt;&gt;PFA GC", $F:$F, "&lt;&gt;No"),
   IF(C425=2, 1000 - SUMIFS($Y:$Y, $A:$A, A425, $C:$C, C425, $E:$E, "Approved", $Z:$Z, "&lt;&gt;PFA GC", $F:$F, "&lt;&gt;No"),
   IF(C425&gt;=3, 500 - SUMIFS($Y:$Y, $A:$A, A425, $C:$C, C425, $E:$E, "Approved", $Z:$Z, "&lt;&gt;PFA GC", $F:$F, "&lt;&gt;No"), "")))</f>
        <v>0</v>
      </c>
      <c r="E425" s="16" t="s">
        <v>28</v>
      </c>
      <c r="F425" s="28" t="s">
        <v>29</v>
      </c>
      <c r="G425" s="29" t="s">
        <v>30</v>
      </c>
      <c r="H425" s="23" t="s">
        <v>494</v>
      </c>
      <c r="I425" s="23" t="s">
        <v>94</v>
      </c>
      <c r="J425" s="23">
        <v>68123</v>
      </c>
      <c r="K425" s="37" t="s">
        <v>95</v>
      </c>
      <c r="L425" s="20" t="s">
        <v>2095</v>
      </c>
      <c r="M425" s="37" t="s">
        <v>101</v>
      </c>
      <c r="N425" s="37" t="s">
        <v>97</v>
      </c>
      <c r="O425" s="37" t="s">
        <v>98</v>
      </c>
      <c r="P425" s="37" t="s">
        <v>99</v>
      </c>
      <c r="Q425" s="37" t="s">
        <v>114</v>
      </c>
      <c r="R425" s="7" t="s">
        <v>495</v>
      </c>
      <c r="S425" s="23">
        <v>2</v>
      </c>
      <c r="T425" s="43">
        <v>0</v>
      </c>
      <c r="U425" s="7">
        <v>46</v>
      </c>
      <c r="V425" s="22" t="s">
        <v>32</v>
      </c>
      <c r="W425" s="23" t="s">
        <v>250</v>
      </c>
      <c r="X425" s="7" t="s">
        <v>43</v>
      </c>
      <c r="Y425" s="10">
        <v>1500</v>
      </c>
      <c r="Z425" s="23" t="s">
        <v>496</v>
      </c>
      <c r="AA425" s="12" t="s">
        <v>497</v>
      </c>
      <c r="AB425" s="51" t="s">
        <v>99</v>
      </c>
      <c r="AC425" s="23" t="s">
        <v>99</v>
      </c>
      <c r="AF425" s="23"/>
    </row>
    <row r="426" spans="1:32" ht="15" customHeight="1" x14ac:dyDescent="0.25">
      <c r="A426" s="27" t="s">
        <v>1475</v>
      </c>
      <c r="B426" s="25">
        <v>45286</v>
      </c>
      <c r="C426" s="29">
        <f>YEAR(B426) - YEAR(_xlfn.MINIFS($B:$B, $A:$A, A426)) + 1</f>
        <v>1</v>
      </c>
      <c r="D426" s="15">
        <f>IF(C426=1, 1500 - SUMIFS($Y:$Y, $A:$A, A426, $C:$C, C426, $E:$E, "Approved", $Z:$Z, "&lt;&gt;PFA GC", $F:$F, "&lt;&gt;No"),
   IF(C426=2, 1000 - SUMIFS($Y:$Y, $A:$A, A426, $C:$C, C426, $E:$E, "Approved", $Z:$Z, "&lt;&gt;PFA GC", $F:$F, "&lt;&gt;No"),
   IF(C426&gt;=3, 500 - SUMIFS($Y:$Y, $A:$A, A426, $C:$C, C426, $E:$E, "Approved", $Z:$Z, "&lt;&gt;PFA GC", $F:$F, "&lt;&gt;No"), "")))</f>
        <v>1250</v>
      </c>
      <c r="E426" s="16" t="s">
        <v>28</v>
      </c>
      <c r="F426" s="28" t="s">
        <v>29</v>
      </c>
      <c r="G426" s="29" t="s">
        <v>30</v>
      </c>
      <c r="H426" s="23" t="s">
        <v>143</v>
      </c>
      <c r="I426" s="23" t="s">
        <v>94</v>
      </c>
      <c r="J426" s="23">
        <v>68901</v>
      </c>
      <c r="K426" s="37" t="s">
        <v>95</v>
      </c>
      <c r="L426" s="20" t="s">
        <v>2057</v>
      </c>
      <c r="M426" s="37" t="s">
        <v>96</v>
      </c>
      <c r="N426" s="37" t="s">
        <v>102</v>
      </c>
      <c r="O426" s="37" t="s">
        <v>98</v>
      </c>
      <c r="P426" s="37" t="s">
        <v>99</v>
      </c>
      <c r="Q426" s="37" t="s">
        <v>114</v>
      </c>
      <c r="R426" s="7" t="s">
        <v>486</v>
      </c>
      <c r="S426" s="23">
        <v>2</v>
      </c>
      <c r="T426" s="43">
        <v>2051</v>
      </c>
      <c r="U426" s="7">
        <v>3</v>
      </c>
      <c r="V426" s="22" t="s">
        <v>144</v>
      </c>
      <c r="W426" s="23" t="s">
        <v>145</v>
      </c>
      <c r="X426" s="7" t="s">
        <v>34</v>
      </c>
      <c r="Y426" s="10">
        <v>250</v>
      </c>
      <c r="Z426" s="23" t="s">
        <v>498</v>
      </c>
      <c r="AA426" s="12" t="s">
        <v>52</v>
      </c>
      <c r="AB426" s="51" t="s">
        <v>99</v>
      </c>
      <c r="AC426" s="23" t="s">
        <v>99</v>
      </c>
      <c r="AF426" s="23"/>
    </row>
    <row r="427" spans="1:32" ht="15" customHeight="1" x14ac:dyDescent="0.25">
      <c r="A427" s="27" t="s">
        <v>1209</v>
      </c>
      <c r="B427" s="25">
        <v>45286</v>
      </c>
      <c r="C427" s="29">
        <f>YEAR(B427) - YEAR(_xlfn.MINIFS($B:$B, $A:$A, A427)) + 1</f>
        <v>1</v>
      </c>
      <c r="D427" s="15">
        <f>IF(C427=1, 1500 - SUMIFS($Y:$Y, $A:$A, A427, $C:$C, C427, $E:$E, "Approved", $Z:$Z, "&lt;&gt;PFA GC", $F:$F, "&lt;&gt;No"),
   IF(C427=2, 1000 - SUMIFS($Y:$Y, $A:$A, A427, $C:$C, C427, $E:$E, "Approved", $Z:$Z, "&lt;&gt;PFA GC", $F:$F, "&lt;&gt;No"),
   IF(C427&gt;=3, 500 - SUMIFS($Y:$Y, $A:$A, A427, $C:$C, C427, $E:$E, "Approved", $Z:$Z, "&lt;&gt;PFA GC", $F:$F, "&lt;&gt;No"), "")))</f>
        <v>1500</v>
      </c>
      <c r="E427" s="16" t="s">
        <v>28</v>
      </c>
      <c r="F427" s="28">
        <v>45286</v>
      </c>
      <c r="G427" s="28" t="s">
        <v>30</v>
      </c>
      <c r="H427" s="23" t="s">
        <v>31</v>
      </c>
      <c r="I427" s="23" t="s">
        <v>31</v>
      </c>
      <c r="J427" s="23" t="s">
        <v>31</v>
      </c>
      <c r="K427" s="37" t="s">
        <v>31</v>
      </c>
      <c r="L427" s="20" t="s">
        <v>2089</v>
      </c>
      <c r="M427" s="37" t="s">
        <v>31</v>
      </c>
      <c r="N427" s="37" t="s">
        <v>31</v>
      </c>
      <c r="O427" s="37" t="s">
        <v>31</v>
      </c>
      <c r="P427" s="37" t="s">
        <v>31</v>
      </c>
      <c r="Q427" s="37" t="s">
        <v>31</v>
      </c>
      <c r="R427" s="7" t="s">
        <v>31</v>
      </c>
      <c r="S427" s="23" t="s">
        <v>31</v>
      </c>
      <c r="T427" s="43" t="s">
        <v>31</v>
      </c>
      <c r="U427" s="7" t="s">
        <v>31</v>
      </c>
      <c r="V427" s="22" t="s">
        <v>32</v>
      </c>
      <c r="W427" s="23" t="s">
        <v>61</v>
      </c>
      <c r="X427" s="7" t="s">
        <v>34</v>
      </c>
      <c r="Y427" s="10">
        <v>100</v>
      </c>
      <c r="Z427" s="23" t="s">
        <v>89</v>
      </c>
      <c r="AA427" s="12" t="s">
        <v>52</v>
      </c>
      <c r="AB427" s="51" t="s">
        <v>375</v>
      </c>
      <c r="AC427" s="23" t="s">
        <v>91</v>
      </c>
      <c r="AF427" s="23"/>
    </row>
    <row r="428" spans="1:32" ht="15" customHeight="1" x14ac:dyDescent="0.25">
      <c r="A428" s="27" t="s">
        <v>1448</v>
      </c>
      <c r="B428" s="25">
        <v>45286.849305555559</v>
      </c>
      <c r="C428" s="29">
        <f>YEAR(B428) - YEAR(_xlfn.MINIFS($B:$B, $A:$A, A428)) + 1</f>
        <v>1</v>
      </c>
      <c r="D428" s="15">
        <f>IF(C428=1, 1500 - SUMIFS($Y:$Y, $A:$A, A428, $C:$C, C428, $E:$E, "Approved", $Z:$Z, "&lt;&gt;PFA GC", $F:$F, "&lt;&gt;No"),
   IF(C428=2, 1000 - SUMIFS($Y:$Y, $A:$A, A428, $C:$C, C428, $E:$E, "Approved", $Z:$Z, "&lt;&gt;PFA GC", $F:$F, "&lt;&gt;No"),
   IF(C428&gt;=3, 500 - SUMIFS($Y:$Y, $A:$A, A428, $C:$C, C428, $E:$E, "Approved", $Z:$Z, "&lt;&gt;PFA GC", $F:$F, "&lt;&gt;No"), "")))</f>
        <v>1411</v>
      </c>
      <c r="E428" s="16" t="s">
        <v>28</v>
      </c>
      <c r="F428" s="28" t="s">
        <v>29</v>
      </c>
      <c r="G428" s="29" t="s">
        <v>30</v>
      </c>
      <c r="H428" s="23" t="s">
        <v>476</v>
      </c>
      <c r="I428" s="23" t="s">
        <v>94</v>
      </c>
      <c r="J428" s="23">
        <v>68801</v>
      </c>
      <c r="K428" s="37" t="s">
        <v>106</v>
      </c>
      <c r="L428" s="20" t="s">
        <v>2088</v>
      </c>
      <c r="M428" s="37" t="s">
        <v>96</v>
      </c>
      <c r="N428" s="37" t="s">
        <v>102</v>
      </c>
      <c r="O428" s="37" t="s">
        <v>103</v>
      </c>
      <c r="P428" s="37" t="s">
        <v>29</v>
      </c>
      <c r="Q428" s="37" t="s">
        <v>114</v>
      </c>
      <c r="R428" s="7" t="s">
        <v>115</v>
      </c>
      <c r="S428" s="23">
        <v>2</v>
      </c>
      <c r="T428" s="43">
        <v>0</v>
      </c>
      <c r="U428" s="7">
        <v>100</v>
      </c>
      <c r="V428" s="22" t="s">
        <v>32</v>
      </c>
      <c r="W428" s="23" t="s">
        <v>61</v>
      </c>
      <c r="X428" s="7" t="s">
        <v>33</v>
      </c>
      <c r="Y428" s="10">
        <v>89</v>
      </c>
      <c r="Z428" s="23" t="s">
        <v>48</v>
      </c>
      <c r="AA428" s="12" t="s">
        <v>67</v>
      </c>
      <c r="AB428" s="51" t="s">
        <v>99</v>
      </c>
      <c r="AC428" s="23" t="s">
        <v>99</v>
      </c>
      <c r="AF428" s="23"/>
    </row>
    <row r="429" spans="1:32" ht="15" customHeight="1" x14ac:dyDescent="0.25">
      <c r="A429" s="27" t="s">
        <v>1476</v>
      </c>
      <c r="B429" s="25">
        <v>45286.856249999997</v>
      </c>
      <c r="C429" s="29">
        <f>YEAR(B429) - YEAR(_xlfn.MINIFS($B:$B, $A:$A, A429)) + 1</f>
        <v>1</v>
      </c>
      <c r="D429" s="15">
        <f>IF(C429=1, 1500 - SUMIFS($Y:$Y, $A:$A, A429, $C:$C, C429, $E:$E, "Approved", $Z:$Z, "&lt;&gt;PFA GC", $F:$F, "&lt;&gt;No"),
   IF(C429=2, 1000 - SUMIFS($Y:$Y, $A:$A, A429, $C:$C, C429, $E:$E, "Approved", $Z:$Z, "&lt;&gt;PFA GC", $F:$F, "&lt;&gt;No"),
   IF(C429&gt;=3, 500 - SUMIFS($Y:$Y, $A:$A, A429, $C:$C, C429, $E:$E, "Approved", $Z:$Z, "&lt;&gt;PFA GC", $F:$F, "&lt;&gt;No"), "")))</f>
        <v>1475.4</v>
      </c>
      <c r="E429" s="16" t="s">
        <v>28</v>
      </c>
      <c r="F429" s="28" t="s">
        <v>29</v>
      </c>
      <c r="G429" s="29" t="s">
        <v>30</v>
      </c>
      <c r="H429" s="23" t="s">
        <v>463</v>
      </c>
      <c r="I429" s="23" t="s">
        <v>94</v>
      </c>
      <c r="J429" s="23">
        <v>68847</v>
      </c>
      <c r="K429" s="37" t="s">
        <v>95</v>
      </c>
      <c r="L429" s="20" t="s">
        <v>2079</v>
      </c>
      <c r="M429" s="37" t="s">
        <v>108</v>
      </c>
      <c r="N429" s="37" t="s">
        <v>97</v>
      </c>
      <c r="O429" s="37" t="s">
        <v>98</v>
      </c>
      <c r="P429" s="37" t="s">
        <v>99</v>
      </c>
      <c r="Q429" s="37" t="s">
        <v>114</v>
      </c>
      <c r="R429" s="7" t="s">
        <v>499</v>
      </c>
      <c r="S429" s="23">
        <v>1</v>
      </c>
      <c r="T429" s="43">
        <v>1000</v>
      </c>
      <c r="U429" s="7">
        <v>90</v>
      </c>
      <c r="V429" s="48" t="s">
        <v>32</v>
      </c>
      <c r="W429" s="23" t="s">
        <v>61</v>
      </c>
      <c r="X429" s="7" t="s">
        <v>33</v>
      </c>
      <c r="Y429" s="10">
        <v>24.6</v>
      </c>
      <c r="Z429" s="23" t="s">
        <v>48</v>
      </c>
      <c r="AA429" s="12" t="s">
        <v>67</v>
      </c>
      <c r="AB429" s="51" t="s">
        <v>99</v>
      </c>
      <c r="AC429" s="23" t="s">
        <v>99</v>
      </c>
      <c r="AF429" s="23"/>
    </row>
    <row r="430" spans="1:32" ht="15" customHeight="1" x14ac:dyDescent="0.25">
      <c r="A430" s="27" t="s">
        <v>1477</v>
      </c>
      <c r="B430" s="25">
        <v>45287</v>
      </c>
      <c r="C430" s="29">
        <f>YEAR(B430) - YEAR(_xlfn.MINIFS($B:$B, $A:$A, A430)) + 1</f>
        <v>1</v>
      </c>
      <c r="D430" s="15">
        <f>IF(C430=1, 1500 - SUMIFS($Y:$Y, $A:$A, A430, $C:$C, C430, $E:$E, "Approved", $Z:$Z, "&lt;&gt;PFA GC", $F:$F, "&lt;&gt;No"),
   IF(C430=2, 1000 - SUMIFS($Y:$Y, $A:$A, A430, $C:$C, C430, $E:$E, "Approved", $Z:$Z, "&lt;&gt;PFA GC", $F:$F, "&lt;&gt;No"),
   IF(C430&gt;=3, 500 - SUMIFS($Y:$Y, $A:$A, A430, $C:$C, C430, $E:$E, "Approved", $Z:$Z, "&lt;&gt;PFA GC", $F:$F, "&lt;&gt;No"), "")))</f>
        <v>1500</v>
      </c>
      <c r="E430" s="16" t="s">
        <v>28</v>
      </c>
      <c r="F430" s="28">
        <v>45287</v>
      </c>
      <c r="G430" s="28" t="s">
        <v>30</v>
      </c>
      <c r="H430" s="23" t="s">
        <v>31</v>
      </c>
      <c r="I430" s="23" t="s">
        <v>31</v>
      </c>
      <c r="J430" s="23" t="s">
        <v>31</v>
      </c>
      <c r="K430" s="37" t="s">
        <v>31</v>
      </c>
      <c r="L430" s="20" t="s">
        <v>2075</v>
      </c>
      <c r="M430" s="37" t="s">
        <v>31</v>
      </c>
      <c r="N430" s="37" t="s">
        <v>31</v>
      </c>
      <c r="O430" s="37" t="s">
        <v>31</v>
      </c>
      <c r="P430" s="37" t="s">
        <v>31</v>
      </c>
      <c r="Q430" s="37" t="s">
        <v>31</v>
      </c>
      <c r="R430" s="7" t="s">
        <v>31</v>
      </c>
      <c r="S430" s="23" t="s">
        <v>31</v>
      </c>
      <c r="T430" s="43" t="s">
        <v>31</v>
      </c>
      <c r="U430" s="7" t="s">
        <v>31</v>
      </c>
      <c r="V430" s="48" t="s">
        <v>32</v>
      </c>
      <c r="W430" s="23" t="s">
        <v>61</v>
      </c>
      <c r="X430" s="7" t="s">
        <v>34</v>
      </c>
      <c r="Y430" s="10">
        <v>50</v>
      </c>
      <c r="Z430" s="23" t="s">
        <v>89</v>
      </c>
      <c r="AA430" s="12" t="s">
        <v>52</v>
      </c>
      <c r="AB430" s="51" t="s">
        <v>375</v>
      </c>
      <c r="AC430" s="23" t="s">
        <v>91</v>
      </c>
      <c r="AF430" s="23"/>
    </row>
    <row r="431" spans="1:32" ht="15" customHeight="1" x14ac:dyDescent="0.25">
      <c r="A431" s="27" t="s">
        <v>1479</v>
      </c>
      <c r="B431" s="25">
        <v>45288</v>
      </c>
      <c r="C431" s="29">
        <f>YEAR(B431) - YEAR(_xlfn.MINIFS($B:$B, $A:$A, A431)) + 1</f>
        <v>1</v>
      </c>
      <c r="D431" s="15">
        <f>IF(C431=1, 1500 - SUMIFS($Y:$Y, $A:$A, A431, $C:$C, C431, $E:$E, "Approved", $Z:$Z, "&lt;&gt;PFA GC", $F:$F, "&lt;&gt;No"),
   IF(C431=2, 1000 - SUMIFS($Y:$Y, $A:$A, A431, $C:$C, C431, $E:$E, "Approved", $Z:$Z, "&lt;&gt;PFA GC", $F:$F, "&lt;&gt;No"),
   IF(C431&gt;=3, 500 - SUMIFS($Y:$Y, $A:$A, A431, $C:$C, C431, $E:$E, "Approved", $Z:$Z, "&lt;&gt;PFA GC", $F:$F, "&lt;&gt;No"), "")))</f>
        <v>1500</v>
      </c>
      <c r="E431" s="36" t="s">
        <v>139</v>
      </c>
      <c r="F431" s="28" t="s">
        <v>99</v>
      </c>
      <c r="G431" s="29" t="s">
        <v>157</v>
      </c>
      <c r="H431" s="23" t="s">
        <v>93</v>
      </c>
      <c r="I431" s="23" t="s">
        <v>94</v>
      </c>
      <c r="J431" s="23">
        <v>68507</v>
      </c>
      <c r="K431" s="37" t="s">
        <v>95</v>
      </c>
      <c r="L431" s="20" t="s">
        <v>2071</v>
      </c>
      <c r="M431" s="37" t="s">
        <v>111</v>
      </c>
      <c r="N431" s="37" t="s">
        <v>97</v>
      </c>
      <c r="O431" s="37" t="s">
        <v>98</v>
      </c>
      <c r="P431" s="37" t="s">
        <v>270</v>
      </c>
      <c r="Q431" s="37" t="s">
        <v>114</v>
      </c>
      <c r="R431" s="7" t="s">
        <v>486</v>
      </c>
      <c r="S431" s="23">
        <v>5</v>
      </c>
      <c r="T431" s="43">
        <v>8157</v>
      </c>
      <c r="U431" s="7">
        <v>4</v>
      </c>
      <c r="V431" s="48" t="s">
        <v>501</v>
      </c>
      <c r="W431" s="23" t="s">
        <v>502</v>
      </c>
      <c r="X431" s="7" t="s">
        <v>141</v>
      </c>
      <c r="Y431" s="10"/>
      <c r="Z431" s="23"/>
      <c r="AA431" s="12"/>
      <c r="AB431" s="51" t="s">
        <v>99</v>
      </c>
      <c r="AC431" s="29" t="s">
        <v>99</v>
      </c>
      <c r="AF431" s="23"/>
    </row>
    <row r="432" spans="1:32" ht="15" customHeight="1" x14ac:dyDescent="0.25">
      <c r="A432" s="27" t="s">
        <v>1478</v>
      </c>
      <c r="B432" s="25">
        <v>45288</v>
      </c>
      <c r="C432" s="29">
        <f>YEAR(B432) - YEAR(_xlfn.MINIFS($B:$B, $A:$A, A432)) + 1</f>
        <v>1</v>
      </c>
      <c r="D432" s="15">
        <f>IF(C432=1, 1500 - SUMIFS($Y:$Y, $A:$A, A432, $C:$C, C432, $E:$E, "Approved", $Z:$Z, "&lt;&gt;PFA GC", $F:$F, "&lt;&gt;No"),
   IF(C432=2, 1000 - SUMIFS($Y:$Y, $A:$A, A432, $C:$C, C432, $E:$E, "Approved", $Z:$Z, "&lt;&gt;PFA GC", $F:$F, "&lt;&gt;No"),
   IF(C432&gt;=3, 500 - SUMIFS($Y:$Y, $A:$A, A432, $C:$C, C432, $E:$E, "Approved", $Z:$Z, "&lt;&gt;PFA GC", $F:$F, "&lt;&gt;No"), "")))</f>
        <v>542.04</v>
      </c>
      <c r="E432" s="16" t="s">
        <v>28</v>
      </c>
      <c r="F432" s="28" t="s">
        <v>29</v>
      </c>
      <c r="G432" s="29" t="s">
        <v>30</v>
      </c>
      <c r="H432" s="23" t="s">
        <v>93</v>
      </c>
      <c r="I432" s="23" t="s">
        <v>94</v>
      </c>
      <c r="J432" s="23">
        <v>68512</v>
      </c>
      <c r="K432" s="37" t="s">
        <v>95</v>
      </c>
      <c r="L432" s="20" t="s">
        <v>2083</v>
      </c>
      <c r="M432" s="37" t="s">
        <v>111</v>
      </c>
      <c r="N432" s="37" t="s">
        <v>97</v>
      </c>
      <c r="O432" s="37" t="s">
        <v>98</v>
      </c>
      <c r="P432" s="37" t="s">
        <v>99</v>
      </c>
      <c r="Q432" s="37" t="s">
        <v>114</v>
      </c>
      <c r="R432" s="7" t="s">
        <v>31</v>
      </c>
      <c r="S432" s="23">
        <v>1</v>
      </c>
      <c r="T432" s="43">
        <v>2200</v>
      </c>
      <c r="U432" s="7">
        <v>4</v>
      </c>
      <c r="V432" s="41" t="s">
        <v>81</v>
      </c>
      <c r="W432" s="23" t="s">
        <v>109</v>
      </c>
      <c r="X432" s="7" t="s">
        <v>45</v>
      </c>
      <c r="Y432" s="10">
        <v>60.56</v>
      </c>
      <c r="Z432" s="23" t="s">
        <v>38</v>
      </c>
      <c r="AA432" s="12" t="s">
        <v>70</v>
      </c>
      <c r="AB432" s="51" t="s">
        <v>29</v>
      </c>
      <c r="AC432" s="23" t="s">
        <v>99</v>
      </c>
      <c r="AF432" s="23"/>
    </row>
    <row r="433" spans="1:32" ht="15" customHeight="1" x14ac:dyDescent="0.25">
      <c r="A433" s="27" t="s">
        <v>1478</v>
      </c>
      <c r="B433" s="25">
        <v>45288</v>
      </c>
      <c r="C433" s="29">
        <f>YEAR(B433) - YEAR(_xlfn.MINIFS($B:$B, $A:$A, A433)) + 1</f>
        <v>1</v>
      </c>
      <c r="D433" s="15">
        <f>IF(C433=1, 1500 - SUMIFS($Y:$Y, $A:$A, A433, $C:$C, C433, $E:$E, "Approved", $Z:$Z, "&lt;&gt;PFA GC", $F:$F, "&lt;&gt;No"),
   IF(C433=2, 1000 - SUMIFS($Y:$Y, $A:$A, A433, $C:$C, C433, $E:$E, "Approved", $Z:$Z, "&lt;&gt;PFA GC", $F:$F, "&lt;&gt;No"),
   IF(C433&gt;=3, 500 - SUMIFS($Y:$Y, $A:$A, A433, $C:$C, C433, $E:$E, "Approved", $Z:$Z, "&lt;&gt;PFA GC", $F:$F, "&lt;&gt;No"), "")))</f>
        <v>542.04</v>
      </c>
      <c r="E433" s="16" t="s">
        <v>28</v>
      </c>
      <c r="F433" s="28" t="s">
        <v>29</v>
      </c>
      <c r="G433" s="29" t="s">
        <v>30</v>
      </c>
      <c r="H433" s="23" t="s">
        <v>93</v>
      </c>
      <c r="I433" s="23" t="s">
        <v>94</v>
      </c>
      <c r="J433" s="23">
        <v>68512</v>
      </c>
      <c r="K433" s="37" t="s">
        <v>95</v>
      </c>
      <c r="L433" s="20" t="s">
        <v>2083</v>
      </c>
      <c r="M433" s="37" t="s">
        <v>111</v>
      </c>
      <c r="N433" s="37" t="s">
        <v>97</v>
      </c>
      <c r="O433" s="37" t="s">
        <v>98</v>
      </c>
      <c r="P433" s="37" t="s">
        <v>99</v>
      </c>
      <c r="Q433" s="37" t="s">
        <v>114</v>
      </c>
      <c r="R433" s="7" t="s">
        <v>31</v>
      </c>
      <c r="S433" s="23">
        <v>1</v>
      </c>
      <c r="T433" s="43">
        <v>2200</v>
      </c>
      <c r="U433" s="7">
        <v>4</v>
      </c>
      <c r="V433" s="41" t="s">
        <v>81</v>
      </c>
      <c r="W433" s="23" t="s">
        <v>109</v>
      </c>
      <c r="X433" s="7" t="s">
        <v>45</v>
      </c>
      <c r="Y433" s="10">
        <v>129.65</v>
      </c>
      <c r="Z433" s="23" t="s">
        <v>48</v>
      </c>
      <c r="AA433" s="12" t="s">
        <v>500</v>
      </c>
      <c r="AB433" s="51" t="s">
        <v>29</v>
      </c>
      <c r="AC433" s="23" t="s">
        <v>99</v>
      </c>
      <c r="AF433" s="23"/>
    </row>
    <row r="434" spans="1:32" ht="15" customHeight="1" x14ac:dyDescent="0.25">
      <c r="A434" s="27" t="s">
        <v>1478</v>
      </c>
      <c r="B434" s="25">
        <v>45288</v>
      </c>
      <c r="C434" s="29">
        <f>YEAR(B434) - YEAR(_xlfn.MINIFS($B:$B, $A:$A, A434)) + 1</f>
        <v>1</v>
      </c>
      <c r="D434" s="15">
        <f>IF(C434=1, 1500 - SUMIFS($Y:$Y, $A:$A, A434, $C:$C, C434, $E:$E, "Approved", $Z:$Z, "&lt;&gt;PFA GC", $F:$F, "&lt;&gt;No"),
   IF(C434=2, 1000 - SUMIFS($Y:$Y, $A:$A, A434, $C:$C, C434, $E:$E, "Approved", $Z:$Z, "&lt;&gt;PFA GC", $F:$F, "&lt;&gt;No"),
   IF(C434&gt;=3, 500 - SUMIFS($Y:$Y, $A:$A, A434, $C:$C, C434, $E:$E, "Approved", $Z:$Z, "&lt;&gt;PFA GC", $F:$F, "&lt;&gt;No"), "")))</f>
        <v>542.04</v>
      </c>
      <c r="E434" s="16" t="s">
        <v>28</v>
      </c>
      <c r="F434" s="28" t="s">
        <v>29</v>
      </c>
      <c r="G434" s="29" t="s">
        <v>30</v>
      </c>
      <c r="H434" s="23" t="s">
        <v>93</v>
      </c>
      <c r="I434" s="23" t="s">
        <v>94</v>
      </c>
      <c r="J434" s="23">
        <v>68512</v>
      </c>
      <c r="K434" s="37" t="s">
        <v>95</v>
      </c>
      <c r="L434" s="20" t="s">
        <v>2083</v>
      </c>
      <c r="M434" s="37" t="s">
        <v>111</v>
      </c>
      <c r="N434" s="37" t="s">
        <v>97</v>
      </c>
      <c r="O434" s="37" t="s">
        <v>98</v>
      </c>
      <c r="P434" s="37" t="s">
        <v>99</v>
      </c>
      <c r="Q434" s="37" t="s">
        <v>114</v>
      </c>
      <c r="R434" s="7" t="s">
        <v>31</v>
      </c>
      <c r="S434" s="23">
        <v>1</v>
      </c>
      <c r="T434" s="43">
        <v>2200</v>
      </c>
      <c r="U434" s="7">
        <v>4</v>
      </c>
      <c r="V434" s="41" t="s">
        <v>81</v>
      </c>
      <c r="W434" s="23" t="s">
        <v>109</v>
      </c>
      <c r="X434" s="7" t="s">
        <v>45</v>
      </c>
      <c r="Y434" s="10">
        <v>160.22999999999999</v>
      </c>
      <c r="Z434" s="23" t="s">
        <v>38</v>
      </c>
      <c r="AA434" s="12" t="s">
        <v>104</v>
      </c>
      <c r="AB434" s="51" t="s">
        <v>29</v>
      </c>
      <c r="AC434" s="23" t="s">
        <v>99</v>
      </c>
      <c r="AF434" s="23"/>
    </row>
    <row r="435" spans="1:32" ht="15" customHeight="1" x14ac:dyDescent="0.25">
      <c r="A435" s="27" t="s">
        <v>1478</v>
      </c>
      <c r="B435" s="25">
        <v>45288</v>
      </c>
      <c r="C435" s="29">
        <f>YEAR(B435) - YEAR(_xlfn.MINIFS($B:$B, $A:$A, A435)) + 1</f>
        <v>1</v>
      </c>
      <c r="D435" s="15">
        <f>IF(C435=1, 1500 - SUMIFS($Y:$Y, $A:$A, A435, $C:$C, C435, $E:$E, "Approved", $Z:$Z, "&lt;&gt;PFA GC", $F:$F, "&lt;&gt;No"),
   IF(C435=2, 1000 - SUMIFS($Y:$Y, $A:$A, A435, $C:$C, C435, $E:$E, "Approved", $Z:$Z, "&lt;&gt;PFA GC", $F:$F, "&lt;&gt;No"),
   IF(C435&gt;=3, 500 - SUMIFS($Y:$Y, $A:$A, A435, $C:$C, C435, $E:$E, "Approved", $Z:$Z, "&lt;&gt;PFA GC", $F:$F, "&lt;&gt;No"), "")))</f>
        <v>542.04</v>
      </c>
      <c r="E435" s="16" t="s">
        <v>28</v>
      </c>
      <c r="F435" s="28" t="s">
        <v>29</v>
      </c>
      <c r="G435" s="29" t="s">
        <v>30</v>
      </c>
      <c r="H435" s="23" t="s">
        <v>93</v>
      </c>
      <c r="I435" s="23" t="s">
        <v>94</v>
      </c>
      <c r="J435" s="23">
        <v>68512</v>
      </c>
      <c r="K435" s="37" t="s">
        <v>95</v>
      </c>
      <c r="L435" s="20" t="s">
        <v>2083</v>
      </c>
      <c r="M435" s="37" t="s">
        <v>111</v>
      </c>
      <c r="N435" s="37" t="s">
        <v>97</v>
      </c>
      <c r="O435" s="37" t="s">
        <v>98</v>
      </c>
      <c r="P435" s="37" t="s">
        <v>99</v>
      </c>
      <c r="Q435" s="37" t="s">
        <v>114</v>
      </c>
      <c r="R435" s="7" t="s">
        <v>31</v>
      </c>
      <c r="S435" s="23">
        <v>1</v>
      </c>
      <c r="T435" s="43">
        <v>2200</v>
      </c>
      <c r="U435" s="7">
        <v>4</v>
      </c>
      <c r="V435" s="34" t="s">
        <v>81</v>
      </c>
      <c r="W435" s="23" t="s">
        <v>109</v>
      </c>
      <c r="X435" s="7" t="s">
        <v>49</v>
      </c>
      <c r="Y435" s="10">
        <v>607.52</v>
      </c>
      <c r="Z435" s="23"/>
      <c r="AA435" s="12" t="s">
        <v>503</v>
      </c>
      <c r="AB435" s="51" t="s">
        <v>29</v>
      </c>
      <c r="AC435" s="23" t="s">
        <v>99</v>
      </c>
      <c r="AF435" s="23"/>
    </row>
    <row r="436" spans="1:32" ht="15" customHeight="1" x14ac:dyDescent="0.25">
      <c r="A436" s="30" t="s">
        <v>1448</v>
      </c>
      <c r="B436" s="25">
        <v>45288</v>
      </c>
      <c r="C436" s="29">
        <f>YEAR(B436) - YEAR(_xlfn.MINIFS($B:$B, $A:$A, A436)) + 1</f>
        <v>1</v>
      </c>
      <c r="D436" s="15">
        <f>IF(C436=1, 1500 - SUMIFS($Y:$Y, $A:$A, A436, $C:$C, C436, $E:$E, "Approved", $Z:$Z, "&lt;&gt;PFA GC", $F:$F, "&lt;&gt;No"),
   IF(C436=2, 1000 - SUMIFS($Y:$Y, $A:$A, A436, $C:$C, C436, $E:$E, "Approved", $Z:$Z, "&lt;&gt;PFA GC", $F:$F, "&lt;&gt;No"),
   IF(C436&gt;=3, 500 - SUMIFS($Y:$Y, $A:$A, A436, $C:$C, C436, $E:$E, "Approved", $Z:$Z, "&lt;&gt;PFA GC", $F:$F, "&lt;&gt;No"), "")))</f>
        <v>1411</v>
      </c>
      <c r="E436" s="16" t="s">
        <v>28</v>
      </c>
      <c r="F436" s="28">
        <v>45288</v>
      </c>
      <c r="G436" s="28" t="s">
        <v>30</v>
      </c>
      <c r="H436" s="23" t="s">
        <v>31</v>
      </c>
      <c r="I436" s="23" t="s">
        <v>31</v>
      </c>
      <c r="J436" s="23" t="s">
        <v>31</v>
      </c>
      <c r="K436" s="37" t="s">
        <v>31</v>
      </c>
      <c r="L436" s="20" t="s">
        <v>2088</v>
      </c>
      <c r="M436" s="37" t="s">
        <v>31</v>
      </c>
      <c r="N436" s="37" t="s">
        <v>31</v>
      </c>
      <c r="O436" s="37" t="s">
        <v>31</v>
      </c>
      <c r="P436" s="37" t="s">
        <v>31</v>
      </c>
      <c r="Q436" s="37" t="s">
        <v>31</v>
      </c>
      <c r="R436" s="7" t="s">
        <v>31</v>
      </c>
      <c r="S436" s="23" t="s">
        <v>31</v>
      </c>
      <c r="T436" s="43" t="s">
        <v>31</v>
      </c>
      <c r="U436" s="7" t="s">
        <v>31</v>
      </c>
      <c r="V436" s="22" t="s">
        <v>32</v>
      </c>
      <c r="W436" s="23" t="s">
        <v>61</v>
      </c>
      <c r="X436" s="7" t="s">
        <v>34</v>
      </c>
      <c r="Y436" s="10">
        <v>50</v>
      </c>
      <c r="Z436" s="23" t="s">
        <v>89</v>
      </c>
      <c r="AA436" s="12" t="s">
        <v>52</v>
      </c>
      <c r="AB436" s="51" t="s">
        <v>375</v>
      </c>
      <c r="AC436" s="23" t="s">
        <v>91</v>
      </c>
      <c r="AF436" s="23"/>
    </row>
    <row r="437" spans="1:32" ht="15" customHeight="1" x14ac:dyDescent="0.25">
      <c r="A437" s="30" t="s">
        <v>1480</v>
      </c>
      <c r="B437" s="13">
        <v>45289</v>
      </c>
      <c r="C437" s="29">
        <f>YEAR(B437) - YEAR(_xlfn.MINIFS($B:$B, $A:$A, A437)) + 1</f>
        <v>1</v>
      </c>
      <c r="D437" s="15">
        <f>IF(C437=1, 1500 - SUMIFS($Y:$Y, $A:$A, A437, $C:$C, C437, $E:$E, "Approved", $Z:$Z, "&lt;&gt;PFA GC", $F:$F, "&lt;&gt;No"),
   IF(C437=2, 1000 - SUMIFS($Y:$Y, $A:$A, A437, $C:$C, C437, $E:$E, "Approved", $Z:$Z, "&lt;&gt;PFA GC", $F:$F, "&lt;&gt;No"),
   IF(C437&gt;=3, 500 - SUMIFS($Y:$Y, $A:$A, A437, $C:$C, C437, $E:$E, "Approved", $Z:$Z, "&lt;&gt;PFA GC", $F:$F, "&lt;&gt;No"), "")))</f>
        <v>687.79</v>
      </c>
      <c r="E437" s="16" t="s">
        <v>28</v>
      </c>
      <c r="F437" s="28" t="s">
        <v>29</v>
      </c>
      <c r="G437" s="29" t="s">
        <v>30</v>
      </c>
      <c r="H437" s="23" t="s">
        <v>93</v>
      </c>
      <c r="I437" s="23" t="s">
        <v>94</v>
      </c>
      <c r="J437" s="23">
        <v>68521</v>
      </c>
      <c r="K437" s="37" t="s">
        <v>95</v>
      </c>
      <c r="L437" s="20" t="s">
        <v>2090</v>
      </c>
      <c r="M437" s="37" t="s">
        <v>108</v>
      </c>
      <c r="N437" s="37" t="s">
        <v>97</v>
      </c>
      <c r="O437" s="37" t="s">
        <v>98</v>
      </c>
      <c r="P437" s="37" t="s">
        <v>99</v>
      </c>
      <c r="Q437" s="37" t="s">
        <v>114</v>
      </c>
      <c r="R437" s="7" t="s">
        <v>486</v>
      </c>
      <c r="S437" s="23">
        <v>1</v>
      </c>
      <c r="T437" s="43">
        <v>1233</v>
      </c>
      <c r="U437" s="7">
        <v>16</v>
      </c>
      <c r="V437" s="22" t="s">
        <v>82</v>
      </c>
      <c r="W437" s="23" t="s">
        <v>206</v>
      </c>
      <c r="X437" s="7" t="s">
        <v>45</v>
      </c>
      <c r="Y437" s="10">
        <v>62.21</v>
      </c>
      <c r="Z437" s="23" t="s">
        <v>48</v>
      </c>
      <c r="AA437" s="12" t="s">
        <v>504</v>
      </c>
      <c r="AB437" s="51" t="s">
        <v>99</v>
      </c>
      <c r="AC437" s="23" t="s">
        <v>99</v>
      </c>
      <c r="AF437" s="23"/>
    </row>
    <row r="438" spans="1:32" ht="15" customHeight="1" x14ac:dyDescent="0.25">
      <c r="A438" s="30" t="s">
        <v>1480</v>
      </c>
      <c r="B438" s="13">
        <v>45289</v>
      </c>
      <c r="C438" s="29">
        <f>YEAR(B438) - YEAR(_xlfn.MINIFS($B:$B, $A:$A, A438)) + 1</f>
        <v>1</v>
      </c>
      <c r="D438" s="15">
        <f>IF(C438=1, 1500 - SUMIFS($Y:$Y, $A:$A, A438, $C:$C, C438, $E:$E, "Approved", $Z:$Z, "&lt;&gt;PFA GC", $F:$F, "&lt;&gt;No"),
   IF(C438=2, 1000 - SUMIFS($Y:$Y, $A:$A, A438, $C:$C, C438, $E:$E, "Approved", $Z:$Z, "&lt;&gt;PFA GC", $F:$F, "&lt;&gt;No"),
   IF(C438&gt;=3, 500 - SUMIFS($Y:$Y, $A:$A, A438, $C:$C, C438, $E:$E, "Approved", $Z:$Z, "&lt;&gt;PFA GC", $F:$F, "&lt;&gt;No"), "")))</f>
        <v>687.79</v>
      </c>
      <c r="E438" s="16" t="s">
        <v>28</v>
      </c>
      <c r="F438" s="28" t="s">
        <v>29</v>
      </c>
      <c r="G438" s="29" t="s">
        <v>30</v>
      </c>
      <c r="H438" s="23" t="s">
        <v>93</v>
      </c>
      <c r="I438" s="23" t="s">
        <v>94</v>
      </c>
      <c r="J438" s="23">
        <v>68521</v>
      </c>
      <c r="K438" s="37" t="s">
        <v>95</v>
      </c>
      <c r="L438" s="20" t="s">
        <v>2090</v>
      </c>
      <c r="M438" s="37" t="s">
        <v>108</v>
      </c>
      <c r="N438" s="37" t="s">
        <v>97</v>
      </c>
      <c r="O438" s="37" t="s">
        <v>98</v>
      </c>
      <c r="P438" s="37" t="s">
        <v>99</v>
      </c>
      <c r="Q438" s="37" t="s">
        <v>114</v>
      </c>
      <c r="R438" s="7" t="s">
        <v>486</v>
      </c>
      <c r="S438" s="23">
        <v>1</v>
      </c>
      <c r="T438" s="43">
        <v>1233</v>
      </c>
      <c r="U438" s="7">
        <v>16</v>
      </c>
      <c r="V438" s="22" t="s">
        <v>82</v>
      </c>
      <c r="W438" s="23" t="s">
        <v>206</v>
      </c>
      <c r="X438" s="7" t="s">
        <v>43</v>
      </c>
      <c r="Y438" s="10">
        <v>750</v>
      </c>
      <c r="Z438" s="23" t="s">
        <v>146</v>
      </c>
      <c r="AA438" s="12" t="s">
        <v>505</v>
      </c>
      <c r="AB438" s="51" t="s">
        <v>99</v>
      </c>
      <c r="AC438" s="23" t="s">
        <v>99</v>
      </c>
      <c r="AF438" s="23"/>
    </row>
    <row r="439" spans="1:32" ht="15" customHeight="1" x14ac:dyDescent="0.25">
      <c r="A439" s="30" t="s">
        <v>1481</v>
      </c>
      <c r="B439" s="13">
        <v>45292</v>
      </c>
      <c r="C439" s="29">
        <f>YEAR(B439) - YEAR(_xlfn.MINIFS($B:$B, $A:$A, A439)) + 1</f>
        <v>1</v>
      </c>
      <c r="D439" s="15">
        <f>IF(C439=1, 1500 - SUMIFS($Y:$Y, $A:$A, A439, $C:$C, C439, $E:$E, "Approved", $Z:$Z, "&lt;&gt;PFA GC", $F:$F, "&lt;&gt;No"),
   IF(C439=2, 1000 - SUMIFS($Y:$Y, $A:$A, A439, $C:$C, C439, $E:$E, "Approved", $Z:$Z, "&lt;&gt;PFA GC", $F:$F, "&lt;&gt;No"),
   IF(C439&gt;=3, 500 - SUMIFS($Y:$Y, $A:$A, A439, $C:$C, C439, $E:$E, "Approved", $Z:$Z, "&lt;&gt;PFA GC", $F:$F, "&lt;&gt;No"), "")))</f>
        <v>1250</v>
      </c>
      <c r="E439" s="16" t="s">
        <v>28</v>
      </c>
      <c r="F439" s="28" t="s">
        <v>29</v>
      </c>
      <c r="G439" s="29" t="s">
        <v>30</v>
      </c>
      <c r="H439" s="23" t="s">
        <v>506</v>
      </c>
      <c r="I439" s="23" t="s">
        <v>94</v>
      </c>
      <c r="J439" s="23">
        <v>68516</v>
      </c>
      <c r="K439" s="23" t="s">
        <v>95</v>
      </c>
      <c r="L439" s="20" t="s">
        <v>2085</v>
      </c>
      <c r="M439" s="37" t="s">
        <v>101</v>
      </c>
      <c r="N439" s="23" t="s">
        <v>97</v>
      </c>
      <c r="O439" s="23" t="s">
        <v>98</v>
      </c>
      <c r="P439" s="41" t="s">
        <v>270</v>
      </c>
      <c r="Q439" s="23" t="s">
        <v>114</v>
      </c>
      <c r="R439" s="7" t="s">
        <v>507</v>
      </c>
      <c r="S439" s="23">
        <v>1</v>
      </c>
      <c r="T439" s="43">
        <v>3656.15</v>
      </c>
      <c r="U439" s="7">
        <v>10</v>
      </c>
      <c r="V439" s="34" t="s">
        <v>81</v>
      </c>
      <c r="W439" s="23" t="s">
        <v>109</v>
      </c>
      <c r="X439" s="7" t="s">
        <v>141</v>
      </c>
      <c r="Y439" s="10">
        <v>250</v>
      </c>
      <c r="Z439" s="23" t="s">
        <v>35</v>
      </c>
      <c r="AA439" s="12" t="s">
        <v>169</v>
      </c>
      <c r="AB439" s="51" t="s">
        <v>99</v>
      </c>
      <c r="AC439" s="23" t="s">
        <v>99</v>
      </c>
      <c r="AF439" s="23"/>
    </row>
    <row r="440" spans="1:32" ht="15" customHeight="1" x14ac:dyDescent="0.25">
      <c r="A440" s="30" t="s">
        <v>1482</v>
      </c>
      <c r="B440" s="13">
        <v>45292</v>
      </c>
      <c r="C440" s="29">
        <f>YEAR(B440) - YEAR(_xlfn.MINIFS($B:$B, $A:$A, A440)) + 1</f>
        <v>1</v>
      </c>
      <c r="D440" s="15">
        <f>IF(C440=1, 1500 - SUMIFS($Y:$Y, $A:$A, A440, $C:$C, C440, $E:$E, "Approved", $Z:$Z, "&lt;&gt;PFA GC", $F:$F, "&lt;&gt;No"),
   IF(C440=2, 1000 - SUMIFS($Y:$Y, $A:$A, A440, $C:$C, C440, $E:$E, "Approved", $Z:$Z, "&lt;&gt;PFA GC", $F:$F, "&lt;&gt;No"),
   IF(C440&gt;=3, 500 - SUMIFS($Y:$Y, $A:$A, A440, $C:$C, C440, $E:$E, "Approved", $Z:$Z, "&lt;&gt;PFA GC", $F:$F, "&lt;&gt;No"), "")))</f>
        <v>600</v>
      </c>
      <c r="E440" s="16" t="s">
        <v>28</v>
      </c>
      <c r="F440" s="28" t="s">
        <v>29</v>
      </c>
      <c r="G440" s="29" t="s">
        <v>30</v>
      </c>
      <c r="H440" s="23" t="s">
        <v>93</v>
      </c>
      <c r="I440" s="23" t="s">
        <v>94</v>
      </c>
      <c r="J440" s="23">
        <v>68507</v>
      </c>
      <c r="K440" s="23" t="s">
        <v>95</v>
      </c>
      <c r="L440" s="20" t="s">
        <v>2091</v>
      </c>
      <c r="M440" s="37" t="s">
        <v>101</v>
      </c>
      <c r="N440" s="23" t="s">
        <v>97</v>
      </c>
      <c r="O440" s="23" t="s">
        <v>98</v>
      </c>
      <c r="P440" s="41" t="s">
        <v>270</v>
      </c>
      <c r="Q440" s="23" t="s">
        <v>114</v>
      </c>
      <c r="R440" s="7" t="s">
        <v>31</v>
      </c>
      <c r="S440" s="23">
        <v>1</v>
      </c>
      <c r="T440" s="43">
        <v>1133.5</v>
      </c>
      <c r="U440" s="7">
        <v>15</v>
      </c>
      <c r="V440" s="18" t="s">
        <v>82</v>
      </c>
      <c r="W440" s="23" t="s">
        <v>206</v>
      </c>
      <c r="X440" s="7" t="s">
        <v>43</v>
      </c>
      <c r="Y440" s="10">
        <v>900</v>
      </c>
      <c r="Z440" s="23" t="s">
        <v>232</v>
      </c>
      <c r="AA440" s="12" t="s">
        <v>508</v>
      </c>
      <c r="AB440" s="51" t="s">
        <v>99</v>
      </c>
      <c r="AC440" s="23" t="s">
        <v>99</v>
      </c>
      <c r="AF440" s="23"/>
    </row>
    <row r="441" spans="1:32" ht="15" customHeight="1" x14ac:dyDescent="0.25">
      <c r="A441" s="30" t="s">
        <v>1483</v>
      </c>
      <c r="B441" s="13">
        <v>45293</v>
      </c>
      <c r="C441" s="29">
        <f>YEAR(B441) - YEAR(_xlfn.MINIFS($B:$B, $A:$A, A441)) + 1</f>
        <v>1</v>
      </c>
      <c r="D441" s="15">
        <f>IF(C441=1, 1500 - SUMIFS($Y:$Y, $A:$A, A441, $C:$C, C441, $E:$E, "Approved", $Z:$Z, "&lt;&gt;PFA GC", $F:$F, "&lt;&gt;No"),
   IF(C441=2, 1000 - SUMIFS($Y:$Y, $A:$A, A441, $C:$C, C441, $E:$E, "Approved", $Z:$Z, "&lt;&gt;PFA GC", $F:$F, "&lt;&gt;No"),
   IF(C441&gt;=3, 500 - SUMIFS($Y:$Y, $A:$A, A441, $C:$C, C441, $E:$E, "Approved", $Z:$Z, "&lt;&gt;PFA GC", $F:$F, "&lt;&gt;No"), "")))</f>
        <v>0</v>
      </c>
      <c r="E441" s="16" t="s">
        <v>28</v>
      </c>
      <c r="F441" s="28" t="s">
        <v>29</v>
      </c>
      <c r="G441" s="29" t="s">
        <v>30</v>
      </c>
      <c r="H441" s="23" t="s">
        <v>120</v>
      </c>
      <c r="I441" s="23" t="s">
        <v>94</v>
      </c>
      <c r="J441" s="23">
        <v>68801</v>
      </c>
      <c r="K441" s="23" t="s">
        <v>106</v>
      </c>
      <c r="L441" s="20" t="s">
        <v>2081</v>
      </c>
      <c r="M441" s="37" t="s">
        <v>101</v>
      </c>
      <c r="N441" s="23" t="s">
        <v>102</v>
      </c>
      <c r="O441" s="23" t="s">
        <v>98</v>
      </c>
      <c r="P441" s="39" t="s">
        <v>303</v>
      </c>
      <c r="Q441" s="23" t="s">
        <v>114</v>
      </c>
      <c r="R441" s="7" t="s">
        <v>115</v>
      </c>
      <c r="S441" s="23">
        <v>2</v>
      </c>
      <c r="T441" s="43">
        <v>2200</v>
      </c>
      <c r="U441" s="7">
        <v>2</v>
      </c>
      <c r="V441" s="22" t="s">
        <v>144</v>
      </c>
      <c r="W441" s="23" t="s">
        <v>145</v>
      </c>
      <c r="X441" s="7" t="s">
        <v>33</v>
      </c>
      <c r="Y441" s="10">
        <v>300</v>
      </c>
      <c r="Z441" s="23"/>
      <c r="AA441" s="12" t="s">
        <v>510</v>
      </c>
      <c r="AB441" s="51" t="s">
        <v>99</v>
      </c>
      <c r="AC441" s="23" t="s">
        <v>99</v>
      </c>
      <c r="AF441" s="23"/>
    </row>
    <row r="442" spans="1:32" ht="15" customHeight="1" x14ac:dyDescent="0.25">
      <c r="A442" s="30" t="s">
        <v>1483</v>
      </c>
      <c r="B442" s="13">
        <v>45293</v>
      </c>
      <c r="C442" s="29">
        <f>YEAR(B442) - YEAR(_xlfn.MINIFS($B:$B, $A:$A, A442)) + 1</f>
        <v>1</v>
      </c>
      <c r="D442" s="15">
        <f>IF(C442=1, 1500 - SUMIFS($Y:$Y, $A:$A, A442, $C:$C, C442, $E:$E, "Approved", $Z:$Z, "&lt;&gt;PFA GC", $F:$F, "&lt;&gt;No"),
   IF(C442=2, 1000 - SUMIFS($Y:$Y, $A:$A, A442, $C:$C, C442, $E:$E, "Approved", $Z:$Z, "&lt;&gt;PFA GC", $F:$F, "&lt;&gt;No"),
   IF(C442&gt;=3, 500 - SUMIFS($Y:$Y, $A:$A, A442, $C:$C, C442, $E:$E, "Approved", $Z:$Z, "&lt;&gt;PFA GC", $F:$F, "&lt;&gt;No"), "")))</f>
        <v>0</v>
      </c>
      <c r="E442" s="16" t="s">
        <v>28</v>
      </c>
      <c r="F442" s="28" t="s">
        <v>29</v>
      </c>
      <c r="G442" s="29" t="s">
        <v>30</v>
      </c>
      <c r="H442" s="23" t="s">
        <v>120</v>
      </c>
      <c r="I442" s="23" t="s">
        <v>94</v>
      </c>
      <c r="J442" s="23">
        <v>68801</v>
      </c>
      <c r="K442" s="23" t="s">
        <v>106</v>
      </c>
      <c r="L442" s="20" t="s">
        <v>2081</v>
      </c>
      <c r="M442" s="37" t="s">
        <v>101</v>
      </c>
      <c r="N442" s="23" t="s">
        <v>102</v>
      </c>
      <c r="O442" s="23" t="s">
        <v>98</v>
      </c>
      <c r="P442" s="39" t="s">
        <v>303</v>
      </c>
      <c r="Q442" s="23" t="s">
        <v>114</v>
      </c>
      <c r="R442" s="7" t="s">
        <v>115</v>
      </c>
      <c r="S442" s="23">
        <v>2</v>
      </c>
      <c r="T442" s="43">
        <v>2200</v>
      </c>
      <c r="U442" s="7">
        <v>2</v>
      </c>
      <c r="V442" s="48" t="s">
        <v>144</v>
      </c>
      <c r="W442" s="23" t="s">
        <v>145</v>
      </c>
      <c r="X442" s="7" t="s">
        <v>43</v>
      </c>
      <c r="Y442" s="10">
        <v>1200</v>
      </c>
      <c r="Z442" s="23"/>
      <c r="AA442" s="12" t="s">
        <v>513</v>
      </c>
      <c r="AB442" s="51" t="s">
        <v>99</v>
      </c>
      <c r="AC442" s="23" t="s">
        <v>99</v>
      </c>
      <c r="AF442" s="23"/>
    </row>
    <row r="443" spans="1:32" ht="15" customHeight="1" x14ac:dyDescent="0.25">
      <c r="A443" s="27" t="s">
        <v>1240</v>
      </c>
      <c r="B443" s="13">
        <v>45293</v>
      </c>
      <c r="C443" s="29">
        <f>YEAR(B443) - YEAR(_xlfn.MINIFS($B:$B, $A:$A, A443)) + 1</f>
        <v>1</v>
      </c>
      <c r="D443" s="15">
        <f>IF(C443=1, 1500 - SUMIFS($Y:$Y, $A:$A, A443, $C:$C, C443, $E:$E, "Approved", $Z:$Z, "&lt;&gt;PFA GC", $F:$F, "&lt;&gt;No"),
   IF(C443=2, 1000 - SUMIFS($Y:$Y, $A:$A, A443, $C:$C, C443, $E:$E, "Approved", $Z:$Z, "&lt;&gt;PFA GC", $F:$F, "&lt;&gt;No"),
   IF(C443&gt;=3, 500 - SUMIFS($Y:$Y, $A:$A, A443, $C:$C, C443, $E:$E, "Approved", $Z:$Z, "&lt;&gt;PFA GC", $F:$F, "&lt;&gt;No"), "")))</f>
        <v>32.079999999999927</v>
      </c>
      <c r="E443" s="16" t="s">
        <v>28</v>
      </c>
      <c r="F443" s="28" t="s">
        <v>29</v>
      </c>
      <c r="G443" s="29" t="s">
        <v>30</v>
      </c>
      <c r="H443" s="23" t="s">
        <v>100</v>
      </c>
      <c r="I443" s="23" t="s">
        <v>94</v>
      </c>
      <c r="J443" s="23">
        <v>68127</v>
      </c>
      <c r="K443" s="23" t="s">
        <v>95</v>
      </c>
      <c r="L443" s="20" t="s">
        <v>2082</v>
      </c>
      <c r="M443" s="37" t="s">
        <v>108</v>
      </c>
      <c r="N443" s="23" t="s">
        <v>97</v>
      </c>
      <c r="O443" s="23" t="s">
        <v>98</v>
      </c>
      <c r="P443" s="41" t="s">
        <v>270</v>
      </c>
      <c r="Q443" s="41" t="s">
        <v>114</v>
      </c>
      <c r="R443" s="7" t="s">
        <v>486</v>
      </c>
      <c r="S443" s="23">
        <v>1</v>
      </c>
      <c r="T443" s="43">
        <v>1768.7</v>
      </c>
      <c r="U443" s="7">
        <v>16</v>
      </c>
      <c r="V443" s="22" t="s">
        <v>32</v>
      </c>
      <c r="W443" s="23" t="s">
        <v>308</v>
      </c>
      <c r="X443" s="7" t="s">
        <v>51</v>
      </c>
      <c r="Y443" s="10">
        <v>42.85</v>
      </c>
      <c r="Z443" s="23"/>
      <c r="AA443" s="12" t="s">
        <v>509</v>
      </c>
      <c r="AB443" s="51" t="s">
        <v>99</v>
      </c>
      <c r="AC443" s="23" t="s">
        <v>99</v>
      </c>
      <c r="AF443" s="23"/>
    </row>
    <row r="444" spans="1:32" ht="15" customHeight="1" x14ac:dyDescent="0.25">
      <c r="A444" s="27" t="s">
        <v>1240</v>
      </c>
      <c r="B444" s="25">
        <v>45293</v>
      </c>
      <c r="C444" s="29">
        <f>YEAR(B444) - YEAR(_xlfn.MINIFS($B:$B, $A:$A, A444)) + 1</f>
        <v>1</v>
      </c>
      <c r="D444" s="15">
        <f>IF(C444=1, 1500 - SUMIFS($Y:$Y, $A:$A, A444, $C:$C, C444, $E:$E, "Approved", $Z:$Z, "&lt;&gt;PFA GC", $F:$F, "&lt;&gt;No"),
   IF(C444=2, 1000 - SUMIFS($Y:$Y, $A:$A, A444, $C:$C, C444, $E:$E, "Approved", $Z:$Z, "&lt;&gt;PFA GC", $F:$F, "&lt;&gt;No"),
   IF(C444&gt;=3, 500 - SUMIFS($Y:$Y, $A:$A, A444, $C:$C, C444, $E:$E, "Approved", $Z:$Z, "&lt;&gt;PFA GC", $F:$F, "&lt;&gt;No"), "")))</f>
        <v>32.079999999999927</v>
      </c>
      <c r="E444" s="16" t="s">
        <v>28</v>
      </c>
      <c r="F444" s="28" t="s">
        <v>29</v>
      </c>
      <c r="G444" s="29" t="s">
        <v>30</v>
      </c>
      <c r="H444" s="23" t="s">
        <v>100</v>
      </c>
      <c r="I444" s="23" t="s">
        <v>94</v>
      </c>
      <c r="J444" s="23">
        <v>68127</v>
      </c>
      <c r="K444" s="23" t="s">
        <v>95</v>
      </c>
      <c r="L444" s="20" t="s">
        <v>2082</v>
      </c>
      <c r="M444" s="37" t="s">
        <v>108</v>
      </c>
      <c r="N444" s="23" t="s">
        <v>97</v>
      </c>
      <c r="O444" s="23" t="s">
        <v>98</v>
      </c>
      <c r="P444" s="41" t="s">
        <v>270</v>
      </c>
      <c r="Q444" s="41" t="s">
        <v>114</v>
      </c>
      <c r="R444" s="7" t="s">
        <v>486</v>
      </c>
      <c r="S444" s="23">
        <v>1</v>
      </c>
      <c r="T444" s="43">
        <v>1768.7</v>
      </c>
      <c r="U444" s="7">
        <v>16</v>
      </c>
      <c r="V444" s="22" t="s">
        <v>32</v>
      </c>
      <c r="W444" s="23" t="s">
        <v>308</v>
      </c>
      <c r="X444" s="7" t="s">
        <v>45</v>
      </c>
      <c r="Y444" s="10">
        <v>70</v>
      </c>
      <c r="Z444" s="23" t="s">
        <v>38</v>
      </c>
      <c r="AA444" s="12" t="s">
        <v>55</v>
      </c>
      <c r="AB444" s="51" t="s">
        <v>99</v>
      </c>
      <c r="AC444" s="23" t="s">
        <v>99</v>
      </c>
      <c r="AF444" s="23"/>
    </row>
    <row r="445" spans="1:32" ht="15" customHeight="1" x14ac:dyDescent="0.25">
      <c r="A445" s="27" t="s">
        <v>1240</v>
      </c>
      <c r="B445" s="25">
        <v>45293</v>
      </c>
      <c r="C445" s="29">
        <f>YEAR(B445) - YEAR(_xlfn.MINIFS($B:$B, $A:$A, A445)) + 1</f>
        <v>1</v>
      </c>
      <c r="D445" s="15">
        <f>IF(C445=1, 1500 - SUMIFS($Y:$Y, $A:$A, A445, $C:$C, C445, $E:$E, "Approved", $Z:$Z, "&lt;&gt;PFA GC", $F:$F, "&lt;&gt;No"),
   IF(C445=2, 1000 - SUMIFS($Y:$Y, $A:$A, A445, $C:$C, C445, $E:$E, "Approved", $Z:$Z, "&lt;&gt;PFA GC", $F:$F, "&lt;&gt;No"),
   IF(C445&gt;=3, 500 - SUMIFS($Y:$Y, $A:$A, A445, $C:$C, C445, $E:$E, "Approved", $Z:$Z, "&lt;&gt;PFA GC", $F:$F, "&lt;&gt;No"), "")))</f>
        <v>32.079999999999927</v>
      </c>
      <c r="E445" s="16" t="s">
        <v>28</v>
      </c>
      <c r="F445" s="28" t="s">
        <v>29</v>
      </c>
      <c r="G445" s="29" t="s">
        <v>30</v>
      </c>
      <c r="H445" s="23" t="s">
        <v>100</v>
      </c>
      <c r="I445" s="23" t="s">
        <v>94</v>
      </c>
      <c r="J445" s="23">
        <v>68127</v>
      </c>
      <c r="K445" s="23" t="s">
        <v>95</v>
      </c>
      <c r="L445" s="20" t="s">
        <v>2082</v>
      </c>
      <c r="M445" s="37" t="s">
        <v>108</v>
      </c>
      <c r="N445" s="23" t="s">
        <v>97</v>
      </c>
      <c r="O445" s="23" t="s">
        <v>98</v>
      </c>
      <c r="P445" s="41" t="s">
        <v>270</v>
      </c>
      <c r="Q445" s="41" t="s">
        <v>114</v>
      </c>
      <c r="R445" s="7" t="s">
        <v>486</v>
      </c>
      <c r="S445" s="23">
        <v>1</v>
      </c>
      <c r="T445" s="43">
        <v>1768.7</v>
      </c>
      <c r="U445" s="7">
        <v>16</v>
      </c>
      <c r="V445" s="22" t="s">
        <v>32</v>
      </c>
      <c r="W445" s="23" t="s">
        <v>308</v>
      </c>
      <c r="X445" s="7" t="s">
        <v>51</v>
      </c>
      <c r="Y445" s="10">
        <v>85.31</v>
      </c>
      <c r="Z445" s="23"/>
      <c r="AA445" s="12" t="s">
        <v>58</v>
      </c>
      <c r="AB445" s="51" t="s">
        <v>99</v>
      </c>
      <c r="AC445" s="23" t="s">
        <v>99</v>
      </c>
      <c r="AF445" s="23"/>
    </row>
    <row r="446" spans="1:32" ht="15" customHeight="1" x14ac:dyDescent="0.25">
      <c r="A446" s="27" t="s">
        <v>1240</v>
      </c>
      <c r="B446" s="25">
        <v>45293</v>
      </c>
      <c r="C446" s="29">
        <f>YEAR(B446) - YEAR(_xlfn.MINIFS($B:$B, $A:$A, A446)) + 1</f>
        <v>1</v>
      </c>
      <c r="D446" s="15">
        <f>IF(C446=1, 1500 - SUMIFS($Y:$Y, $A:$A, A446, $C:$C, C446, $E:$E, "Approved", $Z:$Z, "&lt;&gt;PFA GC", $F:$F, "&lt;&gt;No"),
   IF(C446=2, 1000 - SUMIFS($Y:$Y, $A:$A, A446, $C:$C, C446, $E:$E, "Approved", $Z:$Z, "&lt;&gt;PFA GC", $F:$F, "&lt;&gt;No"),
   IF(C446&gt;=3, 500 - SUMIFS($Y:$Y, $A:$A, A446, $C:$C, C446, $E:$E, "Approved", $Z:$Z, "&lt;&gt;PFA GC", $F:$F, "&lt;&gt;No"), "")))</f>
        <v>32.079999999999927</v>
      </c>
      <c r="E446" s="16" t="s">
        <v>28</v>
      </c>
      <c r="F446" s="28" t="s">
        <v>29</v>
      </c>
      <c r="G446" s="29" t="s">
        <v>30</v>
      </c>
      <c r="H446" s="23" t="s">
        <v>100</v>
      </c>
      <c r="I446" s="23" t="s">
        <v>94</v>
      </c>
      <c r="J446" s="23">
        <v>68127</v>
      </c>
      <c r="K446" s="23" t="s">
        <v>95</v>
      </c>
      <c r="L446" s="20" t="s">
        <v>2082</v>
      </c>
      <c r="M446" s="37" t="s">
        <v>108</v>
      </c>
      <c r="N446" s="23" t="s">
        <v>97</v>
      </c>
      <c r="O446" s="23" t="s">
        <v>98</v>
      </c>
      <c r="P446" s="41" t="s">
        <v>270</v>
      </c>
      <c r="Q446" s="41" t="s">
        <v>114</v>
      </c>
      <c r="R446" s="7" t="s">
        <v>486</v>
      </c>
      <c r="S446" s="23">
        <v>1</v>
      </c>
      <c r="T446" s="43">
        <v>1768.7</v>
      </c>
      <c r="U446" s="7">
        <v>16</v>
      </c>
      <c r="V446" s="48" t="s">
        <v>32</v>
      </c>
      <c r="W446" s="23" t="s">
        <v>308</v>
      </c>
      <c r="X446" s="7" t="s">
        <v>43</v>
      </c>
      <c r="Y446" s="10">
        <v>212.61</v>
      </c>
      <c r="Z446" s="23" t="s">
        <v>38</v>
      </c>
      <c r="AA446" s="12" t="s">
        <v>105</v>
      </c>
      <c r="AB446" s="51" t="s">
        <v>99</v>
      </c>
      <c r="AC446" s="23" t="s">
        <v>99</v>
      </c>
      <c r="AF446" s="23"/>
    </row>
    <row r="447" spans="1:32" ht="15" customHeight="1" x14ac:dyDescent="0.25">
      <c r="A447" s="27" t="s">
        <v>1240</v>
      </c>
      <c r="B447" s="25">
        <v>45293</v>
      </c>
      <c r="C447" s="29">
        <f>YEAR(B447) - YEAR(_xlfn.MINIFS($B:$B, $A:$A, A447)) + 1</f>
        <v>1</v>
      </c>
      <c r="D447" s="15">
        <f>IF(C447=1, 1500 - SUMIFS($Y:$Y, $A:$A, A447, $C:$C, C447, $E:$E, "Approved", $Z:$Z, "&lt;&gt;PFA GC", $F:$F, "&lt;&gt;No"),
   IF(C447=2, 1000 - SUMIFS($Y:$Y, $A:$A, A447, $C:$C, C447, $E:$E, "Approved", $Z:$Z, "&lt;&gt;PFA GC", $F:$F, "&lt;&gt;No"),
   IF(C447&gt;=3, 500 - SUMIFS($Y:$Y, $A:$A, A447, $C:$C, C447, $E:$E, "Approved", $Z:$Z, "&lt;&gt;PFA GC", $F:$F, "&lt;&gt;No"), "")))</f>
        <v>32.079999999999927</v>
      </c>
      <c r="E447" s="16" t="s">
        <v>28</v>
      </c>
      <c r="F447" s="28" t="s">
        <v>29</v>
      </c>
      <c r="G447" s="29" t="s">
        <v>30</v>
      </c>
      <c r="H447" s="23" t="s">
        <v>100</v>
      </c>
      <c r="I447" s="23" t="s">
        <v>94</v>
      </c>
      <c r="J447" s="23">
        <v>68127</v>
      </c>
      <c r="K447" s="23" t="s">
        <v>95</v>
      </c>
      <c r="L447" s="20" t="s">
        <v>2082</v>
      </c>
      <c r="M447" s="37" t="s">
        <v>108</v>
      </c>
      <c r="N447" s="23" t="s">
        <v>97</v>
      </c>
      <c r="O447" s="23" t="s">
        <v>98</v>
      </c>
      <c r="P447" s="41" t="s">
        <v>270</v>
      </c>
      <c r="Q447" s="41" t="s">
        <v>114</v>
      </c>
      <c r="R447" s="7" t="s">
        <v>486</v>
      </c>
      <c r="S447" s="23">
        <v>1</v>
      </c>
      <c r="T447" s="43">
        <v>1768.7</v>
      </c>
      <c r="U447" s="7">
        <v>16</v>
      </c>
      <c r="V447" s="48" t="s">
        <v>32</v>
      </c>
      <c r="W447" s="23" t="s">
        <v>308</v>
      </c>
      <c r="X447" s="7" t="s">
        <v>43</v>
      </c>
      <c r="Y447" s="10">
        <v>1057.1500000000001</v>
      </c>
      <c r="Z447" s="23" t="s">
        <v>511</v>
      </c>
      <c r="AA447" s="12" t="s">
        <v>512</v>
      </c>
      <c r="AB447" s="51" t="s">
        <v>99</v>
      </c>
      <c r="AC447" s="23" t="s">
        <v>99</v>
      </c>
      <c r="AF447" s="23"/>
    </row>
    <row r="448" spans="1:32" ht="15" customHeight="1" x14ac:dyDescent="0.25">
      <c r="A448" s="31" t="s">
        <v>1210</v>
      </c>
      <c r="B448" s="32">
        <v>45294</v>
      </c>
      <c r="C448" s="29">
        <f>YEAR(B448) - YEAR(_xlfn.MINIFS($B:$B, $A:$A, A448)) + 1</f>
        <v>2</v>
      </c>
      <c r="D448" s="15">
        <f>IF(C448=1, 1500 - SUMIFS($Y:$Y, $A:$A, A448, $C:$C, C448, $E:$E, "Approved", $Z:$Z, "&lt;&gt;PFA GC", $F:$F, "&lt;&gt;No"),
   IF(C448=2, 1000 - SUMIFS($Y:$Y, $A:$A, A448, $C:$C, C448, $E:$E, "Approved", $Z:$Z, "&lt;&gt;PFA GC", $F:$F, "&lt;&gt;No"),
   IF(C448&gt;=3, 500 - SUMIFS($Y:$Y, $A:$A, A448, $C:$C, C448, $E:$E, "Approved", $Z:$Z, "&lt;&gt;PFA GC", $F:$F, "&lt;&gt;No"), "")))</f>
        <v>-350</v>
      </c>
      <c r="E448" s="16" t="s">
        <v>28</v>
      </c>
      <c r="F448" s="28" t="s">
        <v>29</v>
      </c>
      <c r="G448" s="29" t="s">
        <v>30</v>
      </c>
      <c r="H448" s="41" t="s">
        <v>446</v>
      </c>
      <c r="I448" s="41" t="s">
        <v>94</v>
      </c>
      <c r="J448" s="41">
        <v>68102</v>
      </c>
      <c r="K448" s="23" t="s">
        <v>95</v>
      </c>
      <c r="L448" s="20" t="s">
        <v>2064</v>
      </c>
      <c r="M448" s="45" t="s">
        <v>101</v>
      </c>
      <c r="N448" s="41" t="s">
        <v>102</v>
      </c>
      <c r="O448" s="41" t="s">
        <v>103</v>
      </c>
      <c r="P448" s="41" t="s">
        <v>270</v>
      </c>
      <c r="Q448" s="41" t="s">
        <v>114</v>
      </c>
      <c r="R448" s="7" t="s">
        <v>486</v>
      </c>
      <c r="S448" s="41">
        <v>1</v>
      </c>
      <c r="T448" s="46">
        <v>1098</v>
      </c>
      <c r="U448" s="7">
        <v>10</v>
      </c>
      <c r="V448" s="48" t="s">
        <v>32</v>
      </c>
      <c r="W448" s="41" t="s">
        <v>39</v>
      </c>
      <c r="X448" s="7" t="s">
        <v>43</v>
      </c>
      <c r="Y448" s="10">
        <v>1350</v>
      </c>
      <c r="Z448" s="23" t="s">
        <v>515</v>
      </c>
      <c r="AA448" s="12" t="s">
        <v>129</v>
      </c>
      <c r="AB448" s="51" t="s">
        <v>99</v>
      </c>
      <c r="AC448" s="23" t="s">
        <v>99</v>
      </c>
      <c r="AF448" s="23"/>
    </row>
    <row r="449" spans="1:32" ht="15" customHeight="1" x14ac:dyDescent="0.25">
      <c r="A449" s="31" t="s">
        <v>1210</v>
      </c>
      <c r="B449" s="32">
        <v>45294</v>
      </c>
      <c r="C449" s="44">
        <f>YEAR(B449) - YEAR(_xlfn.MINIFS($B:$B, $A:$A, A449)) + 1</f>
        <v>2</v>
      </c>
      <c r="D449" s="15">
        <f>IF(C449=1, 1500 - SUMIFS($Y:$Y, $A:$A, A449, $C:$C, C449, $E:$E, "Approved", $Z:$Z, "&lt;&gt;PFA GC", $F:$F, "&lt;&gt;No"),
   IF(C449=2, 1000 - SUMIFS($Y:$Y, $A:$A, A449, $C:$C, C449, $E:$E, "Approved", $Z:$Z, "&lt;&gt;PFA GC", $F:$F, "&lt;&gt;No"),
   IF(C449&gt;=3, 500 - SUMIFS($Y:$Y, $A:$A, A449, $C:$C, C449, $E:$E, "Approved", $Z:$Z, "&lt;&gt;PFA GC", $F:$F, "&lt;&gt;No"), "")))</f>
        <v>-350</v>
      </c>
      <c r="E449" s="16" t="s">
        <v>28</v>
      </c>
      <c r="F449" s="49">
        <v>45294</v>
      </c>
      <c r="G449" s="28" t="s">
        <v>30</v>
      </c>
      <c r="H449" s="41" t="s">
        <v>31</v>
      </c>
      <c r="I449" s="41" t="s">
        <v>31</v>
      </c>
      <c r="J449" s="41" t="s">
        <v>31</v>
      </c>
      <c r="K449" s="41" t="s">
        <v>31</v>
      </c>
      <c r="L449" s="20" t="s">
        <v>2064</v>
      </c>
      <c r="M449" s="45" t="s">
        <v>31</v>
      </c>
      <c r="N449" s="41" t="s">
        <v>31</v>
      </c>
      <c r="O449" s="41" t="s">
        <v>31</v>
      </c>
      <c r="P449" s="41" t="s">
        <v>31</v>
      </c>
      <c r="Q449" s="41" t="s">
        <v>31</v>
      </c>
      <c r="R449" s="7" t="s">
        <v>31</v>
      </c>
      <c r="S449" s="41" t="s">
        <v>31</v>
      </c>
      <c r="T449" s="46" t="s">
        <v>31</v>
      </c>
      <c r="U449" s="7" t="s">
        <v>31</v>
      </c>
      <c r="V449" s="22" t="s">
        <v>32</v>
      </c>
      <c r="W449" s="41" t="s">
        <v>39</v>
      </c>
      <c r="X449" s="7" t="s">
        <v>34</v>
      </c>
      <c r="Y449" s="10">
        <v>100</v>
      </c>
      <c r="Z449" s="23" t="s">
        <v>89</v>
      </c>
      <c r="AA449" s="12" t="s">
        <v>52</v>
      </c>
      <c r="AB449" s="51" t="s">
        <v>29</v>
      </c>
      <c r="AC449" s="23" t="s">
        <v>91</v>
      </c>
      <c r="AF449" s="23"/>
    </row>
    <row r="450" spans="1:32" ht="15" customHeight="1" x14ac:dyDescent="0.25">
      <c r="A450" s="31" t="s">
        <v>1209</v>
      </c>
      <c r="B450" s="32">
        <v>45294</v>
      </c>
      <c r="C450" s="44">
        <f>YEAR(B450) - YEAR(_xlfn.MINIFS($B:$B, $A:$A, A450)) + 1</f>
        <v>2</v>
      </c>
      <c r="D450" s="15">
        <f>IF(C450=1, 1500 - SUMIFS($Y:$Y, $A:$A, A450, $C:$C, C450, $E:$E, "Approved", $Z:$Z, "&lt;&gt;PFA GC", $F:$F, "&lt;&gt;No"),
   IF(C450=2, 1000 - SUMIFS($Y:$Y, $A:$A, A450, $C:$C, C450, $E:$E, "Approved", $Z:$Z, "&lt;&gt;PFA GC", $F:$F, "&lt;&gt;No"),
   IF(C450&gt;=3, 500 - SUMIFS($Y:$Y, $A:$A, A450, $C:$C, C450, $E:$E, "Approved", $Z:$Z, "&lt;&gt;PFA GC", $F:$F, "&lt;&gt;No"), "")))</f>
        <v>734.05</v>
      </c>
      <c r="E450" s="16" t="s">
        <v>28</v>
      </c>
      <c r="F450" s="17" t="s">
        <v>29</v>
      </c>
      <c r="G450" s="29" t="s">
        <v>30</v>
      </c>
      <c r="H450" s="41" t="s">
        <v>476</v>
      </c>
      <c r="I450" s="41" t="s">
        <v>94</v>
      </c>
      <c r="J450" s="41">
        <v>68803</v>
      </c>
      <c r="K450" s="41" t="s">
        <v>95</v>
      </c>
      <c r="L450" s="20" t="s">
        <v>2089</v>
      </c>
      <c r="M450" s="45" t="s">
        <v>96</v>
      </c>
      <c r="N450" s="41" t="s">
        <v>102</v>
      </c>
      <c r="O450" s="41" t="s">
        <v>98</v>
      </c>
      <c r="P450" s="41" t="s">
        <v>270</v>
      </c>
      <c r="Q450" s="41" t="s">
        <v>114</v>
      </c>
      <c r="R450" s="7" t="s">
        <v>507</v>
      </c>
      <c r="S450" s="41">
        <v>2</v>
      </c>
      <c r="T450" s="46">
        <v>3646</v>
      </c>
      <c r="U450" s="7">
        <v>50</v>
      </c>
      <c r="V450" s="22" t="s">
        <v>32</v>
      </c>
      <c r="W450" s="23" t="s">
        <v>61</v>
      </c>
      <c r="X450" s="7" t="s">
        <v>45</v>
      </c>
      <c r="Y450" s="10">
        <v>265.95</v>
      </c>
      <c r="Z450" s="23"/>
      <c r="AA450" s="50" t="s">
        <v>514</v>
      </c>
      <c r="AB450" s="51" t="s">
        <v>99</v>
      </c>
      <c r="AC450" s="23" t="s">
        <v>99</v>
      </c>
      <c r="AF450" s="23"/>
    </row>
    <row r="451" spans="1:32" ht="15" customHeight="1" x14ac:dyDescent="0.25">
      <c r="A451" s="42" t="s">
        <v>1484</v>
      </c>
      <c r="B451" s="13">
        <v>45297</v>
      </c>
      <c r="C451" s="29">
        <f>YEAR(B451) - YEAR(_xlfn.MINIFS($B:$B, $A:$A, A451)) + 1</f>
        <v>1</v>
      </c>
      <c r="D451" s="15">
        <f>IF(C451=1, 1500 - SUMIFS($Y:$Y, $A:$A, A451, $C:$C, C451, $E:$E, "Approved", $Z:$Z, "&lt;&gt;PFA GC", $F:$F, "&lt;&gt;No"),
   IF(C451=2, 1000 - SUMIFS($Y:$Y, $A:$A, A451, $C:$C, C451, $E:$E, "Approved", $Z:$Z, "&lt;&gt;PFA GC", $F:$F, "&lt;&gt;No"),
   IF(C451&gt;=3, 500 - SUMIFS($Y:$Y, $A:$A, A451, $C:$C, C451, $E:$E, "Approved", $Z:$Z, "&lt;&gt;PFA GC", $F:$F, "&lt;&gt;No"), "")))</f>
        <v>332.06999999999994</v>
      </c>
      <c r="E451" s="16" t="s">
        <v>28</v>
      </c>
      <c r="F451" s="28" t="s">
        <v>29</v>
      </c>
      <c r="G451" s="29" t="s">
        <v>30</v>
      </c>
      <c r="H451" s="41" t="s">
        <v>516</v>
      </c>
      <c r="I451" s="41" t="s">
        <v>94</v>
      </c>
      <c r="J451" s="41">
        <v>68418</v>
      </c>
      <c r="K451" s="23" t="s">
        <v>95</v>
      </c>
      <c r="L451" s="20" t="s">
        <v>2075</v>
      </c>
      <c r="M451" s="45" t="s">
        <v>96</v>
      </c>
      <c r="N451" s="41" t="s">
        <v>97</v>
      </c>
      <c r="O451" s="41" t="s">
        <v>98</v>
      </c>
      <c r="P451" s="41" t="s">
        <v>270</v>
      </c>
      <c r="Q451" s="41" t="s">
        <v>114</v>
      </c>
      <c r="R451" s="7" t="s">
        <v>517</v>
      </c>
      <c r="S451" s="41">
        <v>2</v>
      </c>
      <c r="T451" s="46">
        <v>1022.273</v>
      </c>
      <c r="U451" s="7">
        <v>16</v>
      </c>
      <c r="V451" s="34" t="s">
        <v>81</v>
      </c>
      <c r="W451" s="23" t="s">
        <v>109</v>
      </c>
      <c r="X451" s="7" t="s">
        <v>45</v>
      </c>
      <c r="Y451" s="10">
        <v>30.03</v>
      </c>
      <c r="Z451" s="23" t="s">
        <v>48</v>
      </c>
      <c r="AA451" s="12" t="s">
        <v>518</v>
      </c>
      <c r="AB451" s="51" t="s">
        <v>99</v>
      </c>
      <c r="AC451" s="23" t="s">
        <v>99</v>
      </c>
      <c r="AF451" s="23"/>
    </row>
    <row r="452" spans="1:32" ht="15" customHeight="1" x14ac:dyDescent="0.25">
      <c r="A452" s="30" t="s">
        <v>1485</v>
      </c>
      <c r="B452" s="13">
        <v>45297</v>
      </c>
      <c r="C452" s="29">
        <f>YEAR(B452) - YEAR(_xlfn.MINIFS($B:$B, $A:$A, A452)) + 1</f>
        <v>1</v>
      </c>
      <c r="D452" s="15">
        <f>IF(C452=1, 1500 - SUMIFS($Y:$Y, $A:$A, A452, $C:$C, C452, $E:$E, "Approved", $Z:$Z, "&lt;&gt;PFA GC", $F:$F, "&lt;&gt;No"),
   IF(C452=2, 1000 - SUMIFS($Y:$Y, $A:$A, A452, $C:$C, C452, $E:$E, "Approved", $Z:$Z, "&lt;&gt;PFA GC", $F:$F, "&lt;&gt;No"),
   IF(C452&gt;=3, 500 - SUMIFS($Y:$Y, $A:$A, A452, $C:$C, C452, $E:$E, "Approved", $Z:$Z, "&lt;&gt;PFA GC", $F:$F, "&lt;&gt;No"), "")))</f>
        <v>335</v>
      </c>
      <c r="E452" s="16" t="s">
        <v>28</v>
      </c>
      <c r="F452" s="28" t="s">
        <v>29</v>
      </c>
      <c r="G452" s="29" t="s">
        <v>30</v>
      </c>
      <c r="H452" s="23" t="s">
        <v>100</v>
      </c>
      <c r="I452" s="23" t="s">
        <v>94</v>
      </c>
      <c r="J452" s="23">
        <v>68164</v>
      </c>
      <c r="K452" s="23" t="s">
        <v>95</v>
      </c>
      <c r="L452" s="20" t="s">
        <v>2087</v>
      </c>
      <c r="M452" s="37" t="s">
        <v>101</v>
      </c>
      <c r="N452" s="23" t="s">
        <v>97</v>
      </c>
      <c r="O452" s="23" t="s">
        <v>103</v>
      </c>
      <c r="P452" s="41" t="s">
        <v>270</v>
      </c>
      <c r="Q452" s="23" t="s">
        <v>114</v>
      </c>
      <c r="R452" s="7" t="s">
        <v>519</v>
      </c>
      <c r="S452" s="23">
        <v>1</v>
      </c>
      <c r="T452" s="43">
        <v>3612.33</v>
      </c>
      <c r="U452" s="7" t="s">
        <v>167</v>
      </c>
      <c r="V452" s="22" t="s">
        <v>47</v>
      </c>
      <c r="W452" s="23" t="s">
        <v>358</v>
      </c>
      <c r="X452" s="7" t="s">
        <v>43</v>
      </c>
      <c r="Y452" s="10">
        <v>1165</v>
      </c>
      <c r="Z452" s="23"/>
      <c r="AA452" s="12" t="s">
        <v>520</v>
      </c>
      <c r="AB452" s="51"/>
      <c r="AC452" s="23"/>
      <c r="AF452" s="23"/>
    </row>
    <row r="453" spans="1:32" ht="15" customHeight="1" x14ac:dyDescent="0.25">
      <c r="A453" s="42" t="s">
        <v>1337</v>
      </c>
      <c r="B453" s="47">
        <v>45299</v>
      </c>
      <c r="C453" s="29">
        <f>YEAR(B453) - YEAR(_xlfn.MINIFS($B:$B, $A:$A, A453)) + 1</f>
        <v>2</v>
      </c>
      <c r="D453" s="15">
        <f>IF(C453=1, 1500 - SUMIFS($Y:$Y, $A:$A, A453, $C:$C, C453, $E:$E, "Approved", $Z:$Z, "&lt;&gt;PFA GC", $F:$F, "&lt;&gt;No"),
   IF(C453=2, 1000 - SUMIFS($Y:$Y, $A:$A, A453, $C:$C, C453, $E:$E, "Approved", $Z:$Z, "&lt;&gt;PFA GC", $F:$F, "&lt;&gt;No"),
   IF(C453&gt;=3, 500 - SUMIFS($Y:$Y, $A:$A, A453, $C:$C, C453, $E:$E, "Approved", $Z:$Z, "&lt;&gt;PFA GC", $F:$F, "&lt;&gt;No"), "")))</f>
        <v>182.29999999999995</v>
      </c>
      <c r="E453" s="16" t="s">
        <v>28</v>
      </c>
      <c r="F453" s="28" t="s">
        <v>29</v>
      </c>
      <c r="G453" s="29" t="s">
        <v>30</v>
      </c>
      <c r="H453" s="41" t="s">
        <v>93</v>
      </c>
      <c r="I453" s="41" t="s">
        <v>94</v>
      </c>
      <c r="J453" s="41">
        <v>68508</v>
      </c>
      <c r="K453" s="23" t="s">
        <v>95</v>
      </c>
      <c r="L453" s="20" t="s">
        <v>2068</v>
      </c>
      <c r="M453" s="45" t="s">
        <v>101</v>
      </c>
      <c r="N453" s="41" t="s">
        <v>102</v>
      </c>
      <c r="O453" s="41" t="s">
        <v>98</v>
      </c>
      <c r="P453" s="41" t="s">
        <v>270</v>
      </c>
      <c r="Q453" s="41" t="s">
        <v>245</v>
      </c>
      <c r="R453" s="7" t="s">
        <v>519</v>
      </c>
      <c r="S453" s="41">
        <v>1</v>
      </c>
      <c r="T453" s="46">
        <v>2119</v>
      </c>
      <c r="U453" s="7">
        <v>12</v>
      </c>
      <c r="V453" s="18" t="s">
        <v>82</v>
      </c>
      <c r="W453" s="74" t="s">
        <v>206</v>
      </c>
      <c r="X453" s="7" t="s">
        <v>49</v>
      </c>
      <c r="Y453" s="10">
        <v>367.7</v>
      </c>
      <c r="Z453" s="23"/>
      <c r="AA453" s="12" t="s">
        <v>80</v>
      </c>
      <c r="AB453" s="51" t="s">
        <v>99</v>
      </c>
      <c r="AC453" s="23" t="s">
        <v>99</v>
      </c>
      <c r="AF453" s="23"/>
    </row>
    <row r="454" spans="1:32" ht="15" customHeight="1" x14ac:dyDescent="0.25">
      <c r="A454" s="42" t="s">
        <v>1337</v>
      </c>
      <c r="B454" s="47">
        <v>45299</v>
      </c>
      <c r="C454" s="29">
        <f>YEAR(B454) - YEAR(_xlfn.MINIFS($B:$B, $A:$A, A454)) + 1</f>
        <v>2</v>
      </c>
      <c r="D454" s="15">
        <f>IF(C454=1, 1500 - SUMIFS($Y:$Y, $A:$A, A454, $C:$C, C454, $E:$E, "Approved", $Z:$Z, "&lt;&gt;PFA GC", $F:$F, "&lt;&gt;No"),
   IF(C454=2, 1000 - SUMIFS($Y:$Y, $A:$A, A454, $C:$C, C454, $E:$E, "Approved", $Z:$Z, "&lt;&gt;PFA GC", $F:$F, "&lt;&gt;No"),
   IF(C454&gt;=3, 500 - SUMIFS($Y:$Y, $A:$A, A454, $C:$C, C454, $E:$E, "Approved", $Z:$Z, "&lt;&gt;PFA GC", $F:$F, "&lt;&gt;No"), "")))</f>
        <v>182.29999999999995</v>
      </c>
      <c r="E454" s="16" t="s">
        <v>28</v>
      </c>
      <c r="F454" s="28" t="s">
        <v>29</v>
      </c>
      <c r="G454" s="29" t="s">
        <v>30</v>
      </c>
      <c r="H454" s="41" t="s">
        <v>93</v>
      </c>
      <c r="I454" s="41" t="s">
        <v>94</v>
      </c>
      <c r="J454" s="41">
        <v>68508</v>
      </c>
      <c r="K454" s="23" t="s">
        <v>95</v>
      </c>
      <c r="L454" s="20" t="s">
        <v>2068</v>
      </c>
      <c r="M454" s="45" t="s">
        <v>101</v>
      </c>
      <c r="N454" s="41" t="s">
        <v>102</v>
      </c>
      <c r="O454" s="41" t="s">
        <v>98</v>
      </c>
      <c r="P454" s="41" t="s">
        <v>270</v>
      </c>
      <c r="Q454" s="41" t="s">
        <v>245</v>
      </c>
      <c r="R454" s="7" t="s">
        <v>519</v>
      </c>
      <c r="S454" s="41">
        <v>1</v>
      </c>
      <c r="T454" s="46">
        <v>2119</v>
      </c>
      <c r="U454" s="7">
        <v>12</v>
      </c>
      <c r="V454" s="18" t="s">
        <v>82</v>
      </c>
      <c r="W454" s="74" t="s">
        <v>206</v>
      </c>
      <c r="X454" s="7" t="s">
        <v>43</v>
      </c>
      <c r="Y454" s="10">
        <v>450</v>
      </c>
      <c r="Z454" s="23"/>
      <c r="AA454" s="12" t="s">
        <v>521</v>
      </c>
      <c r="AB454" s="51" t="s">
        <v>99</v>
      </c>
      <c r="AC454" s="23" t="s">
        <v>99</v>
      </c>
      <c r="AF454" s="23"/>
    </row>
    <row r="455" spans="1:32" ht="15" customHeight="1" x14ac:dyDescent="0.25">
      <c r="A455" s="42" t="s">
        <v>1447</v>
      </c>
      <c r="B455" s="47">
        <v>45299</v>
      </c>
      <c r="C455" s="44">
        <f>YEAR(B455) - YEAR(_xlfn.MINIFS($B:$B, $A:$A, A455)) + 1</f>
        <v>2</v>
      </c>
      <c r="D455" s="15">
        <f>IF(C455=1, 1500 - SUMIFS($Y:$Y, $A:$A, A455, $C:$C, C455, $E:$E, "Approved", $Z:$Z, "&lt;&gt;PFA GC", $F:$F, "&lt;&gt;No"),
   IF(C455=2, 1000 - SUMIFS($Y:$Y, $A:$A, A455, $C:$C, C455, $E:$E, "Approved", $Z:$Z, "&lt;&gt;PFA GC", $F:$F, "&lt;&gt;No"),
   IF(C455&gt;=3, 500 - SUMIFS($Y:$Y, $A:$A, A455, $C:$C, C455, $E:$E, "Approved", $Z:$Z, "&lt;&gt;PFA GC", $F:$F, "&lt;&gt;No"), "")))</f>
        <v>-54.75</v>
      </c>
      <c r="E455" s="16" t="s">
        <v>28</v>
      </c>
      <c r="F455" s="49">
        <v>45299</v>
      </c>
      <c r="G455" s="28" t="s">
        <v>30</v>
      </c>
      <c r="H455" s="41" t="s">
        <v>31</v>
      </c>
      <c r="I455" s="41" t="s">
        <v>31</v>
      </c>
      <c r="J455" s="41" t="s">
        <v>31</v>
      </c>
      <c r="K455" s="41" t="s">
        <v>31</v>
      </c>
      <c r="L455" s="20" t="s">
        <v>2105</v>
      </c>
      <c r="M455" s="45" t="s">
        <v>31</v>
      </c>
      <c r="N455" s="41" t="s">
        <v>31</v>
      </c>
      <c r="O455" s="41" t="s">
        <v>31</v>
      </c>
      <c r="P455" s="41" t="s">
        <v>31</v>
      </c>
      <c r="Q455" s="41" t="s">
        <v>31</v>
      </c>
      <c r="R455" s="7" t="s">
        <v>31</v>
      </c>
      <c r="S455" s="41" t="s">
        <v>31</v>
      </c>
      <c r="T455" s="46" t="s">
        <v>31</v>
      </c>
      <c r="U455" s="7" t="s">
        <v>31</v>
      </c>
      <c r="V455" s="22" t="s">
        <v>32</v>
      </c>
      <c r="W455" s="41" t="s">
        <v>61</v>
      </c>
      <c r="X455" s="7" t="s">
        <v>34</v>
      </c>
      <c r="Y455" s="10">
        <v>100</v>
      </c>
      <c r="Z455" s="23" t="s">
        <v>89</v>
      </c>
      <c r="AA455" s="12" t="s">
        <v>52</v>
      </c>
      <c r="AB455" s="51" t="s">
        <v>29</v>
      </c>
      <c r="AC455" s="23" t="s">
        <v>91</v>
      </c>
      <c r="AF455" s="23"/>
    </row>
    <row r="456" spans="1:32" ht="15" customHeight="1" x14ac:dyDescent="0.25">
      <c r="A456" s="42" t="s">
        <v>1486</v>
      </c>
      <c r="B456" s="47">
        <v>45300</v>
      </c>
      <c r="C456" s="29">
        <f>YEAR(B456) - YEAR(_xlfn.MINIFS($B:$B, $A:$A, A456)) + 1</f>
        <v>1</v>
      </c>
      <c r="D456" s="15">
        <f>IF(C456=1, 1500 - SUMIFS($Y:$Y, $A:$A, A456, $C:$C, C456, $E:$E, "Approved", $Z:$Z, "&lt;&gt;PFA GC", $F:$F, "&lt;&gt;No"),
   IF(C456=2, 1000 - SUMIFS($Y:$Y, $A:$A, A456, $C:$C, C456, $E:$E, "Approved", $Z:$Z, "&lt;&gt;PFA GC", $F:$F, "&lt;&gt;No"),
   IF(C456&gt;=3, 500 - SUMIFS($Y:$Y, $A:$A, A456, $C:$C, C456, $E:$E, "Approved", $Z:$Z, "&lt;&gt;PFA GC", $F:$F, "&lt;&gt;No"), "")))</f>
        <v>1500</v>
      </c>
      <c r="E456" s="16" t="s">
        <v>28</v>
      </c>
      <c r="F456" s="49">
        <v>45300</v>
      </c>
      <c r="G456" s="28" t="s">
        <v>30</v>
      </c>
      <c r="H456" s="41" t="s">
        <v>31</v>
      </c>
      <c r="I456" s="41" t="s">
        <v>31</v>
      </c>
      <c r="J456" s="41" t="s">
        <v>31</v>
      </c>
      <c r="K456" s="41" t="s">
        <v>31</v>
      </c>
      <c r="L456" s="20" t="s">
        <v>2078</v>
      </c>
      <c r="M456" s="45" t="s">
        <v>31</v>
      </c>
      <c r="N456" s="41" t="s">
        <v>31</v>
      </c>
      <c r="O456" s="41" t="s">
        <v>31</v>
      </c>
      <c r="P456" s="41" t="s">
        <v>31</v>
      </c>
      <c r="Q456" s="41" t="s">
        <v>31</v>
      </c>
      <c r="R456" s="7" t="s">
        <v>31</v>
      </c>
      <c r="S456" s="41" t="s">
        <v>31</v>
      </c>
      <c r="T456" s="46" t="s">
        <v>31</v>
      </c>
      <c r="U456" s="7" t="s">
        <v>31</v>
      </c>
      <c r="V456" s="22" t="s">
        <v>32</v>
      </c>
      <c r="W456" s="41" t="s">
        <v>61</v>
      </c>
      <c r="X456" s="7" t="s">
        <v>34</v>
      </c>
      <c r="Y456" s="10">
        <v>100</v>
      </c>
      <c r="Z456" s="23" t="s">
        <v>89</v>
      </c>
      <c r="AA456" s="12" t="s">
        <v>52</v>
      </c>
      <c r="AB456" s="51" t="s">
        <v>29</v>
      </c>
      <c r="AC456" s="23" t="s">
        <v>91</v>
      </c>
      <c r="AF456" s="23"/>
    </row>
    <row r="457" spans="1:32" ht="15" customHeight="1" x14ac:dyDescent="0.25">
      <c r="A457" s="42" t="s">
        <v>1407</v>
      </c>
      <c r="B457" s="47">
        <v>45300</v>
      </c>
      <c r="C457" s="29">
        <f>YEAR(B457) - YEAR(_xlfn.MINIFS($B:$B, $A:$A, A457)) + 1</f>
        <v>2</v>
      </c>
      <c r="D457" s="15">
        <f>IF(C457=1, 1500 - SUMIFS($Y:$Y, $A:$A, A457, $C:$C, C457, $E:$E, "Approved", $Z:$Z, "&lt;&gt;PFA GC", $F:$F, "&lt;&gt;No"),
   IF(C457=2, 1000 - SUMIFS($Y:$Y, $A:$A, A457, $C:$C, C457, $E:$E, "Approved", $Z:$Z, "&lt;&gt;PFA GC", $F:$F, "&lt;&gt;No"),
   IF(C457&gt;=3, 500 - SUMIFS($Y:$Y, $A:$A, A457, $C:$C, C457, $E:$E, "Approved", $Z:$Z, "&lt;&gt;PFA GC", $F:$F, "&lt;&gt;No"), "")))</f>
        <v>-198.96000000000004</v>
      </c>
      <c r="E457" s="16" t="s">
        <v>28</v>
      </c>
      <c r="F457" s="28" t="s">
        <v>29</v>
      </c>
      <c r="G457" s="29" t="s">
        <v>30</v>
      </c>
      <c r="H457" s="41" t="s">
        <v>522</v>
      </c>
      <c r="I457" s="41" t="s">
        <v>94</v>
      </c>
      <c r="J457" s="41">
        <v>68818</v>
      </c>
      <c r="K457" s="41" t="s">
        <v>95</v>
      </c>
      <c r="L457" s="20" t="s">
        <v>2093</v>
      </c>
      <c r="M457" s="45" t="s">
        <v>101</v>
      </c>
      <c r="N457" s="41" t="s">
        <v>102</v>
      </c>
      <c r="O457" s="41" t="s">
        <v>98</v>
      </c>
      <c r="P457" s="41" t="s">
        <v>270</v>
      </c>
      <c r="Q457" s="41" t="s">
        <v>114</v>
      </c>
      <c r="R457" s="7" t="s">
        <v>488</v>
      </c>
      <c r="S457" s="41">
        <v>1</v>
      </c>
      <c r="T457" s="46">
        <v>943</v>
      </c>
      <c r="U457" s="7">
        <v>60</v>
      </c>
      <c r="V457" s="22" t="s">
        <v>32</v>
      </c>
      <c r="W457" s="23" t="s">
        <v>61</v>
      </c>
      <c r="X457" s="7" t="s">
        <v>43</v>
      </c>
      <c r="Y457" s="10">
        <v>1198.96</v>
      </c>
      <c r="Z457" s="23" t="s">
        <v>232</v>
      </c>
      <c r="AA457" s="50" t="s">
        <v>523</v>
      </c>
      <c r="AB457" s="51" t="s">
        <v>99</v>
      </c>
      <c r="AC457" s="23" t="s">
        <v>99</v>
      </c>
      <c r="AF457" s="23"/>
    </row>
    <row r="458" spans="1:32" ht="15" customHeight="1" x14ac:dyDescent="0.25">
      <c r="A458" s="30" t="s">
        <v>1487</v>
      </c>
      <c r="B458" s="13">
        <v>45301</v>
      </c>
      <c r="C458" s="29">
        <f>YEAR(B458) - YEAR(_xlfn.MINIFS($B:$B, $A:$A, A458)) + 1</f>
        <v>1</v>
      </c>
      <c r="D458" s="15">
        <f>IF(C458=1, 1500 - SUMIFS($Y:$Y, $A:$A, A458, $C:$C, C458, $E:$E, "Approved", $Z:$Z, "&lt;&gt;PFA GC", $F:$F, "&lt;&gt;No"),
   IF(C458=2, 1000 - SUMIFS($Y:$Y, $A:$A, A458, $C:$C, C458, $E:$E, "Approved", $Z:$Z, "&lt;&gt;PFA GC", $F:$F, "&lt;&gt;No"),
   IF(C458&gt;=3, 500 - SUMIFS($Y:$Y, $A:$A, A458, $C:$C, C458, $E:$E, "Approved", $Z:$Z, "&lt;&gt;PFA GC", $F:$F, "&lt;&gt;No"), "")))</f>
        <v>-100</v>
      </c>
      <c r="E458" s="16" t="s">
        <v>28</v>
      </c>
      <c r="F458" s="28" t="s">
        <v>29</v>
      </c>
      <c r="G458" s="29" t="s">
        <v>30</v>
      </c>
      <c r="H458" s="23" t="s">
        <v>93</v>
      </c>
      <c r="I458" s="23" t="s">
        <v>94</v>
      </c>
      <c r="J458" s="23">
        <v>68508</v>
      </c>
      <c r="K458" s="23" t="s">
        <v>151</v>
      </c>
      <c r="L458" s="20" t="s">
        <v>2081</v>
      </c>
      <c r="M458" s="37" t="s">
        <v>101</v>
      </c>
      <c r="N458" s="23" t="s">
        <v>102</v>
      </c>
      <c r="O458" s="23" t="s">
        <v>98</v>
      </c>
      <c r="P458" s="41" t="s">
        <v>270</v>
      </c>
      <c r="Q458" s="23" t="s">
        <v>114</v>
      </c>
      <c r="R458" s="7" t="s">
        <v>31</v>
      </c>
      <c r="S458" s="23">
        <v>1</v>
      </c>
      <c r="T458" s="43">
        <v>619.5</v>
      </c>
      <c r="U458" s="7">
        <v>15</v>
      </c>
      <c r="V458" s="34" t="s">
        <v>81</v>
      </c>
      <c r="W458" s="23" t="s">
        <v>109</v>
      </c>
      <c r="X458" s="7" t="s">
        <v>43</v>
      </c>
      <c r="Y458" s="10">
        <v>800</v>
      </c>
      <c r="Z458" s="23" t="s">
        <v>146</v>
      </c>
      <c r="AA458" s="12" t="s">
        <v>524</v>
      </c>
      <c r="AB458" s="51" t="s">
        <v>29</v>
      </c>
      <c r="AC458" s="23"/>
      <c r="AF458" s="23"/>
    </row>
    <row r="459" spans="1:32" ht="15" customHeight="1" x14ac:dyDescent="0.25">
      <c r="A459" s="27" t="s">
        <v>1490</v>
      </c>
      <c r="B459" s="13">
        <v>45302</v>
      </c>
      <c r="C459" s="29">
        <f>YEAR(B459) - YEAR(_xlfn.MINIFS($B:$B, $A:$A, A459)) + 1</f>
        <v>1</v>
      </c>
      <c r="D459" s="15">
        <f>IF(C459=1, 1500 - SUMIFS($Y:$Y, $A:$A, A459, $C:$C, C459, $E:$E, "Approved", $Z:$Z, "&lt;&gt;PFA GC", $F:$F, "&lt;&gt;No"),
   IF(C459=2, 1000 - SUMIFS($Y:$Y, $A:$A, A459, $C:$C, C459, $E:$E, "Approved", $Z:$Z, "&lt;&gt;PFA GC", $F:$F, "&lt;&gt;No"),
   IF(C459&gt;=3, 500 - SUMIFS($Y:$Y, $A:$A, A459, $C:$C, C459, $E:$E, "Approved", $Z:$Z, "&lt;&gt;PFA GC", $F:$F, "&lt;&gt;No"), "")))</f>
        <v>1500</v>
      </c>
      <c r="E459" s="16" t="s">
        <v>147</v>
      </c>
      <c r="F459" s="28" t="s">
        <v>99</v>
      </c>
      <c r="G459" s="29" t="s">
        <v>525</v>
      </c>
      <c r="H459" s="23" t="s">
        <v>384</v>
      </c>
      <c r="I459" s="23" t="s">
        <v>94</v>
      </c>
      <c r="J459" s="23">
        <v>68928</v>
      </c>
      <c r="K459" s="23" t="s">
        <v>95</v>
      </c>
      <c r="L459" s="20" t="s">
        <v>2084</v>
      </c>
      <c r="M459" s="37" t="s">
        <v>101</v>
      </c>
      <c r="N459" s="23" t="s">
        <v>102</v>
      </c>
      <c r="O459" s="23" t="s">
        <v>98</v>
      </c>
      <c r="P459" s="23" t="s">
        <v>99</v>
      </c>
      <c r="Q459" s="23" t="s">
        <v>422</v>
      </c>
      <c r="R459" s="7" t="s">
        <v>507</v>
      </c>
      <c r="S459" s="23">
        <v>1</v>
      </c>
      <c r="T459" s="43">
        <v>1200</v>
      </c>
      <c r="U459" s="7">
        <v>65</v>
      </c>
      <c r="V459" s="22" t="s">
        <v>144</v>
      </c>
      <c r="W459" s="23" t="s">
        <v>145</v>
      </c>
      <c r="X459" s="7" t="s">
        <v>141</v>
      </c>
      <c r="Y459" s="10"/>
      <c r="Z459" s="23"/>
      <c r="AA459" s="12"/>
      <c r="AB459" s="51"/>
      <c r="AC459" s="23"/>
      <c r="AF459" s="23"/>
    </row>
    <row r="460" spans="1:32" ht="15" customHeight="1" x14ac:dyDescent="0.25">
      <c r="A460" s="31" t="s">
        <v>1488</v>
      </c>
      <c r="B460" s="32">
        <v>45302</v>
      </c>
      <c r="C460" s="29">
        <f>YEAR(B460) - YEAR(_xlfn.MINIFS($B:$B, $A:$A, A460)) + 1</f>
        <v>1</v>
      </c>
      <c r="D460" s="15">
        <f>IF(C460=1, 1500 - SUMIFS($Y:$Y, $A:$A, A460, $C:$C, C460, $E:$E, "Approved", $Z:$Z, "&lt;&gt;PFA GC", $F:$F, "&lt;&gt;No"),
   IF(C460=2, 1000 - SUMIFS($Y:$Y, $A:$A, A460, $C:$C, C460, $E:$E, "Approved", $Z:$Z, "&lt;&gt;PFA GC", $F:$F, "&lt;&gt;No"),
   IF(C460&gt;=3, 500 - SUMIFS($Y:$Y, $A:$A, A460, $C:$C, C460, $E:$E, "Approved", $Z:$Z, "&lt;&gt;PFA GC", $F:$F, "&lt;&gt;No"), "")))</f>
        <v>91.589999999999918</v>
      </c>
      <c r="E460" s="16" t="s">
        <v>28</v>
      </c>
      <c r="F460" s="17" t="s">
        <v>136</v>
      </c>
      <c r="G460" s="29" t="s">
        <v>30</v>
      </c>
      <c r="H460" s="41" t="s">
        <v>93</v>
      </c>
      <c r="I460" s="41" t="s">
        <v>94</v>
      </c>
      <c r="J460" s="41">
        <v>68527</v>
      </c>
      <c r="K460" s="41" t="s">
        <v>95</v>
      </c>
      <c r="L460" s="20" t="s">
        <v>2087</v>
      </c>
      <c r="M460" s="45" t="s">
        <v>101</v>
      </c>
      <c r="N460" s="41" t="s">
        <v>102</v>
      </c>
      <c r="O460" s="41" t="s">
        <v>98</v>
      </c>
      <c r="P460" s="41" t="s">
        <v>270</v>
      </c>
      <c r="Q460" s="41" t="s">
        <v>231</v>
      </c>
      <c r="R460" s="7" t="s">
        <v>488</v>
      </c>
      <c r="S460" s="41">
        <v>2</v>
      </c>
      <c r="T460" s="46">
        <v>1726</v>
      </c>
      <c r="U460" s="7">
        <v>12</v>
      </c>
      <c r="V460" s="34" t="s">
        <v>85</v>
      </c>
      <c r="W460" s="41" t="s">
        <v>107</v>
      </c>
      <c r="X460" s="7" t="s">
        <v>49</v>
      </c>
      <c r="Y460" s="10">
        <v>408.41</v>
      </c>
      <c r="Z460" s="23" t="s">
        <v>131</v>
      </c>
      <c r="AA460" s="50" t="s">
        <v>527</v>
      </c>
      <c r="AB460" s="51" t="s">
        <v>99</v>
      </c>
      <c r="AC460" s="23" t="s">
        <v>99</v>
      </c>
      <c r="AF460" s="23"/>
    </row>
    <row r="461" spans="1:32" ht="15" customHeight="1" x14ac:dyDescent="0.25">
      <c r="A461" s="31" t="s">
        <v>1488</v>
      </c>
      <c r="B461" s="32">
        <v>45302</v>
      </c>
      <c r="C461" s="29">
        <f>YEAR(B461) - YEAR(_xlfn.MINIFS($B:$B, $A:$A, A461)) + 1</f>
        <v>1</v>
      </c>
      <c r="D461" s="15">
        <f>IF(C461=1, 1500 - SUMIFS($Y:$Y, $A:$A, A461, $C:$C, C461, $E:$E, "Approved", $Z:$Z, "&lt;&gt;PFA GC", $F:$F, "&lt;&gt;No"),
   IF(C461=2, 1000 - SUMIFS($Y:$Y, $A:$A, A461, $C:$C, C461, $E:$E, "Approved", $Z:$Z, "&lt;&gt;PFA GC", $F:$F, "&lt;&gt;No"),
   IF(C461&gt;=3, 500 - SUMIFS($Y:$Y, $A:$A, A461, $C:$C, C461, $E:$E, "Approved", $Z:$Z, "&lt;&gt;PFA GC", $F:$F, "&lt;&gt;No"), "")))</f>
        <v>91.589999999999918</v>
      </c>
      <c r="E461" s="16" t="s">
        <v>28</v>
      </c>
      <c r="F461" s="17" t="s">
        <v>136</v>
      </c>
      <c r="G461" s="29" t="s">
        <v>30</v>
      </c>
      <c r="H461" s="41" t="s">
        <v>93</v>
      </c>
      <c r="I461" s="41" t="s">
        <v>94</v>
      </c>
      <c r="J461" s="41">
        <v>68527</v>
      </c>
      <c r="K461" s="41" t="s">
        <v>95</v>
      </c>
      <c r="L461" s="20" t="s">
        <v>2087</v>
      </c>
      <c r="M461" s="45" t="s">
        <v>101</v>
      </c>
      <c r="N461" s="41" t="s">
        <v>102</v>
      </c>
      <c r="O461" s="41" t="s">
        <v>98</v>
      </c>
      <c r="P461" s="41" t="s">
        <v>270</v>
      </c>
      <c r="Q461" s="41" t="s">
        <v>231</v>
      </c>
      <c r="R461" s="7" t="s">
        <v>488</v>
      </c>
      <c r="S461" s="41">
        <v>2</v>
      </c>
      <c r="T461" s="46">
        <v>1726</v>
      </c>
      <c r="U461" s="7">
        <v>12</v>
      </c>
      <c r="V461" s="34" t="s">
        <v>85</v>
      </c>
      <c r="W461" s="41" t="s">
        <v>107</v>
      </c>
      <c r="X461" s="7" t="s">
        <v>34</v>
      </c>
      <c r="Y461" s="10">
        <v>500</v>
      </c>
      <c r="Z461" s="23" t="s">
        <v>37</v>
      </c>
      <c r="AA461" s="12" t="s">
        <v>52</v>
      </c>
      <c r="AB461" s="51" t="s">
        <v>99</v>
      </c>
      <c r="AC461" s="23" t="s">
        <v>99</v>
      </c>
      <c r="AF461" s="23"/>
    </row>
    <row r="462" spans="1:32" ht="15" customHeight="1" x14ac:dyDescent="0.25">
      <c r="A462" s="31" t="s">
        <v>1491</v>
      </c>
      <c r="B462" s="32">
        <v>45302</v>
      </c>
      <c r="C462" s="29">
        <f>YEAR(B462) - YEAR(_xlfn.MINIFS($B:$B, $A:$A, A462)) + 1</f>
        <v>1</v>
      </c>
      <c r="D462" s="15">
        <f>IF(C462=1, 1500 - SUMIFS($Y:$Y, $A:$A, A462, $C:$C, C462, $E:$E, "Approved", $Z:$Z, "&lt;&gt;PFA GC", $F:$F, "&lt;&gt;No"),
   IF(C462=2, 1000 - SUMIFS($Y:$Y, $A:$A, A462, $C:$C, C462, $E:$E, "Approved", $Z:$Z, "&lt;&gt;PFA GC", $F:$F, "&lt;&gt;No"),
   IF(C462&gt;=3, 500 - SUMIFS($Y:$Y, $A:$A, A462, $C:$C, C462, $E:$E, "Approved", $Z:$Z, "&lt;&gt;PFA GC", $F:$F, "&lt;&gt;No"), "")))</f>
        <v>1240</v>
      </c>
      <c r="E462" s="16" t="s">
        <v>28</v>
      </c>
      <c r="F462" s="28" t="s">
        <v>29</v>
      </c>
      <c r="G462" s="29" t="s">
        <v>30</v>
      </c>
      <c r="H462" s="41" t="s">
        <v>100</v>
      </c>
      <c r="I462" s="41" t="s">
        <v>94</v>
      </c>
      <c r="J462" s="41">
        <v>68104</v>
      </c>
      <c r="K462" s="41" t="s">
        <v>95</v>
      </c>
      <c r="L462" s="20" t="s">
        <v>2100</v>
      </c>
      <c r="M462" s="45" t="s">
        <v>281</v>
      </c>
      <c r="N462" s="41" t="s">
        <v>97</v>
      </c>
      <c r="O462" s="41" t="s">
        <v>98</v>
      </c>
      <c r="P462" s="41" t="s">
        <v>270</v>
      </c>
      <c r="Q462" s="41" t="s">
        <v>114</v>
      </c>
      <c r="R462" s="7" t="s">
        <v>488</v>
      </c>
      <c r="S462" s="41">
        <v>4</v>
      </c>
      <c r="T462" s="46">
        <v>1300</v>
      </c>
      <c r="U462" s="7">
        <v>15</v>
      </c>
      <c r="V462" s="34" t="s">
        <v>84</v>
      </c>
      <c r="W462" s="23" t="s">
        <v>526</v>
      </c>
      <c r="X462" s="7" t="s">
        <v>45</v>
      </c>
      <c r="Y462" s="10">
        <v>260</v>
      </c>
      <c r="Z462" s="23" t="s">
        <v>48</v>
      </c>
      <c r="AA462" s="50" t="s">
        <v>54</v>
      </c>
      <c r="AB462" s="51" t="s">
        <v>99</v>
      </c>
      <c r="AC462" s="23" t="s">
        <v>99</v>
      </c>
      <c r="AF462" s="23"/>
    </row>
    <row r="463" spans="1:32" ht="15" customHeight="1" x14ac:dyDescent="0.25">
      <c r="A463" s="31" t="s">
        <v>1489</v>
      </c>
      <c r="B463" s="32">
        <v>45302</v>
      </c>
      <c r="C463" s="29">
        <f>YEAR(B463) - YEAR(_xlfn.MINIFS($B:$B, $A:$A, A463)) + 1</f>
        <v>1</v>
      </c>
      <c r="D463" s="15">
        <f>IF(C463=1, 1500 - SUMIFS($Y:$Y, $A:$A, A463, $C:$C, C463, $E:$E, "Approved", $Z:$Z, "&lt;&gt;PFA GC", $F:$F, "&lt;&gt;No"),
   IF(C463=2, 1000 - SUMIFS($Y:$Y, $A:$A, A463, $C:$C, C463, $E:$E, "Approved", $Z:$Z, "&lt;&gt;PFA GC", $F:$F, "&lt;&gt;No"),
   IF(C463&gt;=3, 500 - SUMIFS($Y:$Y, $A:$A, A463, $C:$C, C463, $E:$E, "Approved", $Z:$Z, "&lt;&gt;PFA GC", $F:$F, "&lt;&gt;No"), "")))</f>
        <v>222.06999999999994</v>
      </c>
      <c r="E463" s="16" t="s">
        <v>28</v>
      </c>
      <c r="F463" s="28" t="s">
        <v>136</v>
      </c>
      <c r="G463" s="29" t="s">
        <v>30</v>
      </c>
      <c r="H463" s="41" t="s">
        <v>287</v>
      </c>
      <c r="I463" s="41" t="s">
        <v>94</v>
      </c>
      <c r="J463" s="41">
        <v>68446</v>
      </c>
      <c r="K463" s="41" t="s">
        <v>95</v>
      </c>
      <c r="L463" s="20" t="s">
        <v>2103</v>
      </c>
      <c r="M463" s="45" t="s">
        <v>101</v>
      </c>
      <c r="N463" s="41" t="s">
        <v>97</v>
      </c>
      <c r="O463" s="41" t="s">
        <v>98</v>
      </c>
      <c r="P463" s="41" t="s">
        <v>270</v>
      </c>
      <c r="Q463" s="41" t="s">
        <v>231</v>
      </c>
      <c r="R463" s="7" t="s">
        <v>488</v>
      </c>
      <c r="S463" s="41">
        <v>1</v>
      </c>
      <c r="T463" s="46">
        <v>914</v>
      </c>
      <c r="U463" s="7">
        <v>60</v>
      </c>
      <c r="V463" s="34" t="s">
        <v>85</v>
      </c>
      <c r="W463" s="41" t="s">
        <v>107</v>
      </c>
      <c r="X463" s="7" t="s">
        <v>33</v>
      </c>
      <c r="Y463" s="10">
        <v>1062.93</v>
      </c>
      <c r="Z463" s="23" t="s">
        <v>38</v>
      </c>
      <c r="AA463" s="50" t="s">
        <v>528</v>
      </c>
      <c r="AB463" s="51" t="s">
        <v>99</v>
      </c>
      <c r="AC463" s="23" t="s">
        <v>99</v>
      </c>
      <c r="AF463" s="23"/>
    </row>
    <row r="464" spans="1:32" ht="15" customHeight="1" x14ac:dyDescent="0.25">
      <c r="A464" s="31" t="s">
        <v>1455</v>
      </c>
      <c r="B464" s="32">
        <v>45303</v>
      </c>
      <c r="C464" s="44">
        <f>YEAR(B464) - YEAR(_xlfn.MINIFS($B:$B, $A:$A, A464)) + 1</f>
        <v>2</v>
      </c>
      <c r="D464" s="15">
        <f>IF(C464=1, 1500 - SUMIFS($Y:$Y, $A:$A, A464, $C:$C, C464, $E:$E, "Approved", $Z:$Z, "&lt;&gt;PFA GC", $F:$F, "&lt;&gt;No"),
   IF(C464=2, 1000 - SUMIFS($Y:$Y, $A:$A, A464, $C:$C, C464, $E:$E, "Approved", $Z:$Z, "&lt;&gt;PFA GC", $F:$F, "&lt;&gt;No"),
   IF(C464&gt;=3, 500 - SUMIFS($Y:$Y, $A:$A, A464, $C:$C, C464, $E:$E, "Approved", $Z:$Z, "&lt;&gt;PFA GC", $F:$F, "&lt;&gt;No"), "")))</f>
        <v>1000</v>
      </c>
      <c r="E464" s="36" t="s">
        <v>147</v>
      </c>
      <c r="F464" s="28" t="s">
        <v>99</v>
      </c>
      <c r="G464" s="44" t="s">
        <v>529</v>
      </c>
      <c r="H464" s="41" t="s">
        <v>120</v>
      </c>
      <c r="I464" s="41" t="s">
        <v>94</v>
      </c>
      <c r="J464" s="41">
        <v>68801</v>
      </c>
      <c r="K464" s="41" t="s">
        <v>95</v>
      </c>
      <c r="L464" s="20" t="s">
        <v>2080</v>
      </c>
      <c r="M464" s="45" t="s">
        <v>96</v>
      </c>
      <c r="N464" s="41" t="s">
        <v>102</v>
      </c>
      <c r="O464" s="41" t="s">
        <v>98</v>
      </c>
      <c r="P464" s="41" t="s">
        <v>303</v>
      </c>
      <c r="Q464" s="41" t="s">
        <v>114</v>
      </c>
      <c r="R464" s="7"/>
      <c r="S464" s="41">
        <v>2</v>
      </c>
      <c r="T464" s="46">
        <v>3923</v>
      </c>
      <c r="U464" s="7"/>
      <c r="V464" s="22" t="s">
        <v>32</v>
      </c>
      <c r="W464" s="41" t="s">
        <v>61</v>
      </c>
      <c r="X464" s="7" t="s">
        <v>40</v>
      </c>
      <c r="Y464" s="10">
        <v>200</v>
      </c>
      <c r="Z464" s="23" t="s">
        <v>35</v>
      </c>
      <c r="AA464" s="12" t="s">
        <v>90</v>
      </c>
      <c r="AB464" s="51" t="s">
        <v>99</v>
      </c>
      <c r="AC464" s="23" t="s">
        <v>99</v>
      </c>
      <c r="AF464" s="23"/>
    </row>
    <row r="465" spans="1:32" ht="15" customHeight="1" x14ac:dyDescent="0.25">
      <c r="A465" s="27" t="s">
        <v>1442</v>
      </c>
      <c r="B465" s="25">
        <v>45303</v>
      </c>
      <c r="C465" s="29">
        <f>YEAR(B465) - YEAR(_xlfn.MINIFS($B:$B, $A:$A, A465)) + 1</f>
        <v>2</v>
      </c>
      <c r="D465" s="15">
        <f>IF(C465=1, 1500 - SUMIFS($Y:$Y, $A:$A, A465, $C:$C, C465, $E:$E, "Approved", $Z:$Z, "&lt;&gt;PFA GC", $F:$F, "&lt;&gt;No"),
   IF(C465=2, 1000 - SUMIFS($Y:$Y, $A:$A, A465, $C:$C, C465, $E:$E, "Approved", $Z:$Z, "&lt;&gt;PFA GC", $F:$F, "&lt;&gt;No"),
   IF(C465&gt;=3, 500 - SUMIFS($Y:$Y, $A:$A, A465, $C:$C, C465, $E:$E, "Approved", $Z:$Z, "&lt;&gt;PFA GC", $F:$F, "&lt;&gt;No"), "")))</f>
        <v>-245.90000000000009</v>
      </c>
      <c r="E465" s="16" t="s">
        <v>28</v>
      </c>
      <c r="F465" s="28" t="s">
        <v>29</v>
      </c>
      <c r="G465" s="29" t="s">
        <v>30</v>
      </c>
      <c r="H465" s="23" t="s">
        <v>93</v>
      </c>
      <c r="I465" s="23" t="s">
        <v>125</v>
      </c>
      <c r="J465" s="23">
        <v>68516</v>
      </c>
      <c r="K465" s="23" t="s">
        <v>95</v>
      </c>
      <c r="L465" s="20" t="s">
        <v>2103</v>
      </c>
      <c r="M465" s="37" t="s">
        <v>108</v>
      </c>
      <c r="N465" s="23" t="s">
        <v>97</v>
      </c>
      <c r="O465" s="23" t="s">
        <v>98</v>
      </c>
      <c r="P465" s="41" t="s">
        <v>270</v>
      </c>
      <c r="Q465" s="23" t="s">
        <v>114</v>
      </c>
      <c r="R465" s="7" t="s">
        <v>31</v>
      </c>
      <c r="S465" s="23">
        <v>2</v>
      </c>
      <c r="T465" s="43">
        <v>4454</v>
      </c>
      <c r="U465" s="7" t="s">
        <v>31</v>
      </c>
      <c r="V465" s="34" t="s">
        <v>81</v>
      </c>
      <c r="W465" s="23" t="s">
        <v>109</v>
      </c>
      <c r="X465" s="7" t="s">
        <v>51</v>
      </c>
      <c r="Y465" s="10">
        <v>122.78</v>
      </c>
      <c r="Z465" s="23" t="s">
        <v>38</v>
      </c>
      <c r="AA465" s="12" t="s">
        <v>58</v>
      </c>
      <c r="AB465" s="51" t="s">
        <v>29</v>
      </c>
      <c r="AC465" s="23" t="s">
        <v>99</v>
      </c>
      <c r="AF465" s="23"/>
    </row>
    <row r="466" spans="1:32" ht="15" customHeight="1" x14ac:dyDescent="0.25">
      <c r="A466" s="42" t="s">
        <v>1492</v>
      </c>
      <c r="B466" s="32">
        <v>45306</v>
      </c>
      <c r="C466" s="29">
        <f>YEAR(B466) - YEAR(_xlfn.MINIFS($B:$B, $A:$A, A466)) + 1</f>
        <v>1</v>
      </c>
      <c r="D466" s="15">
        <f>IF(C466=1, 1500 - SUMIFS($Y:$Y, $A:$A, A466, $C:$C, C466, $E:$E, "Approved", $Z:$Z, "&lt;&gt;PFA GC", $F:$F, "&lt;&gt;No"),
   IF(C466=2, 1000 - SUMIFS($Y:$Y, $A:$A, A466, $C:$C, C466, $E:$E, "Approved", $Z:$Z, "&lt;&gt;PFA GC", $F:$F, "&lt;&gt;No"),
   IF(C466&gt;=3, 500 - SUMIFS($Y:$Y, $A:$A, A466, $C:$C, C466, $E:$E, "Approved", $Z:$Z, "&lt;&gt;PFA GC", $F:$F, "&lt;&gt;No"), "")))</f>
        <v>804</v>
      </c>
      <c r="E466" s="16" t="s">
        <v>28</v>
      </c>
      <c r="F466" s="28" t="s">
        <v>29</v>
      </c>
      <c r="G466" s="29" t="s">
        <v>30</v>
      </c>
      <c r="H466" s="41" t="s">
        <v>187</v>
      </c>
      <c r="I466" s="41" t="s">
        <v>94</v>
      </c>
      <c r="J466" s="41">
        <v>68310</v>
      </c>
      <c r="K466" s="41" t="s">
        <v>530</v>
      </c>
      <c r="L466" s="20" t="s">
        <v>2073</v>
      </c>
      <c r="M466" s="45" t="s">
        <v>101</v>
      </c>
      <c r="N466" s="41" t="s">
        <v>97</v>
      </c>
      <c r="O466" s="41" t="s">
        <v>98</v>
      </c>
      <c r="P466" s="41" t="s">
        <v>270</v>
      </c>
      <c r="Q466" s="41" t="s">
        <v>231</v>
      </c>
      <c r="R466" s="7" t="s">
        <v>486</v>
      </c>
      <c r="S466" s="41">
        <v>1</v>
      </c>
      <c r="T466" s="46">
        <v>1738</v>
      </c>
      <c r="U466" s="7">
        <v>80</v>
      </c>
      <c r="V466" s="41" t="s">
        <v>85</v>
      </c>
      <c r="W466" s="41" t="s">
        <v>107</v>
      </c>
      <c r="X466" s="7" t="s">
        <v>43</v>
      </c>
      <c r="Y466" s="10">
        <v>696</v>
      </c>
      <c r="Z466" s="23" t="s">
        <v>146</v>
      </c>
      <c r="AA466" s="50" t="s">
        <v>531</v>
      </c>
      <c r="AB466" s="51" t="s">
        <v>99</v>
      </c>
      <c r="AC466" s="23" t="s">
        <v>99</v>
      </c>
      <c r="AF466" s="23"/>
    </row>
    <row r="467" spans="1:32" ht="15" customHeight="1" x14ac:dyDescent="0.25">
      <c r="A467" s="27" t="s">
        <v>1497</v>
      </c>
      <c r="B467" s="25">
        <v>45307</v>
      </c>
      <c r="C467" s="29">
        <f>YEAR(B467) - YEAR(_xlfn.MINIFS($B:$B, $A:$A, A467)) + 1</f>
        <v>1</v>
      </c>
      <c r="D467" s="15">
        <f>IF(C467=1, 1500 - SUMIFS($Y:$Y, $A:$A, A467, $C:$C, C467, $E:$E, "Approved", $Z:$Z, "&lt;&gt;PFA GC", $F:$F, "&lt;&gt;No"),
   IF(C467=2, 1000 - SUMIFS($Y:$Y, $A:$A, A467, $C:$C, C467, $E:$E, "Approved", $Z:$Z, "&lt;&gt;PFA GC", $F:$F, "&lt;&gt;No"),
   IF(C467&gt;=3, 500 - SUMIFS($Y:$Y, $A:$A, A467, $C:$C, C467, $E:$E, "Approved", $Z:$Z, "&lt;&gt;PFA GC", $F:$F, "&lt;&gt;No"), "")))</f>
        <v>1250</v>
      </c>
      <c r="E467" s="16" t="s">
        <v>28</v>
      </c>
      <c r="F467" s="28" t="s">
        <v>29</v>
      </c>
      <c r="G467" s="29" t="s">
        <v>30</v>
      </c>
      <c r="H467" s="23" t="s">
        <v>535</v>
      </c>
      <c r="I467" s="23" t="s">
        <v>441</v>
      </c>
      <c r="J467" s="23">
        <v>66411</v>
      </c>
      <c r="K467" s="23" t="s">
        <v>151</v>
      </c>
      <c r="L467" s="20" t="s">
        <v>2066</v>
      </c>
      <c r="M467" s="37" t="s">
        <v>96</v>
      </c>
      <c r="N467" s="23" t="s">
        <v>102</v>
      </c>
      <c r="O467" s="23" t="s">
        <v>98</v>
      </c>
      <c r="P467" s="41" t="s">
        <v>270</v>
      </c>
      <c r="Q467" s="23" t="s">
        <v>114</v>
      </c>
      <c r="R467" s="7" t="s">
        <v>536</v>
      </c>
      <c r="S467" s="23">
        <v>2</v>
      </c>
      <c r="T467" s="43">
        <v>1208.75</v>
      </c>
      <c r="U467" s="7">
        <v>177.4</v>
      </c>
      <c r="V467" s="34" t="s">
        <v>81</v>
      </c>
      <c r="W467" s="23" t="s">
        <v>109</v>
      </c>
      <c r="X467" s="7" t="s">
        <v>40</v>
      </c>
      <c r="Y467" s="10">
        <v>250</v>
      </c>
      <c r="Z467" s="23" t="s">
        <v>35</v>
      </c>
      <c r="AA467" s="12" t="s">
        <v>169</v>
      </c>
      <c r="AB467" s="51" t="s">
        <v>29</v>
      </c>
      <c r="AC467" s="23" t="s">
        <v>99</v>
      </c>
      <c r="AF467" s="23"/>
    </row>
    <row r="468" spans="1:32" ht="15" customHeight="1" x14ac:dyDescent="0.25">
      <c r="A468" s="31" t="s">
        <v>1493</v>
      </c>
      <c r="B468" s="32">
        <v>45307</v>
      </c>
      <c r="C468" s="44">
        <f>YEAR(B468) - YEAR(_xlfn.MINIFS($B:$B, $A:$A, A468)) + 1</f>
        <v>1</v>
      </c>
      <c r="D468" s="15">
        <f>IF(C468=1, 1500 - SUMIFS($Y:$Y, $A:$A, A468, $C:$C, C468, $E:$E, "Approved", $Z:$Z, "&lt;&gt;PFA GC", $F:$F, "&lt;&gt;No"),
   IF(C468=2, 1000 - SUMIFS($Y:$Y, $A:$A, A468, $C:$C, C468, $E:$E, "Approved", $Z:$Z, "&lt;&gt;PFA GC", $F:$F, "&lt;&gt;No"),
   IF(C468&gt;=3, 500 - SUMIFS($Y:$Y, $A:$A, A468, $C:$C, C468, $E:$E, "Approved", $Z:$Z, "&lt;&gt;PFA GC", $F:$F, "&lt;&gt;No"), "")))</f>
        <v>145.57999999999993</v>
      </c>
      <c r="E468" s="16" t="s">
        <v>28</v>
      </c>
      <c r="F468" s="49">
        <v>45307</v>
      </c>
      <c r="G468" s="28" t="s">
        <v>30</v>
      </c>
      <c r="H468" s="41" t="s">
        <v>31</v>
      </c>
      <c r="I468" s="41" t="s">
        <v>31</v>
      </c>
      <c r="J468" s="41" t="s">
        <v>31</v>
      </c>
      <c r="K468" s="41" t="s">
        <v>31</v>
      </c>
      <c r="L468" s="20" t="s">
        <v>2073</v>
      </c>
      <c r="M468" s="45" t="s">
        <v>31</v>
      </c>
      <c r="N468" s="41" t="s">
        <v>31</v>
      </c>
      <c r="O468" s="41" t="s">
        <v>31</v>
      </c>
      <c r="P468" s="41" t="s">
        <v>31</v>
      </c>
      <c r="Q468" s="41" t="s">
        <v>31</v>
      </c>
      <c r="R468" s="7" t="s">
        <v>31</v>
      </c>
      <c r="S468" s="41" t="s">
        <v>31</v>
      </c>
      <c r="T468" s="46" t="s">
        <v>31</v>
      </c>
      <c r="U468" s="7" t="s">
        <v>31</v>
      </c>
      <c r="V468" s="48" t="s">
        <v>32</v>
      </c>
      <c r="W468" s="41" t="s">
        <v>39</v>
      </c>
      <c r="X468" s="7" t="s">
        <v>34</v>
      </c>
      <c r="Y468" s="10">
        <v>100</v>
      </c>
      <c r="Z468" s="23" t="s">
        <v>89</v>
      </c>
      <c r="AA468" s="12" t="s">
        <v>52</v>
      </c>
      <c r="AB468" s="51" t="s">
        <v>29</v>
      </c>
      <c r="AC468" s="23" t="s">
        <v>91</v>
      </c>
      <c r="AF468" s="23"/>
    </row>
    <row r="469" spans="1:32" ht="15" customHeight="1" x14ac:dyDescent="0.25">
      <c r="A469" s="31" t="s">
        <v>1495</v>
      </c>
      <c r="B469" s="32">
        <v>45307</v>
      </c>
      <c r="C469" s="44">
        <f>YEAR(B469) - YEAR(_xlfn.MINIFS($B:$B, $A:$A, A469)) + 1</f>
        <v>1</v>
      </c>
      <c r="D469" s="15">
        <f>IF(C469=1, 1500 - SUMIFS($Y:$Y, $A:$A, A469, $C:$C, C469, $E:$E, "Approved", $Z:$Z, "&lt;&gt;PFA GC", $F:$F, "&lt;&gt;No"),
   IF(C469=2, 1000 - SUMIFS($Y:$Y, $A:$A, A469, $C:$C, C469, $E:$E, "Approved", $Z:$Z, "&lt;&gt;PFA GC", $F:$F, "&lt;&gt;No"),
   IF(C469&gt;=3, 500 - SUMIFS($Y:$Y, $A:$A, A469, $C:$C, C469, $E:$E, "Approved", $Z:$Z, "&lt;&gt;PFA GC", $F:$F, "&lt;&gt;No"), "")))</f>
        <v>1500</v>
      </c>
      <c r="E469" s="16" t="s">
        <v>28</v>
      </c>
      <c r="F469" s="49">
        <v>45307</v>
      </c>
      <c r="G469" s="28" t="s">
        <v>30</v>
      </c>
      <c r="H469" s="41" t="s">
        <v>31</v>
      </c>
      <c r="I469" s="41" t="s">
        <v>31</v>
      </c>
      <c r="J469" s="41" t="s">
        <v>31</v>
      </c>
      <c r="K469" s="41" t="s">
        <v>31</v>
      </c>
      <c r="L469" s="20" t="s">
        <v>2083</v>
      </c>
      <c r="M469" s="45" t="s">
        <v>31</v>
      </c>
      <c r="N469" s="41" t="s">
        <v>31</v>
      </c>
      <c r="O469" s="41" t="s">
        <v>31</v>
      </c>
      <c r="P469" s="41" t="s">
        <v>31</v>
      </c>
      <c r="Q469" s="41" t="s">
        <v>31</v>
      </c>
      <c r="R469" s="7" t="s">
        <v>31</v>
      </c>
      <c r="S469" s="41" t="s">
        <v>31</v>
      </c>
      <c r="T469" s="46" t="s">
        <v>31</v>
      </c>
      <c r="U469" s="7" t="s">
        <v>31</v>
      </c>
      <c r="V469" s="48" t="s">
        <v>32</v>
      </c>
      <c r="W469" s="41" t="s">
        <v>39</v>
      </c>
      <c r="X469" s="7" t="s">
        <v>34</v>
      </c>
      <c r="Y469" s="10">
        <v>100</v>
      </c>
      <c r="Z469" s="23" t="s">
        <v>89</v>
      </c>
      <c r="AA469" s="12" t="s">
        <v>52</v>
      </c>
      <c r="AB469" s="51" t="s">
        <v>29</v>
      </c>
      <c r="AC469" s="23" t="s">
        <v>91</v>
      </c>
      <c r="AF469" s="23"/>
    </row>
    <row r="470" spans="1:32" ht="15" customHeight="1" x14ac:dyDescent="0.25">
      <c r="A470" s="27" t="s">
        <v>1494</v>
      </c>
      <c r="B470" s="25">
        <v>45307</v>
      </c>
      <c r="C470" s="29">
        <f>YEAR(B470) - YEAR(_xlfn.MINIFS($B:$B, $A:$A, A470)) + 1</f>
        <v>1</v>
      </c>
      <c r="D470" s="15">
        <f>IF(C470=1, 1500 - SUMIFS($Y:$Y, $A:$A, A470, $C:$C, C470, $E:$E, "Approved", $Z:$Z, "&lt;&gt;PFA GC", $F:$F, "&lt;&gt;No"),
   IF(C470=2, 1000 - SUMIFS($Y:$Y, $A:$A, A470, $C:$C, C470, $E:$E, "Approved", $Z:$Z, "&lt;&gt;PFA GC", $F:$F, "&lt;&gt;No"),
   IF(C470&gt;=3, 500 - SUMIFS($Y:$Y, $A:$A, A470, $C:$C, C470, $E:$E, "Approved", $Z:$Z, "&lt;&gt;PFA GC", $F:$F, "&lt;&gt;No"), "")))</f>
        <v>1500</v>
      </c>
      <c r="E470" s="16" t="s">
        <v>28</v>
      </c>
      <c r="F470" s="28" t="s">
        <v>29</v>
      </c>
      <c r="G470" s="29" t="s">
        <v>30</v>
      </c>
      <c r="H470" s="23" t="s">
        <v>143</v>
      </c>
      <c r="I470" s="23" t="s">
        <v>94</v>
      </c>
      <c r="J470" s="23">
        <v>68901</v>
      </c>
      <c r="K470" s="23" t="s">
        <v>151</v>
      </c>
      <c r="L470" s="20" t="s">
        <v>2104</v>
      </c>
      <c r="M470" s="37" t="s">
        <v>96</v>
      </c>
      <c r="N470" s="23" t="s">
        <v>97</v>
      </c>
      <c r="O470" s="23" t="s">
        <v>98</v>
      </c>
      <c r="P470" s="41" t="s">
        <v>270</v>
      </c>
      <c r="Q470" s="41" t="s">
        <v>114</v>
      </c>
      <c r="R470" s="7" t="s">
        <v>507</v>
      </c>
      <c r="S470" s="23">
        <v>5</v>
      </c>
      <c r="T470" s="43">
        <v>3788</v>
      </c>
      <c r="U470" s="7" t="s">
        <v>31</v>
      </c>
      <c r="V470" s="48" t="s">
        <v>144</v>
      </c>
      <c r="W470" s="23" t="s">
        <v>145</v>
      </c>
      <c r="X470" s="7" t="s">
        <v>33</v>
      </c>
      <c r="Y470" s="10">
        <v>0</v>
      </c>
      <c r="Z470" s="23" t="s">
        <v>48</v>
      </c>
      <c r="AA470" s="12" t="s">
        <v>532</v>
      </c>
      <c r="AB470" s="51"/>
      <c r="AC470" s="23"/>
      <c r="AF470" s="23"/>
    </row>
    <row r="471" spans="1:32" ht="15" customHeight="1" x14ac:dyDescent="0.25">
      <c r="A471" s="27" t="s">
        <v>1496</v>
      </c>
      <c r="B471" s="25">
        <v>45307</v>
      </c>
      <c r="C471" s="29">
        <f>YEAR(B471) - YEAR(_xlfn.MINIFS($B:$B, $A:$A, A471)) + 1</f>
        <v>1</v>
      </c>
      <c r="D471" s="15">
        <f>IF(C471=1, 1500 - SUMIFS($Y:$Y, $A:$A, A471, $C:$C, C471, $E:$E, "Approved", $Z:$Z, "&lt;&gt;PFA GC", $F:$F, "&lt;&gt;No"),
   IF(C471=2, 1000 - SUMIFS($Y:$Y, $A:$A, A471, $C:$C, C471, $E:$E, "Approved", $Z:$Z, "&lt;&gt;PFA GC", $F:$F, "&lt;&gt;No"),
   IF(C471&gt;=3, 500 - SUMIFS($Y:$Y, $A:$A, A471, $C:$C, C471, $E:$E, "Approved", $Z:$Z, "&lt;&gt;PFA GC", $F:$F, "&lt;&gt;No"), "")))</f>
        <v>1500</v>
      </c>
      <c r="E471" s="36" t="s">
        <v>139</v>
      </c>
      <c r="F471" s="28" t="s">
        <v>99</v>
      </c>
      <c r="G471" s="29" t="s">
        <v>202</v>
      </c>
      <c r="L471" s="20" t="s">
        <v>31</v>
      </c>
      <c r="M471" s="37"/>
      <c r="N471" s="23"/>
      <c r="O471" s="23"/>
      <c r="P471" s="23"/>
      <c r="Q471" s="41"/>
      <c r="R471" s="7"/>
      <c r="S471" s="23"/>
      <c r="T471" s="43"/>
      <c r="U471" s="7"/>
      <c r="V471" s="41" t="s">
        <v>84</v>
      </c>
      <c r="W471" s="23" t="s">
        <v>533</v>
      </c>
      <c r="X471" s="7" t="s">
        <v>49</v>
      </c>
      <c r="Y471" s="10">
        <v>600</v>
      </c>
      <c r="Z471" s="23"/>
      <c r="AA471" s="12"/>
      <c r="AB471" s="51"/>
      <c r="AC471" s="23"/>
      <c r="AD471" s="23" t="s">
        <v>534</v>
      </c>
      <c r="AF471" s="23"/>
    </row>
    <row r="472" spans="1:32" ht="15" customHeight="1" x14ac:dyDescent="0.25">
      <c r="A472" s="31" t="s">
        <v>1500</v>
      </c>
      <c r="B472" s="32">
        <v>45308</v>
      </c>
      <c r="C472" s="29">
        <f>YEAR(B472) - YEAR(_xlfn.MINIFS($B:$B, $A:$A, A472)) + 1</f>
        <v>1</v>
      </c>
      <c r="D472" s="15">
        <f>IF(C472=1, 1500 - SUMIFS($Y:$Y, $A:$A, A472, $C:$C, C472, $E:$E, "Approved", $Z:$Z, "&lt;&gt;PFA GC", $F:$F, "&lt;&gt;No"),
   IF(C472=2, 1000 - SUMIFS($Y:$Y, $A:$A, A472, $C:$C, C472, $E:$E, "Approved", $Z:$Z, "&lt;&gt;PFA GC", $F:$F, "&lt;&gt;No"),
   IF(C472&gt;=3, 500 - SUMIFS($Y:$Y, $A:$A, A472, $C:$C, C472, $E:$E, "Approved", $Z:$Z, "&lt;&gt;PFA GC", $F:$F, "&lt;&gt;No"), "")))</f>
        <v>59</v>
      </c>
      <c r="E472" s="16" t="s">
        <v>28</v>
      </c>
      <c r="F472" s="28" t="s">
        <v>29</v>
      </c>
      <c r="G472" s="29" t="s">
        <v>30</v>
      </c>
      <c r="H472" s="41" t="s">
        <v>93</v>
      </c>
      <c r="I472" s="41" t="s">
        <v>94</v>
      </c>
      <c r="J472" s="41">
        <v>68510</v>
      </c>
      <c r="K472" s="41" t="s">
        <v>95</v>
      </c>
      <c r="L472" s="20" t="s">
        <v>2082</v>
      </c>
      <c r="M472" s="45" t="s">
        <v>96</v>
      </c>
      <c r="N472" s="41" t="s">
        <v>97</v>
      </c>
      <c r="O472" s="41" t="s">
        <v>98</v>
      </c>
      <c r="P472" s="41" t="s">
        <v>270</v>
      </c>
      <c r="Q472" s="41" t="s">
        <v>231</v>
      </c>
      <c r="R472" s="7" t="s">
        <v>507</v>
      </c>
      <c r="S472" s="41">
        <v>2</v>
      </c>
      <c r="T472" s="46">
        <v>5540</v>
      </c>
      <c r="U472" s="7">
        <v>10</v>
      </c>
      <c r="V472" s="41" t="s">
        <v>85</v>
      </c>
      <c r="W472" s="41" t="s">
        <v>107</v>
      </c>
      <c r="X472" s="7" t="s">
        <v>49</v>
      </c>
      <c r="Y472" s="10">
        <f>360.25*4</f>
        <v>1441</v>
      </c>
      <c r="Z472" s="23"/>
      <c r="AA472" s="50" t="s">
        <v>112</v>
      </c>
      <c r="AB472" s="51" t="s">
        <v>99</v>
      </c>
      <c r="AC472" s="23" t="s">
        <v>99</v>
      </c>
      <c r="AF472" s="23"/>
    </row>
    <row r="473" spans="1:32" ht="15" customHeight="1" x14ac:dyDescent="0.25">
      <c r="A473" s="42" t="s">
        <v>1498</v>
      </c>
      <c r="B473" s="32">
        <v>45308</v>
      </c>
      <c r="C473" s="29">
        <f>YEAR(B473) - YEAR(_xlfn.MINIFS($B:$B, $A:$A, A473)) + 1</f>
        <v>1</v>
      </c>
      <c r="D473" s="15">
        <f>IF(C473=1, 1500 - SUMIFS($Y:$Y, $A:$A, A473, $C:$C, C473, $E:$E, "Approved", $Z:$Z, "&lt;&gt;PFA GC", $F:$F, "&lt;&gt;No"),
   IF(C473=2, 1000 - SUMIFS($Y:$Y, $A:$A, A473, $C:$C, C473, $E:$E, "Approved", $Z:$Z, "&lt;&gt;PFA GC", $F:$F, "&lt;&gt;No"),
   IF(C473&gt;=3, 500 - SUMIFS($Y:$Y, $A:$A, A473, $C:$C, C473, $E:$E, "Approved", $Z:$Z, "&lt;&gt;PFA GC", $F:$F, "&lt;&gt;No"), "")))</f>
        <v>306.18000000000006</v>
      </c>
      <c r="E473" s="16" t="s">
        <v>28</v>
      </c>
      <c r="F473" s="28" t="s">
        <v>29</v>
      </c>
      <c r="G473" s="29" t="s">
        <v>30</v>
      </c>
      <c r="H473" s="41" t="s">
        <v>446</v>
      </c>
      <c r="I473" s="41" t="s">
        <v>94</v>
      </c>
      <c r="J473" s="41">
        <v>68137</v>
      </c>
      <c r="K473" s="41" t="s">
        <v>95</v>
      </c>
      <c r="L473" s="20" t="s">
        <v>2092</v>
      </c>
      <c r="M473" s="45" t="s">
        <v>108</v>
      </c>
      <c r="N473" s="41" t="s">
        <v>97</v>
      </c>
      <c r="O473" s="41" t="s">
        <v>98</v>
      </c>
      <c r="P473" s="41" t="s">
        <v>270</v>
      </c>
      <c r="Q473" s="41" t="s">
        <v>114</v>
      </c>
      <c r="R473" s="7" t="s">
        <v>488</v>
      </c>
      <c r="S473" s="41">
        <v>1</v>
      </c>
      <c r="T473" s="46">
        <v>0</v>
      </c>
      <c r="U473" s="7">
        <v>10</v>
      </c>
      <c r="V473" s="48" t="s">
        <v>32</v>
      </c>
      <c r="W473" s="41" t="s">
        <v>39</v>
      </c>
      <c r="X473" s="7" t="s">
        <v>43</v>
      </c>
      <c r="Y473" s="10">
        <v>1193.82</v>
      </c>
      <c r="Z473" s="23"/>
      <c r="AA473" s="50" t="s">
        <v>537</v>
      </c>
      <c r="AB473" s="51" t="s">
        <v>99</v>
      </c>
      <c r="AC473" s="23" t="s">
        <v>99</v>
      </c>
      <c r="AF473" s="23"/>
    </row>
    <row r="474" spans="1:32" ht="15" customHeight="1" x14ac:dyDescent="0.25">
      <c r="A474" s="30" t="s">
        <v>1499</v>
      </c>
      <c r="B474" s="13">
        <v>45308</v>
      </c>
      <c r="C474" s="29">
        <f>YEAR(B474) - YEAR(_xlfn.MINIFS($B:$B, $A:$A, A474)) + 1</f>
        <v>1</v>
      </c>
      <c r="D474" s="15">
        <f>IF(C474=1, 1500 - SUMIFS($Y:$Y, $A:$A, A474, $C:$C, C474, $E:$E, "Approved", $Z:$Z, "&lt;&gt;PFA GC", $F:$F, "&lt;&gt;No"),
   IF(C474=2, 1000 - SUMIFS($Y:$Y, $A:$A, A474, $C:$C, C474, $E:$E, "Approved", $Z:$Z, "&lt;&gt;PFA GC", $F:$F, "&lt;&gt;No"),
   IF(C474&gt;=3, 500 - SUMIFS($Y:$Y, $A:$A, A474, $C:$C, C474, $E:$E, "Approved", $Z:$Z, "&lt;&gt;PFA GC", $F:$F, "&lt;&gt;No"), "")))</f>
        <v>62.660000000000082</v>
      </c>
      <c r="E474" s="16" t="s">
        <v>28</v>
      </c>
      <c r="F474" s="28" t="s">
        <v>29</v>
      </c>
      <c r="G474" s="29" t="s">
        <v>30</v>
      </c>
      <c r="H474" s="23" t="s">
        <v>93</v>
      </c>
      <c r="I474" s="23" t="s">
        <v>94</v>
      </c>
      <c r="J474" s="23">
        <v>68522</v>
      </c>
      <c r="K474" s="23" t="s">
        <v>95</v>
      </c>
      <c r="L474" s="20" t="s">
        <v>2094</v>
      </c>
      <c r="M474" s="37" t="s">
        <v>96</v>
      </c>
      <c r="N474" s="23" t="s">
        <v>97</v>
      </c>
      <c r="O474" s="23" t="s">
        <v>98</v>
      </c>
      <c r="P474" s="41" t="s">
        <v>270</v>
      </c>
      <c r="Q474" s="23" t="s">
        <v>31</v>
      </c>
      <c r="R474" s="7" t="s">
        <v>31</v>
      </c>
      <c r="S474" s="23">
        <v>6</v>
      </c>
      <c r="T474" s="43">
        <v>6000</v>
      </c>
      <c r="U474" s="7" t="s">
        <v>31</v>
      </c>
      <c r="V474" s="34" t="s">
        <v>81</v>
      </c>
      <c r="W474" s="23" t="s">
        <v>109</v>
      </c>
      <c r="X474" s="7" t="s">
        <v>43</v>
      </c>
      <c r="Y474" s="10">
        <v>1437.34</v>
      </c>
      <c r="Z474" s="23"/>
      <c r="AA474" s="12" t="s">
        <v>165</v>
      </c>
      <c r="AB474" s="51"/>
      <c r="AC474" s="23"/>
      <c r="AF474" s="23"/>
    </row>
    <row r="475" spans="1:32" ht="15" customHeight="1" x14ac:dyDescent="0.25">
      <c r="A475" s="30" t="s">
        <v>1501</v>
      </c>
      <c r="B475" s="13">
        <v>45309</v>
      </c>
      <c r="C475" s="29">
        <f>YEAR(B475) - YEAR(_xlfn.MINIFS($B:$B, $A:$A, A475)) + 1</f>
        <v>1</v>
      </c>
      <c r="D475" s="15">
        <f>IF(C475=1, 1500 - SUMIFS($Y:$Y, $A:$A, A475, $C:$C, C475, $E:$E, "Approved", $Z:$Z, "&lt;&gt;PFA GC", $F:$F, "&lt;&gt;No"),
   IF(C475=2, 1000 - SUMIFS($Y:$Y, $A:$A, A475, $C:$C, C475, $E:$E, "Approved", $Z:$Z, "&lt;&gt;PFA GC", $F:$F, "&lt;&gt;No"),
   IF(C475&gt;=3, 500 - SUMIFS($Y:$Y, $A:$A, A475, $C:$C, C475, $E:$E, "Approved", $Z:$Z, "&lt;&gt;PFA GC", $F:$F, "&lt;&gt;No"), "")))</f>
        <v>1080</v>
      </c>
      <c r="E475" s="16" t="s">
        <v>28</v>
      </c>
      <c r="F475" s="28" t="s">
        <v>29</v>
      </c>
      <c r="G475" s="29" t="s">
        <v>30</v>
      </c>
      <c r="H475" s="23" t="s">
        <v>133</v>
      </c>
      <c r="I475" s="23" t="s">
        <v>94</v>
      </c>
      <c r="J475" s="23">
        <v>68025</v>
      </c>
      <c r="K475" s="23" t="s">
        <v>95</v>
      </c>
      <c r="L475" s="20" t="s">
        <v>2072</v>
      </c>
      <c r="M475" s="37" t="s">
        <v>101</v>
      </c>
      <c r="N475" s="23" t="s">
        <v>97</v>
      </c>
      <c r="O475" s="23" t="s">
        <v>98</v>
      </c>
      <c r="P475" s="41" t="s">
        <v>270</v>
      </c>
      <c r="Q475" s="41" t="s">
        <v>114</v>
      </c>
      <c r="R475" s="7" t="s">
        <v>126</v>
      </c>
      <c r="S475" s="23">
        <v>1</v>
      </c>
      <c r="T475" s="43">
        <v>2294</v>
      </c>
      <c r="U475" s="7">
        <v>2</v>
      </c>
      <c r="V475" s="22" t="s">
        <v>32</v>
      </c>
      <c r="W475" s="41" t="s">
        <v>250</v>
      </c>
      <c r="X475" s="7" t="s">
        <v>33</v>
      </c>
      <c r="Y475" s="10">
        <v>420</v>
      </c>
      <c r="Z475" s="23" t="s">
        <v>38</v>
      </c>
      <c r="AA475" s="12" t="s">
        <v>538</v>
      </c>
      <c r="AB475" s="51"/>
      <c r="AC475" s="23"/>
      <c r="AF475" s="23"/>
    </row>
    <row r="476" spans="1:32" ht="15" customHeight="1" x14ac:dyDescent="0.25">
      <c r="A476" s="42" t="s">
        <v>1203</v>
      </c>
      <c r="B476" s="47">
        <v>45309</v>
      </c>
      <c r="C476" s="44">
        <f>YEAR(B476) - YEAR(_xlfn.MINIFS($B:$B, $A:$A, A476)) + 1</f>
        <v>2</v>
      </c>
      <c r="D476" s="15">
        <f>IF(C476=1, 1500 - SUMIFS($Y:$Y, $A:$A, A476, $C:$C, C476, $E:$E, "Approved", $Z:$Z, "&lt;&gt;PFA GC", $F:$F, "&lt;&gt;No"),
   IF(C476=2, 1000 - SUMIFS($Y:$Y, $A:$A, A476, $C:$C, C476, $E:$E, "Approved", $Z:$Z, "&lt;&gt;PFA GC", $F:$F, "&lt;&gt;No"),
   IF(C476&gt;=3, 500 - SUMIFS($Y:$Y, $A:$A, A476, $C:$C, C476, $E:$E, "Approved", $Z:$Z, "&lt;&gt;PFA GC", $F:$F, "&lt;&gt;No"), "")))</f>
        <v>1000</v>
      </c>
      <c r="E476" s="16" t="s">
        <v>28</v>
      </c>
      <c r="F476" s="49">
        <v>45309</v>
      </c>
      <c r="G476" s="28" t="s">
        <v>30</v>
      </c>
      <c r="H476" s="41" t="s">
        <v>31</v>
      </c>
      <c r="I476" s="41" t="s">
        <v>31</v>
      </c>
      <c r="J476" s="41" t="s">
        <v>31</v>
      </c>
      <c r="K476" s="41" t="s">
        <v>31</v>
      </c>
      <c r="L476" s="20" t="s">
        <v>2081</v>
      </c>
      <c r="M476" s="45" t="s">
        <v>31</v>
      </c>
      <c r="N476" s="41" t="s">
        <v>31</v>
      </c>
      <c r="O476" s="41" t="s">
        <v>31</v>
      </c>
      <c r="P476" s="41" t="s">
        <v>31</v>
      </c>
      <c r="Q476" s="41" t="s">
        <v>31</v>
      </c>
      <c r="R476" s="7" t="s">
        <v>31</v>
      </c>
      <c r="S476" s="41" t="s">
        <v>31</v>
      </c>
      <c r="T476" s="46" t="s">
        <v>31</v>
      </c>
      <c r="U476" s="7" t="s">
        <v>31</v>
      </c>
      <c r="V476" s="22" t="s">
        <v>32</v>
      </c>
      <c r="W476" s="41" t="s">
        <v>61</v>
      </c>
      <c r="X476" s="7" t="s">
        <v>34</v>
      </c>
      <c r="Y476" s="10">
        <v>100</v>
      </c>
      <c r="Z476" s="23" t="s">
        <v>89</v>
      </c>
      <c r="AA476" s="12" t="s">
        <v>52</v>
      </c>
      <c r="AB476" s="51" t="s">
        <v>29</v>
      </c>
      <c r="AC476" s="23" t="s">
        <v>91</v>
      </c>
      <c r="AF476" s="23"/>
    </row>
    <row r="477" spans="1:32" ht="15" customHeight="1" x14ac:dyDescent="0.25">
      <c r="A477" s="30" t="s">
        <v>1258</v>
      </c>
      <c r="B477" s="47">
        <v>45309</v>
      </c>
      <c r="C477" s="29">
        <f>YEAR(B477) - YEAR(_xlfn.MINIFS($B:$B, $A:$A, A477)) + 1</f>
        <v>2</v>
      </c>
      <c r="D477" s="15">
        <f>IF(C477=1, 1500 - SUMIFS($Y:$Y, $A:$A, A477, $C:$C, C477, $E:$E, "Approved", $Z:$Z, "&lt;&gt;PFA GC", $F:$F, "&lt;&gt;No"),
   IF(C477=2, 1000 - SUMIFS($Y:$Y, $A:$A, A477, $C:$C, C477, $E:$E, "Approved", $Z:$Z, "&lt;&gt;PFA GC", $F:$F, "&lt;&gt;No"),
   IF(C477&gt;=3, 500 - SUMIFS($Y:$Y, $A:$A, A477, $C:$C, C477, $E:$E, "Approved", $Z:$Z, "&lt;&gt;PFA GC", $F:$F, "&lt;&gt;No"), "")))</f>
        <v>35.629999999999995</v>
      </c>
      <c r="E477" s="16" t="s">
        <v>28</v>
      </c>
      <c r="F477" s="28" t="s">
        <v>29</v>
      </c>
      <c r="G477" s="28" t="s">
        <v>30</v>
      </c>
      <c r="H477" s="24" t="s">
        <v>93</v>
      </c>
      <c r="I477" s="24" t="s">
        <v>94</v>
      </c>
      <c r="J477" s="23">
        <v>68516</v>
      </c>
      <c r="K477" s="23" t="s">
        <v>95</v>
      </c>
      <c r="L477" s="20" t="s">
        <v>2099</v>
      </c>
      <c r="M477" s="23" t="s">
        <v>101</v>
      </c>
      <c r="N477" s="23" t="s">
        <v>97</v>
      </c>
      <c r="O477" s="23" t="s">
        <v>98</v>
      </c>
      <c r="P477" s="41" t="s">
        <v>270</v>
      </c>
      <c r="Q477" s="23" t="s">
        <v>31</v>
      </c>
      <c r="R477" s="7" t="s">
        <v>31</v>
      </c>
      <c r="S477" s="23">
        <v>1</v>
      </c>
      <c r="T477" s="46" t="s">
        <v>31</v>
      </c>
      <c r="U477" s="7" t="s">
        <v>31</v>
      </c>
      <c r="V477" s="34" t="s">
        <v>81</v>
      </c>
      <c r="W477" s="23" t="s">
        <v>109</v>
      </c>
      <c r="X477" s="7" t="s">
        <v>49</v>
      </c>
      <c r="Y477" s="10">
        <v>764.37</v>
      </c>
      <c r="Z477" s="23" t="s">
        <v>48</v>
      </c>
      <c r="AA477" s="12" t="s">
        <v>539</v>
      </c>
      <c r="AB477" s="51" t="s">
        <v>99</v>
      </c>
      <c r="AC477" s="23" t="s">
        <v>99</v>
      </c>
      <c r="AF477" s="23"/>
    </row>
    <row r="478" spans="1:32" ht="15" customHeight="1" x14ac:dyDescent="0.25">
      <c r="A478" s="42" t="s">
        <v>1199</v>
      </c>
      <c r="B478" s="47">
        <v>45310</v>
      </c>
      <c r="C478" s="44">
        <f>YEAR(B478) - YEAR(_xlfn.MINIFS($B:$B, $A:$A, A478)) + 1</f>
        <v>1</v>
      </c>
      <c r="D478" s="15">
        <f>IF(C478=1, 1500 - SUMIFS($Y:$Y, $A:$A, A478, $C:$C, C478, $E:$E, "Approved", $Z:$Z, "&lt;&gt;PFA GC", $F:$F, "&lt;&gt;No"),
   IF(C478=2, 1000 - SUMIFS($Y:$Y, $A:$A, A478, $C:$C, C478, $E:$E, "Approved", $Z:$Z, "&lt;&gt;PFA GC", $F:$F, "&lt;&gt;No"),
   IF(C478&gt;=3, 500 - SUMIFS($Y:$Y, $A:$A, A478, $C:$C, C478, $E:$E, "Approved", $Z:$Z, "&lt;&gt;PFA GC", $F:$F, "&lt;&gt;No"), "")))</f>
        <v>1500</v>
      </c>
      <c r="E478" s="16" t="s">
        <v>28</v>
      </c>
      <c r="F478" s="49">
        <v>45310</v>
      </c>
      <c r="G478" s="28" t="s">
        <v>30</v>
      </c>
      <c r="H478" s="41" t="s">
        <v>31</v>
      </c>
      <c r="I478" s="41" t="s">
        <v>31</v>
      </c>
      <c r="J478" s="41" t="s">
        <v>31</v>
      </c>
      <c r="K478" s="41" t="s">
        <v>31</v>
      </c>
      <c r="L478" s="20" t="s">
        <v>2064</v>
      </c>
      <c r="M478" s="45" t="s">
        <v>31</v>
      </c>
      <c r="N478" s="41" t="s">
        <v>31</v>
      </c>
      <c r="O478" s="41" t="s">
        <v>31</v>
      </c>
      <c r="P478" s="41" t="s">
        <v>31</v>
      </c>
      <c r="Q478" s="41" t="s">
        <v>31</v>
      </c>
      <c r="R478" s="7" t="s">
        <v>31</v>
      </c>
      <c r="S478" s="41" t="s">
        <v>31</v>
      </c>
      <c r="T478" s="46" t="s">
        <v>31</v>
      </c>
      <c r="U478" s="7" t="s">
        <v>31</v>
      </c>
      <c r="V478" s="48" t="s">
        <v>32</v>
      </c>
      <c r="W478" s="41" t="s">
        <v>39</v>
      </c>
      <c r="X478" s="7" t="s">
        <v>34</v>
      </c>
      <c r="Y478" s="10">
        <v>150</v>
      </c>
      <c r="Z478" s="23" t="s">
        <v>89</v>
      </c>
      <c r="AA478" s="12" t="s">
        <v>52</v>
      </c>
      <c r="AB478" s="51" t="s">
        <v>29</v>
      </c>
      <c r="AC478" s="23" t="s">
        <v>91</v>
      </c>
      <c r="AF478" s="23"/>
    </row>
    <row r="479" spans="1:32" ht="15" customHeight="1" x14ac:dyDescent="0.25">
      <c r="A479" s="30" t="s">
        <v>1503</v>
      </c>
      <c r="B479" s="13">
        <v>45313</v>
      </c>
      <c r="C479" s="29">
        <f>YEAR(B479) - YEAR(_xlfn.MINIFS($B:$B, $A:$A, A479)) + 1</f>
        <v>1</v>
      </c>
      <c r="D479" s="15">
        <f>IF(C479=1, 1500 - SUMIFS($Y:$Y, $A:$A, A479, $C:$C, C479, $E:$E, "Approved", $Z:$Z, "&lt;&gt;PFA GC", $F:$F, "&lt;&gt;No"),
   IF(C479=2, 1000 - SUMIFS($Y:$Y, $A:$A, A479, $C:$C, C479, $E:$E, "Approved", $Z:$Z, "&lt;&gt;PFA GC", $F:$F, "&lt;&gt;No"),
   IF(C479&gt;=3, 500 - SUMIFS($Y:$Y, $A:$A, A479, $C:$C, C479, $E:$E, "Approved", $Z:$Z, "&lt;&gt;PFA GC", $F:$F, "&lt;&gt;No"), "")))</f>
        <v>851.47</v>
      </c>
      <c r="E479" s="16" t="s">
        <v>28</v>
      </c>
      <c r="F479" s="28" t="s">
        <v>136</v>
      </c>
      <c r="G479" s="29" t="s">
        <v>30</v>
      </c>
      <c r="H479" s="23" t="s">
        <v>187</v>
      </c>
      <c r="I479" s="23" t="s">
        <v>125</v>
      </c>
      <c r="J479" s="23">
        <v>68310</v>
      </c>
      <c r="K479" s="23" t="s">
        <v>151</v>
      </c>
      <c r="L479" s="20" t="s">
        <v>2082</v>
      </c>
      <c r="M479" s="37" t="s">
        <v>111</v>
      </c>
      <c r="N479" s="23" t="s">
        <v>97</v>
      </c>
      <c r="O479" s="23" t="s">
        <v>98</v>
      </c>
      <c r="P479" s="41" t="s">
        <v>270</v>
      </c>
      <c r="Q479" s="23" t="s">
        <v>114</v>
      </c>
      <c r="R479" s="7" t="s">
        <v>507</v>
      </c>
      <c r="S479" s="23">
        <v>1</v>
      </c>
      <c r="T479" s="43">
        <v>2000</v>
      </c>
      <c r="U479" s="7">
        <v>95</v>
      </c>
      <c r="V479" s="41" t="s">
        <v>81</v>
      </c>
      <c r="W479" s="23" t="s">
        <v>109</v>
      </c>
      <c r="X479" s="7" t="s">
        <v>40</v>
      </c>
      <c r="Y479" s="10">
        <v>200</v>
      </c>
      <c r="Z479" s="23" t="s">
        <v>35</v>
      </c>
      <c r="AA479" s="12" t="s">
        <v>169</v>
      </c>
      <c r="AB479" s="51"/>
      <c r="AC479" s="23"/>
      <c r="AF479" s="23"/>
    </row>
    <row r="480" spans="1:32" ht="15" customHeight="1" x14ac:dyDescent="0.25">
      <c r="A480" s="30" t="s">
        <v>1503</v>
      </c>
      <c r="B480" s="13">
        <v>45313</v>
      </c>
      <c r="C480" s="29">
        <f>YEAR(B480) - YEAR(_xlfn.MINIFS($B:$B, $A:$A, A480)) + 1</f>
        <v>1</v>
      </c>
      <c r="D480" s="15">
        <f>IF(C480=1, 1500 - SUMIFS($Y:$Y, $A:$A, A480, $C:$C, C480, $E:$E, "Approved", $Z:$Z, "&lt;&gt;PFA GC", $F:$F, "&lt;&gt;No"),
   IF(C480=2, 1000 - SUMIFS($Y:$Y, $A:$A, A480, $C:$C, C480, $E:$E, "Approved", $Z:$Z, "&lt;&gt;PFA GC", $F:$F, "&lt;&gt;No"),
   IF(C480&gt;=3, 500 - SUMIFS($Y:$Y, $A:$A, A480, $C:$C, C480, $E:$E, "Approved", $Z:$Z, "&lt;&gt;PFA GC", $F:$F, "&lt;&gt;No"), "")))</f>
        <v>851.47</v>
      </c>
      <c r="E480" s="16" t="s">
        <v>28</v>
      </c>
      <c r="F480" s="28" t="s">
        <v>29</v>
      </c>
      <c r="G480" s="29" t="s">
        <v>30</v>
      </c>
      <c r="H480" s="23" t="s">
        <v>187</v>
      </c>
      <c r="I480" s="23" t="s">
        <v>94</v>
      </c>
      <c r="J480" s="23">
        <v>68310</v>
      </c>
      <c r="K480" s="23" t="s">
        <v>151</v>
      </c>
      <c r="L480" s="20" t="s">
        <v>2082</v>
      </c>
      <c r="M480" s="37" t="s">
        <v>111</v>
      </c>
      <c r="N480" s="23" t="s">
        <v>97</v>
      </c>
      <c r="O480" s="23" t="s">
        <v>98</v>
      </c>
      <c r="P480" s="41" t="s">
        <v>270</v>
      </c>
      <c r="Q480" s="23" t="s">
        <v>114</v>
      </c>
      <c r="R480" s="7" t="s">
        <v>507</v>
      </c>
      <c r="S480" s="23">
        <v>1</v>
      </c>
      <c r="T480" s="43">
        <v>2000</v>
      </c>
      <c r="U480" s="7">
        <v>95</v>
      </c>
      <c r="V480" s="41" t="s">
        <v>81</v>
      </c>
      <c r="W480" s="23" t="s">
        <v>109</v>
      </c>
      <c r="X480" s="7" t="s">
        <v>49</v>
      </c>
      <c r="Y480" s="10">
        <v>448.53</v>
      </c>
      <c r="Z480" s="23"/>
      <c r="AA480" s="50" t="s">
        <v>540</v>
      </c>
      <c r="AB480" s="51"/>
      <c r="AC480" s="23"/>
      <c r="AF480" s="23"/>
    </row>
    <row r="481" spans="1:32" ht="15" customHeight="1" x14ac:dyDescent="0.25">
      <c r="A481" s="42" t="s">
        <v>1502</v>
      </c>
      <c r="B481" s="47">
        <v>45313</v>
      </c>
      <c r="C481" s="44">
        <f>YEAR(B481) - YEAR(_xlfn.MINIFS($B:$B, $A:$A, A481)) + 1</f>
        <v>1</v>
      </c>
      <c r="D481" s="15">
        <f>IF(C481=1, 1500 - SUMIFS($Y:$Y, $A:$A, A481, $C:$C, C481, $E:$E, "Approved", $Z:$Z, "&lt;&gt;PFA GC", $F:$F, "&lt;&gt;No"),
   IF(C481=2, 1000 - SUMIFS($Y:$Y, $A:$A, A481, $C:$C, C481, $E:$E, "Approved", $Z:$Z, "&lt;&gt;PFA GC", $F:$F, "&lt;&gt;No"),
   IF(C481&gt;=3, 500 - SUMIFS($Y:$Y, $A:$A, A481, $C:$C, C481, $E:$E, "Approved", $Z:$Z, "&lt;&gt;PFA GC", $F:$F, "&lt;&gt;No"), "")))</f>
        <v>1500</v>
      </c>
      <c r="E481" s="16" t="s">
        <v>28</v>
      </c>
      <c r="F481" s="49">
        <v>45313</v>
      </c>
      <c r="G481" s="28" t="s">
        <v>30</v>
      </c>
      <c r="H481" s="41" t="s">
        <v>31</v>
      </c>
      <c r="I481" s="41" t="s">
        <v>31</v>
      </c>
      <c r="J481" s="41" t="s">
        <v>31</v>
      </c>
      <c r="K481" s="41" t="s">
        <v>31</v>
      </c>
      <c r="L481" s="20" t="s">
        <v>2082</v>
      </c>
      <c r="M481" s="45" t="s">
        <v>31</v>
      </c>
      <c r="N481" s="41" t="s">
        <v>31</v>
      </c>
      <c r="O481" s="41" t="s">
        <v>31</v>
      </c>
      <c r="P481" s="41" t="s">
        <v>31</v>
      </c>
      <c r="Q481" s="41" t="s">
        <v>31</v>
      </c>
      <c r="R481" s="7" t="s">
        <v>31</v>
      </c>
      <c r="S481" s="41" t="s">
        <v>31</v>
      </c>
      <c r="T481" s="46" t="s">
        <v>31</v>
      </c>
      <c r="U481" s="7" t="s">
        <v>31</v>
      </c>
      <c r="V481" s="48" t="s">
        <v>32</v>
      </c>
      <c r="W481" s="41" t="s">
        <v>61</v>
      </c>
      <c r="X481" s="7" t="s">
        <v>34</v>
      </c>
      <c r="Y481" s="10">
        <v>100</v>
      </c>
      <c r="Z481" s="23" t="s">
        <v>89</v>
      </c>
      <c r="AA481" s="12" t="s">
        <v>52</v>
      </c>
      <c r="AB481" s="51" t="s">
        <v>29</v>
      </c>
      <c r="AC481" s="23" t="s">
        <v>91</v>
      </c>
      <c r="AF481" s="23"/>
    </row>
    <row r="482" spans="1:32" ht="15" customHeight="1" x14ac:dyDescent="0.25">
      <c r="A482" s="30" t="s">
        <v>1504</v>
      </c>
      <c r="B482" s="13">
        <v>45313</v>
      </c>
      <c r="C482" s="29">
        <f>YEAR(B482) - YEAR(_xlfn.MINIFS($B:$B, $A:$A, A482)) + 1</f>
        <v>1</v>
      </c>
      <c r="D482" s="15">
        <f>IF(C482=1, 1500 - SUMIFS($Y:$Y, $A:$A, A482, $C:$C, C482, $E:$E, "Approved", $Z:$Z, "&lt;&gt;PFA GC", $F:$F, "&lt;&gt;No"),
   IF(C482=2, 1000 - SUMIFS($Y:$Y, $A:$A, A482, $C:$C, C482, $E:$E, "Approved", $Z:$Z, "&lt;&gt;PFA GC", $F:$F, "&lt;&gt;No"),
   IF(C482&gt;=3, 500 - SUMIFS($Y:$Y, $A:$A, A482, $C:$C, C482, $E:$E, "Approved", $Z:$Z, "&lt;&gt;PFA GC", $F:$F, "&lt;&gt;No"), "")))</f>
        <v>0</v>
      </c>
      <c r="E482" s="16" t="s">
        <v>28</v>
      </c>
      <c r="F482" s="28" t="s">
        <v>29</v>
      </c>
      <c r="G482" s="29" t="s">
        <v>30</v>
      </c>
      <c r="H482" s="23" t="s">
        <v>100</v>
      </c>
      <c r="I482" s="23" t="s">
        <v>94</v>
      </c>
      <c r="J482" s="23">
        <v>68116</v>
      </c>
      <c r="K482" s="23" t="s">
        <v>95</v>
      </c>
      <c r="L482" s="20" t="s">
        <v>2105</v>
      </c>
      <c r="M482" s="23" t="s">
        <v>96</v>
      </c>
      <c r="N482" s="23" t="s">
        <v>97</v>
      </c>
      <c r="O482" s="23" t="s">
        <v>98</v>
      </c>
      <c r="P482" s="41" t="s">
        <v>270</v>
      </c>
      <c r="Q482" s="23" t="s">
        <v>114</v>
      </c>
      <c r="R482" s="7" t="s">
        <v>31</v>
      </c>
      <c r="S482" s="23">
        <v>6</v>
      </c>
      <c r="T482" s="43">
        <v>4500</v>
      </c>
      <c r="U482" s="7" t="s">
        <v>31</v>
      </c>
      <c r="V482" s="22" t="s">
        <v>47</v>
      </c>
      <c r="W482" s="23" t="s">
        <v>358</v>
      </c>
      <c r="X482" s="7" t="s">
        <v>33</v>
      </c>
      <c r="Y482" s="10">
        <v>1500</v>
      </c>
      <c r="Z482" s="23" t="s">
        <v>48</v>
      </c>
      <c r="AA482" s="12" t="s">
        <v>541</v>
      </c>
      <c r="AB482" s="51" t="s">
        <v>99</v>
      </c>
      <c r="AC482" s="23" t="s">
        <v>99</v>
      </c>
      <c r="AF482" s="23"/>
    </row>
    <row r="483" spans="1:32" ht="15" customHeight="1" x14ac:dyDescent="0.25">
      <c r="A483" s="31" t="s">
        <v>1448</v>
      </c>
      <c r="B483" s="47">
        <v>45313</v>
      </c>
      <c r="C483" s="44">
        <f>YEAR(B483) - YEAR(_xlfn.MINIFS($B:$B, $A:$A, A483)) + 1</f>
        <v>2</v>
      </c>
      <c r="D483" s="15">
        <f>IF(C483=1, 1500 - SUMIFS($Y:$Y, $A:$A, A483, $C:$C, C483, $E:$E, "Approved", $Z:$Z, "&lt;&gt;PFA GC", $F:$F, "&lt;&gt;No"),
   IF(C483=2, 1000 - SUMIFS($Y:$Y, $A:$A, A483, $C:$C, C483, $E:$E, "Approved", $Z:$Z, "&lt;&gt;PFA GC", $F:$F, "&lt;&gt;No"),
   IF(C483&gt;=3, 500 - SUMIFS($Y:$Y, $A:$A, A483, $C:$C, C483, $E:$E, "Approved", $Z:$Z, "&lt;&gt;PFA GC", $F:$F, "&lt;&gt;No"), "")))</f>
        <v>33</v>
      </c>
      <c r="E483" s="16" t="s">
        <v>28</v>
      </c>
      <c r="F483" s="49">
        <v>45313</v>
      </c>
      <c r="G483" s="28" t="s">
        <v>30</v>
      </c>
      <c r="H483" s="41" t="s">
        <v>31</v>
      </c>
      <c r="I483" s="41" t="s">
        <v>31</v>
      </c>
      <c r="J483" s="41" t="s">
        <v>31</v>
      </c>
      <c r="K483" s="41" t="s">
        <v>31</v>
      </c>
      <c r="L483" s="20">
        <v>25519</v>
      </c>
      <c r="M483" s="45" t="s">
        <v>31</v>
      </c>
      <c r="N483" s="41" t="s">
        <v>31</v>
      </c>
      <c r="O483" s="41" t="s">
        <v>31</v>
      </c>
      <c r="P483" s="41" t="s">
        <v>31</v>
      </c>
      <c r="Q483" s="41" t="s">
        <v>31</v>
      </c>
      <c r="R483" s="7" t="s">
        <v>31</v>
      </c>
      <c r="S483" s="41" t="s">
        <v>31</v>
      </c>
      <c r="T483" s="46" t="s">
        <v>31</v>
      </c>
      <c r="U483" s="7" t="s">
        <v>31</v>
      </c>
      <c r="V483" s="48" t="s">
        <v>32</v>
      </c>
      <c r="W483" s="41" t="s">
        <v>61</v>
      </c>
      <c r="X483" s="7" t="s">
        <v>34</v>
      </c>
      <c r="Y483" s="10">
        <v>100</v>
      </c>
      <c r="Z483" s="23" t="s">
        <v>89</v>
      </c>
      <c r="AA483" s="12" t="s">
        <v>52</v>
      </c>
      <c r="AB483" s="51" t="s">
        <v>29</v>
      </c>
      <c r="AC483" s="23" t="s">
        <v>91</v>
      </c>
      <c r="AF483" s="23"/>
    </row>
    <row r="484" spans="1:32" ht="15" customHeight="1" x14ac:dyDescent="0.25">
      <c r="A484" s="31" t="s">
        <v>1393</v>
      </c>
      <c r="B484" s="32">
        <v>45314</v>
      </c>
      <c r="C484" s="44">
        <f>YEAR(B484) - YEAR(_xlfn.MINIFS($B:$B, $A:$A, A484)) + 1</f>
        <v>2</v>
      </c>
      <c r="D484" s="15">
        <f>IF(C484=1, 1500 - SUMIFS($Y:$Y, $A:$A, A484, $C:$C, C484, $E:$E, "Approved", $Z:$Z, "&lt;&gt;PFA GC", $F:$F, "&lt;&gt;No"),
   IF(C484=2, 1000 - SUMIFS($Y:$Y, $A:$A, A484, $C:$C, C484, $E:$E, "Approved", $Z:$Z, "&lt;&gt;PFA GC", $F:$F, "&lt;&gt;No"),
   IF(C484&gt;=3, 500 - SUMIFS($Y:$Y, $A:$A, A484, $C:$C, C484, $E:$E, "Approved", $Z:$Z, "&lt;&gt;PFA GC", $F:$F, "&lt;&gt;No"), "")))</f>
        <v>1000</v>
      </c>
      <c r="E484" s="16" t="s">
        <v>28</v>
      </c>
      <c r="F484" s="49">
        <v>45314</v>
      </c>
      <c r="G484" s="28" t="s">
        <v>30</v>
      </c>
      <c r="H484" s="41" t="s">
        <v>31</v>
      </c>
      <c r="I484" s="41" t="s">
        <v>31</v>
      </c>
      <c r="J484" s="41" t="s">
        <v>31</v>
      </c>
      <c r="K484" s="41" t="s">
        <v>31</v>
      </c>
      <c r="L484" s="20" t="s">
        <v>2073</v>
      </c>
      <c r="M484" s="45" t="s">
        <v>31</v>
      </c>
      <c r="N484" s="41" t="s">
        <v>31</v>
      </c>
      <c r="O484" s="41" t="s">
        <v>31</v>
      </c>
      <c r="P484" s="41" t="s">
        <v>31</v>
      </c>
      <c r="Q484" s="41" t="s">
        <v>31</v>
      </c>
      <c r="R484" s="7" t="s">
        <v>31</v>
      </c>
      <c r="S484" s="41" t="s">
        <v>31</v>
      </c>
      <c r="T484" s="46" t="s">
        <v>31</v>
      </c>
      <c r="U484" s="7" t="s">
        <v>31</v>
      </c>
      <c r="V484" s="22" t="s">
        <v>32</v>
      </c>
      <c r="W484" s="41" t="s">
        <v>61</v>
      </c>
      <c r="X484" s="7" t="s">
        <v>34</v>
      </c>
      <c r="Y484" s="10">
        <v>50</v>
      </c>
      <c r="Z484" s="23" t="s">
        <v>89</v>
      </c>
      <c r="AA484" s="12" t="s">
        <v>52</v>
      </c>
      <c r="AB484" s="51" t="s">
        <v>29</v>
      </c>
      <c r="AC484" s="23" t="s">
        <v>91</v>
      </c>
      <c r="AF484" s="23"/>
    </row>
    <row r="485" spans="1:32" ht="15" customHeight="1" x14ac:dyDescent="0.25">
      <c r="A485" s="31" t="s">
        <v>1235</v>
      </c>
      <c r="B485" s="32">
        <v>45314</v>
      </c>
      <c r="C485" s="44">
        <f>YEAR(B485) - YEAR(_xlfn.MINIFS($B:$B, $A:$A, A485)) + 1</f>
        <v>2</v>
      </c>
      <c r="D485" s="15">
        <f>IF(C485=1, 1500 - SUMIFS($Y:$Y, $A:$A, A485, $C:$C, C485, $E:$E, "Approved", $Z:$Z, "&lt;&gt;PFA GC", $F:$F, "&lt;&gt;No"),
   IF(C485=2, 1000 - SUMIFS($Y:$Y, $A:$A, A485, $C:$C, C485, $E:$E, "Approved", $Z:$Z, "&lt;&gt;PFA GC", $F:$F, "&lt;&gt;No"),
   IF(C485&gt;=3, 500 - SUMIFS($Y:$Y, $A:$A, A485, $C:$C, C485, $E:$E, "Approved", $Z:$Z, "&lt;&gt;PFA GC", $F:$F, "&lt;&gt;No"), "")))</f>
        <v>1000</v>
      </c>
      <c r="E485" s="16" t="s">
        <v>28</v>
      </c>
      <c r="F485" s="49">
        <v>45314</v>
      </c>
      <c r="G485" s="28" t="s">
        <v>30</v>
      </c>
      <c r="H485" s="41" t="s">
        <v>31</v>
      </c>
      <c r="I485" s="41" t="s">
        <v>31</v>
      </c>
      <c r="J485" s="41" t="s">
        <v>31</v>
      </c>
      <c r="K485" s="41" t="s">
        <v>31</v>
      </c>
      <c r="L485" s="20" t="s">
        <v>2088</v>
      </c>
      <c r="M485" s="45" t="s">
        <v>31</v>
      </c>
      <c r="N485" s="41" t="s">
        <v>31</v>
      </c>
      <c r="O485" s="41" t="s">
        <v>31</v>
      </c>
      <c r="P485" s="41" t="s">
        <v>31</v>
      </c>
      <c r="Q485" s="41" t="s">
        <v>31</v>
      </c>
      <c r="R485" s="7" t="s">
        <v>31</v>
      </c>
      <c r="S485" s="41" t="s">
        <v>31</v>
      </c>
      <c r="T485" s="46" t="s">
        <v>31</v>
      </c>
      <c r="U485" s="7" t="s">
        <v>31</v>
      </c>
      <c r="V485" s="48" t="s">
        <v>32</v>
      </c>
      <c r="W485" s="41" t="s">
        <v>447</v>
      </c>
      <c r="X485" s="7" t="s">
        <v>34</v>
      </c>
      <c r="Y485" s="10">
        <v>100</v>
      </c>
      <c r="Z485" s="23" t="s">
        <v>89</v>
      </c>
      <c r="AA485" s="12" t="s">
        <v>52</v>
      </c>
      <c r="AB485" s="51" t="s">
        <v>29</v>
      </c>
      <c r="AC485" s="23" t="s">
        <v>91</v>
      </c>
      <c r="AF485" s="23"/>
    </row>
    <row r="486" spans="1:32" ht="15" customHeight="1" x14ac:dyDescent="0.25">
      <c r="A486" s="31" t="s">
        <v>1505</v>
      </c>
      <c r="B486" s="32">
        <v>45314</v>
      </c>
      <c r="C486" s="44">
        <f>YEAR(B486) - YEAR(_xlfn.MINIFS($B:$B, $A:$A, A486)) + 1</f>
        <v>1</v>
      </c>
      <c r="D486" s="15">
        <f>IF(C486=1, 1500 - SUMIFS($Y:$Y, $A:$A, A486, $C:$C, C486, $E:$E, "Approved", $Z:$Z, "&lt;&gt;PFA GC", $F:$F, "&lt;&gt;No"),
   IF(C486=2, 1000 - SUMIFS($Y:$Y, $A:$A, A486, $C:$C, C486, $E:$E, "Approved", $Z:$Z, "&lt;&gt;PFA GC", $F:$F, "&lt;&gt;No"),
   IF(C486&gt;=3, 500 - SUMIFS($Y:$Y, $A:$A, A486, $C:$C, C486, $E:$E, "Approved", $Z:$Z, "&lt;&gt;PFA GC", $F:$F, "&lt;&gt;No"), "")))</f>
        <v>1210.78</v>
      </c>
      <c r="E486" s="16" t="s">
        <v>28</v>
      </c>
      <c r="F486" s="49">
        <v>45314</v>
      </c>
      <c r="G486" s="28" t="s">
        <v>30</v>
      </c>
      <c r="H486" s="41" t="s">
        <v>31</v>
      </c>
      <c r="I486" s="41" t="s">
        <v>31</v>
      </c>
      <c r="J486" s="41" t="s">
        <v>31</v>
      </c>
      <c r="K486" s="41" t="s">
        <v>31</v>
      </c>
      <c r="L486" s="20" t="s">
        <v>2091</v>
      </c>
      <c r="M486" s="45" t="s">
        <v>31</v>
      </c>
      <c r="N486" s="41" t="s">
        <v>31</v>
      </c>
      <c r="O486" s="41" t="s">
        <v>31</v>
      </c>
      <c r="P486" s="41" t="s">
        <v>31</v>
      </c>
      <c r="Q486" s="41" t="s">
        <v>31</v>
      </c>
      <c r="R486" s="7" t="s">
        <v>31</v>
      </c>
      <c r="S486" s="41" t="s">
        <v>31</v>
      </c>
      <c r="T486" s="46" t="s">
        <v>31</v>
      </c>
      <c r="U486" s="7" t="s">
        <v>31</v>
      </c>
      <c r="V486" s="48" t="s">
        <v>32</v>
      </c>
      <c r="W486" s="41" t="s">
        <v>61</v>
      </c>
      <c r="X486" s="7" t="s">
        <v>34</v>
      </c>
      <c r="Y486" s="10">
        <v>100</v>
      </c>
      <c r="Z486" s="23" t="s">
        <v>89</v>
      </c>
      <c r="AA486" s="12" t="s">
        <v>52</v>
      </c>
      <c r="AB486" s="51" t="s">
        <v>29</v>
      </c>
      <c r="AC486" s="23" t="s">
        <v>91</v>
      </c>
      <c r="AF486" s="23"/>
    </row>
    <row r="487" spans="1:32" ht="15" customHeight="1" x14ac:dyDescent="0.25">
      <c r="A487" s="31" t="s">
        <v>1235</v>
      </c>
      <c r="B487" s="32">
        <v>45314</v>
      </c>
      <c r="C487" s="44">
        <f>YEAR(B487) - YEAR(_xlfn.MINIFS($B:$B, $A:$A, A487)) + 1</f>
        <v>2</v>
      </c>
      <c r="D487" s="15">
        <f>IF(C487=1, 1500 - SUMIFS($Y:$Y, $A:$A, A487, $C:$C, C487, $E:$E, "Approved", $Z:$Z, "&lt;&gt;PFA GC", $F:$F, "&lt;&gt;No"),
   IF(C487=2, 1000 - SUMIFS($Y:$Y, $A:$A, A487, $C:$C, C487, $E:$E, "Approved", $Z:$Z, "&lt;&gt;PFA GC", $F:$F, "&lt;&gt;No"),
   IF(C487&gt;=3, 500 - SUMIFS($Y:$Y, $A:$A, A487, $C:$C, C487, $E:$E, "Approved", $Z:$Z, "&lt;&gt;PFA GC", $F:$F, "&lt;&gt;No"), "")))</f>
        <v>1000</v>
      </c>
      <c r="E487" s="16" t="s">
        <v>28</v>
      </c>
      <c r="F487" s="49">
        <v>45314</v>
      </c>
      <c r="G487" s="28" t="s">
        <v>30</v>
      </c>
      <c r="H487" s="41" t="s">
        <v>31</v>
      </c>
      <c r="I487" s="41" t="s">
        <v>31</v>
      </c>
      <c r="J487" s="41" t="s">
        <v>31</v>
      </c>
      <c r="K487" s="41" t="s">
        <v>31</v>
      </c>
      <c r="L487" s="20" t="s">
        <v>2118</v>
      </c>
      <c r="M487" s="45" t="s">
        <v>31</v>
      </c>
      <c r="N487" s="41" t="s">
        <v>31</v>
      </c>
      <c r="O487" s="41" t="s">
        <v>31</v>
      </c>
      <c r="P487" s="41" t="s">
        <v>31</v>
      </c>
      <c r="Q487" s="41" t="s">
        <v>31</v>
      </c>
      <c r="R487" s="7" t="s">
        <v>31</v>
      </c>
      <c r="S487" s="41" t="s">
        <v>31</v>
      </c>
      <c r="T487" s="46" t="s">
        <v>31</v>
      </c>
      <c r="U487" s="7" t="s">
        <v>31</v>
      </c>
      <c r="V487" s="48" t="s">
        <v>32</v>
      </c>
      <c r="W487" s="41" t="s">
        <v>447</v>
      </c>
      <c r="X487" s="7" t="s">
        <v>34</v>
      </c>
      <c r="Y487" s="10">
        <v>100</v>
      </c>
      <c r="Z487" s="23" t="s">
        <v>89</v>
      </c>
      <c r="AA487" s="12" t="s">
        <v>52</v>
      </c>
      <c r="AB487" s="51" t="s">
        <v>29</v>
      </c>
      <c r="AC487" s="23" t="s">
        <v>91</v>
      </c>
      <c r="AF487" s="23"/>
    </row>
    <row r="488" spans="1:32" ht="15" customHeight="1" x14ac:dyDescent="0.25">
      <c r="A488" s="31" t="s">
        <v>1510</v>
      </c>
      <c r="B488" s="32">
        <v>45315</v>
      </c>
      <c r="C488" s="44">
        <f>YEAR(B488) - YEAR(_xlfn.MINIFS($B:$B, $A:$A, A488)) + 1</f>
        <v>1</v>
      </c>
      <c r="D488" s="15">
        <f>IF(C488=1, 1500 - SUMIFS($Y:$Y, $A:$A, A488, $C:$C, C488, $E:$E, "Approved", $Z:$Z, "&lt;&gt;PFA GC", $F:$F, "&lt;&gt;No"),
   IF(C488=2, 1000 - SUMIFS($Y:$Y, $A:$A, A488, $C:$C, C488, $E:$E, "Approved", $Z:$Z, "&lt;&gt;PFA GC", $F:$F, "&lt;&gt;No"),
   IF(C488&gt;=3, 500 - SUMIFS($Y:$Y, $A:$A, A488, $C:$C, C488, $E:$E, "Approved", $Z:$Z, "&lt;&gt;PFA GC", $F:$F, "&lt;&gt;No"), "")))</f>
        <v>1500</v>
      </c>
      <c r="E488" s="16" t="s">
        <v>28</v>
      </c>
      <c r="F488" s="33">
        <v>45315</v>
      </c>
      <c r="G488" s="28" t="s">
        <v>30</v>
      </c>
      <c r="H488" s="41" t="s">
        <v>31</v>
      </c>
      <c r="I488" s="41" t="s">
        <v>31</v>
      </c>
      <c r="J488" s="41" t="s">
        <v>31</v>
      </c>
      <c r="K488" s="41" t="s">
        <v>31</v>
      </c>
      <c r="L488" s="20" t="s">
        <v>2073</v>
      </c>
      <c r="M488" s="45" t="s">
        <v>31</v>
      </c>
      <c r="N488" s="41" t="s">
        <v>31</v>
      </c>
      <c r="O488" s="41" t="s">
        <v>31</v>
      </c>
      <c r="P488" s="41" t="s">
        <v>31</v>
      </c>
      <c r="Q488" s="41" t="s">
        <v>31</v>
      </c>
      <c r="R488" s="7" t="s">
        <v>31</v>
      </c>
      <c r="S488" s="41" t="s">
        <v>31</v>
      </c>
      <c r="T488" s="46" t="s">
        <v>31</v>
      </c>
      <c r="U488" s="7" t="s">
        <v>31</v>
      </c>
      <c r="V488" s="22" t="s">
        <v>32</v>
      </c>
      <c r="W488" s="41" t="s">
        <v>447</v>
      </c>
      <c r="X488" s="7" t="s">
        <v>34</v>
      </c>
      <c r="Y488" s="10">
        <v>100</v>
      </c>
      <c r="Z488" s="23" t="s">
        <v>89</v>
      </c>
      <c r="AA488" s="12" t="s">
        <v>52</v>
      </c>
      <c r="AB488" s="51" t="s">
        <v>29</v>
      </c>
      <c r="AC488" s="23" t="s">
        <v>91</v>
      </c>
      <c r="AF488" s="23"/>
    </row>
    <row r="489" spans="1:32" ht="15" customHeight="1" x14ac:dyDescent="0.25">
      <c r="A489" s="27" t="s">
        <v>1512</v>
      </c>
      <c r="B489" s="25">
        <v>45315</v>
      </c>
      <c r="C489" s="29">
        <f>YEAR(B489) - YEAR(_xlfn.MINIFS($B:$B, $A:$A, A489)) + 1</f>
        <v>1</v>
      </c>
      <c r="D489" s="15">
        <f>IF(C489=1, 1500 - SUMIFS($Y:$Y, $A:$A, A489, $C:$C, C489, $E:$E, "Approved", $Z:$Z, "&lt;&gt;PFA GC", $F:$F, "&lt;&gt;No"),
   IF(C489=2, 1000 - SUMIFS($Y:$Y, $A:$A, A489, $C:$C, C489, $E:$E, "Approved", $Z:$Z, "&lt;&gt;PFA GC", $F:$F, "&lt;&gt;No"),
   IF(C489&gt;=3, 500 - SUMIFS($Y:$Y, $A:$A, A489, $C:$C, C489, $E:$E, "Approved", $Z:$Z, "&lt;&gt;PFA GC", $F:$F, "&lt;&gt;No"), "")))</f>
        <v>889.41</v>
      </c>
      <c r="E489" s="16" t="s">
        <v>28</v>
      </c>
      <c r="F489" s="28" t="s">
        <v>29</v>
      </c>
      <c r="G489" s="29" t="s">
        <v>30</v>
      </c>
      <c r="H489" s="23" t="s">
        <v>546</v>
      </c>
      <c r="I489" s="23" t="s">
        <v>94</v>
      </c>
      <c r="J489" s="23">
        <v>68420</v>
      </c>
      <c r="K489" s="23" t="s">
        <v>95</v>
      </c>
      <c r="L489" s="20" t="s">
        <v>2075</v>
      </c>
      <c r="M489" s="37" t="s">
        <v>108</v>
      </c>
      <c r="N489" s="23" t="s">
        <v>102</v>
      </c>
      <c r="O489" s="23" t="s">
        <v>98</v>
      </c>
      <c r="P489" s="41" t="s">
        <v>270</v>
      </c>
      <c r="Q489" s="23" t="s">
        <v>114</v>
      </c>
      <c r="R489" s="7" t="s">
        <v>486</v>
      </c>
      <c r="S489" s="23">
        <v>1</v>
      </c>
      <c r="T489" s="43">
        <v>1339.8</v>
      </c>
      <c r="U489" s="7">
        <v>160</v>
      </c>
      <c r="V489" s="18" t="s">
        <v>82</v>
      </c>
      <c r="W489" s="23" t="s">
        <v>206</v>
      </c>
      <c r="X489" s="7" t="s">
        <v>45</v>
      </c>
      <c r="Y489" s="10">
        <v>610.59</v>
      </c>
      <c r="Z489" s="23"/>
      <c r="AA489" s="12" t="s">
        <v>547</v>
      </c>
      <c r="AB489" s="51"/>
      <c r="AC489" s="23"/>
      <c r="AF489" s="23"/>
    </row>
    <row r="490" spans="1:32" ht="15" customHeight="1" x14ac:dyDescent="0.25">
      <c r="A490" s="31" t="s">
        <v>1508</v>
      </c>
      <c r="B490" s="32">
        <v>45315</v>
      </c>
      <c r="C490" s="29">
        <f>YEAR(B490) - YEAR(_xlfn.MINIFS($B:$B, $A:$A, A490)) + 1</f>
        <v>1</v>
      </c>
      <c r="D490" s="15">
        <f>IF(C490=1, 1500 - SUMIFS($Y:$Y, $A:$A, A490, $C:$C, C490, $E:$E, "Approved", $Z:$Z, "&lt;&gt;PFA GC", $F:$F, "&lt;&gt;No"),
   IF(C490=2, 1000 - SUMIFS($Y:$Y, $A:$A, A490, $C:$C, C490, $E:$E, "Approved", $Z:$Z, "&lt;&gt;PFA GC", $F:$F, "&lt;&gt;No"),
   IF(C490&gt;=3, 500 - SUMIFS($Y:$Y, $A:$A, A490, $C:$C, C490, $E:$E, "Approved", $Z:$Z, "&lt;&gt;PFA GC", $F:$F, "&lt;&gt;No"), "")))</f>
        <v>1500</v>
      </c>
      <c r="E490" s="16" t="s">
        <v>28</v>
      </c>
      <c r="F490" s="49">
        <v>45315</v>
      </c>
      <c r="G490" s="28" t="s">
        <v>30</v>
      </c>
      <c r="H490" s="41" t="s">
        <v>31</v>
      </c>
      <c r="I490" s="41" t="s">
        <v>31</v>
      </c>
      <c r="J490" s="41" t="s">
        <v>31</v>
      </c>
      <c r="K490" s="41" t="s">
        <v>31</v>
      </c>
      <c r="L490" s="20" t="s">
        <v>2078</v>
      </c>
      <c r="M490" s="45" t="s">
        <v>31</v>
      </c>
      <c r="N490" s="41" t="s">
        <v>31</v>
      </c>
      <c r="O490" s="41" t="s">
        <v>31</v>
      </c>
      <c r="P490" s="41" t="s">
        <v>31</v>
      </c>
      <c r="Q490" s="41" t="s">
        <v>31</v>
      </c>
      <c r="R490" s="7" t="s">
        <v>31</v>
      </c>
      <c r="S490" s="41" t="s">
        <v>31</v>
      </c>
      <c r="T490" s="46" t="s">
        <v>31</v>
      </c>
      <c r="U490" s="7" t="s">
        <v>31</v>
      </c>
      <c r="V490" s="48" t="s">
        <v>32</v>
      </c>
      <c r="W490" s="41" t="s">
        <v>447</v>
      </c>
      <c r="X490" s="7" t="s">
        <v>34</v>
      </c>
      <c r="Y490" s="10">
        <v>25</v>
      </c>
      <c r="Z490" s="23" t="s">
        <v>89</v>
      </c>
      <c r="AA490" s="12" t="s">
        <v>52</v>
      </c>
      <c r="AB490" s="51" t="s">
        <v>29</v>
      </c>
      <c r="AC490" s="23" t="s">
        <v>91</v>
      </c>
      <c r="AF490" s="23"/>
    </row>
    <row r="491" spans="1:32" ht="15" customHeight="1" x14ac:dyDescent="0.25">
      <c r="A491" s="31" t="s">
        <v>1506</v>
      </c>
      <c r="B491" s="32">
        <v>45315</v>
      </c>
      <c r="C491" s="29">
        <f>YEAR(B491) - YEAR(_xlfn.MINIFS($B:$B, $A:$A, A491)) + 1</f>
        <v>1</v>
      </c>
      <c r="D491" s="15">
        <f>IF(C491=1, 1500 - SUMIFS($Y:$Y, $A:$A, A491, $C:$C, C491, $E:$E, "Approved", $Z:$Z, "&lt;&gt;PFA GC", $F:$F, "&lt;&gt;No"),
   IF(C491=2, 1000 - SUMIFS($Y:$Y, $A:$A, A491, $C:$C, C491, $E:$E, "Approved", $Z:$Z, "&lt;&gt;PFA GC", $F:$F, "&lt;&gt;No"),
   IF(C491&gt;=3, 500 - SUMIFS($Y:$Y, $A:$A, A491, $C:$C, C491, $E:$E, "Approved", $Z:$Z, "&lt;&gt;PFA GC", $F:$F, "&lt;&gt;No"), "")))</f>
        <v>44.170000000000073</v>
      </c>
      <c r="E491" s="16" t="s">
        <v>28</v>
      </c>
      <c r="F491" s="49" t="s">
        <v>29</v>
      </c>
      <c r="G491" s="44" t="s">
        <v>30</v>
      </c>
      <c r="H491" s="41" t="s">
        <v>542</v>
      </c>
      <c r="I491" s="23" t="s">
        <v>125</v>
      </c>
      <c r="J491" s="41">
        <v>68057</v>
      </c>
      <c r="K491" s="41" t="s">
        <v>95</v>
      </c>
      <c r="L491" s="20" t="s">
        <v>2085</v>
      </c>
      <c r="M491" s="45" t="s">
        <v>96</v>
      </c>
      <c r="N491" s="41" t="s">
        <v>97</v>
      </c>
      <c r="O491" s="41" t="s">
        <v>98</v>
      </c>
      <c r="P491" s="41" t="s">
        <v>270</v>
      </c>
      <c r="Q491" s="41" t="s">
        <v>114</v>
      </c>
      <c r="R491" s="7" t="s">
        <v>507</v>
      </c>
      <c r="S491" s="41">
        <v>5</v>
      </c>
      <c r="T491" s="46">
        <v>1722</v>
      </c>
      <c r="U491" s="7">
        <v>1870</v>
      </c>
      <c r="V491" s="48" t="s">
        <v>47</v>
      </c>
      <c r="W491" s="41" t="s">
        <v>39</v>
      </c>
      <c r="X491" s="7" t="s">
        <v>34</v>
      </c>
      <c r="Y491" s="10">
        <v>100</v>
      </c>
      <c r="Z491" s="23" t="s">
        <v>35</v>
      </c>
      <c r="AA491" s="12" t="s">
        <v>52</v>
      </c>
      <c r="AB491" s="51" t="s">
        <v>29</v>
      </c>
      <c r="AC491" s="23"/>
      <c r="AF491" s="23"/>
    </row>
    <row r="492" spans="1:32" ht="15" customHeight="1" x14ac:dyDescent="0.25">
      <c r="A492" s="31" t="s">
        <v>1506</v>
      </c>
      <c r="B492" s="32">
        <v>45315</v>
      </c>
      <c r="C492" s="29">
        <f>YEAR(B492) - YEAR(_xlfn.MINIFS($B:$B, $A:$A, A492)) + 1</f>
        <v>1</v>
      </c>
      <c r="D492" s="15">
        <f>IF(C492=1, 1500 - SUMIFS($Y:$Y, $A:$A, A492, $C:$C, C492, $E:$E, "Approved", $Z:$Z, "&lt;&gt;PFA GC", $F:$F, "&lt;&gt;No"),
   IF(C492=2, 1000 - SUMIFS($Y:$Y, $A:$A, A492, $C:$C, C492, $E:$E, "Approved", $Z:$Z, "&lt;&gt;PFA GC", $F:$F, "&lt;&gt;No"),
   IF(C492&gt;=3, 500 - SUMIFS($Y:$Y, $A:$A, A492, $C:$C, C492, $E:$E, "Approved", $Z:$Z, "&lt;&gt;PFA GC", $F:$F, "&lt;&gt;No"), "")))</f>
        <v>44.170000000000073</v>
      </c>
      <c r="E492" s="16" t="s">
        <v>28</v>
      </c>
      <c r="F492" s="49" t="s">
        <v>29</v>
      </c>
      <c r="G492" s="44" t="s">
        <v>30</v>
      </c>
      <c r="H492" s="41" t="s">
        <v>542</v>
      </c>
      <c r="I492" s="23" t="s">
        <v>125</v>
      </c>
      <c r="J492" s="41">
        <v>68057</v>
      </c>
      <c r="K492" s="41" t="s">
        <v>95</v>
      </c>
      <c r="L492" s="20" t="s">
        <v>2085</v>
      </c>
      <c r="M492" s="45" t="s">
        <v>96</v>
      </c>
      <c r="N492" s="41" t="s">
        <v>97</v>
      </c>
      <c r="O492" s="41" t="s">
        <v>98</v>
      </c>
      <c r="P492" s="41" t="s">
        <v>270</v>
      </c>
      <c r="Q492" s="41" t="s">
        <v>114</v>
      </c>
      <c r="R492" s="7" t="s">
        <v>507</v>
      </c>
      <c r="S492" s="41">
        <v>5</v>
      </c>
      <c r="T492" s="46">
        <v>1722</v>
      </c>
      <c r="U492" s="7">
        <v>1870</v>
      </c>
      <c r="V492" s="48" t="s">
        <v>47</v>
      </c>
      <c r="W492" s="41" t="s">
        <v>39</v>
      </c>
      <c r="X492" s="7" t="s">
        <v>43</v>
      </c>
      <c r="Y492" s="10">
        <v>1355.83</v>
      </c>
      <c r="Z492" s="23" t="s">
        <v>131</v>
      </c>
      <c r="AA492" s="50" t="s">
        <v>550</v>
      </c>
      <c r="AB492" s="51" t="s">
        <v>29</v>
      </c>
      <c r="AC492" s="23"/>
      <c r="AF492" s="23"/>
    </row>
    <row r="493" spans="1:32" ht="15" customHeight="1" x14ac:dyDescent="0.25">
      <c r="A493" s="30" t="s">
        <v>1513</v>
      </c>
      <c r="B493" s="25">
        <v>45315</v>
      </c>
      <c r="C493" s="29">
        <f>YEAR(B493) - YEAR(_xlfn.MINIFS($B:$B, $A:$A, A493)) + 1</f>
        <v>1</v>
      </c>
      <c r="D493" s="15">
        <f>IF(C493=1, 1500 - SUMIFS($Y:$Y, $A:$A, A493, $C:$C, C493, $E:$E, "Approved", $Z:$Z, "&lt;&gt;PFA GC", $F:$F, "&lt;&gt;No"),
   IF(C493=2, 1000 - SUMIFS($Y:$Y, $A:$A, A493, $C:$C, C493, $E:$E, "Approved", $Z:$Z, "&lt;&gt;PFA GC", $F:$F, "&lt;&gt;No"),
   IF(C493&gt;=3, 500 - SUMIFS($Y:$Y, $A:$A, A493, $C:$C, C493, $E:$E, "Approved", $Z:$Z, "&lt;&gt;PFA GC", $F:$F, "&lt;&gt;No"), "")))</f>
        <v>250</v>
      </c>
      <c r="E493" s="16" t="s">
        <v>28</v>
      </c>
      <c r="F493" s="17" t="s">
        <v>29</v>
      </c>
      <c r="G493" s="29" t="s">
        <v>30</v>
      </c>
      <c r="H493" s="23" t="s">
        <v>120</v>
      </c>
      <c r="I493" s="23" t="s">
        <v>94</v>
      </c>
      <c r="J493" s="23">
        <v>68803</v>
      </c>
      <c r="K493" s="23" t="s">
        <v>95</v>
      </c>
      <c r="L493" s="20" t="s">
        <v>2088</v>
      </c>
      <c r="M493" s="37" t="s">
        <v>108</v>
      </c>
      <c r="N493" s="23" t="s">
        <v>97</v>
      </c>
      <c r="O493" s="23" t="s">
        <v>98</v>
      </c>
      <c r="P493" s="41" t="s">
        <v>270</v>
      </c>
      <c r="Q493" s="41" t="s">
        <v>114</v>
      </c>
      <c r="R493" s="7" t="s">
        <v>507</v>
      </c>
      <c r="S493" s="23">
        <v>1</v>
      </c>
      <c r="T493" s="43">
        <v>1365.4</v>
      </c>
      <c r="U493" s="7" t="s">
        <v>126</v>
      </c>
      <c r="V493" s="22" t="s">
        <v>144</v>
      </c>
      <c r="W493" s="23" t="s">
        <v>145</v>
      </c>
      <c r="X493" s="7" t="s">
        <v>33</v>
      </c>
      <c r="Y493" s="10">
        <v>1250</v>
      </c>
      <c r="Z493" s="23"/>
      <c r="AA493" s="12" t="s">
        <v>549</v>
      </c>
      <c r="AB493" s="51"/>
      <c r="AC493" s="23"/>
      <c r="AF493" s="23"/>
    </row>
    <row r="494" spans="1:32" ht="15" customHeight="1" x14ac:dyDescent="0.25">
      <c r="A494" s="42" t="s">
        <v>1509</v>
      </c>
      <c r="B494" s="47">
        <v>45315</v>
      </c>
      <c r="C494" s="44">
        <f>YEAR(B494) - YEAR(_xlfn.MINIFS($B:$B, $A:$A, A494)) + 1</f>
        <v>1</v>
      </c>
      <c r="D494" s="15">
        <f>IF(C494=1, 1500 - SUMIFS($Y:$Y, $A:$A, A494, $C:$C, C494, $E:$E, "Approved", $Z:$Z, "&lt;&gt;PFA GC", $F:$F, "&lt;&gt;No"),
   IF(C494=2, 1000 - SUMIFS($Y:$Y, $A:$A, A494, $C:$C, C494, $E:$E, "Approved", $Z:$Z, "&lt;&gt;PFA GC", $F:$F, "&lt;&gt;No"),
   IF(C494&gt;=3, 500 - SUMIFS($Y:$Y, $A:$A, A494, $C:$C, C494, $E:$E, "Approved", $Z:$Z, "&lt;&gt;PFA GC", $F:$F, "&lt;&gt;No"), "")))</f>
        <v>1500</v>
      </c>
      <c r="E494" s="16" t="s">
        <v>28</v>
      </c>
      <c r="F494" s="49">
        <v>45315</v>
      </c>
      <c r="G494" s="28" t="s">
        <v>30</v>
      </c>
      <c r="H494" s="41" t="s">
        <v>31</v>
      </c>
      <c r="I494" s="41" t="s">
        <v>31</v>
      </c>
      <c r="J494" s="41" t="s">
        <v>31</v>
      </c>
      <c r="K494" s="41" t="s">
        <v>31</v>
      </c>
      <c r="L494" s="20" t="s">
        <v>2093</v>
      </c>
      <c r="M494" s="45" t="s">
        <v>31</v>
      </c>
      <c r="N494" s="41" t="s">
        <v>31</v>
      </c>
      <c r="O494" s="41" t="s">
        <v>31</v>
      </c>
      <c r="P494" s="41" t="s">
        <v>31</v>
      </c>
      <c r="Q494" s="41" t="s">
        <v>31</v>
      </c>
      <c r="R494" s="7" t="s">
        <v>31</v>
      </c>
      <c r="S494" s="41" t="s">
        <v>31</v>
      </c>
      <c r="T494" s="46" t="s">
        <v>31</v>
      </c>
      <c r="U494" s="7" t="s">
        <v>31</v>
      </c>
      <c r="V494" s="22" t="s">
        <v>32</v>
      </c>
      <c r="W494" s="41" t="s">
        <v>61</v>
      </c>
      <c r="X494" s="7" t="s">
        <v>34</v>
      </c>
      <c r="Y494" s="10">
        <v>50</v>
      </c>
      <c r="Z494" s="23" t="s">
        <v>89</v>
      </c>
      <c r="AA494" s="12" t="s">
        <v>52</v>
      </c>
      <c r="AB494" s="51" t="s">
        <v>29</v>
      </c>
      <c r="AC494" s="23" t="s">
        <v>91</v>
      </c>
      <c r="AF494" s="23"/>
    </row>
    <row r="495" spans="1:32" ht="15" customHeight="1" x14ac:dyDescent="0.25">
      <c r="A495" s="42" t="s">
        <v>1511</v>
      </c>
      <c r="B495" s="47">
        <v>45315</v>
      </c>
      <c r="C495" s="44">
        <f>YEAR(B495) - YEAR(_xlfn.MINIFS($B:$B, $A:$A, A495)) + 1</f>
        <v>1</v>
      </c>
      <c r="D495" s="15">
        <f>IF(C495=1, 1500 - SUMIFS($Y:$Y, $A:$A, A495, $C:$C, C495, $E:$E, "Approved", $Z:$Z, "&lt;&gt;PFA GC", $F:$F, "&lt;&gt;No"),
   IF(C495=2, 1000 - SUMIFS($Y:$Y, $A:$A, A495, $C:$C, C495, $E:$E, "Approved", $Z:$Z, "&lt;&gt;PFA GC", $F:$F, "&lt;&gt;No"),
   IF(C495&gt;=3, 500 - SUMIFS($Y:$Y, $A:$A, A495, $C:$C, C495, $E:$E, "Approved", $Z:$Z, "&lt;&gt;PFA GC", $F:$F, "&lt;&gt;No"), "")))</f>
        <v>1500</v>
      </c>
      <c r="E495" s="36" t="s">
        <v>147</v>
      </c>
      <c r="F495" s="28" t="s">
        <v>99</v>
      </c>
      <c r="G495" s="44" t="s">
        <v>229</v>
      </c>
      <c r="H495" s="41" t="s">
        <v>544</v>
      </c>
      <c r="I495" s="41" t="s">
        <v>94</v>
      </c>
      <c r="J495" s="41">
        <v>68007</v>
      </c>
      <c r="K495" s="41" t="s">
        <v>95</v>
      </c>
      <c r="L495" s="20" t="s">
        <v>2096</v>
      </c>
      <c r="M495" s="45" t="s">
        <v>235</v>
      </c>
      <c r="N495" s="41" t="s">
        <v>102</v>
      </c>
      <c r="O495" s="41" t="s">
        <v>98</v>
      </c>
      <c r="P495" s="37" t="s">
        <v>99</v>
      </c>
      <c r="Q495" s="41" t="s">
        <v>114</v>
      </c>
      <c r="R495" s="7" t="s">
        <v>488</v>
      </c>
      <c r="S495" s="41">
        <v>3</v>
      </c>
      <c r="T495" s="46">
        <v>0</v>
      </c>
      <c r="U495" s="7">
        <v>30</v>
      </c>
      <c r="V495" s="48" t="s">
        <v>47</v>
      </c>
      <c r="W495" s="41" t="s">
        <v>545</v>
      </c>
      <c r="X495" s="7" t="s">
        <v>141</v>
      </c>
      <c r="Y495" s="10"/>
      <c r="Z495" s="23"/>
      <c r="AA495" s="50"/>
      <c r="AB495" s="51"/>
      <c r="AC495" s="23"/>
      <c r="AF495" s="23"/>
    </row>
    <row r="496" spans="1:32" ht="15" customHeight="1" x14ac:dyDescent="0.25">
      <c r="A496" s="42" t="s">
        <v>1507</v>
      </c>
      <c r="B496" s="47">
        <v>45315</v>
      </c>
      <c r="C496" s="44">
        <f>YEAR(B496) - YEAR(_xlfn.MINIFS($B:$B, $A:$A, A496)) + 1</f>
        <v>1</v>
      </c>
      <c r="D496" s="15">
        <f>IF(C496=1, 1500 - SUMIFS($Y:$Y, $A:$A, A496, $C:$C, C496, $E:$E, "Approved", $Z:$Z, "&lt;&gt;PFA GC", $F:$F, "&lt;&gt;No"),
   IF(C496=2, 1000 - SUMIFS($Y:$Y, $A:$A, A496, $C:$C, C496, $E:$E, "Approved", $Z:$Z, "&lt;&gt;PFA GC", $F:$F, "&lt;&gt;No"),
   IF(C496&gt;=3, 500 - SUMIFS($Y:$Y, $A:$A, A496, $C:$C, C496, $E:$E, "Approved", $Z:$Z, "&lt;&gt;PFA GC", $F:$F, "&lt;&gt;No"), "")))</f>
        <v>495.11</v>
      </c>
      <c r="E496" s="16" t="s">
        <v>28</v>
      </c>
      <c r="F496" s="28" t="s">
        <v>29</v>
      </c>
      <c r="G496" s="44" t="s">
        <v>30</v>
      </c>
      <c r="H496" s="41" t="s">
        <v>470</v>
      </c>
      <c r="I496" s="41" t="s">
        <v>471</v>
      </c>
      <c r="J496" s="41">
        <v>51593</v>
      </c>
      <c r="K496" s="41" t="s">
        <v>95</v>
      </c>
      <c r="L496" s="20" t="s">
        <v>2115</v>
      </c>
      <c r="M496" s="45" t="s">
        <v>101</v>
      </c>
      <c r="N496" s="41" t="s">
        <v>97</v>
      </c>
      <c r="O496" s="41" t="s">
        <v>98</v>
      </c>
      <c r="P496" s="41" t="s">
        <v>270</v>
      </c>
      <c r="Q496" s="41" t="s">
        <v>114</v>
      </c>
      <c r="R496" s="7" t="s">
        <v>488</v>
      </c>
      <c r="S496" s="41">
        <v>2</v>
      </c>
      <c r="T496" s="46">
        <v>0</v>
      </c>
      <c r="U496" s="7">
        <v>46</v>
      </c>
      <c r="V496" s="22" t="s">
        <v>32</v>
      </c>
      <c r="W496" s="41" t="s">
        <v>447</v>
      </c>
      <c r="X496" s="7" t="s">
        <v>49</v>
      </c>
      <c r="Y496" s="10">
        <v>182.52</v>
      </c>
      <c r="Z496" s="23" t="s">
        <v>48</v>
      </c>
      <c r="AA496" s="50" t="s">
        <v>543</v>
      </c>
      <c r="AB496" s="51"/>
      <c r="AC496" s="23"/>
      <c r="AF496" s="23"/>
    </row>
    <row r="497" spans="1:32" ht="15" customHeight="1" x14ac:dyDescent="0.25">
      <c r="A497" s="42" t="s">
        <v>1507</v>
      </c>
      <c r="B497" s="47">
        <v>45315</v>
      </c>
      <c r="C497" s="44">
        <f>YEAR(B497) - YEAR(_xlfn.MINIFS($B:$B, $A:$A, A497)) + 1</f>
        <v>1</v>
      </c>
      <c r="D497" s="15">
        <f>IF(C497=1, 1500 - SUMIFS($Y:$Y, $A:$A, A497, $C:$C, C497, $E:$E, "Approved", $Z:$Z, "&lt;&gt;PFA GC", $F:$F, "&lt;&gt;No"),
   IF(C497=2, 1000 - SUMIFS($Y:$Y, $A:$A, A497, $C:$C, C497, $E:$E, "Approved", $Z:$Z, "&lt;&gt;PFA GC", $F:$F, "&lt;&gt;No"),
   IF(C497&gt;=3, 500 - SUMIFS($Y:$Y, $A:$A, A497, $C:$C, C497, $E:$E, "Approved", $Z:$Z, "&lt;&gt;PFA GC", $F:$F, "&lt;&gt;No"), "")))</f>
        <v>495.11</v>
      </c>
      <c r="E497" s="16" t="s">
        <v>28</v>
      </c>
      <c r="F497" s="17" t="s">
        <v>29</v>
      </c>
      <c r="G497" s="44" t="s">
        <v>30</v>
      </c>
      <c r="H497" s="41" t="s">
        <v>470</v>
      </c>
      <c r="I497" s="41" t="s">
        <v>471</v>
      </c>
      <c r="J497" s="41">
        <v>51593</v>
      </c>
      <c r="K497" s="41" t="s">
        <v>95</v>
      </c>
      <c r="L497" s="20" t="s">
        <v>2115</v>
      </c>
      <c r="M497" s="45" t="s">
        <v>101</v>
      </c>
      <c r="N497" s="41" t="s">
        <v>97</v>
      </c>
      <c r="O497" s="41" t="s">
        <v>98</v>
      </c>
      <c r="P497" s="41" t="s">
        <v>270</v>
      </c>
      <c r="Q497" s="41" t="s">
        <v>114</v>
      </c>
      <c r="R497" s="7" t="s">
        <v>488</v>
      </c>
      <c r="S497" s="41">
        <v>2</v>
      </c>
      <c r="T497" s="46">
        <v>0</v>
      </c>
      <c r="U497" s="7">
        <v>46</v>
      </c>
      <c r="V497" s="22" t="s">
        <v>32</v>
      </c>
      <c r="W497" s="41" t="s">
        <v>447</v>
      </c>
      <c r="X497" s="7" t="s">
        <v>34</v>
      </c>
      <c r="Y497" s="10">
        <v>200</v>
      </c>
      <c r="Z497" s="23" t="s">
        <v>37</v>
      </c>
      <c r="AA497" s="12" t="s">
        <v>52</v>
      </c>
      <c r="AB497" s="51"/>
      <c r="AC497" s="23"/>
      <c r="AF497" s="23"/>
    </row>
    <row r="498" spans="1:32" ht="15" customHeight="1" x14ac:dyDescent="0.25">
      <c r="A498" s="42" t="s">
        <v>1507</v>
      </c>
      <c r="B498" s="47">
        <v>45315</v>
      </c>
      <c r="C498" s="44">
        <f>YEAR(B498) - YEAR(_xlfn.MINIFS($B:$B, $A:$A, A498)) + 1</f>
        <v>1</v>
      </c>
      <c r="D498" s="15">
        <f>IF(C498=1, 1500 - SUMIFS($Y:$Y, $A:$A, A498, $C:$C, C498, $E:$E, "Approved", $Z:$Z, "&lt;&gt;PFA GC", $F:$F, "&lt;&gt;No"),
   IF(C498=2, 1000 - SUMIFS($Y:$Y, $A:$A, A498, $C:$C, C498, $E:$E, "Approved", $Z:$Z, "&lt;&gt;PFA GC", $F:$F, "&lt;&gt;No"),
   IF(C498&gt;=3, 500 - SUMIFS($Y:$Y, $A:$A, A498, $C:$C, C498, $E:$E, "Approved", $Z:$Z, "&lt;&gt;PFA GC", $F:$F, "&lt;&gt;No"), "")))</f>
        <v>495.11</v>
      </c>
      <c r="E498" s="16" t="s">
        <v>28</v>
      </c>
      <c r="F498" s="28" t="s">
        <v>29</v>
      </c>
      <c r="G498" s="44" t="s">
        <v>30</v>
      </c>
      <c r="H498" s="41" t="s">
        <v>470</v>
      </c>
      <c r="I498" s="41" t="s">
        <v>471</v>
      </c>
      <c r="J498" s="41">
        <v>51593</v>
      </c>
      <c r="K498" s="41" t="s">
        <v>95</v>
      </c>
      <c r="L498" s="20" t="s">
        <v>2115</v>
      </c>
      <c r="M498" s="45" t="s">
        <v>101</v>
      </c>
      <c r="N498" s="41" t="s">
        <v>97</v>
      </c>
      <c r="O498" s="41" t="s">
        <v>98</v>
      </c>
      <c r="P498" s="41" t="s">
        <v>270</v>
      </c>
      <c r="Q498" s="41" t="s">
        <v>114</v>
      </c>
      <c r="R498" s="7" t="s">
        <v>488</v>
      </c>
      <c r="S498" s="41">
        <v>2</v>
      </c>
      <c r="T498" s="46">
        <v>0</v>
      </c>
      <c r="U498" s="7">
        <v>46</v>
      </c>
      <c r="V498" s="48" t="s">
        <v>32</v>
      </c>
      <c r="W498" s="41" t="s">
        <v>447</v>
      </c>
      <c r="X498" s="7" t="s">
        <v>49</v>
      </c>
      <c r="Y498" s="10">
        <v>622.37</v>
      </c>
      <c r="Z498" s="23"/>
      <c r="AA498" s="12" t="s">
        <v>548</v>
      </c>
      <c r="AB498" s="51"/>
      <c r="AC498" s="23"/>
      <c r="AF498" s="23"/>
    </row>
    <row r="499" spans="1:32" ht="15" customHeight="1" x14ac:dyDescent="0.25">
      <c r="A499" s="30" t="s">
        <v>1515</v>
      </c>
      <c r="B499" s="13">
        <v>45316</v>
      </c>
      <c r="C499" s="29">
        <f>YEAR(B499) - YEAR(_xlfn.MINIFS($B:$B, $A:$A, A499)) + 1</f>
        <v>1</v>
      </c>
      <c r="D499" s="15">
        <f>IF(C499=1, 1500 - SUMIFS($Y:$Y, $A:$A, A499, $C:$C, C499, $E:$E, "Approved", $Z:$Z, "&lt;&gt;PFA GC", $F:$F, "&lt;&gt;No"),
   IF(C499=2, 1000 - SUMIFS($Y:$Y, $A:$A, A499, $C:$C, C499, $E:$E, "Approved", $Z:$Z, "&lt;&gt;PFA GC", $F:$F, "&lt;&gt;No"),
   IF(C499&gt;=3, 500 - SUMIFS($Y:$Y, $A:$A, A499, $C:$C, C499, $E:$E, "Approved", $Z:$Z, "&lt;&gt;PFA GC", $F:$F, "&lt;&gt;No"), "")))</f>
        <v>650</v>
      </c>
      <c r="E499" s="16" t="s">
        <v>28</v>
      </c>
      <c r="F499" s="28" t="s">
        <v>29</v>
      </c>
      <c r="G499" s="29" t="s">
        <v>30</v>
      </c>
      <c r="H499" s="23" t="s">
        <v>93</v>
      </c>
      <c r="I499" s="23" t="s">
        <v>94</v>
      </c>
      <c r="J499" s="23">
        <v>68510</v>
      </c>
      <c r="K499" s="23" t="s">
        <v>95</v>
      </c>
      <c r="L499" s="20" t="s">
        <v>2071</v>
      </c>
      <c r="M499" s="37" t="s">
        <v>101</v>
      </c>
      <c r="N499" s="23" t="s">
        <v>102</v>
      </c>
      <c r="O499" s="23" t="s">
        <v>98</v>
      </c>
      <c r="P499" s="41" t="s">
        <v>270</v>
      </c>
      <c r="Q499" s="23" t="s">
        <v>114</v>
      </c>
      <c r="R499" s="7" t="s">
        <v>486</v>
      </c>
      <c r="S499" s="23">
        <v>1</v>
      </c>
      <c r="T499" s="43">
        <v>1744.83</v>
      </c>
      <c r="U499" s="7" t="s">
        <v>31</v>
      </c>
      <c r="V499" s="18" t="s">
        <v>82</v>
      </c>
      <c r="W499" s="23" t="s">
        <v>206</v>
      </c>
      <c r="X499" s="7" t="s">
        <v>43</v>
      </c>
      <c r="Y499" s="10">
        <v>850</v>
      </c>
      <c r="Z499" s="23"/>
      <c r="AA499" s="12" t="s">
        <v>553</v>
      </c>
      <c r="AB499" s="51"/>
      <c r="AC499" s="23"/>
      <c r="AF499" s="23"/>
    </row>
    <row r="500" spans="1:32" ht="15" customHeight="1" x14ac:dyDescent="0.25">
      <c r="A500" s="30" t="s">
        <v>1514</v>
      </c>
      <c r="B500" s="13">
        <v>45316</v>
      </c>
      <c r="C500" s="29">
        <f>YEAR(B500) - YEAR(_xlfn.MINIFS($B:$B, $A:$A, A500)) + 1</f>
        <v>1</v>
      </c>
      <c r="D500" s="15">
        <f>IF(C500=1, 1500 - SUMIFS($Y:$Y, $A:$A, A500, $C:$C, C500, $E:$E, "Approved", $Z:$Z, "&lt;&gt;PFA GC", $F:$F, "&lt;&gt;No"),
   IF(C500=2, 1000 - SUMIFS($Y:$Y, $A:$A, A500, $C:$C, C500, $E:$E, "Approved", $Z:$Z, "&lt;&gt;PFA GC", $F:$F, "&lt;&gt;No"),
   IF(C500&gt;=3, 500 - SUMIFS($Y:$Y, $A:$A, A500, $C:$C, C500, $E:$E, "Approved", $Z:$Z, "&lt;&gt;PFA GC", $F:$F, "&lt;&gt;No"), "")))</f>
        <v>751.18</v>
      </c>
      <c r="E500" s="16" t="s">
        <v>28</v>
      </c>
      <c r="F500" s="28" t="s">
        <v>29</v>
      </c>
      <c r="G500" s="29" t="s">
        <v>30</v>
      </c>
      <c r="H500" s="23" t="s">
        <v>427</v>
      </c>
      <c r="I500" s="23" t="s">
        <v>94</v>
      </c>
      <c r="J500" s="23">
        <v>68467</v>
      </c>
      <c r="K500" s="23" t="s">
        <v>95</v>
      </c>
      <c r="L500" s="20" t="s">
        <v>2075</v>
      </c>
      <c r="M500" s="37" t="s">
        <v>108</v>
      </c>
      <c r="N500" s="23" t="s">
        <v>102</v>
      </c>
      <c r="O500" s="23" t="s">
        <v>98</v>
      </c>
      <c r="P500" s="41" t="s">
        <v>270</v>
      </c>
      <c r="Q500" s="23" t="s">
        <v>114</v>
      </c>
      <c r="R500" s="7" t="s">
        <v>551</v>
      </c>
      <c r="S500" s="23">
        <v>1</v>
      </c>
      <c r="T500" s="43">
        <v>934</v>
      </c>
      <c r="U500" s="7">
        <v>117</v>
      </c>
      <c r="V500" s="23" t="s">
        <v>82</v>
      </c>
      <c r="W500" s="23" t="s">
        <v>206</v>
      </c>
      <c r="X500" s="7" t="s">
        <v>49</v>
      </c>
      <c r="Y500" s="10">
        <v>748.82</v>
      </c>
      <c r="Z500" s="23" t="s">
        <v>48</v>
      </c>
      <c r="AA500" s="12" t="s">
        <v>552</v>
      </c>
      <c r="AB500" s="51" t="s">
        <v>29</v>
      </c>
      <c r="AC500" s="23"/>
      <c r="AF500" s="23"/>
    </row>
    <row r="501" spans="1:32" ht="15" customHeight="1" x14ac:dyDescent="0.25">
      <c r="A501" s="42" t="s">
        <v>1464</v>
      </c>
      <c r="B501" s="47">
        <v>45316</v>
      </c>
      <c r="C501" s="44">
        <f>YEAR(B501) - YEAR(_xlfn.MINIFS($B:$B, $A:$A, A501)) + 1</f>
        <v>2</v>
      </c>
      <c r="D501" s="15">
        <f>IF(C501=1, 1500 - SUMIFS($Y:$Y, $A:$A, A501, $C:$C, C501, $E:$E, "Approved", $Z:$Z, "&lt;&gt;PFA GC", $F:$F, "&lt;&gt;No"),
   IF(C501=2, 1000 - SUMIFS($Y:$Y, $A:$A, A501, $C:$C, C501, $E:$E, "Approved", $Z:$Z, "&lt;&gt;PFA GC", $F:$F, "&lt;&gt;No"),
   IF(C501&gt;=3, 500 - SUMIFS($Y:$Y, $A:$A, A501, $C:$C, C501, $E:$E, "Approved", $Z:$Z, "&lt;&gt;PFA GC", $F:$F, "&lt;&gt;No"), "")))</f>
        <v>400.65</v>
      </c>
      <c r="E501" s="16" t="s">
        <v>28</v>
      </c>
      <c r="F501" s="49">
        <v>45316</v>
      </c>
      <c r="G501" s="28" t="s">
        <v>30</v>
      </c>
      <c r="H501" s="41" t="s">
        <v>31</v>
      </c>
      <c r="I501" s="41" t="s">
        <v>31</v>
      </c>
      <c r="J501" s="41" t="s">
        <v>31</v>
      </c>
      <c r="K501" s="41" t="s">
        <v>31</v>
      </c>
      <c r="L501" s="20" t="s">
        <v>2078</v>
      </c>
      <c r="M501" s="45" t="s">
        <v>31</v>
      </c>
      <c r="N501" s="41" t="s">
        <v>31</v>
      </c>
      <c r="O501" s="41" t="s">
        <v>31</v>
      </c>
      <c r="P501" s="41" t="s">
        <v>31</v>
      </c>
      <c r="Q501" s="41" t="s">
        <v>31</v>
      </c>
      <c r="R501" s="7" t="s">
        <v>31</v>
      </c>
      <c r="S501" s="41" t="s">
        <v>31</v>
      </c>
      <c r="T501" s="46" t="s">
        <v>31</v>
      </c>
      <c r="U501" s="7" t="s">
        <v>31</v>
      </c>
      <c r="V501" s="48" t="s">
        <v>32</v>
      </c>
      <c r="W501" s="41" t="s">
        <v>61</v>
      </c>
      <c r="X501" s="7" t="s">
        <v>34</v>
      </c>
      <c r="Y501" s="10">
        <v>50</v>
      </c>
      <c r="Z501" s="23" t="s">
        <v>89</v>
      </c>
      <c r="AA501" s="12" t="s">
        <v>52</v>
      </c>
      <c r="AB501" s="51" t="s">
        <v>29</v>
      </c>
      <c r="AC501" s="23" t="s">
        <v>91</v>
      </c>
      <c r="AF501" s="23"/>
    </row>
    <row r="502" spans="1:32" ht="15" customHeight="1" x14ac:dyDescent="0.25">
      <c r="A502" s="31" t="s">
        <v>1387</v>
      </c>
      <c r="B502" s="47">
        <v>45316</v>
      </c>
      <c r="C502" s="44">
        <f>YEAR(B502) - YEAR(_xlfn.MINIFS($B:$B, $A:$A, A502)) + 1</f>
        <v>2</v>
      </c>
      <c r="D502" s="15">
        <f>IF(C502=1, 1500 - SUMIFS($Y:$Y, $A:$A, A502, $C:$C, C502, $E:$E, "Approved", $Z:$Z, "&lt;&gt;PFA GC", $F:$F, "&lt;&gt;No"),
   IF(C502=2, 1000 - SUMIFS($Y:$Y, $A:$A, A502, $C:$C, C502, $E:$E, "Approved", $Z:$Z, "&lt;&gt;PFA GC", $F:$F, "&lt;&gt;No"),
   IF(C502&gt;=3, 500 - SUMIFS($Y:$Y, $A:$A, A502, $C:$C, C502, $E:$E, "Approved", $Z:$Z, "&lt;&gt;PFA GC", $F:$F, "&lt;&gt;No"), "")))</f>
        <v>1000</v>
      </c>
      <c r="E502" s="16" t="s">
        <v>28</v>
      </c>
      <c r="F502" s="49">
        <v>45316</v>
      </c>
      <c r="G502" s="28" t="s">
        <v>30</v>
      </c>
      <c r="H502" s="41" t="s">
        <v>31</v>
      </c>
      <c r="I502" s="41" t="s">
        <v>31</v>
      </c>
      <c r="J502" s="41" t="s">
        <v>31</v>
      </c>
      <c r="K502" s="41" t="s">
        <v>31</v>
      </c>
      <c r="L502" s="20" t="s">
        <v>2079</v>
      </c>
      <c r="M502" s="45" t="s">
        <v>31</v>
      </c>
      <c r="N502" s="41" t="s">
        <v>31</v>
      </c>
      <c r="O502" s="41" t="s">
        <v>31</v>
      </c>
      <c r="P502" s="41" t="s">
        <v>31</v>
      </c>
      <c r="Q502" s="41" t="s">
        <v>31</v>
      </c>
      <c r="R502" s="7" t="s">
        <v>31</v>
      </c>
      <c r="S502" s="41" t="s">
        <v>31</v>
      </c>
      <c r="T502" s="46" t="s">
        <v>31</v>
      </c>
      <c r="U502" s="7" t="s">
        <v>31</v>
      </c>
      <c r="V502" s="48" t="s">
        <v>32</v>
      </c>
      <c r="W502" s="41" t="s">
        <v>39</v>
      </c>
      <c r="X502" s="7" t="s">
        <v>34</v>
      </c>
      <c r="Y502" s="10">
        <v>100</v>
      </c>
      <c r="Z502" s="23" t="s">
        <v>89</v>
      </c>
      <c r="AA502" s="12" t="s">
        <v>52</v>
      </c>
      <c r="AB502" s="51" t="s">
        <v>29</v>
      </c>
      <c r="AC502" s="23" t="s">
        <v>91</v>
      </c>
      <c r="AF502" s="23"/>
    </row>
    <row r="503" spans="1:32" ht="15" customHeight="1" x14ac:dyDescent="0.25">
      <c r="A503" s="31" t="s">
        <v>1218</v>
      </c>
      <c r="B503" s="32">
        <v>45316</v>
      </c>
      <c r="C503" s="44">
        <f>YEAR(B503) - YEAR(_xlfn.MINIFS($B:$B, $A:$A, A503)) + 1</f>
        <v>2</v>
      </c>
      <c r="D503" s="15">
        <f>IF(C503=1, 1500 - SUMIFS($Y:$Y, $A:$A, A503, $C:$C, C503, $E:$E, "Approved", $Z:$Z, "&lt;&gt;PFA GC", $F:$F, "&lt;&gt;No"),
   IF(C503=2, 1000 - SUMIFS($Y:$Y, $A:$A, A503, $C:$C, C503, $E:$E, "Approved", $Z:$Z, "&lt;&gt;PFA GC", $F:$F, "&lt;&gt;No"),
   IF(C503&gt;=3, 500 - SUMIFS($Y:$Y, $A:$A, A503, $C:$C, C503, $E:$E, "Approved", $Z:$Z, "&lt;&gt;PFA GC", $F:$F, "&lt;&gt;No"), "")))</f>
        <v>1000</v>
      </c>
      <c r="E503" s="16" t="s">
        <v>28</v>
      </c>
      <c r="F503" s="49">
        <v>45316</v>
      </c>
      <c r="G503" s="28" t="s">
        <v>30</v>
      </c>
      <c r="H503" s="41" t="s">
        <v>31</v>
      </c>
      <c r="I503" s="41" t="s">
        <v>31</v>
      </c>
      <c r="J503" s="41" t="s">
        <v>31</v>
      </c>
      <c r="K503" s="41" t="s">
        <v>31</v>
      </c>
      <c r="L503" s="20" t="s">
        <v>2096</v>
      </c>
      <c r="M503" s="45" t="s">
        <v>31</v>
      </c>
      <c r="N503" s="41" t="s">
        <v>31</v>
      </c>
      <c r="O503" s="41" t="s">
        <v>31</v>
      </c>
      <c r="P503" s="41" t="s">
        <v>31</v>
      </c>
      <c r="Q503" s="41" t="s">
        <v>31</v>
      </c>
      <c r="R503" s="7" t="s">
        <v>31</v>
      </c>
      <c r="S503" s="41" t="s">
        <v>31</v>
      </c>
      <c r="T503" s="46" t="s">
        <v>31</v>
      </c>
      <c r="U503" s="7" t="s">
        <v>31</v>
      </c>
      <c r="V503" s="48" t="s">
        <v>32</v>
      </c>
      <c r="W503" s="41" t="s">
        <v>61</v>
      </c>
      <c r="X503" s="7" t="s">
        <v>34</v>
      </c>
      <c r="Y503" s="10">
        <v>50</v>
      </c>
      <c r="Z503" s="23" t="s">
        <v>89</v>
      </c>
      <c r="AA503" s="12" t="s">
        <v>52</v>
      </c>
      <c r="AB503" s="51" t="s">
        <v>29</v>
      </c>
      <c r="AC503" s="23" t="s">
        <v>91</v>
      </c>
      <c r="AF503" s="23"/>
    </row>
    <row r="504" spans="1:32" ht="15" customHeight="1" x14ac:dyDescent="0.25">
      <c r="A504" s="30" t="s">
        <v>1518</v>
      </c>
      <c r="B504" s="25">
        <v>45317</v>
      </c>
      <c r="C504" s="29">
        <f>YEAR(B504) - YEAR(_xlfn.MINIFS($B:$B, $A:$A, A504)) + 1</f>
        <v>1</v>
      </c>
      <c r="D504" s="15">
        <f>IF(C504=1, 1500 - SUMIFS($Y:$Y, $A:$A, A504, $C:$C, C504, $E:$E, "Approved", $Z:$Z, "&lt;&gt;PFA GC", $F:$F, "&lt;&gt;No"),
   IF(C504=2, 1000 - SUMIFS($Y:$Y, $A:$A, A504, $C:$C, C504, $E:$E, "Approved", $Z:$Z, "&lt;&gt;PFA GC", $F:$F, "&lt;&gt;No"),
   IF(C504&gt;=3, 500 - SUMIFS($Y:$Y, $A:$A, A504, $C:$C, C504, $E:$E, "Approved", $Z:$Z, "&lt;&gt;PFA GC", $F:$F, "&lt;&gt;No"), "")))</f>
        <v>1500</v>
      </c>
      <c r="E504" s="16" t="s">
        <v>28</v>
      </c>
      <c r="F504" s="28" t="s">
        <v>99</v>
      </c>
      <c r="G504" s="29" t="s">
        <v>202</v>
      </c>
      <c r="H504" s="23" t="s">
        <v>347</v>
      </c>
      <c r="I504" s="23" t="s">
        <v>94</v>
      </c>
      <c r="J504" s="23">
        <v>68333</v>
      </c>
      <c r="K504" s="37" t="s">
        <v>95</v>
      </c>
      <c r="L504" s="20" t="s">
        <v>2066</v>
      </c>
      <c r="M504" s="37" t="s">
        <v>111</v>
      </c>
      <c r="N504" s="37" t="s">
        <v>97</v>
      </c>
      <c r="O504" s="37" t="s">
        <v>98</v>
      </c>
      <c r="P504" s="37" t="s">
        <v>99</v>
      </c>
      <c r="Q504" s="37" t="s">
        <v>114</v>
      </c>
      <c r="R504" s="7" t="s">
        <v>486</v>
      </c>
      <c r="S504" s="23">
        <v>1</v>
      </c>
      <c r="T504" s="43">
        <v>3641</v>
      </c>
      <c r="U504" s="7"/>
      <c r="V504" s="34" t="s">
        <v>81</v>
      </c>
      <c r="W504" s="23" t="s">
        <v>351</v>
      </c>
      <c r="X504" s="7" t="s">
        <v>34</v>
      </c>
      <c r="Y504" s="10">
        <v>650</v>
      </c>
      <c r="Z504" s="23" t="s">
        <v>35</v>
      </c>
      <c r="AA504" s="12" t="s">
        <v>52</v>
      </c>
      <c r="AB504" s="51"/>
      <c r="AC504" s="29"/>
      <c r="AF504" s="23"/>
    </row>
    <row r="505" spans="1:32" ht="15" customHeight="1" x14ac:dyDescent="0.25">
      <c r="A505" s="31" t="s">
        <v>1268</v>
      </c>
      <c r="B505" s="47">
        <v>45317</v>
      </c>
      <c r="C505" s="44">
        <f>YEAR(B505) - YEAR(_xlfn.MINIFS($B:$B, $A:$A, A505)) + 1</f>
        <v>2</v>
      </c>
      <c r="D505" s="15">
        <f>IF(C505=1, 1500 - SUMIFS($Y:$Y, $A:$A, A505, $C:$C, C505, $E:$E, "Approved", $Z:$Z, "&lt;&gt;PFA GC", $F:$F, "&lt;&gt;No"),
   IF(C505=2, 1000 - SUMIFS($Y:$Y, $A:$A, A505, $C:$C, C505, $E:$E, "Approved", $Z:$Z, "&lt;&gt;PFA GC", $F:$F, "&lt;&gt;No"),
   IF(C505&gt;=3, 500 - SUMIFS($Y:$Y, $A:$A, A505, $C:$C, C505, $E:$E, "Approved", $Z:$Z, "&lt;&gt;PFA GC", $F:$F, "&lt;&gt;No"), "")))</f>
        <v>-324.61999999999989</v>
      </c>
      <c r="E505" s="16" t="s">
        <v>28</v>
      </c>
      <c r="F505" s="33">
        <v>45317</v>
      </c>
      <c r="G505" s="28" t="s">
        <v>30</v>
      </c>
      <c r="H505" s="41" t="s">
        <v>31</v>
      </c>
      <c r="I505" s="41" t="s">
        <v>31</v>
      </c>
      <c r="J505" s="41" t="s">
        <v>31</v>
      </c>
      <c r="K505" s="41" t="s">
        <v>31</v>
      </c>
      <c r="L505" s="20" t="s">
        <v>2068</v>
      </c>
      <c r="M505" s="45" t="s">
        <v>31</v>
      </c>
      <c r="N505" s="41" t="s">
        <v>31</v>
      </c>
      <c r="O505" s="41" t="s">
        <v>31</v>
      </c>
      <c r="P505" s="41" t="s">
        <v>31</v>
      </c>
      <c r="Q505" s="41" t="s">
        <v>31</v>
      </c>
      <c r="R505" s="7" t="s">
        <v>31</v>
      </c>
      <c r="S505" s="41" t="s">
        <v>31</v>
      </c>
      <c r="T505" s="46" t="s">
        <v>31</v>
      </c>
      <c r="U505" s="7" t="s">
        <v>31</v>
      </c>
      <c r="V505" s="22" t="s">
        <v>32</v>
      </c>
      <c r="W505" s="41" t="s">
        <v>61</v>
      </c>
      <c r="X505" s="7" t="s">
        <v>34</v>
      </c>
      <c r="Y505" s="10">
        <v>50</v>
      </c>
      <c r="Z505" s="23" t="s">
        <v>89</v>
      </c>
      <c r="AA505" s="12" t="s">
        <v>52</v>
      </c>
      <c r="AB505" s="51" t="s">
        <v>29</v>
      </c>
      <c r="AC505" s="23" t="s">
        <v>91</v>
      </c>
      <c r="AF505" s="23"/>
    </row>
    <row r="506" spans="1:32" ht="15" customHeight="1" x14ac:dyDescent="0.25">
      <c r="A506" s="42" t="s">
        <v>1517</v>
      </c>
      <c r="B506" s="32">
        <v>45317</v>
      </c>
      <c r="C506" s="44">
        <f>YEAR(B506) - YEAR(_xlfn.MINIFS($B:$B, $A:$A, A506)) + 1</f>
        <v>1</v>
      </c>
      <c r="D506" s="15">
        <f>IF(C506=1, 1500 - SUMIFS($Y:$Y, $A:$A, A506, $C:$C, C506, $E:$E, "Approved", $Z:$Z, "&lt;&gt;PFA GC", $F:$F, "&lt;&gt;No"),
   IF(C506=2, 1000 - SUMIFS($Y:$Y, $A:$A, A506, $C:$C, C506, $E:$E, "Approved", $Z:$Z, "&lt;&gt;PFA GC", $F:$F, "&lt;&gt;No"),
   IF(C506&gt;=3, 500 - SUMIFS($Y:$Y, $A:$A, A506, $C:$C, C506, $E:$E, "Approved", $Z:$Z, "&lt;&gt;PFA GC", $F:$F, "&lt;&gt;No"), "")))</f>
        <v>1500</v>
      </c>
      <c r="E506" s="16" t="s">
        <v>28</v>
      </c>
      <c r="F506" s="49">
        <v>45317</v>
      </c>
      <c r="G506" s="28" t="s">
        <v>30</v>
      </c>
      <c r="H506" s="41" t="s">
        <v>31</v>
      </c>
      <c r="I506" s="41" t="s">
        <v>31</v>
      </c>
      <c r="J506" s="41" t="s">
        <v>31</v>
      </c>
      <c r="K506" s="41" t="s">
        <v>31</v>
      </c>
      <c r="L506" s="20" t="s">
        <v>2075</v>
      </c>
      <c r="M506" s="45" t="s">
        <v>31</v>
      </c>
      <c r="N506" s="41" t="s">
        <v>31</v>
      </c>
      <c r="O506" s="41" t="s">
        <v>31</v>
      </c>
      <c r="P506" s="41" t="s">
        <v>31</v>
      </c>
      <c r="Q506" s="41" t="s">
        <v>31</v>
      </c>
      <c r="R506" s="7" t="s">
        <v>31</v>
      </c>
      <c r="S506" s="41" t="s">
        <v>31</v>
      </c>
      <c r="T506" s="46" t="s">
        <v>31</v>
      </c>
      <c r="U506" s="7" t="s">
        <v>31</v>
      </c>
      <c r="V506" s="22" t="s">
        <v>32</v>
      </c>
      <c r="W506" s="41" t="s">
        <v>39</v>
      </c>
      <c r="X506" s="7" t="s">
        <v>34</v>
      </c>
      <c r="Y506" s="10">
        <v>100</v>
      </c>
      <c r="Z506" s="23" t="s">
        <v>89</v>
      </c>
      <c r="AA506" s="12" t="s">
        <v>52</v>
      </c>
      <c r="AB506" s="51" t="s">
        <v>29</v>
      </c>
      <c r="AC506" s="23" t="s">
        <v>91</v>
      </c>
      <c r="AF506" s="23"/>
    </row>
    <row r="507" spans="1:32" ht="15" customHeight="1" x14ac:dyDescent="0.25">
      <c r="A507" s="31" t="s">
        <v>1455</v>
      </c>
      <c r="B507" s="47">
        <v>45317</v>
      </c>
      <c r="C507" s="44">
        <f>YEAR(B507) - YEAR(_xlfn.MINIFS($B:$B, $A:$A, A507)) + 1</f>
        <v>2</v>
      </c>
      <c r="D507" s="15">
        <f>IF(C507=1, 1500 - SUMIFS($Y:$Y, $A:$A, A507, $C:$C, C507, $E:$E, "Approved", $Z:$Z, "&lt;&gt;PFA GC", $F:$F, "&lt;&gt;No"),
   IF(C507=2, 1000 - SUMIFS($Y:$Y, $A:$A, A507, $C:$C, C507, $E:$E, "Approved", $Z:$Z, "&lt;&gt;PFA GC", $F:$F, "&lt;&gt;No"),
   IF(C507&gt;=3, 500 - SUMIFS($Y:$Y, $A:$A, A507, $C:$C, C507, $E:$E, "Approved", $Z:$Z, "&lt;&gt;PFA GC", $F:$F, "&lt;&gt;No"), "")))</f>
        <v>1000</v>
      </c>
      <c r="E507" s="16" t="s">
        <v>28</v>
      </c>
      <c r="F507" s="49">
        <v>45317</v>
      </c>
      <c r="G507" s="28" t="s">
        <v>30</v>
      </c>
      <c r="H507" s="41" t="s">
        <v>31</v>
      </c>
      <c r="I507" s="41" t="s">
        <v>31</v>
      </c>
      <c r="J507" s="41" t="s">
        <v>31</v>
      </c>
      <c r="K507" s="41" t="s">
        <v>31</v>
      </c>
      <c r="L507" s="20" t="s">
        <v>2080</v>
      </c>
      <c r="M507" s="45" t="s">
        <v>31</v>
      </c>
      <c r="N507" s="41" t="s">
        <v>31</v>
      </c>
      <c r="O507" s="41" t="s">
        <v>31</v>
      </c>
      <c r="P507" s="41" t="s">
        <v>31</v>
      </c>
      <c r="Q507" s="41" t="s">
        <v>31</v>
      </c>
      <c r="R507" s="7" t="s">
        <v>31</v>
      </c>
      <c r="S507" s="41" t="s">
        <v>31</v>
      </c>
      <c r="T507" s="46" t="s">
        <v>31</v>
      </c>
      <c r="U507" s="7" t="s">
        <v>31</v>
      </c>
      <c r="V507" s="22" t="s">
        <v>32</v>
      </c>
      <c r="W507" s="41" t="s">
        <v>61</v>
      </c>
      <c r="X507" s="7" t="s">
        <v>34</v>
      </c>
      <c r="Y507" s="10">
        <v>50</v>
      </c>
      <c r="Z507" s="23" t="s">
        <v>89</v>
      </c>
      <c r="AA507" s="12" t="s">
        <v>52</v>
      </c>
      <c r="AB507" s="51" t="s">
        <v>29</v>
      </c>
      <c r="AC507" s="23" t="s">
        <v>91</v>
      </c>
      <c r="AF507" s="23"/>
    </row>
    <row r="508" spans="1:32" ht="15" customHeight="1" x14ac:dyDescent="0.25">
      <c r="A508" s="27" t="s">
        <v>1516</v>
      </c>
      <c r="B508" s="25">
        <v>45317</v>
      </c>
      <c r="C508" s="29">
        <f>YEAR(B508) - YEAR(_xlfn.MINIFS($B:$B, $A:$A, A508)) + 1</f>
        <v>1</v>
      </c>
      <c r="D508" s="15">
        <f>IF(C508=1, 1500 - SUMIFS($Y:$Y, $A:$A, A508, $C:$C, C508, $E:$E, "Approved", $Z:$Z, "&lt;&gt;PFA GC", $F:$F, "&lt;&gt;No"),
   IF(C508=2, 1000 - SUMIFS($Y:$Y, $A:$A, A508, $C:$C, C508, $E:$E, "Approved", $Z:$Z, "&lt;&gt;PFA GC", $F:$F, "&lt;&gt;No"),
   IF(C508&gt;=3, 500 - SUMIFS($Y:$Y, $A:$A, A508, $C:$C, C508, $E:$E, "Approved", $Z:$Z, "&lt;&gt;PFA GC", $F:$F, "&lt;&gt;No"), "")))</f>
        <v>156.84999999999991</v>
      </c>
      <c r="E508" s="16" t="s">
        <v>28</v>
      </c>
      <c r="F508" s="17" t="s">
        <v>29</v>
      </c>
      <c r="G508" s="29" t="s">
        <v>30</v>
      </c>
      <c r="H508" s="23" t="s">
        <v>93</v>
      </c>
      <c r="I508" s="23" t="s">
        <v>125</v>
      </c>
      <c r="J508" s="23">
        <v>68510</v>
      </c>
      <c r="K508" s="23" t="s">
        <v>95</v>
      </c>
      <c r="L508" s="20" t="s">
        <v>2116</v>
      </c>
      <c r="M508" s="37" t="s">
        <v>101</v>
      </c>
      <c r="N508" s="23" t="s">
        <v>97</v>
      </c>
      <c r="O508" s="23" t="s">
        <v>31</v>
      </c>
      <c r="P508" s="39" t="s">
        <v>303</v>
      </c>
      <c r="Q508" s="23" t="s">
        <v>167</v>
      </c>
      <c r="R508" s="7" t="s">
        <v>486</v>
      </c>
      <c r="S508" s="23">
        <v>5</v>
      </c>
      <c r="T508" s="43">
        <v>586</v>
      </c>
      <c r="U508" s="7">
        <v>11</v>
      </c>
      <c r="V508" s="34" t="s">
        <v>81</v>
      </c>
      <c r="W508" s="23" t="s">
        <v>109</v>
      </c>
      <c r="X508" s="7" t="s">
        <v>45</v>
      </c>
      <c r="Y508" s="10">
        <v>128.69999999999999</v>
      </c>
      <c r="Z508" s="23"/>
      <c r="AA508" s="12" t="s">
        <v>104</v>
      </c>
      <c r="AB508" s="51"/>
      <c r="AC508" s="23"/>
      <c r="AF508" s="23"/>
    </row>
    <row r="509" spans="1:32" ht="15" customHeight="1" x14ac:dyDescent="0.25">
      <c r="A509" s="27" t="s">
        <v>1516</v>
      </c>
      <c r="B509" s="25">
        <v>45317</v>
      </c>
      <c r="C509" s="29">
        <f>YEAR(B509) - YEAR(_xlfn.MINIFS($B:$B, $A:$A, A509)) + 1</f>
        <v>1</v>
      </c>
      <c r="D509" s="15">
        <f>IF(C509=1, 1500 - SUMIFS($Y:$Y, $A:$A, A509, $C:$C, C509, $E:$E, "Approved", $Z:$Z, "&lt;&gt;PFA GC", $F:$F, "&lt;&gt;No"),
   IF(C509=2, 1000 - SUMIFS($Y:$Y, $A:$A, A509, $C:$C, C509, $E:$E, "Approved", $Z:$Z, "&lt;&gt;PFA GC", $F:$F, "&lt;&gt;No"),
   IF(C509&gt;=3, 500 - SUMIFS($Y:$Y, $A:$A, A509, $C:$C, C509, $E:$E, "Approved", $Z:$Z, "&lt;&gt;PFA GC", $F:$F, "&lt;&gt;No"), "")))</f>
        <v>156.84999999999991</v>
      </c>
      <c r="E509" s="16" t="s">
        <v>28</v>
      </c>
      <c r="F509" s="17" t="s">
        <v>29</v>
      </c>
      <c r="G509" s="29" t="s">
        <v>30</v>
      </c>
      <c r="H509" s="23" t="s">
        <v>93</v>
      </c>
      <c r="I509" s="23" t="s">
        <v>125</v>
      </c>
      <c r="J509" s="23">
        <v>68510</v>
      </c>
      <c r="K509" s="23" t="s">
        <v>95</v>
      </c>
      <c r="L509" s="20" t="s">
        <v>2116</v>
      </c>
      <c r="M509" s="37" t="s">
        <v>101</v>
      </c>
      <c r="N509" s="23" t="s">
        <v>97</v>
      </c>
      <c r="O509" s="23" t="s">
        <v>31</v>
      </c>
      <c r="P509" s="39" t="s">
        <v>303</v>
      </c>
      <c r="Q509" s="23" t="s">
        <v>167</v>
      </c>
      <c r="R509" s="7" t="s">
        <v>486</v>
      </c>
      <c r="S509" s="23">
        <v>5</v>
      </c>
      <c r="T509" s="43">
        <v>586</v>
      </c>
      <c r="U509" s="7">
        <v>11</v>
      </c>
      <c r="V509" s="41" t="s">
        <v>81</v>
      </c>
      <c r="W509" s="23" t="s">
        <v>109</v>
      </c>
      <c r="X509" s="7" t="s">
        <v>45</v>
      </c>
      <c r="Y509" s="10">
        <v>264.45</v>
      </c>
      <c r="Z509" s="23"/>
      <c r="AA509" s="12" t="s">
        <v>70</v>
      </c>
      <c r="AB509" s="51"/>
      <c r="AC509" s="23"/>
      <c r="AF509" s="23"/>
    </row>
    <row r="510" spans="1:32" ht="15" customHeight="1" x14ac:dyDescent="0.25">
      <c r="A510" s="27" t="s">
        <v>1516</v>
      </c>
      <c r="B510" s="25">
        <v>45317</v>
      </c>
      <c r="C510" s="29">
        <f>YEAR(B510) - YEAR(_xlfn.MINIFS($B:$B, $A:$A, A510)) + 1</f>
        <v>1</v>
      </c>
      <c r="D510" s="15">
        <f>IF(C510=1, 1500 - SUMIFS($Y:$Y, $A:$A, A510, $C:$C, C510, $E:$E, "Approved", $Z:$Z, "&lt;&gt;PFA GC", $F:$F, "&lt;&gt;No"),
   IF(C510=2, 1000 - SUMIFS($Y:$Y, $A:$A, A510, $C:$C, C510, $E:$E, "Approved", $Z:$Z, "&lt;&gt;PFA GC", $F:$F, "&lt;&gt;No"),
   IF(C510&gt;=3, 500 - SUMIFS($Y:$Y, $A:$A, A510, $C:$C, C510, $E:$E, "Approved", $Z:$Z, "&lt;&gt;PFA GC", $F:$F, "&lt;&gt;No"), "")))</f>
        <v>156.84999999999991</v>
      </c>
      <c r="E510" s="16" t="s">
        <v>28</v>
      </c>
      <c r="F510" s="28" t="s">
        <v>29</v>
      </c>
      <c r="G510" s="29" t="s">
        <v>30</v>
      </c>
      <c r="H510" s="23" t="s">
        <v>93</v>
      </c>
      <c r="I510" s="23" t="s">
        <v>125</v>
      </c>
      <c r="J510" s="23">
        <v>68510</v>
      </c>
      <c r="K510" s="23" t="s">
        <v>95</v>
      </c>
      <c r="L510" s="20" t="s">
        <v>2116</v>
      </c>
      <c r="M510" s="37" t="s">
        <v>101</v>
      </c>
      <c r="N510" s="23" t="s">
        <v>97</v>
      </c>
      <c r="O510" s="23" t="s">
        <v>31</v>
      </c>
      <c r="P510" s="39" t="s">
        <v>303</v>
      </c>
      <c r="Q510" s="23" t="s">
        <v>167</v>
      </c>
      <c r="R510" s="7" t="s">
        <v>486</v>
      </c>
      <c r="S510" s="23">
        <v>5</v>
      </c>
      <c r="T510" s="43">
        <v>586</v>
      </c>
      <c r="U510" s="7">
        <v>11</v>
      </c>
      <c r="V510" s="41" t="s">
        <v>81</v>
      </c>
      <c r="W510" s="23" t="s">
        <v>109</v>
      </c>
      <c r="X510" s="7" t="s">
        <v>43</v>
      </c>
      <c r="Y510" s="10">
        <v>950</v>
      </c>
      <c r="Z510" s="23"/>
      <c r="AA510" s="12" t="s">
        <v>554</v>
      </c>
      <c r="AB510" s="51"/>
      <c r="AC510" s="23"/>
      <c r="AF510" s="23"/>
    </row>
    <row r="511" spans="1:32" ht="15" customHeight="1" x14ac:dyDescent="0.25">
      <c r="A511" s="42" t="s">
        <v>1519</v>
      </c>
      <c r="B511" s="32">
        <v>45318</v>
      </c>
      <c r="C511" s="44">
        <f>YEAR(B511) - YEAR(_xlfn.MINIFS($B:$B, $A:$A, A511)) + 1</f>
        <v>1</v>
      </c>
      <c r="D511" s="15">
        <f>IF(C511=1, 1500 - SUMIFS($Y:$Y, $A:$A, A511, $C:$C, C511, $E:$E, "Approved", $Z:$Z, "&lt;&gt;PFA GC", $F:$F, "&lt;&gt;No"),
   IF(C511=2, 1000 - SUMIFS($Y:$Y, $A:$A, A511, $C:$C, C511, $E:$E, "Approved", $Z:$Z, "&lt;&gt;PFA GC", $F:$F, "&lt;&gt;No"),
   IF(C511&gt;=3, 500 - SUMIFS($Y:$Y, $A:$A, A511, $C:$C, C511, $E:$E, "Approved", $Z:$Z, "&lt;&gt;PFA GC", $F:$F, "&lt;&gt;No"), "")))</f>
        <v>831</v>
      </c>
      <c r="E511" s="16" t="s">
        <v>28</v>
      </c>
      <c r="F511" s="49" t="s">
        <v>29</v>
      </c>
      <c r="G511" s="44" t="s">
        <v>30</v>
      </c>
      <c r="H511" s="41" t="s">
        <v>100</v>
      </c>
      <c r="I511" s="41" t="s">
        <v>94</v>
      </c>
      <c r="J511" s="41">
        <v>68116</v>
      </c>
      <c r="K511" s="41" t="s">
        <v>95</v>
      </c>
      <c r="L511" s="20" t="s">
        <v>2088</v>
      </c>
      <c r="M511" s="45" t="s">
        <v>96</v>
      </c>
      <c r="N511" s="41" t="s">
        <v>97</v>
      </c>
      <c r="O511" s="41" t="s">
        <v>98</v>
      </c>
      <c r="P511" s="41" t="s">
        <v>270</v>
      </c>
      <c r="Q511" s="41" t="s">
        <v>114</v>
      </c>
      <c r="R511" s="7" t="s">
        <v>507</v>
      </c>
      <c r="S511" s="41">
        <v>4</v>
      </c>
      <c r="T511" s="46">
        <v>8486</v>
      </c>
      <c r="U511" s="7">
        <v>21</v>
      </c>
      <c r="V511" s="48" t="s">
        <v>47</v>
      </c>
      <c r="W511" s="41" t="s">
        <v>555</v>
      </c>
      <c r="X511" s="7" t="s">
        <v>45</v>
      </c>
      <c r="Y511" s="10">
        <v>103.4</v>
      </c>
      <c r="Z511" s="23" t="s">
        <v>48</v>
      </c>
      <c r="AA511" s="50" t="s">
        <v>55</v>
      </c>
      <c r="AB511" s="51"/>
      <c r="AC511" s="23"/>
      <c r="AF511" s="23"/>
    </row>
    <row r="512" spans="1:32" ht="15" customHeight="1" x14ac:dyDescent="0.25">
      <c r="A512" s="31" t="s">
        <v>1519</v>
      </c>
      <c r="B512" s="47">
        <v>45318</v>
      </c>
      <c r="C512" s="44">
        <f>YEAR(B512) - YEAR(_xlfn.MINIFS($B:$B, $A:$A, A512)) + 1</f>
        <v>1</v>
      </c>
      <c r="D512" s="15">
        <f>IF(C512=1, 1500 - SUMIFS($Y:$Y, $A:$A, A512, $C:$C, C512, $E:$E, "Approved", $Z:$Z, "&lt;&gt;PFA GC", $F:$F, "&lt;&gt;No"),
   IF(C512=2, 1000 - SUMIFS($Y:$Y, $A:$A, A512, $C:$C, C512, $E:$E, "Approved", $Z:$Z, "&lt;&gt;PFA GC", $F:$F, "&lt;&gt;No"),
   IF(C512&gt;=3, 500 - SUMIFS($Y:$Y, $A:$A, A512, $C:$C, C512, $E:$E, "Approved", $Z:$Z, "&lt;&gt;PFA GC", $F:$F, "&lt;&gt;No"), "")))</f>
        <v>831</v>
      </c>
      <c r="E512" s="16" t="s">
        <v>28</v>
      </c>
      <c r="F512" s="49" t="s">
        <v>29</v>
      </c>
      <c r="G512" s="44" t="s">
        <v>30</v>
      </c>
      <c r="H512" s="41" t="s">
        <v>100</v>
      </c>
      <c r="I512" s="41" t="s">
        <v>94</v>
      </c>
      <c r="J512" s="41">
        <v>68116</v>
      </c>
      <c r="K512" s="41" t="s">
        <v>95</v>
      </c>
      <c r="L512" s="20" t="s">
        <v>2088</v>
      </c>
      <c r="M512" s="45" t="s">
        <v>96</v>
      </c>
      <c r="N512" s="41" t="s">
        <v>97</v>
      </c>
      <c r="O512" s="41" t="s">
        <v>98</v>
      </c>
      <c r="P512" s="41" t="s">
        <v>270</v>
      </c>
      <c r="Q512" s="41" t="s">
        <v>114</v>
      </c>
      <c r="R512" s="7" t="s">
        <v>507</v>
      </c>
      <c r="S512" s="41">
        <v>4</v>
      </c>
      <c r="T512" s="46">
        <v>8486</v>
      </c>
      <c r="U512" s="7">
        <v>21</v>
      </c>
      <c r="V512" s="48" t="s">
        <v>47</v>
      </c>
      <c r="W512" s="41" t="s">
        <v>555</v>
      </c>
      <c r="X512" s="7" t="s">
        <v>556</v>
      </c>
      <c r="Y512" s="10">
        <v>158.62</v>
      </c>
      <c r="Z512" s="23" t="s">
        <v>48</v>
      </c>
      <c r="AA512" s="50" t="s">
        <v>557</v>
      </c>
      <c r="AB512" s="51"/>
      <c r="AC512" s="23"/>
      <c r="AF512" s="23"/>
    </row>
    <row r="513" spans="1:32" ht="15" customHeight="1" x14ac:dyDescent="0.25">
      <c r="A513" s="31" t="s">
        <v>1519</v>
      </c>
      <c r="B513" s="32">
        <v>45318</v>
      </c>
      <c r="C513" s="44">
        <f>YEAR(B513) - YEAR(_xlfn.MINIFS($B:$B, $A:$A, A513)) + 1</f>
        <v>1</v>
      </c>
      <c r="D513" s="15">
        <f>IF(C513=1, 1500 - SUMIFS($Y:$Y, $A:$A, A513, $C:$C, C513, $E:$E, "Approved", $Z:$Z, "&lt;&gt;PFA GC", $F:$F, "&lt;&gt;No"),
   IF(C513=2, 1000 - SUMIFS($Y:$Y, $A:$A, A513, $C:$C, C513, $E:$E, "Approved", $Z:$Z, "&lt;&gt;PFA GC", $F:$F, "&lt;&gt;No"),
   IF(C513&gt;=3, 500 - SUMIFS($Y:$Y, $A:$A, A513, $C:$C, C513, $E:$E, "Approved", $Z:$Z, "&lt;&gt;PFA GC", $F:$F, "&lt;&gt;No"), "")))</f>
        <v>831</v>
      </c>
      <c r="E513" s="16" t="s">
        <v>28</v>
      </c>
      <c r="F513" s="49" t="s">
        <v>29</v>
      </c>
      <c r="G513" s="44" t="s">
        <v>30</v>
      </c>
      <c r="H513" s="41" t="s">
        <v>100</v>
      </c>
      <c r="I513" s="41" t="s">
        <v>94</v>
      </c>
      <c r="J513" s="41">
        <v>68116</v>
      </c>
      <c r="K513" s="41" t="s">
        <v>95</v>
      </c>
      <c r="L513" s="20" t="s">
        <v>2088</v>
      </c>
      <c r="M513" s="45" t="s">
        <v>96</v>
      </c>
      <c r="N513" s="41" t="s">
        <v>97</v>
      </c>
      <c r="O513" s="41" t="s">
        <v>98</v>
      </c>
      <c r="P513" s="41" t="s">
        <v>270</v>
      </c>
      <c r="Q513" s="41" t="s">
        <v>114</v>
      </c>
      <c r="R513" s="7" t="s">
        <v>507</v>
      </c>
      <c r="S513" s="41">
        <v>4</v>
      </c>
      <c r="T513" s="46">
        <v>8486</v>
      </c>
      <c r="U513" s="7">
        <v>21</v>
      </c>
      <c r="V513" s="22" t="s">
        <v>47</v>
      </c>
      <c r="W513" s="41" t="s">
        <v>555</v>
      </c>
      <c r="X513" s="7" t="s">
        <v>45</v>
      </c>
      <c r="Y513" s="10">
        <v>160</v>
      </c>
      <c r="Z513" s="23" t="s">
        <v>48</v>
      </c>
      <c r="AA513" s="50" t="s">
        <v>54</v>
      </c>
      <c r="AB513" s="51"/>
      <c r="AC513" s="23"/>
      <c r="AF513" s="23"/>
    </row>
    <row r="514" spans="1:32" ht="15" customHeight="1" x14ac:dyDescent="0.25">
      <c r="A514" s="31" t="s">
        <v>1519</v>
      </c>
      <c r="B514" s="32">
        <v>45318</v>
      </c>
      <c r="C514" s="44">
        <f>YEAR(B514) - YEAR(_xlfn.MINIFS($B:$B, $A:$A, A514)) + 1</f>
        <v>1</v>
      </c>
      <c r="D514" s="15">
        <f>IF(C514=1, 1500 - SUMIFS($Y:$Y, $A:$A, A514, $C:$C, C514, $E:$E, "Approved", $Z:$Z, "&lt;&gt;PFA GC", $F:$F, "&lt;&gt;No"),
   IF(C514=2, 1000 - SUMIFS($Y:$Y, $A:$A, A514, $C:$C, C514, $E:$E, "Approved", $Z:$Z, "&lt;&gt;PFA GC", $F:$F, "&lt;&gt;No"),
   IF(C514&gt;=3, 500 - SUMIFS($Y:$Y, $A:$A, A514, $C:$C, C514, $E:$E, "Approved", $Z:$Z, "&lt;&gt;PFA GC", $F:$F, "&lt;&gt;No"), "")))</f>
        <v>831</v>
      </c>
      <c r="E514" s="16" t="s">
        <v>28</v>
      </c>
      <c r="F514" s="49" t="s">
        <v>29</v>
      </c>
      <c r="G514" s="44" t="s">
        <v>30</v>
      </c>
      <c r="H514" s="41" t="s">
        <v>100</v>
      </c>
      <c r="I514" s="41" t="s">
        <v>94</v>
      </c>
      <c r="J514" s="41">
        <v>68116</v>
      </c>
      <c r="K514" s="41" t="s">
        <v>95</v>
      </c>
      <c r="L514" s="20" t="s">
        <v>2088</v>
      </c>
      <c r="M514" s="45" t="s">
        <v>96</v>
      </c>
      <c r="N514" s="41" t="s">
        <v>97</v>
      </c>
      <c r="O514" s="41" t="s">
        <v>98</v>
      </c>
      <c r="P514" s="41" t="s">
        <v>270</v>
      </c>
      <c r="Q514" s="41" t="s">
        <v>114</v>
      </c>
      <c r="R514" s="7" t="s">
        <v>507</v>
      </c>
      <c r="S514" s="41">
        <v>4</v>
      </c>
      <c r="T514" s="46">
        <v>8486</v>
      </c>
      <c r="U514" s="7">
        <v>21</v>
      </c>
      <c r="V514" s="48" t="s">
        <v>47</v>
      </c>
      <c r="W514" s="41" t="s">
        <v>555</v>
      </c>
      <c r="X514" s="7" t="s">
        <v>556</v>
      </c>
      <c r="Y514" s="10">
        <v>246.98</v>
      </c>
      <c r="Z514" s="23" t="s">
        <v>48</v>
      </c>
      <c r="AA514" s="50" t="s">
        <v>558</v>
      </c>
      <c r="AB514" s="51"/>
      <c r="AC514" s="23"/>
      <c r="AF514" s="23"/>
    </row>
    <row r="515" spans="1:32" ht="15" customHeight="1" x14ac:dyDescent="0.25">
      <c r="A515" s="31" t="s">
        <v>1268</v>
      </c>
      <c r="B515" s="32">
        <v>45320</v>
      </c>
      <c r="C515" s="44">
        <f>YEAR(B515) - YEAR(_xlfn.MINIFS($B:$B, $A:$A, A515)) + 1</f>
        <v>2</v>
      </c>
      <c r="D515" s="15">
        <f>IF(C515=1, 1500 - SUMIFS($Y:$Y, $A:$A, A515, $C:$C, C515, $E:$E, "Approved", $Z:$Z, "&lt;&gt;PFA GC", $F:$F, "&lt;&gt;No"),
   IF(C515=2, 1000 - SUMIFS($Y:$Y, $A:$A, A515, $C:$C, C515, $E:$E, "Approved", $Z:$Z, "&lt;&gt;PFA GC", $F:$F, "&lt;&gt;No"),
   IF(C515&gt;=3, 500 - SUMIFS($Y:$Y, $A:$A, A515, $C:$C, C515, $E:$E, "Approved", $Z:$Z, "&lt;&gt;PFA GC", $F:$F, "&lt;&gt;No"), "")))</f>
        <v>-324.61999999999989</v>
      </c>
      <c r="E515" s="16" t="s">
        <v>28</v>
      </c>
      <c r="F515" s="49" t="s">
        <v>29</v>
      </c>
      <c r="G515" s="44" t="s">
        <v>30</v>
      </c>
      <c r="H515" s="23" t="s">
        <v>120</v>
      </c>
      <c r="I515" s="23" t="s">
        <v>94</v>
      </c>
      <c r="J515" s="23">
        <v>68801</v>
      </c>
      <c r="K515" s="23" t="s">
        <v>151</v>
      </c>
      <c r="L515" s="20" t="s">
        <v>2068</v>
      </c>
      <c r="M515" s="37" t="s">
        <v>96</v>
      </c>
      <c r="N515" s="23" t="s">
        <v>97</v>
      </c>
      <c r="O515" s="23" t="s">
        <v>98</v>
      </c>
      <c r="P515" s="41" t="s">
        <v>270</v>
      </c>
      <c r="Q515" s="41" t="s">
        <v>114</v>
      </c>
      <c r="R515" s="7" t="s">
        <v>31</v>
      </c>
      <c r="S515" s="23">
        <v>4</v>
      </c>
      <c r="T515" s="46">
        <v>3852.63</v>
      </c>
      <c r="U515" s="7" t="s">
        <v>31</v>
      </c>
      <c r="V515" s="22" t="s">
        <v>32</v>
      </c>
      <c r="W515" s="41" t="s">
        <v>61</v>
      </c>
      <c r="X515" s="7" t="s">
        <v>45</v>
      </c>
      <c r="Y515" s="10">
        <v>190</v>
      </c>
      <c r="Z515" s="23"/>
      <c r="AA515" s="12" t="s">
        <v>78</v>
      </c>
      <c r="AB515" s="51" t="s">
        <v>99</v>
      </c>
      <c r="AC515" s="23" t="s">
        <v>99</v>
      </c>
      <c r="AF515" s="23"/>
    </row>
    <row r="516" spans="1:32" ht="15" customHeight="1" x14ac:dyDescent="0.25">
      <c r="A516" s="42" t="s">
        <v>1268</v>
      </c>
      <c r="B516" s="32">
        <v>45320</v>
      </c>
      <c r="C516" s="29">
        <f>YEAR(B516) - YEAR(_xlfn.MINIFS($B:$B, $A:$A, A516)) + 1</f>
        <v>2</v>
      </c>
      <c r="D516" s="15">
        <f>IF(C516=1, 1500 - SUMIFS($Y:$Y, $A:$A, A516, $C:$C, C516, $E:$E, "Approved", $Z:$Z, "&lt;&gt;PFA GC", $F:$F, "&lt;&gt;No"),
   IF(C516=2, 1000 - SUMIFS($Y:$Y, $A:$A, A516, $C:$C, C516, $E:$E, "Approved", $Z:$Z, "&lt;&gt;PFA GC", $F:$F, "&lt;&gt;No"),
   IF(C516&gt;=3, 500 - SUMIFS($Y:$Y, $A:$A, A516, $C:$C, C516, $E:$E, "Approved", $Z:$Z, "&lt;&gt;PFA GC", $F:$F, "&lt;&gt;No"), "")))</f>
        <v>-324.61999999999989</v>
      </c>
      <c r="E516" s="16" t="s">
        <v>28</v>
      </c>
      <c r="F516" s="49" t="s">
        <v>29</v>
      </c>
      <c r="G516" s="44" t="s">
        <v>30</v>
      </c>
      <c r="H516" s="23" t="s">
        <v>120</v>
      </c>
      <c r="I516" s="23" t="s">
        <v>94</v>
      </c>
      <c r="J516" s="23">
        <v>68801</v>
      </c>
      <c r="K516" s="23" t="s">
        <v>151</v>
      </c>
      <c r="L516" s="20" t="s">
        <v>2068</v>
      </c>
      <c r="M516" s="37" t="s">
        <v>96</v>
      </c>
      <c r="N516" s="23" t="s">
        <v>97</v>
      </c>
      <c r="O516" s="23" t="s">
        <v>98</v>
      </c>
      <c r="P516" s="41" t="s">
        <v>270</v>
      </c>
      <c r="Q516" s="41" t="s">
        <v>114</v>
      </c>
      <c r="R516" s="7" t="s">
        <v>31</v>
      </c>
      <c r="S516" s="23">
        <v>4</v>
      </c>
      <c r="T516" s="46">
        <v>3852.63</v>
      </c>
      <c r="U516" s="7" t="s">
        <v>31</v>
      </c>
      <c r="V516" s="48" t="s">
        <v>32</v>
      </c>
      <c r="W516" s="41" t="s">
        <v>61</v>
      </c>
      <c r="X516" s="7" t="s">
        <v>45</v>
      </c>
      <c r="Y516" s="10">
        <v>200</v>
      </c>
      <c r="Z516" s="23"/>
      <c r="AA516" s="12" t="s">
        <v>52</v>
      </c>
      <c r="AB516" s="51" t="s">
        <v>99</v>
      </c>
      <c r="AC516" s="23" t="s">
        <v>99</v>
      </c>
      <c r="AF516" s="23"/>
    </row>
    <row r="517" spans="1:32" ht="15" customHeight="1" x14ac:dyDescent="0.25">
      <c r="A517" s="31" t="s">
        <v>1268</v>
      </c>
      <c r="B517" s="47">
        <v>45320</v>
      </c>
      <c r="C517" s="44">
        <f>YEAR(B517) - YEAR(_xlfn.MINIFS($B:$B, $A:$A, A517)) + 1</f>
        <v>2</v>
      </c>
      <c r="D517" s="15">
        <f>IF(C517=1, 1500 - SUMIFS($Y:$Y, $A:$A, A517, $C:$C, C517, $E:$E, "Approved", $Z:$Z, "&lt;&gt;PFA GC", $F:$F, "&lt;&gt;No"),
   IF(C517=2, 1000 - SUMIFS($Y:$Y, $A:$A, A517, $C:$C, C517, $E:$E, "Approved", $Z:$Z, "&lt;&gt;PFA GC", $F:$F, "&lt;&gt;No"),
   IF(C517&gt;=3, 500 - SUMIFS($Y:$Y, $A:$A, A517, $C:$C, C517, $E:$E, "Approved", $Z:$Z, "&lt;&gt;PFA GC", $F:$F, "&lt;&gt;No"), "")))</f>
        <v>-324.61999999999989</v>
      </c>
      <c r="E517" s="16" t="s">
        <v>28</v>
      </c>
      <c r="F517" s="49" t="s">
        <v>29</v>
      </c>
      <c r="G517" s="44" t="s">
        <v>30</v>
      </c>
      <c r="H517" s="23" t="s">
        <v>120</v>
      </c>
      <c r="I517" s="23" t="s">
        <v>94</v>
      </c>
      <c r="J517" s="23">
        <v>68801</v>
      </c>
      <c r="K517" s="23" t="s">
        <v>151</v>
      </c>
      <c r="L517" s="20" t="s">
        <v>2068</v>
      </c>
      <c r="M517" s="37" t="s">
        <v>96</v>
      </c>
      <c r="N517" s="23" t="s">
        <v>97</v>
      </c>
      <c r="O517" s="23" t="s">
        <v>98</v>
      </c>
      <c r="P517" s="41" t="s">
        <v>270</v>
      </c>
      <c r="Q517" s="41" t="s">
        <v>114</v>
      </c>
      <c r="R517" s="7" t="s">
        <v>31</v>
      </c>
      <c r="S517" s="23">
        <v>4</v>
      </c>
      <c r="T517" s="46">
        <v>3852.63</v>
      </c>
      <c r="U517" s="7" t="s">
        <v>31</v>
      </c>
      <c r="V517" s="48" t="s">
        <v>32</v>
      </c>
      <c r="W517" s="41" t="s">
        <v>61</v>
      </c>
      <c r="X517" s="7" t="s">
        <v>45</v>
      </c>
      <c r="Y517" s="10">
        <v>308.56</v>
      </c>
      <c r="Z517" s="23" t="s">
        <v>38</v>
      </c>
      <c r="AA517" s="12" t="s">
        <v>77</v>
      </c>
      <c r="AB517" s="51" t="s">
        <v>99</v>
      </c>
      <c r="AC517" s="23" t="s">
        <v>99</v>
      </c>
      <c r="AF517" s="23"/>
    </row>
    <row r="518" spans="1:32" ht="15" customHeight="1" x14ac:dyDescent="0.25">
      <c r="A518" s="42" t="s">
        <v>1521</v>
      </c>
      <c r="B518" s="32">
        <v>45320</v>
      </c>
      <c r="C518" s="29">
        <f>YEAR(B518) - YEAR(_xlfn.MINIFS($B:$B, $A:$A, A518)) + 1</f>
        <v>1</v>
      </c>
      <c r="D518" s="15">
        <f>IF(C518=1, 1500 - SUMIFS($Y:$Y, $A:$A, A518, $C:$C, C518, $E:$E, "Approved", $Z:$Z, "&lt;&gt;PFA GC", $F:$F, "&lt;&gt;No"),
   IF(C518=2, 1000 - SUMIFS($Y:$Y, $A:$A, A518, $C:$C, C518, $E:$E, "Approved", $Z:$Z, "&lt;&gt;PFA GC", $F:$F, "&lt;&gt;No"),
   IF(C518&gt;=3, 500 - SUMIFS($Y:$Y, $A:$A, A518, $C:$C, C518, $E:$E, "Approved", $Z:$Z, "&lt;&gt;PFA GC", $F:$F, "&lt;&gt;No"), "")))</f>
        <v>332.90999999999985</v>
      </c>
      <c r="E518" s="16" t="s">
        <v>28</v>
      </c>
      <c r="F518" s="17" t="s">
        <v>29</v>
      </c>
      <c r="G518" s="44" t="s">
        <v>30</v>
      </c>
      <c r="H518" s="41" t="s">
        <v>93</v>
      </c>
      <c r="I518" s="41" t="s">
        <v>94</v>
      </c>
      <c r="J518" s="41">
        <v>68510</v>
      </c>
      <c r="K518" s="41" t="s">
        <v>95</v>
      </c>
      <c r="L518" s="20" t="s">
        <v>2071</v>
      </c>
      <c r="M518" s="45" t="s">
        <v>101</v>
      </c>
      <c r="N518" s="41" t="s">
        <v>97</v>
      </c>
      <c r="O518" s="41" t="s">
        <v>98</v>
      </c>
      <c r="P518" s="41" t="s">
        <v>231</v>
      </c>
      <c r="Q518" s="41" t="s">
        <v>231</v>
      </c>
      <c r="R518" s="7" t="s">
        <v>519</v>
      </c>
      <c r="S518" s="41">
        <v>1</v>
      </c>
      <c r="T518" s="46">
        <v>2464.6999999999998</v>
      </c>
      <c r="U518" s="7">
        <v>7</v>
      </c>
      <c r="V518" s="41" t="s">
        <v>85</v>
      </c>
      <c r="W518" s="41" t="s">
        <v>107</v>
      </c>
      <c r="X518" s="7" t="s">
        <v>49</v>
      </c>
      <c r="Y518" s="10">
        <v>271.39999999999998</v>
      </c>
      <c r="Z518" s="23" t="s">
        <v>146</v>
      </c>
      <c r="AA518" s="50" t="s">
        <v>564</v>
      </c>
      <c r="AB518" s="51"/>
      <c r="AC518" s="23"/>
      <c r="AF518" s="23"/>
    </row>
    <row r="519" spans="1:32" ht="15" customHeight="1" x14ac:dyDescent="0.25">
      <c r="A519" s="42" t="s">
        <v>1521</v>
      </c>
      <c r="B519" s="47">
        <v>45320</v>
      </c>
      <c r="C519" s="29">
        <f>YEAR(B519) - YEAR(_xlfn.MINIFS($B:$B, $A:$A, A519)) + 1</f>
        <v>1</v>
      </c>
      <c r="D519" s="15">
        <f>IF(C519=1, 1500 - SUMIFS($Y:$Y, $A:$A, A519, $C:$C, C519, $E:$E, "Approved", $Z:$Z, "&lt;&gt;PFA GC", $F:$F, "&lt;&gt;No"),
   IF(C519=2, 1000 - SUMIFS($Y:$Y, $A:$A, A519, $C:$C, C519, $E:$E, "Approved", $Z:$Z, "&lt;&gt;PFA GC", $F:$F, "&lt;&gt;No"),
   IF(C519&gt;=3, 500 - SUMIFS($Y:$Y, $A:$A, A519, $C:$C, C519, $E:$E, "Approved", $Z:$Z, "&lt;&gt;PFA GC", $F:$F, "&lt;&gt;No"), "")))</f>
        <v>332.90999999999985</v>
      </c>
      <c r="E519" s="16" t="s">
        <v>28</v>
      </c>
      <c r="F519" s="28" t="s">
        <v>29</v>
      </c>
      <c r="G519" s="44" t="s">
        <v>30</v>
      </c>
      <c r="H519" s="41" t="s">
        <v>93</v>
      </c>
      <c r="I519" s="41" t="s">
        <v>94</v>
      </c>
      <c r="J519" s="41">
        <v>68510</v>
      </c>
      <c r="K519" s="41" t="s">
        <v>95</v>
      </c>
      <c r="L519" s="20" t="s">
        <v>2071</v>
      </c>
      <c r="M519" s="45" t="s">
        <v>101</v>
      </c>
      <c r="N519" s="41" t="s">
        <v>97</v>
      </c>
      <c r="O519" s="41" t="s">
        <v>98</v>
      </c>
      <c r="P519" s="41" t="s">
        <v>231</v>
      </c>
      <c r="Q519" s="41" t="s">
        <v>231</v>
      </c>
      <c r="R519" s="7" t="s">
        <v>519</v>
      </c>
      <c r="S519" s="41">
        <v>1</v>
      </c>
      <c r="T519" s="46">
        <v>2464.6999999999998</v>
      </c>
      <c r="U519" s="7">
        <v>7</v>
      </c>
      <c r="V519" s="41" t="s">
        <v>85</v>
      </c>
      <c r="W519" s="41" t="s">
        <v>107</v>
      </c>
      <c r="X519" s="7" t="s">
        <v>43</v>
      </c>
      <c r="Y519" s="10">
        <v>895.69</v>
      </c>
      <c r="Z519" s="23"/>
      <c r="AA519" s="50" t="s">
        <v>451</v>
      </c>
      <c r="AB519" s="51"/>
      <c r="AC519" s="23"/>
      <c r="AF519" s="23"/>
    </row>
    <row r="520" spans="1:32" ht="15" customHeight="1" x14ac:dyDescent="0.25">
      <c r="A520" s="30" t="s">
        <v>1401</v>
      </c>
      <c r="B520" s="13">
        <v>45320</v>
      </c>
      <c r="C520" s="29">
        <f>YEAR(B520) - YEAR(_xlfn.MINIFS($B:$B, $A:$A, A520)) + 1</f>
        <v>2</v>
      </c>
      <c r="D520" s="15">
        <f>IF(C520=1, 1500 - SUMIFS($Y:$Y, $A:$A, A520, $C:$C, C520, $E:$E, "Approved", $Z:$Z, "&lt;&gt;PFA GC", $F:$F, "&lt;&gt;No"),
   IF(C520=2, 1000 - SUMIFS($Y:$Y, $A:$A, A520, $C:$C, C520, $E:$E, "Approved", $Z:$Z, "&lt;&gt;PFA GC", $F:$F, "&lt;&gt;No"),
   IF(C520&gt;=3, 500 - SUMIFS($Y:$Y, $A:$A, A520, $C:$C, C520, $E:$E, "Approved", $Z:$Z, "&lt;&gt;PFA GC", $F:$F, "&lt;&gt;No"), "")))</f>
        <v>-66.599999999999909</v>
      </c>
      <c r="E520" s="16" t="s">
        <v>28</v>
      </c>
      <c r="F520" s="28" t="s">
        <v>29</v>
      </c>
      <c r="G520" s="29" t="s">
        <v>30</v>
      </c>
      <c r="H520" s="23" t="s">
        <v>399</v>
      </c>
      <c r="I520" s="23" t="s">
        <v>94</v>
      </c>
      <c r="J520" s="23">
        <v>68456</v>
      </c>
      <c r="K520" s="23" t="s">
        <v>95</v>
      </c>
      <c r="L520" s="20" t="s">
        <v>2076</v>
      </c>
      <c r="M520" s="37" t="s">
        <v>96</v>
      </c>
      <c r="N520" s="23" t="s">
        <v>97</v>
      </c>
      <c r="O520" s="23" t="s">
        <v>98</v>
      </c>
      <c r="P520" s="41" t="s">
        <v>270</v>
      </c>
      <c r="Q520" s="23" t="s">
        <v>114</v>
      </c>
      <c r="R520" s="7" t="s">
        <v>536</v>
      </c>
      <c r="S520" s="23">
        <v>2</v>
      </c>
      <c r="T520" s="43">
        <v>4973.57</v>
      </c>
      <c r="U520" s="7">
        <v>120</v>
      </c>
      <c r="V520" s="34" t="s">
        <v>81</v>
      </c>
      <c r="W520" s="23" t="s">
        <v>351</v>
      </c>
      <c r="X520" s="7" t="s">
        <v>33</v>
      </c>
      <c r="Y520" s="10">
        <v>266.64999999999998</v>
      </c>
      <c r="Z520" s="23"/>
      <c r="AA520" s="12" t="s">
        <v>563</v>
      </c>
      <c r="AB520" s="51" t="s">
        <v>99</v>
      </c>
      <c r="AC520" s="23" t="s">
        <v>99</v>
      </c>
      <c r="AF520" s="23"/>
    </row>
    <row r="521" spans="1:32" ht="15" customHeight="1" x14ac:dyDescent="0.25">
      <c r="A521" s="42" t="s">
        <v>1523</v>
      </c>
      <c r="B521" s="47">
        <v>45320</v>
      </c>
      <c r="C521" s="44">
        <f>YEAR(B521) - YEAR(_xlfn.MINIFS($B:$B, $A:$A, A521)) + 1</f>
        <v>1</v>
      </c>
      <c r="D521" s="15">
        <f>IF(C521=1, 1500 - SUMIFS($Y:$Y, $A:$A, A521, $C:$C, C521, $E:$E, "Approved", $Z:$Z, "&lt;&gt;PFA GC", $F:$F, "&lt;&gt;No"),
   IF(C521=2, 1000 - SUMIFS($Y:$Y, $A:$A, A521, $C:$C, C521, $E:$E, "Approved", $Z:$Z, "&lt;&gt;PFA GC", $F:$F, "&lt;&gt;No"),
   IF(C521&gt;=3, 500 - SUMIFS($Y:$Y, $A:$A, A521, $C:$C, C521, $E:$E, "Approved", $Z:$Z, "&lt;&gt;PFA GC", $F:$F, "&lt;&gt;No"), "")))</f>
        <v>1500</v>
      </c>
      <c r="E521" s="16" t="s">
        <v>28</v>
      </c>
      <c r="F521" s="49">
        <v>45320</v>
      </c>
      <c r="G521" s="28" t="s">
        <v>30</v>
      </c>
      <c r="H521" s="41" t="s">
        <v>31</v>
      </c>
      <c r="I521" s="41" t="s">
        <v>31</v>
      </c>
      <c r="J521" s="41" t="s">
        <v>31</v>
      </c>
      <c r="K521" s="41" t="s">
        <v>31</v>
      </c>
      <c r="L521" s="20" t="s">
        <v>2076</v>
      </c>
      <c r="M521" s="45" t="s">
        <v>31</v>
      </c>
      <c r="N521" s="41" t="s">
        <v>31</v>
      </c>
      <c r="O521" s="41" t="s">
        <v>31</v>
      </c>
      <c r="P521" s="41" t="s">
        <v>31</v>
      </c>
      <c r="Q521" s="41" t="s">
        <v>31</v>
      </c>
      <c r="R521" s="7" t="s">
        <v>31</v>
      </c>
      <c r="S521" s="41" t="s">
        <v>31</v>
      </c>
      <c r="T521" s="46" t="s">
        <v>31</v>
      </c>
      <c r="U521" s="7" t="s">
        <v>31</v>
      </c>
      <c r="V521" s="48" t="s">
        <v>32</v>
      </c>
      <c r="W521" s="41" t="s">
        <v>39</v>
      </c>
      <c r="X521" s="7" t="s">
        <v>34</v>
      </c>
      <c r="Y521" s="10">
        <v>100</v>
      </c>
      <c r="Z521" s="23" t="s">
        <v>89</v>
      </c>
      <c r="AA521" s="12" t="s">
        <v>52</v>
      </c>
      <c r="AB521" s="51" t="s">
        <v>29</v>
      </c>
      <c r="AC521" s="23" t="s">
        <v>91</v>
      </c>
      <c r="AF521" s="23"/>
    </row>
    <row r="522" spans="1:32" ht="15" customHeight="1" x14ac:dyDescent="0.25">
      <c r="A522" s="42" t="s">
        <v>1522</v>
      </c>
      <c r="B522" s="47">
        <v>45320</v>
      </c>
      <c r="C522" s="29">
        <f>YEAR(B522) - YEAR(_xlfn.MINIFS($B:$B, $A:$A, A522)) + 1</f>
        <v>1</v>
      </c>
      <c r="D522" s="15">
        <f>IF(C522=1, 1500 - SUMIFS($Y:$Y, $A:$A, A522, $C:$C, C522, $E:$E, "Approved", $Z:$Z, "&lt;&gt;PFA GC", $F:$F, "&lt;&gt;No"),
   IF(C522=2, 1000 - SUMIFS($Y:$Y, $A:$A, A522, $C:$C, C522, $E:$E, "Approved", $Z:$Z, "&lt;&gt;PFA GC", $F:$F, "&lt;&gt;No"),
   IF(C522&gt;=3, 500 - SUMIFS($Y:$Y, $A:$A, A522, $C:$C, C522, $E:$E, "Approved", $Z:$Z, "&lt;&gt;PFA GC", $F:$F, "&lt;&gt;No"), "")))</f>
        <v>133.97000000000003</v>
      </c>
      <c r="E522" s="16" t="s">
        <v>28</v>
      </c>
      <c r="F522" s="49" t="s">
        <v>29</v>
      </c>
      <c r="G522" s="44" t="s">
        <v>30</v>
      </c>
      <c r="H522" s="41" t="s">
        <v>93</v>
      </c>
      <c r="I522" s="41" t="s">
        <v>94</v>
      </c>
      <c r="J522" s="41">
        <v>68504</v>
      </c>
      <c r="K522" s="41" t="s">
        <v>95</v>
      </c>
      <c r="L522" s="20" t="s">
        <v>2082</v>
      </c>
      <c r="M522" s="45" t="s">
        <v>96</v>
      </c>
      <c r="N522" s="41" t="s">
        <v>102</v>
      </c>
      <c r="O522" s="41" t="s">
        <v>98</v>
      </c>
      <c r="P522" s="41" t="s">
        <v>270</v>
      </c>
      <c r="Q522" s="41" t="s">
        <v>231</v>
      </c>
      <c r="R522" s="7" t="s">
        <v>507</v>
      </c>
      <c r="S522" s="41">
        <v>4</v>
      </c>
      <c r="T522" s="46">
        <v>7086</v>
      </c>
      <c r="U522" s="7">
        <v>10</v>
      </c>
      <c r="V522" s="34" t="s">
        <v>85</v>
      </c>
      <c r="W522" s="41" t="s">
        <v>107</v>
      </c>
      <c r="X522" s="7" t="s">
        <v>34</v>
      </c>
      <c r="Y522" s="10">
        <v>500</v>
      </c>
      <c r="Z522" s="23" t="s">
        <v>37</v>
      </c>
      <c r="AA522" s="12" t="s">
        <v>52</v>
      </c>
      <c r="AB522" s="51"/>
      <c r="AC522" s="23"/>
      <c r="AF522" s="23"/>
    </row>
    <row r="523" spans="1:32" ht="15" customHeight="1" x14ac:dyDescent="0.25">
      <c r="A523" s="42" t="s">
        <v>1522</v>
      </c>
      <c r="B523" s="47">
        <v>45320</v>
      </c>
      <c r="C523" s="29">
        <f>YEAR(B523) - YEAR(_xlfn.MINIFS($B:$B, $A:$A, A523)) + 1</f>
        <v>1</v>
      </c>
      <c r="D523" s="15">
        <f>IF(C523=1, 1500 - SUMIFS($Y:$Y, $A:$A, A523, $C:$C, C523, $E:$E, "Approved", $Z:$Z, "&lt;&gt;PFA GC", $F:$F, "&lt;&gt;No"),
   IF(C523=2, 1000 - SUMIFS($Y:$Y, $A:$A, A523, $C:$C, C523, $E:$E, "Approved", $Z:$Z, "&lt;&gt;PFA GC", $F:$F, "&lt;&gt;No"),
   IF(C523&gt;=3, 500 - SUMIFS($Y:$Y, $A:$A, A523, $C:$C, C523, $E:$E, "Approved", $Z:$Z, "&lt;&gt;PFA GC", $F:$F, "&lt;&gt;No"), "")))</f>
        <v>133.97000000000003</v>
      </c>
      <c r="E523" s="16" t="s">
        <v>28</v>
      </c>
      <c r="F523" s="49" t="s">
        <v>136</v>
      </c>
      <c r="G523" s="44" t="s">
        <v>30</v>
      </c>
      <c r="H523" s="41" t="s">
        <v>93</v>
      </c>
      <c r="I523" s="41" t="s">
        <v>94</v>
      </c>
      <c r="J523" s="41">
        <v>68504</v>
      </c>
      <c r="K523" s="41" t="s">
        <v>95</v>
      </c>
      <c r="L523" s="20" t="s">
        <v>2082</v>
      </c>
      <c r="M523" s="45" t="s">
        <v>96</v>
      </c>
      <c r="N523" s="41" t="s">
        <v>102</v>
      </c>
      <c r="O523" s="41" t="s">
        <v>98</v>
      </c>
      <c r="P523" s="41" t="s">
        <v>270</v>
      </c>
      <c r="Q523" s="41" t="s">
        <v>231</v>
      </c>
      <c r="R523" s="7" t="s">
        <v>507</v>
      </c>
      <c r="S523" s="41">
        <v>4</v>
      </c>
      <c r="T523" s="46">
        <v>7086</v>
      </c>
      <c r="U523" s="7">
        <v>10</v>
      </c>
      <c r="V523" s="34" t="s">
        <v>85</v>
      </c>
      <c r="W523" s="41" t="s">
        <v>107</v>
      </c>
      <c r="X523" s="7" t="s">
        <v>43</v>
      </c>
      <c r="Y523" s="10">
        <v>866.03</v>
      </c>
      <c r="Z523" s="23" t="s">
        <v>131</v>
      </c>
      <c r="AA523" s="50" t="s">
        <v>565</v>
      </c>
      <c r="AB523" s="51"/>
      <c r="AC523" s="23"/>
      <c r="AF523" s="23"/>
    </row>
    <row r="524" spans="1:32" ht="15" customHeight="1" x14ac:dyDescent="0.25">
      <c r="A524" s="57" t="s">
        <v>1520</v>
      </c>
      <c r="B524" s="13">
        <v>45320</v>
      </c>
      <c r="C524" s="29">
        <f>YEAR(B524) - YEAR(_xlfn.MINIFS($B:$B, $A:$A, A524)) + 1</f>
        <v>1</v>
      </c>
      <c r="D524" s="15">
        <f>IF(C524=1, 1500 - SUMIFS($Y:$Y, $A:$A, A524, $C:$C, C524, $E:$E, "Approved", $Z:$Z, "&lt;&gt;PFA GC", $F:$F, "&lt;&gt;No"),
   IF(C524=2, 1000 - SUMIFS($Y:$Y, $A:$A, A524, $C:$C, C524, $E:$E, "Approved", $Z:$Z, "&lt;&gt;PFA GC", $F:$F, "&lt;&gt;No"),
   IF(C524&gt;=3, 500 - SUMIFS($Y:$Y, $A:$A, A524, $C:$C, C524, $E:$E, "Approved", $Z:$Z, "&lt;&gt;PFA GC", $F:$F, "&lt;&gt;No"), "")))</f>
        <v>410</v>
      </c>
      <c r="E524" s="16" t="s">
        <v>28</v>
      </c>
      <c r="F524" s="28" t="s">
        <v>29</v>
      </c>
      <c r="G524" s="29" t="s">
        <v>30</v>
      </c>
      <c r="H524" s="23" t="s">
        <v>120</v>
      </c>
      <c r="I524" s="23" t="s">
        <v>94</v>
      </c>
      <c r="J524" s="23">
        <v>68803</v>
      </c>
      <c r="K524" s="23" t="s">
        <v>106</v>
      </c>
      <c r="L524" s="20">
        <v>25792</v>
      </c>
      <c r="M524" s="37" t="s">
        <v>96</v>
      </c>
      <c r="N524" s="23" t="s">
        <v>102</v>
      </c>
      <c r="O524" s="23" t="s">
        <v>31</v>
      </c>
      <c r="P524" s="39" t="s">
        <v>303</v>
      </c>
      <c r="Q524" s="41" t="s">
        <v>114</v>
      </c>
      <c r="R524" s="7" t="s">
        <v>559</v>
      </c>
      <c r="S524" s="23" t="s">
        <v>126</v>
      </c>
      <c r="T524" s="43">
        <v>535</v>
      </c>
      <c r="U524" s="7">
        <v>5</v>
      </c>
      <c r="V524" s="22" t="s">
        <v>560</v>
      </c>
      <c r="W524" s="23" t="s">
        <v>561</v>
      </c>
      <c r="X524" s="7" t="s">
        <v>33</v>
      </c>
      <c r="Y524" s="10">
        <v>80</v>
      </c>
      <c r="Z524" s="23" t="s">
        <v>117</v>
      </c>
      <c r="AA524" s="12" t="s">
        <v>562</v>
      </c>
      <c r="AB524" s="51"/>
      <c r="AC524" s="23"/>
      <c r="AF524" s="23"/>
    </row>
    <row r="525" spans="1:32" ht="15" customHeight="1" x14ac:dyDescent="0.25">
      <c r="A525" s="57" t="s">
        <v>1520</v>
      </c>
      <c r="B525" s="13">
        <v>45320</v>
      </c>
      <c r="C525" s="29">
        <f>YEAR(B525) - YEAR(_xlfn.MINIFS($B:$B, $A:$A, A525)) + 1</f>
        <v>1</v>
      </c>
      <c r="D525" s="15">
        <f>IF(C525=1, 1500 - SUMIFS($Y:$Y, $A:$A, A525, $C:$C, C525, $E:$E, "Approved", $Z:$Z, "&lt;&gt;PFA GC", $F:$F, "&lt;&gt;No"),
   IF(C525=2, 1000 - SUMIFS($Y:$Y, $A:$A, A525, $C:$C, C525, $E:$E, "Approved", $Z:$Z, "&lt;&gt;PFA GC", $F:$F, "&lt;&gt;No"),
   IF(C525&gt;=3, 500 - SUMIFS($Y:$Y, $A:$A, A525, $C:$C, C525, $E:$E, "Approved", $Z:$Z, "&lt;&gt;PFA GC", $F:$F, "&lt;&gt;No"), "")))</f>
        <v>410</v>
      </c>
      <c r="E525" s="16" t="s">
        <v>28</v>
      </c>
      <c r="F525" s="28" t="s">
        <v>29</v>
      </c>
      <c r="G525" s="29" t="s">
        <v>30</v>
      </c>
      <c r="H525" s="23" t="s">
        <v>120</v>
      </c>
      <c r="I525" s="23" t="s">
        <v>94</v>
      </c>
      <c r="J525" s="23">
        <v>68803</v>
      </c>
      <c r="K525" s="23" t="s">
        <v>106</v>
      </c>
      <c r="L525" s="20">
        <v>25792</v>
      </c>
      <c r="M525" s="37" t="s">
        <v>96</v>
      </c>
      <c r="N525" s="23" t="s">
        <v>102</v>
      </c>
      <c r="O525" s="23" t="s">
        <v>31</v>
      </c>
      <c r="P525" s="39" t="s">
        <v>303</v>
      </c>
      <c r="Q525" s="23" t="s">
        <v>114</v>
      </c>
      <c r="R525" s="7" t="s">
        <v>559</v>
      </c>
      <c r="S525" s="23" t="s">
        <v>126</v>
      </c>
      <c r="T525" s="43">
        <v>535</v>
      </c>
      <c r="U525" s="7">
        <v>5</v>
      </c>
      <c r="V525" s="22" t="s">
        <v>560</v>
      </c>
      <c r="W525" s="23" t="s">
        <v>561</v>
      </c>
      <c r="X525" s="7" t="s">
        <v>43</v>
      </c>
      <c r="Y525" s="10">
        <v>910</v>
      </c>
      <c r="Z525" s="23" t="s">
        <v>158</v>
      </c>
      <c r="AA525" s="12" t="s">
        <v>566</v>
      </c>
      <c r="AB525" s="51"/>
      <c r="AC525" s="23"/>
      <c r="AF525" s="23"/>
    </row>
    <row r="526" spans="1:32" ht="15" customHeight="1" x14ac:dyDescent="0.25">
      <c r="A526" s="42" t="s">
        <v>1484</v>
      </c>
      <c r="B526" s="13">
        <v>45321</v>
      </c>
      <c r="C526" s="29">
        <f>YEAR(B526) - YEAR(_xlfn.MINIFS($B:$B, $A:$A, A526)) + 1</f>
        <v>1</v>
      </c>
      <c r="D526" s="15">
        <f>IF(C526=1, 1500 - SUMIFS($Y:$Y, $A:$A, A526, $C:$C, C526, $E:$E, "Approved", $Z:$Z, "&lt;&gt;PFA GC", $F:$F, "&lt;&gt;No"),
   IF(C526=2, 1000 - SUMIFS($Y:$Y, $A:$A, A526, $C:$C, C526, $E:$E, "Approved", $Z:$Z, "&lt;&gt;PFA GC", $F:$F, "&lt;&gt;No"),
   IF(C526&gt;=3, 500 - SUMIFS($Y:$Y, $A:$A, A526, $C:$C, C526, $E:$E, "Approved", $Z:$Z, "&lt;&gt;PFA GC", $F:$F, "&lt;&gt;No"), "")))</f>
        <v>332.06999999999994</v>
      </c>
      <c r="E526" s="16" t="s">
        <v>28</v>
      </c>
      <c r="F526" s="28" t="s">
        <v>29</v>
      </c>
      <c r="G526" s="29" t="s">
        <v>30</v>
      </c>
      <c r="H526" s="41" t="s">
        <v>516</v>
      </c>
      <c r="I526" s="41" t="s">
        <v>94</v>
      </c>
      <c r="J526" s="41">
        <v>68418</v>
      </c>
      <c r="K526" s="23" t="s">
        <v>95</v>
      </c>
      <c r="L526" s="20" t="s">
        <v>2075</v>
      </c>
      <c r="M526" s="45" t="s">
        <v>96</v>
      </c>
      <c r="N526" s="41" t="s">
        <v>97</v>
      </c>
      <c r="O526" s="41" t="s">
        <v>98</v>
      </c>
      <c r="P526" s="41" t="s">
        <v>270</v>
      </c>
      <c r="Q526" s="41" t="s">
        <v>114</v>
      </c>
      <c r="R526" s="7" t="s">
        <v>517</v>
      </c>
      <c r="S526" s="41">
        <v>2</v>
      </c>
      <c r="T526" s="46">
        <v>1022.273</v>
      </c>
      <c r="U526" s="7">
        <v>16</v>
      </c>
      <c r="V526" s="34" t="s">
        <v>81</v>
      </c>
      <c r="W526" s="23" t="s">
        <v>109</v>
      </c>
      <c r="X526" s="7" t="s">
        <v>49</v>
      </c>
      <c r="Y526" s="10">
        <v>770.6</v>
      </c>
      <c r="Z526" s="23" t="s">
        <v>48</v>
      </c>
      <c r="AA526" s="12" t="s">
        <v>569</v>
      </c>
      <c r="AB526" s="51" t="s">
        <v>99</v>
      </c>
      <c r="AC526" s="23" t="s">
        <v>99</v>
      </c>
      <c r="AF526" s="23"/>
    </row>
    <row r="527" spans="1:32" ht="15" customHeight="1" x14ac:dyDescent="0.25">
      <c r="A527" s="42" t="s">
        <v>1524</v>
      </c>
      <c r="B527" s="47">
        <v>45321</v>
      </c>
      <c r="C527" s="29">
        <f>YEAR(B527) - YEAR(_xlfn.MINIFS($B:$B, $A:$A, A527)) + 1</f>
        <v>1</v>
      </c>
      <c r="D527" s="15">
        <f>IF(C527=1, 1500 - SUMIFS($Y:$Y, $A:$A, A527, $C:$C, C527, $E:$E, "Approved", $Z:$Z, "&lt;&gt;PFA GC", $F:$F, "&lt;&gt;No"),
   IF(C527=2, 1000 - SUMIFS($Y:$Y, $A:$A, A527, $C:$C, C527, $E:$E, "Approved", $Z:$Z, "&lt;&gt;PFA GC", $F:$F, "&lt;&gt;No"),
   IF(C527&gt;=3, 500 - SUMIFS($Y:$Y, $A:$A, A527, $C:$C, C527, $E:$E, "Approved", $Z:$Z, "&lt;&gt;PFA GC", $F:$F, "&lt;&gt;No"), "")))</f>
        <v>1429</v>
      </c>
      <c r="E527" s="16" t="s">
        <v>28</v>
      </c>
      <c r="F527" s="49" t="s">
        <v>29</v>
      </c>
      <c r="G527" s="44" t="s">
        <v>30</v>
      </c>
      <c r="H527" s="41" t="s">
        <v>567</v>
      </c>
      <c r="I527" s="41" t="s">
        <v>94</v>
      </c>
      <c r="J527" s="41">
        <v>68862</v>
      </c>
      <c r="K527" s="41" t="s">
        <v>95</v>
      </c>
      <c r="L527" s="20" t="s">
        <v>2097</v>
      </c>
      <c r="M527" s="45" t="s">
        <v>235</v>
      </c>
      <c r="N527" s="41" t="s">
        <v>97</v>
      </c>
      <c r="O527" s="41" t="s">
        <v>98</v>
      </c>
      <c r="P527" s="41" t="s">
        <v>270</v>
      </c>
      <c r="Q527" s="41" t="s">
        <v>114</v>
      </c>
      <c r="R527" s="7" t="s">
        <v>507</v>
      </c>
      <c r="S527" s="41">
        <v>2</v>
      </c>
      <c r="T527" s="46">
        <v>4380</v>
      </c>
      <c r="U527" s="7">
        <v>140</v>
      </c>
      <c r="V527" s="22" t="s">
        <v>560</v>
      </c>
      <c r="W527" s="41" t="s">
        <v>61</v>
      </c>
      <c r="X527" s="7" t="s">
        <v>45</v>
      </c>
      <c r="Y527" s="10">
        <v>71</v>
      </c>
      <c r="Z527" s="23" t="s">
        <v>48</v>
      </c>
      <c r="AA527" s="50" t="s">
        <v>568</v>
      </c>
      <c r="AB527" s="51"/>
      <c r="AC527" s="23"/>
      <c r="AF527" s="23"/>
    </row>
    <row r="528" spans="1:32" ht="15" customHeight="1" x14ac:dyDescent="0.25">
      <c r="A528" s="42" t="s">
        <v>1525</v>
      </c>
      <c r="B528" s="47">
        <v>45322</v>
      </c>
      <c r="C528" s="44">
        <f>YEAR(B528) - YEAR(_xlfn.MINIFS($B:$B, $A:$A, A528)) + 1</f>
        <v>1</v>
      </c>
      <c r="D528" s="15">
        <f>IF(C528=1, 1500 - SUMIFS($Y:$Y, $A:$A, A528, $C:$C, C528, $E:$E, "Approved", $Z:$Z, "&lt;&gt;PFA GC", $F:$F, "&lt;&gt;No"),
   IF(C528=2, 1000 - SUMIFS($Y:$Y, $A:$A, A528, $C:$C, C528, $E:$E, "Approved", $Z:$Z, "&lt;&gt;PFA GC", $F:$F, "&lt;&gt;No"),
   IF(C528&gt;=3, 500 - SUMIFS($Y:$Y, $A:$A, A528, $C:$C, C528, $E:$E, "Approved", $Z:$Z, "&lt;&gt;PFA GC", $F:$F, "&lt;&gt;No"), "")))</f>
        <v>1500</v>
      </c>
      <c r="E528" s="16" t="s">
        <v>28</v>
      </c>
      <c r="F528" s="49">
        <v>45322</v>
      </c>
      <c r="G528" s="28" t="s">
        <v>30</v>
      </c>
      <c r="H528" s="41" t="s">
        <v>31</v>
      </c>
      <c r="I528" s="41" t="s">
        <v>31</v>
      </c>
      <c r="J528" s="41" t="s">
        <v>31</v>
      </c>
      <c r="K528" s="41" t="s">
        <v>31</v>
      </c>
      <c r="L528" s="20" t="s">
        <v>2061</v>
      </c>
      <c r="M528" s="45" t="s">
        <v>31</v>
      </c>
      <c r="N528" s="41" t="s">
        <v>31</v>
      </c>
      <c r="O528" s="41" t="s">
        <v>31</v>
      </c>
      <c r="P528" s="41" t="s">
        <v>31</v>
      </c>
      <c r="Q528" s="41" t="s">
        <v>31</v>
      </c>
      <c r="R528" s="7" t="s">
        <v>31</v>
      </c>
      <c r="S528" s="41" t="s">
        <v>31</v>
      </c>
      <c r="T528" s="46" t="s">
        <v>31</v>
      </c>
      <c r="U528" s="7" t="s">
        <v>31</v>
      </c>
      <c r="V528" s="22" t="s">
        <v>32</v>
      </c>
      <c r="W528" s="41" t="s">
        <v>61</v>
      </c>
      <c r="X528" s="7" t="s">
        <v>34</v>
      </c>
      <c r="Y528" s="10">
        <v>25</v>
      </c>
      <c r="Z528" s="23" t="s">
        <v>89</v>
      </c>
      <c r="AA528" s="12" t="s">
        <v>52</v>
      </c>
      <c r="AB528" s="51" t="s">
        <v>29</v>
      </c>
      <c r="AC528" s="23" t="s">
        <v>91</v>
      </c>
      <c r="AF528" s="23"/>
    </row>
    <row r="529" spans="1:32" ht="15" customHeight="1" x14ac:dyDescent="0.25">
      <c r="A529" s="42" t="s">
        <v>1525</v>
      </c>
      <c r="B529" s="47">
        <v>45322</v>
      </c>
      <c r="C529" s="44">
        <f>YEAR(B529) - YEAR(_xlfn.MINIFS($B:$B, $A:$A, A529)) + 1</f>
        <v>1</v>
      </c>
      <c r="D529" s="15">
        <f>IF(C529=1, 1500 - SUMIFS($Y:$Y, $A:$A, A529, $C:$C, C529, $E:$E, "Approved", $Z:$Z, "&lt;&gt;PFA GC", $F:$F, "&lt;&gt;No"),
   IF(C529=2, 1000 - SUMIFS($Y:$Y, $A:$A, A529, $C:$C, C529, $E:$E, "Approved", $Z:$Z, "&lt;&gt;PFA GC", $F:$F, "&lt;&gt;No"),
   IF(C529&gt;=3, 500 - SUMIFS($Y:$Y, $A:$A, A529, $C:$C, C529, $E:$E, "Approved", $Z:$Z, "&lt;&gt;PFA GC", $F:$F, "&lt;&gt;No"), "")))</f>
        <v>1500</v>
      </c>
      <c r="E529" s="16" t="s">
        <v>28</v>
      </c>
      <c r="F529" s="49">
        <v>45322</v>
      </c>
      <c r="G529" s="28" t="s">
        <v>30</v>
      </c>
      <c r="H529" s="41" t="s">
        <v>31</v>
      </c>
      <c r="I529" s="41" t="s">
        <v>31</v>
      </c>
      <c r="J529" s="41" t="s">
        <v>31</v>
      </c>
      <c r="K529" s="41" t="s">
        <v>31</v>
      </c>
      <c r="L529" s="20" t="s">
        <v>2061</v>
      </c>
      <c r="M529" s="45" t="s">
        <v>31</v>
      </c>
      <c r="N529" s="41" t="s">
        <v>31</v>
      </c>
      <c r="O529" s="41" t="s">
        <v>31</v>
      </c>
      <c r="P529" s="41" t="s">
        <v>31</v>
      </c>
      <c r="Q529" s="41" t="s">
        <v>31</v>
      </c>
      <c r="R529" s="7" t="s">
        <v>31</v>
      </c>
      <c r="S529" s="41" t="s">
        <v>31</v>
      </c>
      <c r="T529" s="46" t="s">
        <v>31</v>
      </c>
      <c r="U529" s="7" t="s">
        <v>31</v>
      </c>
      <c r="V529" s="22" t="s">
        <v>32</v>
      </c>
      <c r="W529" s="41" t="s">
        <v>61</v>
      </c>
      <c r="X529" s="7" t="s">
        <v>34</v>
      </c>
      <c r="Y529" s="10">
        <v>25</v>
      </c>
      <c r="Z529" s="23" t="s">
        <v>89</v>
      </c>
      <c r="AA529" s="12" t="s">
        <v>52</v>
      </c>
      <c r="AB529" s="51" t="s">
        <v>29</v>
      </c>
      <c r="AC529" s="23" t="s">
        <v>91</v>
      </c>
      <c r="AF529" s="23"/>
    </row>
    <row r="530" spans="1:32" ht="15" customHeight="1" x14ac:dyDescent="0.25">
      <c r="A530" s="42" t="s">
        <v>1525</v>
      </c>
      <c r="B530" s="47">
        <v>45322</v>
      </c>
      <c r="C530" s="44">
        <f>YEAR(B530) - YEAR(_xlfn.MINIFS($B:$B, $A:$A, A530)) + 1</f>
        <v>1</v>
      </c>
      <c r="D530" s="15">
        <f>IF(C530=1, 1500 - SUMIFS($Y:$Y, $A:$A, A530, $C:$C, C530, $E:$E, "Approved", $Z:$Z, "&lt;&gt;PFA GC", $F:$F, "&lt;&gt;No"),
   IF(C530=2, 1000 - SUMIFS($Y:$Y, $A:$A, A530, $C:$C, C530, $E:$E, "Approved", $Z:$Z, "&lt;&gt;PFA GC", $F:$F, "&lt;&gt;No"),
   IF(C530&gt;=3, 500 - SUMIFS($Y:$Y, $A:$A, A530, $C:$C, C530, $E:$E, "Approved", $Z:$Z, "&lt;&gt;PFA GC", $F:$F, "&lt;&gt;No"), "")))</f>
        <v>1500</v>
      </c>
      <c r="E530" s="16" t="s">
        <v>28</v>
      </c>
      <c r="F530" s="49">
        <v>45322</v>
      </c>
      <c r="G530" s="28" t="s">
        <v>30</v>
      </c>
      <c r="H530" s="41" t="s">
        <v>31</v>
      </c>
      <c r="I530" s="41" t="s">
        <v>31</v>
      </c>
      <c r="J530" s="41" t="s">
        <v>31</v>
      </c>
      <c r="K530" s="41" t="s">
        <v>31</v>
      </c>
      <c r="L530" s="20" t="s">
        <v>2061</v>
      </c>
      <c r="M530" s="45" t="s">
        <v>31</v>
      </c>
      <c r="N530" s="41" t="s">
        <v>31</v>
      </c>
      <c r="O530" s="41" t="s">
        <v>31</v>
      </c>
      <c r="P530" s="41" t="s">
        <v>31</v>
      </c>
      <c r="Q530" s="41" t="s">
        <v>31</v>
      </c>
      <c r="R530" s="7" t="s">
        <v>31</v>
      </c>
      <c r="S530" s="41" t="s">
        <v>31</v>
      </c>
      <c r="T530" s="46" t="s">
        <v>31</v>
      </c>
      <c r="U530" s="7" t="s">
        <v>31</v>
      </c>
      <c r="V530" s="22" t="s">
        <v>32</v>
      </c>
      <c r="W530" s="41" t="s">
        <v>61</v>
      </c>
      <c r="X530" s="7" t="s">
        <v>40</v>
      </c>
      <c r="Y530" s="10">
        <v>100</v>
      </c>
      <c r="Z530" s="23" t="s">
        <v>89</v>
      </c>
      <c r="AA530" s="12" t="s">
        <v>169</v>
      </c>
      <c r="AB530" s="51" t="s">
        <v>29</v>
      </c>
      <c r="AC530" s="23" t="s">
        <v>91</v>
      </c>
      <c r="AF530" s="23"/>
    </row>
    <row r="531" spans="1:32" ht="15" customHeight="1" x14ac:dyDescent="0.25">
      <c r="A531" s="42" t="s">
        <v>1484</v>
      </c>
      <c r="B531" s="13">
        <v>45322</v>
      </c>
      <c r="C531" s="29">
        <f>YEAR(B531) - YEAR(_xlfn.MINIFS($B:$B, $A:$A, A531)) + 1</f>
        <v>1</v>
      </c>
      <c r="D531" s="15">
        <f>IF(C531=1, 1500 - SUMIFS($Y:$Y, $A:$A, A531, $C:$C, C531, $E:$E, "Approved", $Z:$Z, "&lt;&gt;PFA GC", $F:$F, "&lt;&gt;No"),
   IF(C531=2, 1000 - SUMIFS($Y:$Y, $A:$A, A531, $C:$C, C531, $E:$E, "Approved", $Z:$Z, "&lt;&gt;PFA GC", $F:$F, "&lt;&gt;No"),
   IF(C531&gt;=3, 500 - SUMIFS($Y:$Y, $A:$A, A531, $C:$C, C531, $E:$E, "Approved", $Z:$Z, "&lt;&gt;PFA GC", $F:$F, "&lt;&gt;No"), "")))</f>
        <v>332.06999999999994</v>
      </c>
      <c r="E531" s="16" t="s">
        <v>28</v>
      </c>
      <c r="F531" s="28" t="s">
        <v>29</v>
      </c>
      <c r="G531" s="29" t="s">
        <v>30</v>
      </c>
      <c r="H531" s="41" t="s">
        <v>516</v>
      </c>
      <c r="I531" s="41" t="s">
        <v>94</v>
      </c>
      <c r="J531" s="41">
        <v>68418</v>
      </c>
      <c r="K531" s="23" t="s">
        <v>95</v>
      </c>
      <c r="L531" s="20" t="s">
        <v>2075</v>
      </c>
      <c r="M531" s="45" t="s">
        <v>96</v>
      </c>
      <c r="N531" s="41" t="s">
        <v>97</v>
      </c>
      <c r="O531" s="41" t="s">
        <v>98</v>
      </c>
      <c r="P531" s="41" t="s">
        <v>270</v>
      </c>
      <c r="Q531" s="41" t="s">
        <v>114</v>
      </c>
      <c r="R531" s="7" t="s">
        <v>517</v>
      </c>
      <c r="S531" s="41">
        <v>2</v>
      </c>
      <c r="T531" s="46">
        <v>1022.273</v>
      </c>
      <c r="U531" s="7">
        <v>16</v>
      </c>
      <c r="V531" s="41" t="s">
        <v>81</v>
      </c>
      <c r="W531" s="23" t="s">
        <v>109</v>
      </c>
      <c r="X531" s="7" t="s">
        <v>45</v>
      </c>
      <c r="Y531" s="10">
        <v>133.05000000000001</v>
      </c>
      <c r="Z531" s="23"/>
      <c r="AA531" s="12" t="s">
        <v>570</v>
      </c>
      <c r="AB531" s="51" t="s">
        <v>99</v>
      </c>
      <c r="AC531" s="23" t="s">
        <v>99</v>
      </c>
      <c r="AF531" s="23"/>
    </row>
    <row r="532" spans="1:32" ht="15" customHeight="1" x14ac:dyDescent="0.25">
      <c r="A532" s="42" t="s">
        <v>1201</v>
      </c>
      <c r="B532" s="47">
        <v>45322</v>
      </c>
      <c r="C532" s="44">
        <f>YEAR(B532) - YEAR(_xlfn.MINIFS($B:$B, $A:$A, A532)) + 1</f>
        <v>1</v>
      </c>
      <c r="D532" s="15">
        <f>IF(C532=1, 1500 - SUMIFS($Y:$Y, $A:$A, A532, $C:$C, C532, $E:$E, "Approved", $Z:$Z, "&lt;&gt;PFA GC", $F:$F, "&lt;&gt;No"),
   IF(C532=2, 1000 - SUMIFS($Y:$Y, $A:$A, A532, $C:$C, C532, $E:$E, "Approved", $Z:$Z, "&lt;&gt;PFA GC", $F:$F, "&lt;&gt;No"),
   IF(C532&gt;=3, 500 - SUMIFS($Y:$Y, $A:$A, A532, $C:$C, C532, $E:$E, "Approved", $Z:$Z, "&lt;&gt;PFA GC", $F:$F, "&lt;&gt;No"), "")))</f>
        <v>1500</v>
      </c>
      <c r="E532" s="16" t="s">
        <v>28</v>
      </c>
      <c r="F532" s="49">
        <v>45322</v>
      </c>
      <c r="G532" s="28" t="s">
        <v>30</v>
      </c>
      <c r="H532" s="41" t="s">
        <v>31</v>
      </c>
      <c r="I532" s="41" t="s">
        <v>31</v>
      </c>
      <c r="J532" s="41" t="s">
        <v>31</v>
      </c>
      <c r="K532" s="41" t="s">
        <v>31</v>
      </c>
      <c r="L532" s="20" t="s">
        <v>2075</v>
      </c>
      <c r="M532" s="45" t="s">
        <v>31</v>
      </c>
      <c r="N532" s="41" t="s">
        <v>31</v>
      </c>
      <c r="O532" s="41" t="s">
        <v>31</v>
      </c>
      <c r="P532" s="41" t="s">
        <v>31</v>
      </c>
      <c r="Q532" s="41" t="s">
        <v>31</v>
      </c>
      <c r="R532" s="7" t="s">
        <v>31</v>
      </c>
      <c r="S532" s="41" t="s">
        <v>31</v>
      </c>
      <c r="T532" s="46" t="s">
        <v>31</v>
      </c>
      <c r="U532" s="7" t="s">
        <v>31</v>
      </c>
      <c r="V532" s="48" t="s">
        <v>32</v>
      </c>
      <c r="W532" s="41" t="s">
        <v>39</v>
      </c>
      <c r="X532" s="7" t="s">
        <v>34</v>
      </c>
      <c r="Y532" s="10">
        <v>50</v>
      </c>
      <c r="Z532" s="23" t="s">
        <v>89</v>
      </c>
      <c r="AA532" s="12" t="s">
        <v>52</v>
      </c>
      <c r="AB532" s="51" t="s">
        <v>29</v>
      </c>
      <c r="AC532" s="23" t="s">
        <v>91</v>
      </c>
      <c r="AF532" s="23"/>
    </row>
    <row r="533" spans="1:32" ht="15" customHeight="1" x14ac:dyDescent="0.25">
      <c r="A533" s="42" t="s">
        <v>1232</v>
      </c>
      <c r="B533" s="47">
        <v>45322</v>
      </c>
      <c r="C533" s="44">
        <f>YEAR(B533) - YEAR(_xlfn.MINIFS($B:$B, $A:$A, A533)) + 1</f>
        <v>2</v>
      </c>
      <c r="D533" s="15">
        <f>IF(C533=1, 1500 - SUMIFS($Y:$Y, $A:$A, A533, $C:$C, C533, $E:$E, "Approved", $Z:$Z, "&lt;&gt;PFA GC", $F:$F, "&lt;&gt;No"),
   IF(C533=2, 1000 - SUMIFS($Y:$Y, $A:$A, A533, $C:$C, C533, $E:$E, "Approved", $Z:$Z, "&lt;&gt;PFA GC", $F:$F, "&lt;&gt;No"),
   IF(C533&gt;=3, 500 - SUMIFS($Y:$Y, $A:$A, A533, $C:$C, C533, $E:$E, "Approved", $Z:$Z, "&lt;&gt;PFA GC", $F:$F, "&lt;&gt;No"), "")))</f>
        <v>-275</v>
      </c>
      <c r="E533" s="16" t="s">
        <v>28</v>
      </c>
      <c r="F533" s="49">
        <v>45322</v>
      </c>
      <c r="G533" s="28" t="s">
        <v>30</v>
      </c>
      <c r="H533" s="41" t="s">
        <v>31</v>
      </c>
      <c r="I533" s="41" t="s">
        <v>31</v>
      </c>
      <c r="J533" s="41" t="s">
        <v>31</v>
      </c>
      <c r="K533" s="41" t="s">
        <v>31</v>
      </c>
      <c r="L533" s="20" t="s">
        <v>2085</v>
      </c>
      <c r="M533" s="45" t="s">
        <v>31</v>
      </c>
      <c r="N533" s="41" t="s">
        <v>31</v>
      </c>
      <c r="O533" s="41" t="s">
        <v>31</v>
      </c>
      <c r="P533" s="41" t="s">
        <v>31</v>
      </c>
      <c r="Q533" s="41" t="s">
        <v>31</v>
      </c>
      <c r="R533" s="7" t="s">
        <v>31</v>
      </c>
      <c r="S533" s="41" t="s">
        <v>31</v>
      </c>
      <c r="T533" s="46" t="s">
        <v>31</v>
      </c>
      <c r="U533" s="7" t="s">
        <v>31</v>
      </c>
      <c r="V533" s="22" t="s">
        <v>32</v>
      </c>
      <c r="W533" s="41" t="s">
        <v>61</v>
      </c>
      <c r="X533" s="7" t="s">
        <v>34</v>
      </c>
      <c r="Y533" s="10">
        <v>50</v>
      </c>
      <c r="Z533" s="23" t="s">
        <v>89</v>
      </c>
      <c r="AA533" s="12" t="s">
        <v>52</v>
      </c>
      <c r="AB533" s="51" t="s">
        <v>29</v>
      </c>
      <c r="AC533" s="23" t="s">
        <v>91</v>
      </c>
      <c r="AF533" s="23"/>
    </row>
    <row r="534" spans="1:32" ht="15" customHeight="1" x14ac:dyDescent="0.25">
      <c r="A534" s="30" t="s">
        <v>1216</v>
      </c>
      <c r="B534" s="13">
        <v>45322</v>
      </c>
      <c r="C534" s="29">
        <f>YEAR(B534) - YEAR(_xlfn.MINIFS($B:$B, $A:$A, A534)) + 1</f>
        <v>2</v>
      </c>
      <c r="D534" s="15">
        <f>IF(C534=1, 1500 - SUMIFS($Y:$Y, $A:$A, A534, $C:$C, C534, $E:$E, "Approved", $Z:$Z, "&lt;&gt;PFA GC", $F:$F, "&lt;&gt;No"),
   IF(C534=2, 1000 - SUMIFS($Y:$Y, $A:$A, A534, $C:$C, C534, $E:$E, "Approved", $Z:$Z, "&lt;&gt;PFA GC", $F:$F, "&lt;&gt;No"),
   IF(C534&gt;=3, 500 - SUMIFS($Y:$Y, $A:$A, A534, $C:$C, C534, $E:$E, "Approved", $Z:$Z, "&lt;&gt;PFA GC", $F:$F, "&lt;&gt;No"), "")))</f>
        <v>538.41</v>
      </c>
      <c r="E534" s="16" t="s">
        <v>28</v>
      </c>
      <c r="F534" s="28">
        <v>45322</v>
      </c>
      <c r="G534" s="28" t="s">
        <v>30</v>
      </c>
      <c r="H534" s="23" t="s">
        <v>571</v>
      </c>
      <c r="I534" s="23" t="s">
        <v>94</v>
      </c>
      <c r="J534" s="23">
        <v>68883</v>
      </c>
      <c r="K534" s="37" t="s">
        <v>95</v>
      </c>
      <c r="L534" s="20" t="s">
        <v>31</v>
      </c>
      <c r="M534" s="20" t="s">
        <v>31</v>
      </c>
      <c r="N534" s="20" t="s">
        <v>31</v>
      </c>
      <c r="O534" s="20" t="s">
        <v>31</v>
      </c>
      <c r="P534" s="20" t="s">
        <v>31</v>
      </c>
      <c r="Q534" s="20" t="s">
        <v>31</v>
      </c>
      <c r="R534" s="7" t="s">
        <v>486</v>
      </c>
      <c r="S534" s="23">
        <v>1</v>
      </c>
      <c r="T534" s="43">
        <v>1300</v>
      </c>
      <c r="U534" s="7" t="s">
        <v>126</v>
      </c>
      <c r="V534" s="22" t="s">
        <v>32</v>
      </c>
      <c r="W534" s="23" t="s">
        <v>61</v>
      </c>
      <c r="X534" s="7" t="s">
        <v>33</v>
      </c>
      <c r="Y534" s="10">
        <v>154.5</v>
      </c>
      <c r="Z534" s="23" t="s">
        <v>38</v>
      </c>
      <c r="AA534" s="12"/>
      <c r="AB534" s="51"/>
      <c r="AC534" s="23"/>
      <c r="AF534" s="23"/>
    </row>
    <row r="535" spans="1:32" ht="15" customHeight="1" x14ac:dyDescent="0.25">
      <c r="A535" s="30" t="s">
        <v>1445</v>
      </c>
      <c r="B535" s="13">
        <v>45323</v>
      </c>
      <c r="C535" s="29">
        <f>YEAR(B535) - YEAR(_xlfn.MINIFS($B:$B, $A:$A, A535)) + 1</f>
        <v>2</v>
      </c>
      <c r="D535" s="15">
        <f>IF(C535=1, 1500 - SUMIFS($Y:$Y, $A:$A, A535, $C:$C, C535, $E:$E, "Approved", $Z:$Z, "&lt;&gt;PFA GC", $F:$F, "&lt;&gt;No"),
   IF(C535=2, 1000 - SUMIFS($Y:$Y, $A:$A, A535, $C:$C, C535, $E:$E, "Approved", $Z:$Z, "&lt;&gt;PFA GC", $F:$F, "&lt;&gt;No"),
   IF(C535&gt;=3, 500 - SUMIFS($Y:$Y, $A:$A, A535, $C:$C, C535, $E:$E, "Approved", $Z:$Z, "&lt;&gt;PFA GC", $F:$F, "&lt;&gt;No"), "")))</f>
        <v>542.67000000000007</v>
      </c>
      <c r="E535" s="16" t="s">
        <v>28</v>
      </c>
      <c r="F535" s="28" t="s">
        <v>29</v>
      </c>
      <c r="G535" s="29" t="s">
        <v>30</v>
      </c>
      <c r="H535" s="23" t="s">
        <v>427</v>
      </c>
      <c r="I535" s="23" t="s">
        <v>94</v>
      </c>
      <c r="J535" s="23">
        <v>68467</v>
      </c>
      <c r="K535" s="23" t="s">
        <v>95</v>
      </c>
      <c r="L535" s="20" t="s">
        <v>2076</v>
      </c>
      <c r="M535" s="37" t="s">
        <v>111</v>
      </c>
      <c r="N535" s="23" t="s">
        <v>97</v>
      </c>
      <c r="O535" s="23" t="s">
        <v>98</v>
      </c>
      <c r="P535" s="41" t="s">
        <v>270</v>
      </c>
      <c r="Q535" s="23" t="s">
        <v>114</v>
      </c>
      <c r="R535" s="7" t="s">
        <v>31</v>
      </c>
      <c r="S535" s="23">
        <v>1</v>
      </c>
      <c r="T535" s="43">
        <v>3029.85</v>
      </c>
      <c r="U535" s="7" t="s">
        <v>31</v>
      </c>
      <c r="V535" s="34" t="s">
        <v>81</v>
      </c>
      <c r="W535" s="23" t="s">
        <v>109</v>
      </c>
      <c r="X535" s="7" t="s">
        <v>33</v>
      </c>
      <c r="Y535" s="10">
        <v>457.33</v>
      </c>
      <c r="Z535" s="23"/>
      <c r="AA535" s="12" t="s">
        <v>572</v>
      </c>
      <c r="AB535" s="51" t="s">
        <v>99</v>
      </c>
      <c r="AC535" s="23" t="s">
        <v>99</v>
      </c>
      <c r="AF535" s="23"/>
    </row>
    <row r="536" spans="1:32" ht="15" customHeight="1" x14ac:dyDescent="0.25">
      <c r="A536" s="42" t="s">
        <v>1232</v>
      </c>
      <c r="B536" s="47">
        <v>45323</v>
      </c>
      <c r="C536" s="29">
        <f>YEAR(B536) - YEAR(_xlfn.MINIFS($B:$B, $A:$A, A536)) + 1</f>
        <v>2</v>
      </c>
      <c r="D536" s="15">
        <f>IF(C536=1, 1500 - SUMIFS($Y:$Y, $A:$A, A536, $C:$C, C536, $E:$E, "Approved", $Z:$Z, "&lt;&gt;PFA GC", $F:$F, "&lt;&gt;No"),
   IF(C536=2, 1000 - SUMIFS($Y:$Y, $A:$A, A536, $C:$C, C536, $E:$E, "Approved", $Z:$Z, "&lt;&gt;PFA GC", $F:$F, "&lt;&gt;No"),
   IF(C536&gt;=3, 500 - SUMIFS($Y:$Y, $A:$A, A536, $C:$C, C536, $E:$E, "Approved", $Z:$Z, "&lt;&gt;PFA GC", $F:$F, "&lt;&gt;No"), "")))</f>
        <v>-275</v>
      </c>
      <c r="E536" s="16" t="s">
        <v>28</v>
      </c>
      <c r="F536" s="49" t="s">
        <v>29</v>
      </c>
      <c r="G536" s="44" t="s">
        <v>30</v>
      </c>
      <c r="H536" s="41" t="s">
        <v>476</v>
      </c>
      <c r="I536" s="23" t="s">
        <v>125</v>
      </c>
      <c r="J536" s="41">
        <v>68801</v>
      </c>
      <c r="K536" s="41" t="s">
        <v>95</v>
      </c>
      <c r="L536" s="20" t="s">
        <v>2085</v>
      </c>
      <c r="M536" s="45" t="s">
        <v>96</v>
      </c>
      <c r="N536" s="41" t="s">
        <v>97</v>
      </c>
      <c r="O536" s="41" t="s">
        <v>98</v>
      </c>
      <c r="P536" s="41" t="s">
        <v>270</v>
      </c>
      <c r="Q536" s="41" t="s">
        <v>114</v>
      </c>
      <c r="R536" s="7" t="s">
        <v>486</v>
      </c>
      <c r="S536" s="41">
        <v>2</v>
      </c>
      <c r="T536" s="46">
        <v>3650</v>
      </c>
      <c r="U536" s="7">
        <v>10</v>
      </c>
      <c r="V536" s="22" t="s">
        <v>32</v>
      </c>
      <c r="W536" s="23" t="s">
        <v>61</v>
      </c>
      <c r="X536" s="7" t="s">
        <v>43</v>
      </c>
      <c r="Y536" s="10">
        <v>1275</v>
      </c>
      <c r="Z536" s="23"/>
      <c r="AA536" s="50" t="s">
        <v>575</v>
      </c>
      <c r="AB536" s="51"/>
      <c r="AC536" s="23"/>
      <c r="AF536" s="23"/>
    </row>
    <row r="537" spans="1:32" ht="15" customHeight="1" x14ac:dyDescent="0.25">
      <c r="A537" s="30" t="s">
        <v>1526</v>
      </c>
      <c r="B537" s="13">
        <v>45323</v>
      </c>
      <c r="C537" s="29">
        <f>YEAR(B537) - YEAR(_xlfn.MINIFS($B:$B, $A:$A, A537)) + 1</f>
        <v>1</v>
      </c>
      <c r="D537" s="15">
        <f>IF(C537=1, 1500 - SUMIFS($Y:$Y, $A:$A, A537, $C:$C, C537, $E:$E, "Approved", $Z:$Z, "&lt;&gt;PFA GC", $F:$F, "&lt;&gt;No"),
   IF(C537=2, 1000 - SUMIFS($Y:$Y, $A:$A, A537, $C:$C, C537, $E:$E, "Approved", $Z:$Z, "&lt;&gt;PFA GC", $F:$F, "&lt;&gt;No"),
   IF(C537&gt;=3, 500 - SUMIFS($Y:$Y, $A:$A, A537, $C:$C, C537, $E:$E, "Approved", $Z:$Z, "&lt;&gt;PFA GC", $F:$F, "&lt;&gt;No"), "")))</f>
        <v>79.1400000000001</v>
      </c>
      <c r="E537" s="16" t="s">
        <v>28</v>
      </c>
      <c r="F537" s="28" t="s">
        <v>29</v>
      </c>
      <c r="G537" s="29" t="s">
        <v>30</v>
      </c>
      <c r="H537" s="23" t="s">
        <v>573</v>
      </c>
      <c r="I537" s="23" t="s">
        <v>94</v>
      </c>
      <c r="J537" s="23">
        <v>68445</v>
      </c>
      <c r="K537" s="37" t="s">
        <v>95</v>
      </c>
      <c r="L537" s="20" t="s">
        <v>2086</v>
      </c>
      <c r="M537" s="37" t="s">
        <v>96</v>
      </c>
      <c r="N537" s="37" t="s">
        <v>102</v>
      </c>
      <c r="O537" s="37" t="s">
        <v>98</v>
      </c>
      <c r="P537" s="37" t="s">
        <v>99</v>
      </c>
      <c r="Q537" s="37" t="s">
        <v>114</v>
      </c>
      <c r="R537" s="7" t="s">
        <v>507</v>
      </c>
      <c r="S537" s="23">
        <v>2</v>
      </c>
      <c r="T537" s="43">
        <v>3000</v>
      </c>
      <c r="U537" s="7">
        <v>100</v>
      </c>
      <c r="V537" s="34" t="s">
        <v>81</v>
      </c>
      <c r="W537" s="23" t="s">
        <v>351</v>
      </c>
      <c r="X537" s="7" t="s">
        <v>49</v>
      </c>
      <c r="Y537" s="10">
        <v>710.43</v>
      </c>
      <c r="Z537" s="23"/>
      <c r="AA537" s="12" t="s">
        <v>574</v>
      </c>
      <c r="AB537" s="51"/>
      <c r="AC537" s="23"/>
      <c r="AF537" s="23"/>
    </row>
    <row r="538" spans="1:32" ht="15" customHeight="1" x14ac:dyDescent="0.25">
      <c r="A538" s="42" t="s">
        <v>1527</v>
      </c>
      <c r="B538" s="47">
        <v>45323</v>
      </c>
      <c r="C538" s="44">
        <f>YEAR(B538) - YEAR(_xlfn.MINIFS($B:$B, $A:$A, A538)) + 1</f>
        <v>1</v>
      </c>
      <c r="D538" s="15">
        <f>IF(C538=1, 1500 - SUMIFS($Y:$Y, $A:$A, A538, $C:$C, C538, $E:$E, "Approved", $Z:$Z, "&lt;&gt;PFA GC", $F:$F, "&lt;&gt;No"),
   IF(C538=2, 1000 - SUMIFS($Y:$Y, $A:$A, A538, $C:$C, C538, $E:$E, "Approved", $Z:$Z, "&lt;&gt;PFA GC", $F:$F, "&lt;&gt;No"),
   IF(C538&gt;=3, 500 - SUMIFS($Y:$Y, $A:$A, A538, $C:$C, C538, $E:$E, "Approved", $Z:$Z, "&lt;&gt;PFA GC", $F:$F, "&lt;&gt;No"), "")))</f>
        <v>1500</v>
      </c>
      <c r="E538" s="16" t="s">
        <v>28</v>
      </c>
      <c r="F538" s="49">
        <v>45323</v>
      </c>
      <c r="G538" s="28" t="s">
        <v>30</v>
      </c>
      <c r="H538" s="41" t="s">
        <v>31</v>
      </c>
      <c r="I538" s="41" t="s">
        <v>31</v>
      </c>
      <c r="J538" s="41" t="s">
        <v>31</v>
      </c>
      <c r="K538" s="41" t="s">
        <v>31</v>
      </c>
      <c r="L538" s="20" t="s">
        <v>2091</v>
      </c>
      <c r="M538" s="45" t="s">
        <v>31</v>
      </c>
      <c r="N538" s="41" t="s">
        <v>31</v>
      </c>
      <c r="O538" s="41" t="s">
        <v>31</v>
      </c>
      <c r="P538" s="41" t="s">
        <v>31</v>
      </c>
      <c r="Q538" s="41" t="s">
        <v>31</v>
      </c>
      <c r="R538" s="7" t="s">
        <v>31</v>
      </c>
      <c r="S538" s="41" t="s">
        <v>31</v>
      </c>
      <c r="T538" s="46" t="s">
        <v>31</v>
      </c>
      <c r="U538" s="7" t="s">
        <v>31</v>
      </c>
      <c r="V538" s="22" t="s">
        <v>32</v>
      </c>
      <c r="W538" s="41" t="s">
        <v>61</v>
      </c>
      <c r="X538" s="7" t="s">
        <v>40</v>
      </c>
      <c r="Y538" s="10">
        <v>50</v>
      </c>
      <c r="Z538" s="23" t="s">
        <v>89</v>
      </c>
      <c r="AA538" s="12" t="s">
        <v>169</v>
      </c>
      <c r="AB538" s="51" t="s">
        <v>29</v>
      </c>
      <c r="AC538" s="23" t="s">
        <v>91</v>
      </c>
      <c r="AF538" s="23"/>
    </row>
    <row r="539" spans="1:32" ht="15" customHeight="1" x14ac:dyDescent="0.25">
      <c r="A539" s="42" t="s">
        <v>1272</v>
      </c>
      <c r="B539" s="47">
        <v>45323</v>
      </c>
      <c r="C539" s="44">
        <f>YEAR(B539) - YEAR(_xlfn.MINIFS($B:$B, $A:$A, A539)) + 1</f>
        <v>2</v>
      </c>
      <c r="D539" s="15">
        <f>IF(C539=1, 1500 - SUMIFS($Y:$Y, $A:$A, A539, $C:$C, C539, $E:$E, "Approved", $Z:$Z, "&lt;&gt;PFA GC", $F:$F, "&lt;&gt;No"),
   IF(C539=2, 1000 - SUMIFS($Y:$Y, $A:$A, A539, $C:$C, C539, $E:$E, "Approved", $Z:$Z, "&lt;&gt;PFA GC", $F:$F, "&lt;&gt;No"),
   IF(C539&gt;=3, 500 - SUMIFS($Y:$Y, $A:$A, A539, $C:$C, C539, $E:$E, "Approved", $Z:$Z, "&lt;&gt;PFA GC", $F:$F, "&lt;&gt;No"), "")))</f>
        <v>1000</v>
      </c>
      <c r="E539" s="16" t="s">
        <v>28</v>
      </c>
      <c r="F539" s="49">
        <v>45323</v>
      </c>
      <c r="G539" s="28" t="s">
        <v>30</v>
      </c>
      <c r="H539" s="41" t="s">
        <v>31</v>
      </c>
      <c r="I539" s="41" t="s">
        <v>31</v>
      </c>
      <c r="J539" s="41" t="s">
        <v>31</v>
      </c>
      <c r="K539" s="41" t="s">
        <v>31</v>
      </c>
      <c r="L539" s="20" t="s">
        <v>2110</v>
      </c>
      <c r="M539" s="45" t="s">
        <v>31</v>
      </c>
      <c r="N539" s="41" t="s">
        <v>31</v>
      </c>
      <c r="O539" s="41" t="s">
        <v>31</v>
      </c>
      <c r="P539" s="41" t="s">
        <v>31</v>
      </c>
      <c r="Q539" s="41" t="s">
        <v>31</v>
      </c>
      <c r="R539" s="7" t="s">
        <v>31</v>
      </c>
      <c r="S539" s="41" t="s">
        <v>31</v>
      </c>
      <c r="T539" s="46" t="s">
        <v>31</v>
      </c>
      <c r="U539" s="7" t="s">
        <v>31</v>
      </c>
      <c r="V539" s="48" t="s">
        <v>32</v>
      </c>
      <c r="W539" s="41" t="s">
        <v>61</v>
      </c>
      <c r="X539" s="7" t="s">
        <v>40</v>
      </c>
      <c r="Y539" s="10">
        <v>100</v>
      </c>
      <c r="Z539" s="23" t="s">
        <v>89</v>
      </c>
      <c r="AA539" s="12" t="s">
        <v>169</v>
      </c>
      <c r="AB539" s="51" t="s">
        <v>29</v>
      </c>
      <c r="AC539" s="23" t="s">
        <v>91</v>
      </c>
      <c r="AF539" s="23"/>
    </row>
    <row r="540" spans="1:32" ht="15" customHeight="1" x14ac:dyDescent="0.25">
      <c r="A540" s="42" t="s">
        <v>1272</v>
      </c>
      <c r="B540" s="47">
        <v>45323</v>
      </c>
      <c r="C540" s="44">
        <f>YEAR(B540) - YEAR(_xlfn.MINIFS($B:$B, $A:$A, A540)) + 1</f>
        <v>2</v>
      </c>
      <c r="D540" s="15">
        <f>IF(C540=1, 1500 - SUMIFS($Y:$Y, $A:$A, A540, $C:$C, C540, $E:$E, "Approved", $Z:$Z, "&lt;&gt;PFA GC", $F:$F, "&lt;&gt;No"),
   IF(C540=2, 1000 - SUMIFS($Y:$Y, $A:$A, A540, $C:$C, C540, $E:$E, "Approved", $Z:$Z, "&lt;&gt;PFA GC", $F:$F, "&lt;&gt;No"),
   IF(C540&gt;=3, 500 - SUMIFS($Y:$Y, $A:$A, A540, $C:$C, C540, $E:$E, "Approved", $Z:$Z, "&lt;&gt;PFA GC", $F:$F, "&lt;&gt;No"), "")))</f>
        <v>1000</v>
      </c>
      <c r="E540" s="16" t="s">
        <v>28</v>
      </c>
      <c r="F540" s="49">
        <v>45323</v>
      </c>
      <c r="G540" s="28" t="s">
        <v>30</v>
      </c>
      <c r="H540" s="41" t="s">
        <v>31</v>
      </c>
      <c r="I540" s="41" t="s">
        <v>31</v>
      </c>
      <c r="J540" s="41" t="s">
        <v>31</v>
      </c>
      <c r="K540" s="41" t="s">
        <v>31</v>
      </c>
      <c r="L540" s="20" t="s">
        <v>2111</v>
      </c>
      <c r="M540" s="45" t="s">
        <v>31</v>
      </c>
      <c r="N540" s="41" t="s">
        <v>31</v>
      </c>
      <c r="O540" s="41" t="s">
        <v>31</v>
      </c>
      <c r="P540" s="41" t="s">
        <v>31</v>
      </c>
      <c r="Q540" s="41" t="s">
        <v>31</v>
      </c>
      <c r="R540" s="7" t="s">
        <v>31</v>
      </c>
      <c r="S540" s="41" t="s">
        <v>31</v>
      </c>
      <c r="T540" s="46" t="s">
        <v>31</v>
      </c>
      <c r="U540" s="7" t="s">
        <v>31</v>
      </c>
      <c r="V540" s="48" t="s">
        <v>32</v>
      </c>
      <c r="W540" s="41" t="s">
        <v>61</v>
      </c>
      <c r="X540" s="7" t="s">
        <v>34</v>
      </c>
      <c r="Y540" s="10">
        <v>25</v>
      </c>
      <c r="Z540" s="23" t="s">
        <v>89</v>
      </c>
      <c r="AA540" s="12" t="s">
        <v>52</v>
      </c>
      <c r="AB540" s="51" t="s">
        <v>29</v>
      </c>
      <c r="AC540" s="23" t="s">
        <v>91</v>
      </c>
      <c r="AF540" s="23"/>
    </row>
    <row r="541" spans="1:32" ht="15" customHeight="1" x14ac:dyDescent="0.25">
      <c r="A541" s="30" t="s">
        <v>1528</v>
      </c>
      <c r="B541" s="13">
        <v>45324</v>
      </c>
      <c r="C541" s="29">
        <f>YEAR(B541) - YEAR(_xlfn.MINIFS($B:$B, $A:$A, A541)) + 1</f>
        <v>1</v>
      </c>
      <c r="D541" s="15">
        <f>IF(C541=1, 1500 - SUMIFS($Y:$Y, $A:$A, A541, $C:$C, C541, $E:$E, "Approved", $Z:$Z, "&lt;&gt;PFA GC", $F:$F, "&lt;&gt;No"),
   IF(C541=2, 1000 - SUMIFS($Y:$Y, $A:$A, A541, $C:$C, C541, $E:$E, "Approved", $Z:$Z, "&lt;&gt;PFA GC", $F:$F, "&lt;&gt;No"),
   IF(C541&gt;=3, 500 - SUMIFS($Y:$Y, $A:$A, A541, $C:$C, C541, $E:$E, "Approved", $Z:$Z, "&lt;&gt;PFA GC", $F:$F, "&lt;&gt;No"), "")))</f>
        <v>0</v>
      </c>
      <c r="E541" s="16" t="s">
        <v>28</v>
      </c>
      <c r="F541" s="28" t="s">
        <v>29</v>
      </c>
      <c r="G541" s="29" t="s">
        <v>30</v>
      </c>
      <c r="H541" s="23" t="s">
        <v>576</v>
      </c>
      <c r="I541" s="23" t="s">
        <v>94</v>
      </c>
      <c r="J541" s="23">
        <v>68959</v>
      </c>
      <c r="K541" s="23" t="s">
        <v>95</v>
      </c>
      <c r="L541" s="20" t="s">
        <v>2102</v>
      </c>
      <c r="M541" s="37" t="s">
        <v>96</v>
      </c>
      <c r="N541" s="23" t="s">
        <v>97</v>
      </c>
      <c r="O541" s="23" t="s">
        <v>98</v>
      </c>
      <c r="P541" s="41" t="s">
        <v>270</v>
      </c>
      <c r="Q541" s="41" t="s">
        <v>114</v>
      </c>
      <c r="R541" s="7" t="s">
        <v>507</v>
      </c>
      <c r="S541" s="23">
        <v>2</v>
      </c>
      <c r="T541" s="43">
        <v>3038.59</v>
      </c>
      <c r="U541" s="7">
        <v>66</v>
      </c>
      <c r="V541" s="48" t="s">
        <v>144</v>
      </c>
      <c r="W541" s="23" t="s">
        <v>145</v>
      </c>
      <c r="X541" s="7" t="s">
        <v>33</v>
      </c>
      <c r="Y541" s="10">
        <v>300</v>
      </c>
      <c r="Z541" s="23" t="s">
        <v>38</v>
      </c>
      <c r="AA541" s="12" t="s">
        <v>577</v>
      </c>
      <c r="AB541" s="51"/>
      <c r="AC541" s="23"/>
      <c r="AF541" s="23"/>
    </row>
    <row r="542" spans="1:32" ht="15" customHeight="1" x14ac:dyDescent="0.25">
      <c r="A542" s="30" t="s">
        <v>1251</v>
      </c>
      <c r="B542" s="13">
        <v>45324</v>
      </c>
      <c r="C542" s="29">
        <f>YEAR(B542) - YEAR(_xlfn.MINIFS($B:$B, $A:$A, A542)) + 1</f>
        <v>2</v>
      </c>
      <c r="D542" s="15">
        <f>IF(C542=1, 1500 - SUMIFS($Y:$Y, $A:$A, A542, $C:$C, C542, $E:$E, "Approved", $Z:$Z, "&lt;&gt;PFA GC", $F:$F, "&lt;&gt;No"),
   IF(C542=2, 1000 - SUMIFS($Y:$Y, $A:$A, A542, $C:$C, C542, $E:$E, "Approved", $Z:$Z, "&lt;&gt;PFA GC", $F:$F, "&lt;&gt;No"),
   IF(C542&gt;=3, 500 - SUMIFS($Y:$Y, $A:$A, A542, $C:$C, C542, $E:$E, "Approved", $Z:$Z, "&lt;&gt;PFA GC", $F:$F, "&lt;&gt;No"), "")))</f>
        <v>-500</v>
      </c>
      <c r="E542" s="16" t="s">
        <v>28</v>
      </c>
      <c r="F542" s="28" t="s">
        <v>29</v>
      </c>
      <c r="G542" s="29" t="s">
        <v>30</v>
      </c>
      <c r="H542" s="23" t="s">
        <v>100</v>
      </c>
      <c r="I542" s="23" t="s">
        <v>125</v>
      </c>
      <c r="J542" s="23">
        <v>68144</v>
      </c>
      <c r="K542" s="23" t="s">
        <v>151</v>
      </c>
      <c r="L542" s="20" t="s">
        <v>31</v>
      </c>
      <c r="M542" s="37" t="s">
        <v>101</v>
      </c>
      <c r="N542" s="23" t="s">
        <v>102</v>
      </c>
      <c r="O542" s="23" t="s">
        <v>98</v>
      </c>
      <c r="P542" s="41" t="s">
        <v>270</v>
      </c>
      <c r="Q542" s="41" t="s">
        <v>114</v>
      </c>
      <c r="R542" s="7" t="s">
        <v>31</v>
      </c>
      <c r="S542" s="23">
        <v>1</v>
      </c>
      <c r="T542" s="43">
        <v>2800</v>
      </c>
      <c r="U542" s="7" t="s">
        <v>31</v>
      </c>
      <c r="V542" s="22" t="s">
        <v>32</v>
      </c>
      <c r="W542" s="23" t="s">
        <v>308</v>
      </c>
      <c r="X542" s="7" t="s">
        <v>45</v>
      </c>
      <c r="Y542" s="10">
        <v>136.32</v>
      </c>
      <c r="Z542" s="23"/>
      <c r="AA542" s="12" t="s">
        <v>55</v>
      </c>
      <c r="AB542" s="51"/>
      <c r="AC542" s="23"/>
      <c r="AF542" s="23"/>
    </row>
    <row r="543" spans="1:32" ht="15" customHeight="1" x14ac:dyDescent="0.25">
      <c r="A543" s="30" t="s">
        <v>1251</v>
      </c>
      <c r="B543" s="13">
        <v>45324</v>
      </c>
      <c r="C543" s="29">
        <f>YEAR(B543) - YEAR(_xlfn.MINIFS($B:$B, $A:$A, A543)) + 1</f>
        <v>2</v>
      </c>
      <c r="D543" s="15">
        <f>IF(C543=1, 1500 - SUMIFS($Y:$Y, $A:$A, A543, $C:$C, C543, $E:$E, "Approved", $Z:$Z, "&lt;&gt;PFA GC", $F:$F, "&lt;&gt;No"),
   IF(C543=2, 1000 - SUMIFS($Y:$Y, $A:$A, A543, $C:$C, C543, $E:$E, "Approved", $Z:$Z, "&lt;&gt;PFA GC", $F:$F, "&lt;&gt;No"),
   IF(C543&gt;=3, 500 - SUMIFS($Y:$Y, $A:$A, A543, $C:$C, C543, $E:$E, "Approved", $Z:$Z, "&lt;&gt;PFA GC", $F:$F, "&lt;&gt;No"), "")))</f>
        <v>-500</v>
      </c>
      <c r="E543" s="16" t="s">
        <v>28</v>
      </c>
      <c r="F543" s="28" t="s">
        <v>29</v>
      </c>
      <c r="G543" s="29" t="s">
        <v>30</v>
      </c>
      <c r="H543" s="23" t="s">
        <v>100</v>
      </c>
      <c r="I543" s="23" t="s">
        <v>125</v>
      </c>
      <c r="J543" s="23">
        <v>68144</v>
      </c>
      <c r="K543" s="24" t="s">
        <v>95</v>
      </c>
      <c r="L543" s="20" t="s">
        <v>31</v>
      </c>
      <c r="M543" s="37" t="s">
        <v>101</v>
      </c>
      <c r="N543" s="23" t="s">
        <v>102</v>
      </c>
      <c r="O543" s="23" t="s">
        <v>98</v>
      </c>
      <c r="P543" s="41" t="s">
        <v>270</v>
      </c>
      <c r="Q543" s="41" t="s">
        <v>114</v>
      </c>
      <c r="R543" s="7" t="s">
        <v>31</v>
      </c>
      <c r="S543" s="23">
        <v>1</v>
      </c>
      <c r="T543" s="43">
        <v>2800</v>
      </c>
      <c r="U543" s="7" t="s">
        <v>31</v>
      </c>
      <c r="V543" s="48" t="s">
        <v>32</v>
      </c>
      <c r="W543" s="23" t="s">
        <v>308</v>
      </c>
      <c r="X543" s="7" t="s">
        <v>43</v>
      </c>
      <c r="Y543" s="10">
        <v>865</v>
      </c>
      <c r="Z543" s="23"/>
      <c r="AA543" s="12" t="s">
        <v>578</v>
      </c>
      <c r="AB543" s="51"/>
      <c r="AC543" s="23"/>
      <c r="AF543" s="23"/>
    </row>
    <row r="544" spans="1:32" ht="15" customHeight="1" x14ac:dyDescent="0.25">
      <c r="A544" s="30" t="s">
        <v>1529</v>
      </c>
      <c r="B544" s="13">
        <v>45324</v>
      </c>
      <c r="C544" s="29">
        <f>YEAR(B544) - YEAR(_xlfn.MINIFS($B:$B, $A:$A, A544)) + 1</f>
        <v>1</v>
      </c>
      <c r="D544" s="15">
        <f>IF(C544=1, 1500 - SUMIFS($Y:$Y, $A:$A, A544, $C:$C, C544, $E:$E, "Approved", $Z:$Z, "&lt;&gt;PFA GC", $F:$F, "&lt;&gt;No"),
   IF(C544=2, 1000 - SUMIFS($Y:$Y, $A:$A, A544, $C:$C, C544, $E:$E, "Approved", $Z:$Z, "&lt;&gt;PFA GC", $F:$F, "&lt;&gt;No"),
   IF(C544&gt;=3, 500 - SUMIFS($Y:$Y, $A:$A, A544, $C:$C, C544, $E:$E, "Approved", $Z:$Z, "&lt;&gt;PFA GC", $F:$F, "&lt;&gt;No"), "")))</f>
        <v>1500</v>
      </c>
      <c r="E544" s="36" t="s">
        <v>139</v>
      </c>
      <c r="F544" s="28" t="s">
        <v>99</v>
      </c>
      <c r="G544" s="29" t="s">
        <v>202</v>
      </c>
      <c r="K544" s="37"/>
      <c r="L544" s="20" t="s">
        <v>31</v>
      </c>
      <c r="M544" s="37"/>
      <c r="R544" s="7"/>
      <c r="S544" s="23"/>
      <c r="T544" s="43"/>
      <c r="U544" s="7"/>
      <c r="V544" s="22" t="s">
        <v>144</v>
      </c>
      <c r="W544" s="23" t="s">
        <v>145</v>
      </c>
      <c r="X544" s="7" t="s">
        <v>40</v>
      </c>
      <c r="Y544" s="10">
        <v>250</v>
      </c>
      <c r="Z544" s="23"/>
      <c r="AA544" s="12"/>
      <c r="AB544" s="51"/>
      <c r="AC544" s="23"/>
      <c r="AF544" s="23"/>
    </row>
    <row r="545" spans="1:32" ht="15" customHeight="1" x14ac:dyDescent="0.25">
      <c r="A545" s="30" t="s">
        <v>1217</v>
      </c>
      <c r="B545" s="13">
        <v>45327</v>
      </c>
      <c r="C545" s="29">
        <f>YEAR(B545) - YEAR(_xlfn.MINIFS($B:$B, $A:$A, A545)) + 1</f>
        <v>2</v>
      </c>
      <c r="D545" s="15">
        <f>IF(C545=1, 1500 - SUMIFS($Y:$Y, $A:$A, A545, $C:$C, C545, $E:$E, "Approved", $Z:$Z, "&lt;&gt;PFA GC", $F:$F, "&lt;&gt;No"),
   IF(C545=2, 1000 - SUMIFS($Y:$Y, $A:$A, A545, $C:$C, C545, $E:$E, "Approved", $Z:$Z, "&lt;&gt;PFA GC", $F:$F, "&lt;&gt;No"),
   IF(C545&gt;=3, 500 - SUMIFS($Y:$Y, $A:$A, A545, $C:$C, C545, $E:$E, "Approved", $Z:$Z, "&lt;&gt;PFA GC", $F:$F, "&lt;&gt;No"), "")))</f>
        <v>500</v>
      </c>
      <c r="E545" s="16" t="s">
        <v>28</v>
      </c>
      <c r="F545" s="28" t="s">
        <v>29</v>
      </c>
      <c r="G545" s="29" t="s">
        <v>30</v>
      </c>
      <c r="H545" s="23" t="s">
        <v>123</v>
      </c>
      <c r="I545" s="23" t="s">
        <v>94</v>
      </c>
      <c r="J545" s="23">
        <v>68531</v>
      </c>
      <c r="K545" s="23" t="s">
        <v>95</v>
      </c>
      <c r="L545" s="20" t="s">
        <v>2076</v>
      </c>
      <c r="M545" s="37" t="s">
        <v>96</v>
      </c>
      <c r="N545" s="23" t="s">
        <v>102</v>
      </c>
      <c r="O545" s="23" t="s">
        <v>98</v>
      </c>
      <c r="P545" s="23" t="s">
        <v>31</v>
      </c>
      <c r="Q545" s="23" t="s">
        <v>31</v>
      </c>
      <c r="R545" s="7" t="s">
        <v>31</v>
      </c>
      <c r="S545" s="23">
        <v>2</v>
      </c>
      <c r="T545" s="46" t="s">
        <v>31</v>
      </c>
      <c r="U545" s="7" t="s">
        <v>31</v>
      </c>
      <c r="V545" s="34" t="s">
        <v>81</v>
      </c>
      <c r="W545" s="23" t="s">
        <v>109</v>
      </c>
      <c r="X545" s="7" t="s">
        <v>40</v>
      </c>
      <c r="Y545" s="10">
        <v>250</v>
      </c>
      <c r="Z545" s="23" t="s">
        <v>35</v>
      </c>
      <c r="AA545" s="12" t="s">
        <v>169</v>
      </c>
      <c r="AB545" s="51" t="s">
        <v>99</v>
      </c>
      <c r="AC545" s="23" t="s">
        <v>99</v>
      </c>
      <c r="AF545" s="23"/>
    </row>
    <row r="546" spans="1:32" ht="15" customHeight="1" x14ac:dyDescent="0.25">
      <c r="A546" s="30" t="s">
        <v>1217</v>
      </c>
      <c r="B546" s="13">
        <v>45327</v>
      </c>
      <c r="C546" s="29">
        <f>YEAR(B546) - YEAR(_xlfn.MINIFS($B:$B, $A:$A, A546)) + 1</f>
        <v>2</v>
      </c>
      <c r="D546" s="15">
        <f>IF(C546=1, 1500 - SUMIFS($Y:$Y, $A:$A, A546, $C:$C, C546, $E:$E, "Approved", $Z:$Z, "&lt;&gt;PFA GC", $F:$F, "&lt;&gt;No"),
   IF(C546=2, 1000 - SUMIFS($Y:$Y, $A:$A, A546, $C:$C, C546, $E:$E, "Approved", $Z:$Z, "&lt;&gt;PFA GC", $F:$F, "&lt;&gt;No"),
   IF(C546&gt;=3, 500 - SUMIFS($Y:$Y, $A:$A, A546, $C:$C, C546, $E:$E, "Approved", $Z:$Z, "&lt;&gt;PFA GC", $F:$F, "&lt;&gt;No"), "")))</f>
        <v>500</v>
      </c>
      <c r="E546" s="16" t="s">
        <v>28</v>
      </c>
      <c r="F546" s="28" t="s">
        <v>29</v>
      </c>
      <c r="G546" s="29" t="s">
        <v>30</v>
      </c>
      <c r="H546" s="23" t="s">
        <v>123</v>
      </c>
      <c r="I546" s="23" t="s">
        <v>94</v>
      </c>
      <c r="J546" s="23">
        <v>68531</v>
      </c>
      <c r="K546" s="23" t="s">
        <v>95</v>
      </c>
      <c r="L546" s="20" t="s">
        <v>2076</v>
      </c>
      <c r="M546" s="37" t="s">
        <v>96</v>
      </c>
      <c r="N546" s="23" t="s">
        <v>102</v>
      </c>
      <c r="O546" s="23" t="s">
        <v>98</v>
      </c>
      <c r="P546" s="23" t="s">
        <v>31</v>
      </c>
      <c r="Q546" s="23" t="s">
        <v>31</v>
      </c>
      <c r="R546" s="7" t="s">
        <v>31</v>
      </c>
      <c r="S546" s="23">
        <v>2</v>
      </c>
      <c r="T546" s="46" t="s">
        <v>31</v>
      </c>
      <c r="U546" s="7" t="s">
        <v>31</v>
      </c>
      <c r="V546" s="34" t="s">
        <v>81</v>
      </c>
      <c r="W546" s="23" t="s">
        <v>109</v>
      </c>
      <c r="X546" s="7" t="s">
        <v>40</v>
      </c>
      <c r="Y546" s="10">
        <v>250</v>
      </c>
      <c r="Z546" s="23" t="s">
        <v>35</v>
      </c>
      <c r="AA546" s="12" t="s">
        <v>169</v>
      </c>
      <c r="AB546" s="51" t="s">
        <v>99</v>
      </c>
      <c r="AC546" s="23" t="s">
        <v>99</v>
      </c>
      <c r="AF546" s="23"/>
    </row>
    <row r="547" spans="1:32" ht="15" customHeight="1" x14ac:dyDescent="0.25">
      <c r="A547" s="42" t="s">
        <v>1530</v>
      </c>
      <c r="B547" s="47">
        <v>45327</v>
      </c>
      <c r="C547" s="29">
        <f>YEAR(B547) - YEAR(_xlfn.MINIFS($B:$B, $A:$A, A547)) + 1</f>
        <v>1</v>
      </c>
      <c r="D547" s="15">
        <f>IF(C547=1, 1500 - SUMIFS($Y:$Y, $A:$A, A547, $C:$C, C547, $E:$E, "Approved", $Z:$Z, "&lt;&gt;PFA GC", $F:$F, "&lt;&gt;No"),
   IF(C547=2, 1000 - SUMIFS($Y:$Y, $A:$A, A547, $C:$C, C547, $E:$E, "Approved", $Z:$Z, "&lt;&gt;PFA GC", $F:$F, "&lt;&gt;No"),
   IF(C547&gt;=3, 500 - SUMIFS($Y:$Y, $A:$A, A547, $C:$C, C547, $E:$E, "Approved", $Z:$Z, "&lt;&gt;PFA GC", $F:$F, "&lt;&gt;No"), "")))</f>
        <v>382.36000000000013</v>
      </c>
      <c r="E547" s="16" t="s">
        <v>28</v>
      </c>
      <c r="F547" s="49" t="s">
        <v>29</v>
      </c>
      <c r="G547" s="44" t="s">
        <v>30</v>
      </c>
      <c r="H547" s="41" t="s">
        <v>579</v>
      </c>
      <c r="I547" s="41" t="s">
        <v>94</v>
      </c>
      <c r="J547" s="41">
        <v>69130</v>
      </c>
      <c r="K547" s="41" t="s">
        <v>95</v>
      </c>
      <c r="L547" s="20" t="s">
        <v>2088</v>
      </c>
      <c r="M547" s="45" t="s">
        <v>108</v>
      </c>
      <c r="N547" s="41" t="s">
        <v>97</v>
      </c>
      <c r="O547" s="41" t="s">
        <v>98</v>
      </c>
      <c r="P547" s="41" t="s">
        <v>270</v>
      </c>
      <c r="Q547" s="41" t="s">
        <v>114</v>
      </c>
      <c r="R547" s="7" t="s">
        <v>488</v>
      </c>
      <c r="S547" s="41">
        <v>1</v>
      </c>
      <c r="T547" s="46">
        <v>1879</v>
      </c>
      <c r="U547" s="7">
        <v>382</v>
      </c>
      <c r="V547" s="34" t="s">
        <v>81</v>
      </c>
      <c r="W547" s="41" t="s">
        <v>580</v>
      </c>
      <c r="X547" s="7" t="s">
        <v>49</v>
      </c>
      <c r="Y547" s="10">
        <v>142.18</v>
      </c>
      <c r="Z547" s="23"/>
      <c r="AA547" s="12" t="s">
        <v>581</v>
      </c>
      <c r="AB547" s="51"/>
      <c r="AC547" s="23"/>
      <c r="AF547" s="23"/>
    </row>
    <row r="548" spans="1:32" ht="15" customHeight="1" x14ac:dyDescent="0.25">
      <c r="A548" s="42" t="s">
        <v>1530</v>
      </c>
      <c r="B548" s="47">
        <v>45327</v>
      </c>
      <c r="C548" s="29">
        <f>YEAR(B548) - YEAR(_xlfn.MINIFS($B:$B, $A:$A, A548)) + 1</f>
        <v>1</v>
      </c>
      <c r="D548" s="15">
        <f>IF(C548=1, 1500 - SUMIFS($Y:$Y, $A:$A, A548, $C:$C, C548, $E:$E, "Approved", $Z:$Z, "&lt;&gt;PFA GC", $F:$F, "&lt;&gt;No"),
   IF(C548=2, 1000 - SUMIFS($Y:$Y, $A:$A, A548, $C:$C, C548, $E:$E, "Approved", $Z:$Z, "&lt;&gt;PFA GC", $F:$F, "&lt;&gt;No"),
   IF(C548&gt;=3, 500 - SUMIFS($Y:$Y, $A:$A, A548, $C:$C, C548, $E:$E, "Approved", $Z:$Z, "&lt;&gt;PFA GC", $F:$F, "&lt;&gt;No"), "")))</f>
        <v>382.36000000000013</v>
      </c>
      <c r="E548" s="16" t="s">
        <v>28</v>
      </c>
      <c r="F548" s="49" t="s">
        <v>29</v>
      </c>
      <c r="G548" s="44" t="s">
        <v>30</v>
      </c>
      <c r="H548" s="41" t="s">
        <v>579</v>
      </c>
      <c r="I548" s="41" t="s">
        <v>94</v>
      </c>
      <c r="J548" s="41">
        <v>69130</v>
      </c>
      <c r="K548" s="41" t="s">
        <v>95</v>
      </c>
      <c r="L548" s="20" t="s">
        <v>2088</v>
      </c>
      <c r="M548" s="45" t="s">
        <v>108</v>
      </c>
      <c r="N548" s="41" t="s">
        <v>97</v>
      </c>
      <c r="O548" s="41" t="s">
        <v>98</v>
      </c>
      <c r="P548" s="41" t="s">
        <v>270</v>
      </c>
      <c r="Q548" s="41" t="s">
        <v>114</v>
      </c>
      <c r="R548" s="7" t="s">
        <v>488</v>
      </c>
      <c r="S548" s="41">
        <v>1</v>
      </c>
      <c r="T548" s="46">
        <v>1879</v>
      </c>
      <c r="U548" s="7">
        <v>382</v>
      </c>
      <c r="V548" s="34" t="s">
        <v>81</v>
      </c>
      <c r="W548" s="41" t="s">
        <v>580</v>
      </c>
      <c r="X548" s="7" t="s">
        <v>33</v>
      </c>
      <c r="Y548" s="10">
        <v>233.6</v>
      </c>
      <c r="Z548" s="23" t="s">
        <v>38</v>
      </c>
      <c r="AA548" s="12" t="s">
        <v>582</v>
      </c>
      <c r="AB548" s="51"/>
      <c r="AC548" s="23"/>
      <c r="AF548" s="23"/>
    </row>
    <row r="549" spans="1:32" ht="15" customHeight="1" x14ac:dyDescent="0.25">
      <c r="A549" s="42" t="s">
        <v>1530</v>
      </c>
      <c r="B549" s="47">
        <v>45327</v>
      </c>
      <c r="C549" s="29">
        <f>YEAR(B549) - YEAR(_xlfn.MINIFS($B:$B, $A:$A, A549)) + 1</f>
        <v>1</v>
      </c>
      <c r="D549" s="15">
        <f>IF(C549=1, 1500 - SUMIFS($Y:$Y, $A:$A, A549, $C:$C, C549, $E:$E, "Approved", $Z:$Z, "&lt;&gt;PFA GC", $F:$F, "&lt;&gt;No"),
   IF(C549=2, 1000 - SUMIFS($Y:$Y, $A:$A, A549, $C:$C, C549, $E:$E, "Approved", $Z:$Z, "&lt;&gt;PFA GC", $F:$F, "&lt;&gt;No"),
   IF(C549&gt;=3, 500 - SUMIFS($Y:$Y, $A:$A, A549, $C:$C, C549, $E:$E, "Approved", $Z:$Z, "&lt;&gt;PFA GC", $F:$F, "&lt;&gt;No"), "")))</f>
        <v>382.36000000000013</v>
      </c>
      <c r="E549" s="16" t="s">
        <v>28</v>
      </c>
      <c r="F549" s="49" t="s">
        <v>29</v>
      </c>
      <c r="G549" s="44" t="s">
        <v>30</v>
      </c>
      <c r="H549" s="41" t="s">
        <v>579</v>
      </c>
      <c r="I549" s="41" t="s">
        <v>94</v>
      </c>
      <c r="J549" s="41">
        <v>69130</v>
      </c>
      <c r="K549" s="41" t="s">
        <v>95</v>
      </c>
      <c r="L549" s="20" t="s">
        <v>2088</v>
      </c>
      <c r="M549" s="45" t="s">
        <v>108</v>
      </c>
      <c r="N549" s="41" t="s">
        <v>97</v>
      </c>
      <c r="O549" s="41" t="s">
        <v>98</v>
      </c>
      <c r="P549" s="41" t="s">
        <v>270</v>
      </c>
      <c r="Q549" s="41" t="s">
        <v>114</v>
      </c>
      <c r="R549" s="7" t="s">
        <v>488</v>
      </c>
      <c r="S549" s="41">
        <v>1</v>
      </c>
      <c r="T549" s="46">
        <v>1879</v>
      </c>
      <c r="U549" s="7">
        <v>382</v>
      </c>
      <c r="V549" s="41" t="s">
        <v>81</v>
      </c>
      <c r="W549" s="41" t="s">
        <v>580</v>
      </c>
      <c r="X549" s="7" t="s">
        <v>49</v>
      </c>
      <c r="Y549" s="10">
        <v>588.12</v>
      </c>
      <c r="Z549" s="23"/>
      <c r="AA549" s="12" t="s">
        <v>583</v>
      </c>
      <c r="AB549" s="51"/>
      <c r="AC549" s="23"/>
      <c r="AF549" s="23"/>
    </row>
    <row r="550" spans="1:32" ht="15" customHeight="1" x14ac:dyDescent="0.25">
      <c r="A550" s="42" t="s">
        <v>1531</v>
      </c>
      <c r="B550" s="47">
        <v>45328</v>
      </c>
      <c r="C550" s="44">
        <f>YEAR(B550) - YEAR(_xlfn.MINIFS($B:$B, $A:$A, A550)) + 1</f>
        <v>1</v>
      </c>
      <c r="D550" s="15">
        <f>IF(C550=1, 1500 - SUMIFS($Y:$Y, $A:$A, A550, $C:$C, C550, $E:$E, "Approved", $Z:$Z, "&lt;&gt;PFA GC", $F:$F, "&lt;&gt;No"),
   IF(C550=2, 1000 - SUMIFS($Y:$Y, $A:$A, A550, $C:$C, C550, $E:$E, "Approved", $Z:$Z, "&lt;&gt;PFA GC", $F:$F, "&lt;&gt;No"),
   IF(C550&gt;=3, 500 - SUMIFS($Y:$Y, $A:$A, A550, $C:$C, C550, $E:$E, "Approved", $Z:$Z, "&lt;&gt;PFA GC", $F:$F, "&lt;&gt;No"), "")))</f>
        <v>310.22000000000003</v>
      </c>
      <c r="E550" s="16" t="s">
        <v>28</v>
      </c>
      <c r="F550" s="49">
        <v>45328</v>
      </c>
      <c r="G550" s="28" t="s">
        <v>30</v>
      </c>
      <c r="H550" s="41" t="s">
        <v>584</v>
      </c>
      <c r="I550" s="41" t="s">
        <v>94</v>
      </c>
      <c r="J550" s="41">
        <v>68814</v>
      </c>
      <c r="K550" s="41" t="s">
        <v>95</v>
      </c>
      <c r="L550" s="20" t="s">
        <v>2079</v>
      </c>
      <c r="M550" s="45" t="s">
        <v>96</v>
      </c>
      <c r="N550" s="41" t="s">
        <v>102</v>
      </c>
      <c r="O550" s="41" t="s">
        <v>98</v>
      </c>
      <c r="P550" s="41" t="s">
        <v>270</v>
      </c>
      <c r="Q550" s="41" t="s">
        <v>114</v>
      </c>
      <c r="R550" s="7" t="s">
        <v>507</v>
      </c>
      <c r="S550" s="41">
        <v>2</v>
      </c>
      <c r="T550" s="46">
        <v>3148</v>
      </c>
      <c r="U550" s="7">
        <v>148</v>
      </c>
      <c r="V550" s="48" t="s">
        <v>32</v>
      </c>
      <c r="W550" s="41" t="s">
        <v>61</v>
      </c>
      <c r="X550" s="7" t="s">
        <v>34</v>
      </c>
      <c r="Y550" s="10">
        <v>100</v>
      </c>
      <c r="Z550" s="23" t="s">
        <v>89</v>
      </c>
      <c r="AA550" s="12" t="s">
        <v>52</v>
      </c>
      <c r="AB550" s="51" t="s">
        <v>29</v>
      </c>
      <c r="AC550" s="23" t="s">
        <v>91</v>
      </c>
      <c r="AF550" s="23"/>
    </row>
    <row r="551" spans="1:32" ht="15" customHeight="1" x14ac:dyDescent="0.25">
      <c r="A551" s="42" t="s">
        <v>1531</v>
      </c>
      <c r="B551" s="47">
        <v>45328</v>
      </c>
      <c r="C551" s="44">
        <f>YEAR(B551) - YEAR(_xlfn.MINIFS($B:$B, $A:$A, A551)) + 1</f>
        <v>1</v>
      </c>
      <c r="D551" s="15">
        <f>IF(C551=1, 1500 - SUMIFS($Y:$Y, $A:$A, A551, $C:$C, C551, $E:$E, "Approved", $Z:$Z, "&lt;&gt;PFA GC", $F:$F, "&lt;&gt;No"),
   IF(C551=2, 1000 - SUMIFS($Y:$Y, $A:$A, A551, $C:$C, C551, $E:$E, "Approved", $Z:$Z, "&lt;&gt;PFA GC", $F:$F, "&lt;&gt;No"),
   IF(C551&gt;=3, 500 - SUMIFS($Y:$Y, $A:$A, A551, $C:$C, C551, $E:$E, "Approved", $Z:$Z, "&lt;&gt;PFA GC", $F:$F, "&lt;&gt;No"), "")))</f>
        <v>310.22000000000003</v>
      </c>
      <c r="E551" s="16" t="s">
        <v>28</v>
      </c>
      <c r="F551" s="49">
        <v>45328</v>
      </c>
      <c r="G551" s="28" t="s">
        <v>30</v>
      </c>
      <c r="H551" s="41" t="s">
        <v>584</v>
      </c>
      <c r="I551" s="41" t="s">
        <v>94</v>
      </c>
      <c r="J551" s="41">
        <v>68814</v>
      </c>
      <c r="K551" s="41" t="s">
        <v>95</v>
      </c>
      <c r="L551" s="20" t="s">
        <v>2079</v>
      </c>
      <c r="M551" s="45" t="s">
        <v>96</v>
      </c>
      <c r="N551" s="41" t="s">
        <v>102</v>
      </c>
      <c r="O551" s="41" t="s">
        <v>98</v>
      </c>
      <c r="P551" s="41" t="s">
        <v>270</v>
      </c>
      <c r="Q551" s="41" t="s">
        <v>114</v>
      </c>
      <c r="R551" s="7" t="s">
        <v>507</v>
      </c>
      <c r="S551" s="41">
        <v>2</v>
      </c>
      <c r="T551" s="46">
        <v>3148</v>
      </c>
      <c r="U551" s="7">
        <v>148</v>
      </c>
      <c r="V551" s="48" t="s">
        <v>32</v>
      </c>
      <c r="W551" s="41" t="s">
        <v>61</v>
      </c>
      <c r="X551" s="7" t="s">
        <v>40</v>
      </c>
      <c r="Y551" s="10">
        <v>100</v>
      </c>
      <c r="Z551" s="23" t="s">
        <v>89</v>
      </c>
      <c r="AA551" s="12" t="s">
        <v>169</v>
      </c>
      <c r="AB551" s="51" t="s">
        <v>29</v>
      </c>
      <c r="AC551" s="23" t="s">
        <v>91</v>
      </c>
      <c r="AF551" s="23"/>
    </row>
    <row r="552" spans="1:32" ht="15" customHeight="1" x14ac:dyDescent="0.25">
      <c r="A552" s="42" t="s">
        <v>1532</v>
      </c>
      <c r="B552" s="47">
        <v>45328</v>
      </c>
      <c r="C552" s="29">
        <f>YEAR(B552) - YEAR(_xlfn.MINIFS($B:$B, $A:$A, A552)) + 1</f>
        <v>1</v>
      </c>
      <c r="D552" s="15">
        <f>IF(C552=1, 1500 - SUMIFS($Y:$Y, $A:$A, A552, $C:$C, C552, $E:$E, "Approved", $Z:$Z, "&lt;&gt;PFA GC", $F:$F, "&lt;&gt;No"),
   IF(C552=2, 1000 - SUMIFS($Y:$Y, $A:$A, A552, $C:$C, C552, $E:$E, "Approved", $Z:$Z, "&lt;&gt;PFA GC", $F:$F, "&lt;&gt;No"),
   IF(C552&gt;=3, 500 - SUMIFS($Y:$Y, $A:$A, A552, $C:$C, C552, $E:$E, "Approved", $Z:$Z, "&lt;&gt;PFA GC", $F:$F, "&lt;&gt;No"), "")))</f>
        <v>109.27999999999997</v>
      </c>
      <c r="E552" s="16" t="s">
        <v>28</v>
      </c>
      <c r="F552" s="49" t="s">
        <v>29</v>
      </c>
      <c r="G552" s="44" t="s">
        <v>30</v>
      </c>
      <c r="H552" s="41" t="s">
        <v>100</v>
      </c>
      <c r="I552" s="41" t="s">
        <v>94</v>
      </c>
      <c r="J552" s="41">
        <v>68111</v>
      </c>
      <c r="K552" s="41" t="s">
        <v>95</v>
      </c>
      <c r="L552" s="20" t="s">
        <v>2093</v>
      </c>
      <c r="M552" s="45" t="s">
        <v>101</v>
      </c>
      <c r="N552" s="41" t="s">
        <v>97</v>
      </c>
      <c r="O552" s="41" t="s">
        <v>98</v>
      </c>
      <c r="P552" s="41" t="s">
        <v>270</v>
      </c>
      <c r="Q552" s="41" t="s">
        <v>114</v>
      </c>
      <c r="R552" s="7" t="s">
        <v>507</v>
      </c>
      <c r="S552" s="41">
        <v>1</v>
      </c>
      <c r="T552" s="46">
        <v>1200</v>
      </c>
      <c r="U552" s="7">
        <v>41</v>
      </c>
      <c r="V552" s="48" t="s">
        <v>32</v>
      </c>
      <c r="W552" s="41" t="s">
        <v>250</v>
      </c>
      <c r="X552" s="7" t="s">
        <v>49</v>
      </c>
      <c r="Y552" s="10">
        <v>403.22</v>
      </c>
      <c r="Z552" s="23"/>
      <c r="AA552" s="12" t="s">
        <v>540</v>
      </c>
      <c r="AB552" s="51"/>
      <c r="AC552" s="23"/>
      <c r="AF552" s="23"/>
    </row>
    <row r="553" spans="1:32" ht="15" customHeight="1" x14ac:dyDescent="0.25">
      <c r="A553" s="42" t="s">
        <v>1532</v>
      </c>
      <c r="B553" s="47">
        <v>45328</v>
      </c>
      <c r="C553" s="29">
        <f>YEAR(B553) - YEAR(_xlfn.MINIFS($B:$B, $A:$A, A553)) + 1</f>
        <v>1</v>
      </c>
      <c r="D553" s="15">
        <f>IF(C553=1, 1500 - SUMIFS($Y:$Y, $A:$A, A553, $C:$C, C553, $E:$E, "Approved", $Z:$Z, "&lt;&gt;PFA GC", $F:$F, "&lt;&gt;No"),
   IF(C553=2, 1000 - SUMIFS($Y:$Y, $A:$A, A553, $C:$C, C553, $E:$E, "Approved", $Z:$Z, "&lt;&gt;PFA GC", $F:$F, "&lt;&gt;No"),
   IF(C553&gt;=3, 500 - SUMIFS($Y:$Y, $A:$A, A553, $C:$C, C553, $E:$E, "Approved", $Z:$Z, "&lt;&gt;PFA GC", $F:$F, "&lt;&gt;No"), "")))</f>
        <v>109.27999999999997</v>
      </c>
      <c r="E553" s="16" t="s">
        <v>28</v>
      </c>
      <c r="F553" s="49" t="s">
        <v>29</v>
      </c>
      <c r="G553" s="44" t="s">
        <v>30</v>
      </c>
      <c r="H553" s="41" t="s">
        <v>100</v>
      </c>
      <c r="I553" s="41" t="s">
        <v>94</v>
      </c>
      <c r="J553" s="41">
        <v>68111</v>
      </c>
      <c r="K553" s="41" t="s">
        <v>95</v>
      </c>
      <c r="L553" s="20" t="s">
        <v>2093</v>
      </c>
      <c r="M553" s="45" t="s">
        <v>101</v>
      </c>
      <c r="N553" s="41" t="s">
        <v>97</v>
      </c>
      <c r="O553" s="41" t="s">
        <v>98</v>
      </c>
      <c r="P553" s="41" t="s">
        <v>270</v>
      </c>
      <c r="Q553" s="41" t="s">
        <v>114</v>
      </c>
      <c r="R553" s="7" t="s">
        <v>507</v>
      </c>
      <c r="S553" s="41">
        <v>1</v>
      </c>
      <c r="T553" s="46">
        <v>1200</v>
      </c>
      <c r="U553" s="7">
        <v>41</v>
      </c>
      <c r="V553" s="48" t="s">
        <v>32</v>
      </c>
      <c r="W553" s="41" t="s">
        <v>250</v>
      </c>
      <c r="X553" s="7" t="s">
        <v>43</v>
      </c>
      <c r="Y553" s="10">
        <v>987.5</v>
      </c>
      <c r="Z553" s="23" t="s">
        <v>232</v>
      </c>
      <c r="AA553" s="12" t="s">
        <v>75</v>
      </c>
      <c r="AB553" s="51"/>
      <c r="AC553" s="23"/>
      <c r="AF553" s="23"/>
    </row>
    <row r="554" spans="1:32" ht="15" customHeight="1" x14ac:dyDescent="0.25">
      <c r="A554" s="42" t="s">
        <v>1533</v>
      </c>
      <c r="B554" s="47">
        <v>45328</v>
      </c>
      <c r="C554" s="29">
        <f>YEAR(B554) - YEAR(_xlfn.MINIFS($B:$B, $A:$A, A554)) + 1</f>
        <v>1</v>
      </c>
      <c r="D554" s="15">
        <f>IF(C554=1, 1500 - SUMIFS($Y:$Y, $A:$A, A554, $C:$C, C554, $E:$E, "Approved", $Z:$Z, "&lt;&gt;PFA GC", $F:$F, "&lt;&gt;No"),
   IF(C554=2, 1000 - SUMIFS($Y:$Y, $A:$A, A554, $C:$C, C554, $E:$E, "Approved", $Z:$Z, "&lt;&gt;PFA GC", $F:$F, "&lt;&gt;No"),
   IF(C554&gt;=3, 500 - SUMIFS($Y:$Y, $A:$A, A554, $C:$C, C554, $E:$E, "Approved", $Z:$Z, "&lt;&gt;PFA GC", $F:$F, "&lt;&gt;No"), "")))</f>
        <v>1329.59</v>
      </c>
      <c r="E554" s="16" t="s">
        <v>28</v>
      </c>
      <c r="F554" s="28" t="s">
        <v>29</v>
      </c>
      <c r="G554" s="44" t="s">
        <v>30</v>
      </c>
      <c r="H554" s="41" t="s">
        <v>585</v>
      </c>
      <c r="I554" s="41" t="s">
        <v>94</v>
      </c>
      <c r="J554" s="41">
        <v>68638</v>
      </c>
      <c r="K554" s="41" t="s">
        <v>95</v>
      </c>
      <c r="L554" s="20" t="s">
        <v>2095</v>
      </c>
      <c r="M554" s="45" t="s">
        <v>101</v>
      </c>
      <c r="N554" s="41" t="s">
        <v>97</v>
      </c>
      <c r="O554" s="41" t="s">
        <v>98</v>
      </c>
      <c r="P554" s="41" t="s">
        <v>270</v>
      </c>
      <c r="Q554" s="41" t="s">
        <v>114</v>
      </c>
      <c r="R554" s="7" t="s">
        <v>488</v>
      </c>
      <c r="S554" s="41">
        <v>1</v>
      </c>
      <c r="T554" s="46">
        <v>0</v>
      </c>
      <c r="U554" s="7">
        <v>100</v>
      </c>
      <c r="V554" s="22" t="s">
        <v>32</v>
      </c>
      <c r="W554" s="23" t="s">
        <v>61</v>
      </c>
      <c r="X554" s="7" t="s">
        <v>42</v>
      </c>
      <c r="Y554" s="10">
        <v>170.41</v>
      </c>
      <c r="Z554" s="23" t="s">
        <v>38</v>
      </c>
      <c r="AA554" s="12" t="s">
        <v>116</v>
      </c>
      <c r="AB554" s="51" t="s">
        <v>29</v>
      </c>
      <c r="AC554" s="23" t="s">
        <v>99</v>
      </c>
      <c r="AF554" s="23"/>
    </row>
    <row r="555" spans="1:32" ht="15" customHeight="1" x14ac:dyDescent="0.25">
      <c r="A555" s="30" t="s">
        <v>1536</v>
      </c>
      <c r="B555" s="13">
        <v>45329</v>
      </c>
      <c r="C555" s="29">
        <f>YEAR(B555) - YEAR(_xlfn.MINIFS($B:$B, $A:$A, A555)) + 1</f>
        <v>1</v>
      </c>
      <c r="D555" s="15">
        <f>IF(C555=1, 1500 - SUMIFS($Y:$Y, $A:$A, A555, $C:$C, C555, $E:$E, "Approved", $Z:$Z, "&lt;&gt;PFA GC", $F:$F, "&lt;&gt;No"),
   IF(C555=2, 1000 - SUMIFS($Y:$Y, $A:$A, A555, $C:$C, C555, $E:$E, "Approved", $Z:$Z, "&lt;&gt;PFA GC", $F:$F, "&lt;&gt;No"),
   IF(C555&gt;=3, 500 - SUMIFS($Y:$Y, $A:$A, A555, $C:$C, C555, $E:$E, "Approved", $Z:$Z, "&lt;&gt;PFA GC", $F:$F, "&lt;&gt;No"), "")))</f>
        <v>1250</v>
      </c>
      <c r="E555" s="16" t="s">
        <v>28</v>
      </c>
      <c r="F555" s="28" t="s">
        <v>29</v>
      </c>
      <c r="G555" s="29" t="s">
        <v>30</v>
      </c>
      <c r="H555" s="23" t="s">
        <v>127</v>
      </c>
      <c r="I555" s="23" t="s">
        <v>94</v>
      </c>
      <c r="J555" s="23">
        <v>68352</v>
      </c>
      <c r="K555" s="23" t="s">
        <v>95</v>
      </c>
      <c r="L555" s="20" t="s">
        <v>2071</v>
      </c>
      <c r="M555" s="37" t="s">
        <v>96</v>
      </c>
      <c r="N555" s="23" t="s">
        <v>102</v>
      </c>
      <c r="O555" s="23" t="s">
        <v>98</v>
      </c>
      <c r="P555" s="41" t="s">
        <v>270</v>
      </c>
      <c r="Q555" s="23" t="s">
        <v>114</v>
      </c>
      <c r="R555" s="7" t="s">
        <v>486</v>
      </c>
      <c r="S555" s="23">
        <v>2</v>
      </c>
      <c r="T555" s="43">
        <v>2679.6</v>
      </c>
      <c r="U555" s="7" t="s">
        <v>126</v>
      </c>
      <c r="V555" s="34" t="s">
        <v>81</v>
      </c>
      <c r="W555" s="23" t="s">
        <v>109</v>
      </c>
      <c r="X555" s="7" t="s">
        <v>40</v>
      </c>
      <c r="Y555" s="10">
        <v>250</v>
      </c>
      <c r="Z555" s="23" t="s">
        <v>35</v>
      </c>
      <c r="AA555" s="12" t="s">
        <v>169</v>
      </c>
      <c r="AB555" s="51"/>
      <c r="AC555" s="23"/>
      <c r="AF555" s="23"/>
    </row>
    <row r="556" spans="1:32" ht="15" customHeight="1" x14ac:dyDescent="0.25">
      <c r="A556" s="42" t="s">
        <v>1534</v>
      </c>
      <c r="B556" s="47">
        <v>45329</v>
      </c>
      <c r="C556" s="44">
        <f>YEAR(B556) - YEAR(_xlfn.MINIFS($B:$B, $A:$A, A556)) + 1</f>
        <v>1</v>
      </c>
      <c r="D556" s="15">
        <f>IF(C556=1, 1500 - SUMIFS($Y:$Y, $A:$A, A556, $C:$C, C556, $E:$E, "Approved", $Z:$Z, "&lt;&gt;PFA GC", $F:$F, "&lt;&gt;No"),
   IF(C556=2, 1000 - SUMIFS($Y:$Y, $A:$A, A556, $C:$C, C556, $E:$E, "Approved", $Z:$Z, "&lt;&gt;PFA GC", $F:$F, "&lt;&gt;No"),
   IF(C556&gt;=3, 500 - SUMIFS($Y:$Y, $A:$A, A556, $C:$C, C556, $E:$E, "Approved", $Z:$Z, "&lt;&gt;PFA GC", $F:$F, "&lt;&gt;No"), "")))</f>
        <v>1500</v>
      </c>
      <c r="E556" s="16" t="s">
        <v>28</v>
      </c>
      <c r="F556" s="33">
        <v>45329</v>
      </c>
      <c r="G556" s="28" t="s">
        <v>30</v>
      </c>
      <c r="H556" s="41" t="s">
        <v>31</v>
      </c>
      <c r="I556" s="41" t="s">
        <v>31</v>
      </c>
      <c r="J556" s="41" t="s">
        <v>31</v>
      </c>
      <c r="K556" s="41" t="s">
        <v>31</v>
      </c>
      <c r="L556" s="20" t="s">
        <v>2081</v>
      </c>
      <c r="M556" s="45" t="s">
        <v>31</v>
      </c>
      <c r="N556" s="41" t="s">
        <v>31</v>
      </c>
      <c r="O556" s="41" t="s">
        <v>31</v>
      </c>
      <c r="P556" s="41" t="s">
        <v>31</v>
      </c>
      <c r="Q556" s="41" t="s">
        <v>31</v>
      </c>
      <c r="R556" s="7" t="s">
        <v>31</v>
      </c>
      <c r="S556" s="41" t="s">
        <v>31</v>
      </c>
      <c r="T556" s="46" t="s">
        <v>31</v>
      </c>
      <c r="U556" s="7" t="s">
        <v>31</v>
      </c>
      <c r="V556" s="22" t="s">
        <v>32</v>
      </c>
      <c r="W556" s="41" t="s">
        <v>61</v>
      </c>
      <c r="X556" s="7" t="s">
        <v>40</v>
      </c>
      <c r="Y556" s="10">
        <v>100</v>
      </c>
      <c r="Z556" s="23" t="s">
        <v>89</v>
      </c>
      <c r="AA556" s="12" t="s">
        <v>169</v>
      </c>
      <c r="AB556" s="51" t="s">
        <v>29</v>
      </c>
      <c r="AC556" s="23" t="s">
        <v>91</v>
      </c>
      <c r="AF556" s="23"/>
    </row>
    <row r="557" spans="1:32" ht="15" customHeight="1" x14ac:dyDescent="0.25">
      <c r="A557" s="42" t="s">
        <v>1534</v>
      </c>
      <c r="B557" s="47">
        <v>45329</v>
      </c>
      <c r="C557" s="44">
        <f>YEAR(B557) - YEAR(_xlfn.MINIFS($B:$B, $A:$A, A557)) + 1</f>
        <v>1</v>
      </c>
      <c r="D557" s="15">
        <f>IF(C557=1, 1500 - SUMIFS($Y:$Y, $A:$A, A557, $C:$C, C557, $E:$E, "Approved", $Z:$Z, "&lt;&gt;PFA GC", $F:$F, "&lt;&gt;No"),
   IF(C557=2, 1000 - SUMIFS($Y:$Y, $A:$A, A557, $C:$C, C557, $E:$E, "Approved", $Z:$Z, "&lt;&gt;PFA GC", $F:$F, "&lt;&gt;No"),
   IF(C557&gt;=3, 500 - SUMIFS($Y:$Y, $A:$A, A557, $C:$C, C557, $E:$E, "Approved", $Z:$Z, "&lt;&gt;PFA GC", $F:$F, "&lt;&gt;No"), "")))</f>
        <v>1500</v>
      </c>
      <c r="E557" s="16" t="s">
        <v>28</v>
      </c>
      <c r="F557" s="33">
        <v>45329</v>
      </c>
      <c r="G557" s="28" t="s">
        <v>30</v>
      </c>
      <c r="H557" s="41" t="s">
        <v>31</v>
      </c>
      <c r="I557" s="41" t="s">
        <v>31</v>
      </c>
      <c r="J557" s="41" t="s">
        <v>31</v>
      </c>
      <c r="K557" s="41" t="s">
        <v>31</v>
      </c>
      <c r="L557" s="20" t="s">
        <v>2081</v>
      </c>
      <c r="M557" s="45" t="s">
        <v>31</v>
      </c>
      <c r="N557" s="41" t="s">
        <v>31</v>
      </c>
      <c r="O557" s="41" t="s">
        <v>31</v>
      </c>
      <c r="P557" s="41" t="s">
        <v>31</v>
      </c>
      <c r="Q557" s="41" t="s">
        <v>31</v>
      </c>
      <c r="R557" s="7" t="s">
        <v>31</v>
      </c>
      <c r="S557" s="41" t="s">
        <v>31</v>
      </c>
      <c r="T557" s="46" t="s">
        <v>31</v>
      </c>
      <c r="U557" s="7" t="s">
        <v>31</v>
      </c>
      <c r="V557" s="22" t="s">
        <v>32</v>
      </c>
      <c r="W557" s="41" t="s">
        <v>61</v>
      </c>
      <c r="X557" s="7" t="s">
        <v>34</v>
      </c>
      <c r="Y557" s="10">
        <v>100</v>
      </c>
      <c r="Z557" s="23" t="s">
        <v>89</v>
      </c>
      <c r="AA557" s="12" t="s">
        <v>52</v>
      </c>
      <c r="AB557" s="51" t="s">
        <v>29</v>
      </c>
      <c r="AC557" s="23" t="s">
        <v>91</v>
      </c>
      <c r="AF557" s="23"/>
    </row>
    <row r="558" spans="1:32" ht="15" customHeight="1" x14ac:dyDescent="0.25">
      <c r="A558" s="42" t="s">
        <v>1505</v>
      </c>
      <c r="B558" s="47">
        <v>45329</v>
      </c>
      <c r="C558" s="29">
        <f>YEAR(B558) - YEAR(_xlfn.MINIFS($B:$B, $A:$A, A558)) + 1</f>
        <v>1</v>
      </c>
      <c r="D558" s="15">
        <f>IF(C558=1, 1500 - SUMIFS($Y:$Y, $A:$A, A558, $C:$C, C558, $E:$E, "Approved", $Z:$Z, "&lt;&gt;PFA GC", $F:$F, "&lt;&gt;No"),
   IF(C558=2, 1000 - SUMIFS($Y:$Y, $A:$A, A558, $C:$C, C558, $E:$E, "Approved", $Z:$Z, "&lt;&gt;PFA GC", $F:$F, "&lt;&gt;No"),
   IF(C558&gt;=3, 500 - SUMIFS($Y:$Y, $A:$A, A558, $C:$C, C558, $E:$E, "Approved", $Z:$Z, "&lt;&gt;PFA GC", $F:$F, "&lt;&gt;No"), "")))</f>
        <v>1210.78</v>
      </c>
      <c r="E558" s="16" t="s">
        <v>28</v>
      </c>
      <c r="F558" s="33" t="s">
        <v>29</v>
      </c>
      <c r="G558" s="44" t="s">
        <v>30</v>
      </c>
      <c r="H558" s="41" t="s">
        <v>476</v>
      </c>
      <c r="I558" s="41" t="s">
        <v>94</v>
      </c>
      <c r="J558" s="41">
        <v>68801</v>
      </c>
      <c r="K558" s="41" t="s">
        <v>95</v>
      </c>
      <c r="L558" s="20" t="s">
        <v>2091</v>
      </c>
      <c r="M558" s="45" t="s">
        <v>96</v>
      </c>
      <c r="N558" s="41" t="s">
        <v>97</v>
      </c>
      <c r="O558" s="41" t="s">
        <v>98</v>
      </c>
      <c r="P558" s="39" t="s">
        <v>303</v>
      </c>
      <c r="Q558" s="41" t="s">
        <v>114</v>
      </c>
      <c r="R558" s="7" t="s">
        <v>507</v>
      </c>
      <c r="S558" s="41">
        <v>2</v>
      </c>
      <c r="T558" s="46">
        <v>2900</v>
      </c>
      <c r="U558" s="7">
        <v>10</v>
      </c>
      <c r="V558" s="22" t="s">
        <v>32</v>
      </c>
      <c r="W558" s="23" t="s">
        <v>61</v>
      </c>
      <c r="X558" s="7" t="s">
        <v>33</v>
      </c>
      <c r="Y558" s="10">
        <v>114.02</v>
      </c>
      <c r="Z558" s="23" t="s">
        <v>48</v>
      </c>
      <c r="AA558" s="12" t="s">
        <v>586</v>
      </c>
      <c r="AB558" s="51"/>
      <c r="AC558" s="23"/>
      <c r="AF558" s="23"/>
    </row>
    <row r="559" spans="1:32" ht="15" customHeight="1" x14ac:dyDescent="0.25">
      <c r="A559" s="42" t="s">
        <v>1505</v>
      </c>
      <c r="B559" s="47">
        <v>45329</v>
      </c>
      <c r="C559" s="29">
        <f>YEAR(B559) - YEAR(_xlfn.MINIFS($B:$B, $A:$A, A559)) + 1</f>
        <v>1</v>
      </c>
      <c r="D559" s="15">
        <f>IF(C559=1, 1500 - SUMIFS($Y:$Y, $A:$A, A559, $C:$C, C559, $E:$E, "Approved", $Z:$Z, "&lt;&gt;PFA GC", $F:$F, "&lt;&gt;No"),
   IF(C559=2, 1000 - SUMIFS($Y:$Y, $A:$A, A559, $C:$C, C559, $E:$E, "Approved", $Z:$Z, "&lt;&gt;PFA GC", $F:$F, "&lt;&gt;No"),
   IF(C559&gt;=3, 500 - SUMIFS($Y:$Y, $A:$A, A559, $C:$C, C559, $E:$E, "Approved", $Z:$Z, "&lt;&gt;PFA GC", $F:$F, "&lt;&gt;No"), "")))</f>
        <v>1210.78</v>
      </c>
      <c r="E559" s="16" t="s">
        <v>28</v>
      </c>
      <c r="F559" s="49" t="s">
        <v>29</v>
      </c>
      <c r="G559" s="44" t="s">
        <v>30</v>
      </c>
      <c r="H559" s="41" t="s">
        <v>476</v>
      </c>
      <c r="I559" s="41" t="s">
        <v>94</v>
      </c>
      <c r="J559" s="41">
        <v>68801</v>
      </c>
      <c r="K559" s="41" t="s">
        <v>95</v>
      </c>
      <c r="L559" s="20" t="s">
        <v>2091</v>
      </c>
      <c r="M559" s="45" t="s">
        <v>96</v>
      </c>
      <c r="N559" s="41" t="s">
        <v>97</v>
      </c>
      <c r="O559" s="41" t="s">
        <v>98</v>
      </c>
      <c r="P559" s="39" t="s">
        <v>303</v>
      </c>
      <c r="Q559" s="41" t="s">
        <v>114</v>
      </c>
      <c r="R559" s="7" t="s">
        <v>507</v>
      </c>
      <c r="S559" s="41">
        <v>2</v>
      </c>
      <c r="T559" s="46">
        <v>2900</v>
      </c>
      <c r="U559" s="7">
        <v>10</v>
      </c>
      <c r="V559" s="22" t="s">
        <v>32</v>
      </c>
      <c r="W559" s="23" t="s">
        <v>61</v>
      </c>
      <c r="X559" s="7" t="s">
        <v>33</v>
      </c>
      <c r="Y559" s="10">
        <v>175.2</v>
      </c>
      <c r="Z559" s="23" t="s">
        <v>48</v>
      </c>
      <c r="AA559" s="12" t="s">
        <v>587</v>
      </c>
      <c r="AB559" s="51"/>
      <c r="AC559" s="23"/>
      <c r="AF559" s="23"/>
    </row>
    <row r="560" spans="1:32" ht="15" customHeight="1" x14ac:dyDescent="0.25">
      <c r="A560" s="30" t="s">
        <v>1535</v>
      </c>
      <c r="B560" s="13">
        <v>45329</v>
      </c>
      <c r="C560" s="29">
        <f>YEAR(B560) - YEAR(_xlfn.MINIFS($B:$B, $A:$A, A560)) + 1</f>
        <v>1</v>
      </c>
      <c r="D560" s="15">
        <f>IF(C560=1, 1500 - SUMIFS($Y:$Y, $A:$A, A560, $C:$C, C560, $E:$E, "Approved", $Z:$Z, "&lt;&gt;PFA GC", $F:$F, "&lt;&gt;No"),
   IF(C560=2, 1000 - SUMIFS($Y:$Y, $A:$A, A560, $C:$C, C560, $E:$E, "Approved", $Z:$Z, "&lt;&gt;PFA GC", $F:$F, "&lt;&gt;No"),
   IF(C560&gt;=3, 500 - SUMIFS($Y:$Y, $A:$A, A560, $C:$C, C560, $E:$E, "Approved", $Z:$Z, "&lt;&gt;PFA GC", $F:$F, "&lt;&gt;No"), "")))</f>
        <v>1173.6399999999999</v>
      </c>
      <c r="E560" s="16" t="s">
        <v>28</v>
      </c>
      <c r="F560" s="28" t="s">
        <v>29</v>
      </c>
      <c r="G560" s="29" t="s">
        <v>30</v>
      </c>
      <c r="H560" s="23" t="s">
        <v>588</v>
      </c>
      <c r="I560" s="23" t="s">
        <v>94</v>
      </c>
      <c r="J560" s="23">
        <v>68944</v>
      </c>
      <c r="K560" s="37" t="s">
        <v>95</v>
      </c>
      <c r="L560" s="20">
        <v>22933</v>
      </c>
      <c r="M560" s="37" t="s">
        <v>96</v>
      </c>
      <c r="N560" s="37" t="s">
        <v>97</v>
      </c>
      <c r="O560" s="37" t="s">
        <v>98</v>
      </c>
      <c r="P560" s="37" t="s">
        <v>270</v>
      </c>
      <c r="Q560" s="37" t="s">
        <v>114</v>
      </c>
      <c r="R560" s="7" t="s">
        <v>589</v>
      </c>
      <c r="S560" s="23">
        <v>2</v>
      </c>
      <c r="T560" s="43">
        <v>4715.76</v>
      </c>
      <c r="U560" s="7">
        <v>40</v>
      </c>
      <c r="V560" s="22" t="s">
        <v>144</v>
      </c>
      <c r="W560" s="23" t="s">
        <v>145</v>
      </c>
      <c r="X560" s="7" t="s">
        <v>33</v>
      </c>
      <c r="Y560" s="10">
        <v>326.36</v>
      </c>
      <c r="Z560" s="23"/>
      <c r="AA560" s="12" t="s">
        <v>590</v>
      </c>
      <c r="AB560" s="51"/>
      <c r="AC560" s="23"/>
      <c r="AF560" s="23"/>
    </row>
    <row r="561" spans="1:32" ht="15" customHeight="1" x14ac:dyDescent="0.25">
      <c r="A561" s="42" t="s">
        <v>1493</v>
      </c>
      <c r="B561" s="47">
        <v>45330</v>
      </c>
      <c r="C561" s="29">
        <f>YEAR(B561) - YEAR(_xlfn.MINIFS($B:$B, $A:$A, A561)) + 1</f>
        <v>1</v>
      </c>
      <c r="D561" s="15">
        <f>IF(C561=1, 1500 - SUMIFS($Y:$Y, $A:$A, A561, $C:$C, C561, $E:$E, "Approved", $Z:$Z, "&lt;&gt;PFA GC", $F:$F, "&lt;&gt;No"),
   IF(C561=2, 1000 - SUMIFS($Y:$Y, $A:$A, A561, $C:$C, C561, $E:$E, "Approved", $Z:$Z, "&lt;&gt;PFA GC", $F:$F, "&lt;&gt;No"),
   IF(C561&gt;=3, 500 - SUMIFS($Y:$Y, $A:$A, A561, $C:$C, C561, $E:$E, "Approved", $Z:$Z, "&lt;&gt;PFA GC", $F:$F, "&lt;&gt;No"), "")))</f>
        <v>145.57999999999993</v>
      </c>
      <c r="E561" s="16" t="s">
        <v>28</v>
      </c>
      <c r="F561" s="49" t="s">
        <v>29</v>
      </c>
      <c r="G561" s="44" t="s">
        <v>30</v>
      </c>
      <c r="H561" s="41" t="s">
        <v>446</v>
      </c>
      <c r="I561" s="41" t="s">
        <v>94</v>
      </c>
      <c r="J561" s="41">
        <v>68104</v>
      </c>
      <c r="K561" s="41" t="s">
        <v>95</v>
      </c>
      <c r="L561" s="20" t="s">
        <v>2073</v>
      </c>
      <c r="M561" s="45" t="s">
        <v>101</v>
      </c>
      <c r="N561" s="41" t="s">
        <v>97</v>
      </c>
      <c r="O561" s="41" t="s">
        <v>103</v>
      </c>
      <c r="P561" s="41" t="s">
        <v>270</v>
      </c>
      <c r="Q561" s="41" t="s">
        <v>114</v>
      </c>
      <c r="R561" s="7" t="s">
        <v>486</v>
      </c>
      <c r="S561" s="41">
        <v>1</v>
      </c>
      <c r="T561" s="46">
        <v>2560.6999999999998</v>
      </c>
      <c r="U561" s="7">
        <v>10</v>
      </c>
      <c r="V561" s="22" t="s">
        <v>32</v>
      </c>
      <c r="W561" s="41" t="s">
        <v>39</v>
      </c>
      <c r="X561" s="7" t="s">
        <v>45</v>
      </c>
      <c r="Y561" s="10">
        <v>412</v>
      </c>
      <c r="Z561" s="23" t="s">
        <v>38</v>
      </c>
      <c r="AA561" s="12" t="s">
        <v>54</v>
      </c>
      <c r="AB561" s="51"/>
      <c r="AC561" s="23"/>
      <c r="AF561" s="23"/>
    </row>
    <row r="562" spans="1:32" ht="15" customHeight="1" x14ac:dyDescent="0.25">
      <c r="A562" s="42" t="s">
        <v>1493</v>
      </c>
      <c r="B562" s="47">
        <v>45330</v>
      </c>
      <c r="C562" s="29">
        <f>YEAR(B562) - YEAR(_xlfn.MINIFS($B:$B, $A:$A, A562)) + 1</f>
        <v>1</v>
      </c>
      <c r="D562" s="15">
        <f>IF(C562=1, 1500 - SUMIFS($Y:$Y, $A:$A, A562, $C:$C, C562, $E:$E, "Approved", $Z:$Z, "&lt;&gt;PFA GC", $F:$F, "&lt;&gt;No"),
   IF(C562=2, 1000 - SUMIFS($Y:$Y, $A:$A, A562, $C:$C, C562, $E:$E, "Approved", $Z:$Z, "&lt;&gt;PFA GC", $F:$F, "&lt;&gt;No"),
   IF(C562&gt;=3, 500 - SUMIFS($Y:$Y, $A:$A, A562, $C:$C, C562, $E:$E, "Approved", $Z:$Z, "&lt;&gt;PFA GC", $F:$F, "&lt;&gt;No"), "")))</f>
        <v>145.57999999999993</v>
      </c>
      <c r="E562" s="16" t="s">
        <v>28</v>
      </c>
      <c r="F562" s="49" t="s">
        <v>29</v>
      </c>
      <c r="G562" s="44" t="s">
        <v>30</v>
      </c>
      <c r="H562" s="41" t="s">
        <v>446</v>
      </c>
      <c r="I562" s="41" t="s">
        <v>94</v>
      </c>
      <c r="J562" s="41">
        <v>68104</v>
      </c>
      <c r="K562" s="41" t="s">
        <v>95</v>
      </c>
      <c r="L562" s="20" t="s">
        <v>2073</v>
      </c>
      <c r="M562" s="45" t="s">
        <v>101</v>
      </c>
      <c r="N562" s="41" t="s">
        <v>97</v>
      </c>
      <c r="O562" s="41" t="s">
        <v>103</v>
      </c>
      <c r="P562" s="41" t="s">
        <v>270</v>
      </c>
      <c r="Q562" s="41" t="s">
        <v>114</v>
      </c>
      <c r="R562" s="7" t="s">
        <v>486</v>
      </c>
      <c r="S562" s="41">
        <v>1</v>
      </c>
      <c r="T562" s="46">
        <v>2560.6999999999998</v>
      </c>
      <c r="U562" s="7">
        <v>10</v>
      </c>
      <c r="V562" s="22" t="s">
        <v>32</v>
      </c>
      <c r="W562" s="41" t="s">
        <v>39</v>
      </c>
      <c r="X562" s="7" t="s">
        <v>33</v>
      </c>
      <c r="Y562" s="10">
        <v>423.67</v>
      </c>
      <c r="Z562" s="23"/>
      <c r="AA562" s="12" t="s">
        <v>592</v>
      </c>
      <c r="AB562" s="51"/>
      <c r="AC562" s="23"/>
      <c r="AF562" s="23"/>
    </row>
    <row r="563" spans="1:32" ht="15" customHeight="1" x14ac:dyDescent="0.25">
      <c r="A563" s="42" t="s">
        <v>1493</v>
      </c>
      <c r="B563" s="47">
        <v>45330</v>
      </c>
      <c r="C563" s="29">
        <f>YEAR(B563) - YEAR(_xlfn.MINIFS($B:$B, $A:$A, A563)) + 1</f>
        <v>1</v>
      </c>
      <c r="D563" s="15">
        <f>IF(C563=1, 1500 - SUMIFS($Y:$Y, $A:$A, A563, $C:$C, C563, $E:$E, "Approved", $Z:$Z, "&lt;&gt;PFA GC", $F:$F, "&lt;&gt;No"),
   IF(C563=2, 1000 - SUMIFS($Y:$Y, $A:$A, A563, $C:$C, C563, $E:$E, "Approved", $Z:$Z, "&lt;&gt;PFA GC", $F:$F, "&lt;&gt;No"),
   IF(C563&gt;=3, 500 - SUMIFS($Y:$Y, $A:$A, A563, $C:$C, C563, $E:$E, "Approved", $Z:$Z, "&lt;&gt;PFA GC", $F:$F, "&lt;&gt;No"), "")))</f>
        <v>145.57999999999993</v>
      </c>
      <c r="E563" s="16" t="s">
        <v>28</v>
      </c>
      <c r="F563" s="49" t="s">
        <v>136</v>
      </c>
      <c r="G563" s="44" t="s">
        <v>30</v>
      </c>
      <c r="H563" s="41" t="s">
        <v>446</v>
      </c>
      <c r="I563" s="41" t="s">
        <v>94</v>
      </c>
      <c r="J563" s="41">
        <v>68104</v>
      </c>
      <c r="K563" s="41" t="s">
        <v>95</v>
      </c>
      <c r="L563" s="20" t="s">
        <v>2073</v>
      </c>
      <c r="M563" s="45" t="s">
        <v>101</v>
      </c>
      <c r="N563" s="41" t="s">
        <v>97</v>
      </c>
      <c r="O563" s="41" t="s">
        <v>103</v>
      </c>
      <c r="P563" s="41" t="s">
        <v>270</v>
      </c>
      <c r="Q563" s="41" t="s">
        <v>114</v>
      </c>
      <c r="R563" s="7" t="s">
        <v>486</v>
      </c>
      <c r="S563" s="41">
        <v>1</v>
      </c>
      <c r="T563" s="46">
        <v>2560.6999999999998</v>
      </c>
      <c r="U563" s="7">
        <v>10</v>
      </c>
      <c r="V563" s="22" t="s">
        <v>32</v>
      </c>
      <c r="W563" s="41" t="s">
        <v>39</v>
      </c>
      <c r="X563" s="7" t="s">
        <v>49</v>
      </c>
      <c r="Y563" s="10">
        <f>515.25+3.5</f>
        <v>518.75</v>
      </c>
      <c r="Z563" s="23" t="s">
        <v>48</v>
      </c>
      <c r="AA563" s="12" t="s">
        <v>593</v>
      </c>
      <c r="AB563" s="51"/>
      <c r="AC563" s="23"/>
      <c r="AF563" s="23"/>
    </row>
    <row r="564" spans="1:32" ht="15" customHeight="1" x14ac:dyDescent="0.25">
      <c r="A564" s="42" t="s">
        <v>1205</v>
      </c>
      <c r="B564" s="47">
        <v>45330</v>
      </c>
      <c r="C564" s="44">
        <f>YEAR(B564) - YEAR(_xlfn.MINIFS($B:$B, $A:$A, A564)) + 1</f>
        <v>1</v>
      </c>
      <c r="D564" s="15">
        <f>IF(C564=1, 1500 - SUMIFS($Y:$Y, $A:$A, A564, $C:$C, C564, $E:$E, "Approved", $Z:$Z, "&lt;&gt;PFA GC", $F:$F, "&lt;&gt;No"),
   IF(C564=2, 1000 - SUMIFS($Y:$Y, $A:$A, A564, $C:$C, C564, $E:$E, "Approved", $Z:$Z, "&lt;&gt;PFA GC", $F:$F, "&lt;&gt;No"),
   IF(C564&gt;=3, 500 - SUMIFS($Y:$Y, $A:$A, A564, $C:$C, C564, $E:$E, "Approved", $Z:$Z, "&lt;&gt;PFA GC", $F:$F, "&lt;&gt;No"), "")))</f>
        <v>1500</v>
      </c>
      <c r="E564" s="16" t="s">
        <v>28</v>
      </c>
      <c r="F564" s="49">
        <v>45330</v>
      </c>
      <c r="G564" s="28" t="s">
        <v>30</v>
      </c>
      <c r="H564" s="41" t="s">
        <v>31</v>
      </c>
      <c r="I564" s="41" t="s">
        <v>31</v>
      </c>
      <c r="J564" s="41" t="s">
        <v>31</v>
      </c>
      <c r="K564" s="41" t="s">
        <v>31</v>
      </c>
      <c r="L564" s="20" t="s">
        <v>2089</v>
      </c>
      <c r="M564" s="45" t="s">
        <v>31</v>
      </c>
      <c r="N564" s="41" t="s">
        <v>31</v>
      </c>
      <c r="O564" s="41" t="s">
        <v>31</v>
      </c>
      <c r="P564" s="41" t="s">
        <v>31</v>
      </c>
      <c r="Q564" s="41" t="s">
        <v>31</v>
      </c>
      <c r="R564" s="7" t="s">
        <v>31</v>
      </c>
      <c r="S564" s="41" t="s">
        <v>31</v>
      </c>
      <c r="T564" s="46" t="s">
        <v>31</v>
      </c>
      <c r="U564" s="7" t="s">
        <v>31</v>
      </c>
      <c r="V564" s="22" t="s">
        <v>32</v>
      </c>
      <c r="W564" s="41" t="s">
        <v>61</v>
      </c>
      <c r="X564" s="7" t="s">
        <v>40</v>
      </c>
      <c r="Y564" s="10">
        <v>50</v>
      </c>
      <c r="Z564" s="23" t="s">
        <v>89</v>
      </c>
      <c r="AA564" s="12" t="s">
        <v>169</v>
      </c>
      <c r="AB564" s="51" t="s">
        <v>29</v>
      </c>
      <c r="AC564" s="23" t="s">
        <v>91</v>
      </c>
      <c r="AF564" s="23"/>
    </row>
    <row r="565" spans="1:32" ht="15" customHeight="1" x14ac:dyDescent="0.25">
      <c r="A565" s="30" t="s">
        <v>1442</v>
      </c>
      <c r="B565" s="13">
        <v>45330</v>
      </c>
      <c r="C565" s="29">
        <f>YEAR(B565) - YEAR(_xlfn.MINIFS($B:$B, $A:$A, A565)) + 1</f>
        <v>2</v>
      </c>
      <c r="D565" s="15">
        <f>IF(C565=1, 1500 - SUMIFS($Y:$Y, $A:$A, A565, $C:$C, C565, $E:$E, "Approved", $Z:$Z, "&lt;&gt;PFA GC", $F:$F, "&lt;&gt;No"),
   IF(C565=2, 1000 - SUMIFS($Y:$Y, $A:$A, A565, $C:$C, C565, $E:$E, "Approved", $Z:$Z, "&lt;&gt;PFA GC", $F:$F, "&lt;&gt;No"),
   IF(C565&gt;=3, 500 - SUMIFS($Y:$Y, $A:$A, A565, $C:$C, C565, $E:$E, "Approved", $Z:$Z, "&lt;&gt;PFA GC", $F:$F, "&lt;&gt;No"), "")))</f>
        <v>-245.90000000000009</v>
      </c>
      <c r="E565" s="16" t="s">
        <v>28</v>
      </c>
      <c r="F565" s="28" t="s">
        <v>29</v>
      </c>
      <c r="G565" s="29" t="s">
        <v>30</v>
      </c>
      <c r="H565" s="23" t="s">
        <v>93</v>
      </c>
      <c r="I565" s="23" t="s">
        <v>125</v>
      </c>
      <c r="J565" s="23">
        <v>68516</v>
      </c>
      <c r="K565" s="23" t="s">
        <v>95</v>
      </c>
      <c r="L565" s="20" t="s">
        <v>2103</v>
      </c>
      <c r="M565" s="37" t="s">
        <v>108</v>
      </c>
      <c r="N565" s="23" t="s">
        <v>97</v>
      </c>
      <c r="O565" s="23" t="s">
        <v>98</v>
      </c>
      <c r="P565" s="41" t="s">
        <v>270</v>
      </c>
      <c r="Q565" s="23" t="s">
        <v>114</v>
      </c>
      <c r="R565" s="7" t="s">
        <v>31</v>
      </c>
      <c r="S565" s="23">
        <v>2</v>
      </c>
      <c r="T565" s="43">
        <v>4454</v>
      </c>
      <c r="U565" s="7" t="s">
        <v>31</v>
      </c>
      <c r="V565" s="34" t="s">
        <v>81</v>
      </c>
      <c r="W565" s="23" t="s">
        <v>109</v>
      </c>
      <c r="X565" s="7" t="s">
        <v>51</v>
      </c>
      <c r="Y565" s="10">
        <v>55</v>
      </c>
      <c r="Z565" s="23" t="s">
        <v>38</v>
      </c>
      <c r="AA565" s="12" t="s">
        <v>591</v>
      </c>
      <c r="AB565" s="51" t="s">
        <v>29</v>
      </c>
      <c r="AC565" s="23" t="s">
        <v>99</v>
      </c>
      <c r="AF565" s="23"/>
    </row>
    <row r="566" spans="1:32" ht="15" customHeight="1" x14ac:dyDescent="0.25">
      <c r="A566" s="30" t="s">
        <v>1442</v>
      </c>
      <c r="B566" s="13">
        <v>45330</v>
      </c>
      <c r="C566" s="29">
        <f>YEAR(B566) - YEAR(_xlfn.MINIFS($B:$B, $A:$A, A566)) + 1</f>
        <v>2</v>
      </c>
      <c r="D566" s="15">
        <f>IF(C566=1, 1500 - SUMIFS($Y:$Y, $A:$A, A566, $C:$C, C566, $E:$E, "Approved", $Z:$Z, "&lt;&gt;PFA GC", $F:$F, "&lt;&gt;No"),
   IF(C566=2, 1000 - SUMIFS($Y:$Y, $A:$A, A566, $C:$C, C566, $E:$E, "Approved", $Z:$Z, "&lt;&gt;PFA GC", $F:$F, "&lt;&gt;No"),
   IF(C566&gt;=3, 500 - SUMIFS($Y:$Y, $A:$A, A566, $C:$C, C566, $E:$E, "Approved", $Z:$Z, "&lt;&gt;PFA GC", $F:$F, "&lt;&gt;No"), "")))</f>
        <v>-245.90000000000009</v>
      </c>
      <c r="E566" s="16" t="s">
        <v>28</v>
      </c>
      <c r="F566" s="28" t="s">
        <v>29</v>
      </c>
      <c r="G566" s="29" t="s">
        <v>30</v>
      </c>
      <c r="H566" s="23" t="s">
        <v>93</v>
      </c>
      <c r="I566" s="23" t="s">
        <v>125</v>
      </c>
      <c r="J566" s="23">
        <v>68516</v>
      </c>
      <c r="K566" s="23" t="s">
        <v>95</v>
      </c>
      <c r="L566" s="20" t="s">
        <v>2103</v>
      </c>
      <c r="M566" s="37" t="s">
        <v>108</v>
      </c>
      <c r="N566" s="23" t="s">
        <v>97</v>
      </c>
      <c r="O566" s="23" t="s">
        <v>98</v>
      </c>
      <c r="P566" s="41" t="s">
        <v>270</v>
      </c>
      <c r="Q566" s="23" t="s">
        <v>114</v>
      </c>
      <c r="R566" s="7" t="s">
        <v>31</v>
      </c>
      <c r="S566" s="23">
        <v>2</v>
      </c>
      <c r="T566" s="43">
        <v>4454</v>
      </c>
      <c r="U566" s="7" t="s">
        <v>31</v>
      </c>
      <c r="V566" s="34" t="s">
        <v>81</v>
      </c>
      <c r="W566" s="23" t="s">
        <v>109</v>
      </c>
      <c r="X566" s="7" t="s">
        <v>45</v>
      </c>
      <c r="Y566" s="10">
        <v>86.71</v>
      </c>
      <c r="Z566" s="23" t="s">
        <v>38</v>
      </c>
      <c r="AA566" s="12" t="s">
        <v>500</v>
      </c>
      <c r="AB566" s="51" t="s">
        <v>29</v>
      </c>
      <c r="AC566" s="23" t="s">
        <v>99</v>
      </c>
      <c r="AF566" s="23"/>
    </row>
    <row r="567" spans="1:32" ht="15" customHeight="1" x14ac:dyDescent="0.25">
      <c r="A567" s="30" t="s">
        <v>1442</v>
      </c>
      <c r="B567" s="13">
        <v>45330</v>
      </c>
      <c r="C567" s="29">
        <f>YEAR(B567) - YEAR(_xlfn.MINIFS($B:$B, $A:$A, A567)) + 1</f>
        <v>2</v>
      </c>
      <c r="D567" s="15">
        <f>IF(C567=1, 1500 - SUMIFS($Y:$Y, $A:$A, A567, $C:$C, C567, $E:$E, "Approved", $Z:$Z, "&lt;&gt;PFA GC", $F:$F, "&lt;&gt;No"),
   IF(C567=2, 1000 - SUMIFS($Y:$Y, $A:$A, A567, $C:$C, C567, $E:$E, "Approved", $Z:$Z, "&lt;&gt;PFA GC", $F:$F, "&lt;&gt;No"),
   IF(C567&gt;=3, 500 - SUMIFS($Y:$Y, $A:$A, A567, $C:$C, C567, $E:$E, "Approved", $Z:$Z, "&lt;&gt;PFA GC", $F:$F, "&lt;&gt;No"), "")))</f>
        <v>-245.90000000000009</v>
      </c>
      <c r="E567" s="16" t="s">
        <v>28</v>
      </c>
      <c r="F567" s="28" t="s">
        <v>29</v>
      </c>
      <c r="G567" s="29" t="s">
        <v>30</v>
      </c>
      <c r="H567" s="23" t="s">
        <v>93</v>
      </c>
      <c r="I567" s="23" t="s">
        <v>125</v>
      </c>
      <c r="J567" s="23">
        <v>68516</v>
      </c>
      <c r="K567" s="23" t="s">
        <v>95</v>
      </c>
      <c r="L567" s="20" t="s">
        <v>2103</v>
      </c>
      <c r="M567" s="37" t="s">
        <v>108</v>
      </c>
      <c r="N567" s="23" t="s">
        <v>97</v>
      </c>
      <c r="O567" s="23" t="s">
        <v>98</v>
      </c>
      <c r="P567" s="41" t="s">
        <v>270</v>
      </c>
      <c r="Q567" s="23" t="s">
        <v>114</v>
      </c>
      <c r="R567" s="7" t="s">
        <v>31</v>
      </c>
      <c r="S567" s="23">
        <v>2</v>
      </c>
      <c r="T567" s="43">
        <v>4454</v>
      </c>
      <c r="U567" s="7" t="s">
        <v>31</v>
      </c>
      <c r="V567" s="34" t="s">
        <v>81</v>
      </c>
      <c r="W567" s="23" t="s">
        <v>109</v>
      </c>
      <c r="X567" s="7" t="s">
        <v>51</v>
      </c>
      <c r="Y567" s="10">
        <v>122.75</v>
      </c>
      <c r="Z567" s="23" t="s">
        <v>38</v>
      </c>
      <c r="AA567" s="12" t="s">
        <v>58</v>
      </c>
      <c r="AB567" s="51" t="s">
        <v>29</v>
      </c>
      <c r="AC567" s="23" t="s">
        <v>99</v>
      </c>
      <c r="AF567" s="23"/>
    </row>
    <row r="568" spans="1:32" ht="15" customHeight="1" x14ac:dyDescent="0.25">
      <c r="A568" s="42" t="s">
        <v>1520</v>
      </c>
      <c r="B568" s="47">
        <v>45330</v>
      </c>
      <c r="C568" s="44">
        <f>YEAR(B568) - YEAR(_xlfn.MINIFS($B:$B, $A:$A, A568)) + 1</f>
        <v>1</v>
      </c>
      <c r="D568" s="15">
        <f>IF(C568=1, 1500 - SUMIFS($Y:$Y, $A:$A, A568, $C:$C, C568, $E:$E, "Approved", $Z:$Z, "&lt;&gt;PFA GC", $F:$F, "&lt;&gt;No"),
   IF(C568=2, 1000 - SUMIFS($Y:$Y, $A:$A, A568, $C:$C, C568, $E:$E, "Approved", $Z:$Z, "&lt;&gt;PFA GC", $F:$F, "&lt;&gt;No"),
   IF(C568&gt;=3, 500 - SUMIFS($Y:$Y, $A:$A, A568, $C:$C, C568, $E:$E, "Approved", $Z:$Z, "&lt;&gt;PFA GC", $F:$F, "&lt;&gt;No"), "")))</f>
        <v>410</v>
      </c>
      <c r="E568" s="16" t="s">
        <v>28</v>
      </c>
      <c r="F568" s="49">
        <v>45330</v>
      </c>
      <c r="G568" s="28" t="s">
        <v>30</v>
      </c>
      <c r="H568" s="23" t="s">
        <v>120</v>
      </c>
      <c r="I568" s="23" t="s">
        <v>94</v>
      </c>
      <c r="J568" s="23">
        <v>68803</v>
      </c>
      <c r="K568" s="23" t="s">
        <v>106</v>
      </c>
      <c r="L568" s="20">
        <v>25792</v>
      </c>
      <c r="M568" s="37" t="s">
        <v>96</v>
      </c>
      <c r="N568" s="23" t="s">
        <v>102</v>
      </c>
      <c r="O568" s="23" t="s">
        <v>31</v>
      </c>
      <c r="P568" s="41" t="s">
        <v>303</v>
      </c>
      <c r="Q568" s="23" t="s">
        <v>114</v>
      </c>
      <c r="R568" s="7" t="s">
        <v>559</v>
      </c>
      <c r="S568" s="23" t="s">
        <v>126</v>
      </c>
      <c r="T568" s="43">
        <v>535</v>
      </c>
      <c r="U568" s="7">
        <v>5</v>
      </c>
      <c r="V568" s="22" t="s">
        <v>32</v>
      </c>
      <c r="W568" s="41" t="s">
        <v>61</v>
      </c>
      <c r="X568" s="7" t="s">
        <v>40</v>
      </c>
      <c r="Y568" s="10">
        <v>25</v>
      </c>
      <c r="Z568" s="23" t="s">
        <v>89</v>
      </c>
      <c r="AA568" s="12" t="s">
        <v>169</v>
      </c>
      <c r="AB568" s="51" t="s">
        <v>29</v>
      </c>
      <c r="AC568" s="23" t="s">
        <v>91</v>
      </c>
      <c r="AF568" s="23"/>
    </row>
    <row r="569" spans="1:32" ht="15" customHeight="1" x14ac:dyDescent="0.25">
      <c r="A569" s="42" t="s">
        <v>1520</v>
      </c>
      <c r="B569" s="47">
        <v>45330</v>
      </c>
      <c r="C569" s="44">
        <f>YEAR(B569) - YEAR(_xlfn.MINIFS($B:$B, $A:$A, A569)) + 1</f>
        <v>1</v>
      </c>
      <c r="D569" s="15">
        <f>IF(C569=1, 1500 - SUMIFS($Y:$Y, $A:$A, A569, $C:$C, C569, $E:$E, "Approved", $Z:$Z, "&lt;&gt;PFA GC", $F:$F, "&lt;&gt;No"),
   IF(C569=2, 1000 - SUMIFS($Y:$Y, $A:$A, A569, $C:$C, C569, $E:$E, "Approved", $Z:$Z, "&lt;&gt;PFA GC", $F:$F, "&lt;&gt;No"),
   IF(C569&gt;=3, 500 - SUMIFS($Y:$Y, $A:$A, A569, $C:$C, C569, $E:$E, "Approved", $Z:$Z, "&lt;&gt;PFA GC", $F:$F, "&lt;&gt;No"), "")))</f>
        <v>410</v>
      </c>
      <c r="E569" s="16" t="s">
        <v>28</v>
      </c>
      <c r="F569" s="33">
        <v>45330</v>
      </c>
      <c r="G569" s="28" t="s">
        <v>30</v>
      </c>
      <c r="H569" s="23" t="s">
        <v>120</v>
      </c>
      <c r="I569" s="23" t="s">
        <v>94</v>
      </c>
      <c r="J569" s="23">
        <v>68803</v>
      </c>
      <c r="K569" s="23" t="s">
        <v>106</v>
      </c>
      <c r="L569" s="20">
        <v>25792</v>
      </c>
      <c r="M569" s="37" t="s">
        <v>96</v>
      </c>
      <c r="N569" s="23" t="s">
        <v>102</v>
      </c>
      <c r="O569" s="23" t="s">
        <v>31</v>
      </c>
      <c r="P569" s="41" t="s">
        <v>303</v>
      </c>
      <c r="Q569" s="23" t="s">
        <v>114</v>
      </c>
      <c r="R569" s="7" t="s">
        <v>559</v>
      </c>
      <c r="S569" s="23" t="s">
        <v>126</v>
      </c>
      <c r="T569" s="43">
        <v>535</v>
      </c>
      <c r="U569" s="7">
        <v>5</v>
      </c>
      <c r="V569" s="48" t="s">
        <v>32</v>
      </c>
      <c r="W569" s="41" t="s">
        <v>61</v>
      </c>
      <c r="X569" s="7" t="s">
        <v>34</v>
      </c>
      <c r="Y569" s="10">
        <v>50</v>
      </c>
      <c r="Z569" s="23" t="s">
        <v>89</v>
      </c>
      <c r="AA569" s="12" t="s">
        <v>52</v>
      </c>
      <c r="AB569" s="51" t="s">
        <v>29</v>
      </c>
      <c r="AC569" s="23" t="s">
        <v>91</v>
      </c>
      <c r="AF569" s="23"/>
    </row>
    <row r="570" spans="1:32" ht="15" customHeight="1" x14ac:dyDescent="0.25">
      <c r="A570" s="42" t="s">
        <v>1520</v>
      </c>
      <c r="B570" s="47">
        <v>45330</v>
      </c>
      <c r="C570" s="44">
        <f>YEAR(B570) - YEAR(_xlfn.MINIFS($B:$B, $A:$A, A570)) + 1</f>
        <v>1</v>
      </c>
      <c r="D570" s="15">
        <f>IF(C570=1, 1500 - SUMIFS($Y:$Y, $A:$A, A570, $C:$C, C570, $E:$E, "Approved", $Z:$Z, "&lt;&gt;PFA GC", $F:$F, "&lt;&gt;No"),
   IF(C570=2, 1000 - SUMIFS($Y:$Y, $A:$A, A570, $C:$C, C570, $E:$E, "Approved", $Z:$Z, "&lt;&gt;PFA GC", $F:$F, "&lt;&gt;No"),
   IF(C570&gt;=3, 500 - SUMIFS($Y:$Y, $A:$A, A570, $C:$C, C570, $E:$E, "Approved", $Z:$Z, "&lt;&gt;PFA GC", $F:$F, "&lt;&gt;No"), "")))</f>
        <v>410</v>
      </c>
      <c r="E570" s="16" t="s">
        <v>28</v>
      </c>
      <c r="F570" s="49">
        <v>45330</v>
      </c>
      <c r="G570" s="28" t="s">
        <v>30</v>
      </c>
      <c r="H570" s="23" t="s">
        <v>120</v>
      </c>
      <c r="I570" s="23" t="s">
        <v>94</v>
      </c>
      <c r="J570" s="23">
        <v>68803</v>
      </c>
      <c r="K570" s="23" t="s">
        <v>106</v>
      </c>
      <c r="L570" s="20">
        <v>25792</v>
      </c>
      <c r="M570" s="37" t="s">
        <v>96</v>
      </c>
      <c r="N570" s="23" t="s">
        <v>102</v>
      </c>
      <c r="O570" s="23" t="s">
        <v>31</v>
      </c>
      <c r="P570" s="41" t="s">
        <v>303</v>
      </c>
      <c r="Q570" s="23" t="s">
        <v>114</v>
      </c>
      <c r="R570" s="7" t="s">
        <v>559</v>
      </c>
      <c r="S570" s="23" t="s">
        <v>126</v>
      </c>
      <c r="T570" s="43">
        <v>535</v>
      </c>
      <c r="U570" s="7">
        <v>5</v>
      </c>
      <c r="V570" s="22" t="s">
        <v>32</v>
      </c>
      <c r="W570" s="41" t="s">
        <v>61</v>
      </c>
      <c r="X570" s="7" t="s">
        <v>40</v>
      </c>
      <c r="Y570" s="10">
        <v>125</v>
      </c>
      <c r="Z570" s="23" t="s">
        <v>89</v>
      </c>
      <c r="AA570" s="12" t="s">
        <v>169</v>
      </c>
      <c r="AB570" s="51" t="s">
        <v>29</v>
      </c>
      <c r="AC570" s="23" t="s">
        <v>91</v>
      </c>
      <c r="AF570" s="23"/>
    </row>
    <row r="571" spans="1:32" ht="15" customHeight="1" x14ac:dyDescent="0.25">
      <c r="A571" s="42" t="s">
        <v>1476</v>
      </c>
      <c r="B571" s="47">
        <v>45331</v>
      </c>
      <c r="C571" s="44">
        <f>YEAR(B571) - YEAR(_xlfn.MINIFS($B:$B, $A:$A, A571)) + 1</f>
        <v>2</v>
      </c>
      <c r="D571" s="15">
        <f>IF(C571=1, 1500 - SUMIFS($Y:$Y, $A:$A, A571, $C:$C, C571, $E:$E, "Approved", $Z:$Z, "&lt;&gt;PFA GC", $F:$F, "&lt;&gt;No"),
   IF(C571=2, 1000 - SUMIFS($Y:$Y, $A:$A, A571, $C:$C, C571, $E:$E, "Approved", $Z:$Z, "&lt;&gt;PFA GC", $F:$F, "&lt;&gt;No"),
   IF(C571&gt;=3, 500 - SUMIFS($Y:$Y, $A:$A, A571, $C:$C, C571, $E:$E, "Approved", $Z:$Z, "&lt;&gt;PFA GC", $F:$F, "&lt;&gt;No"), "")))</f>
        <v>935</v>
      </c>
      <c r="E571" s="16" t="s">
        <v>28</v>
      </c>
      <c r="F571" s="49">
        <v>45331</v>
      </c>
      <c r="G571" s="28" t="s">
        <v>30</v>
      </c>
      <c r="H571" s="41" t="s">
        <v>31</v>
      </c>
      <c r="I571" s="41" t="s">
        <v>31</v>
      </c>
      <c r="J571" s="41" t="s">
        <v>31</v>
      </c>
      <c r="K571" s="41" t="s">
        <v>31</v>
      </c>
      <c r="L571" s="20" t="s">
        <v>2079</v>
      </c>
      <c r="M571" s="45" t="s">
        <v>31</v>
      </c>
      <c r="N571" s="41" t="s">
        <v>31</v>
      </c>
      <c r="O571" s="41" t="s">
        <v>31</v>
      </c>
      <c r="P571" s="41" t="s">
        <v>31</v>
      </c>
      <c r="Q571" s="41" t="s">
        <v>31</v>
      </c>
      <c r="R571" s="7" t="s">
        <v>31</v>
      </c>
      <c r="S571" s="41" t="s">
        <v>31</v>
      </c>
      <c r="T571" s="46" t="s">
        <v>31</v>
      </c>
      <c r="U571" s="7" t="s">
        <v>31</v>
      </c>
      <c r="V571" s="22" t="s">
        <v>32</v>
      </c>
      <c r="W571" s="41" t="s">
        <v>61</v>
      </c>
      <c r="X571" s="7" t="s">
        <v>34</v>
      </c>
      <c r="Y571" s="10">
        <v>100</v>
      </c>
      <c r="Z571" s="23" t="s">
        <v>89</v>
      </c>
      <c r="AA571" s="12" t="s">
        <v>52</v>
      </c>
      <c r="AB571" s="51" t="s">
        <v>29</v>
      </c>
      <c r="AC571" s="23" t="s">
        <v>91</v>
      </c>
      <c r="AF571" s="23"/>
    </row>
    <row r="572" spans="1:32" ht="15" customHeight="1" x14ac:dyDescent="0.25">
      <c r="A572" s="30" t="s">
        <v>1313</v>
      </c>
      <c r="B572" s="13">
        <v>45331</v>
      </c>
      <c r="C572" s="29">
        <f>YEAR(B572) - YEAR(_xlfn.MINIFS($B:$B, $A:$A, A572)) + 1</f>
        <v>2</v>
      </c>
      <c r="D572" s="15">
        <f>IF(C572=1, 1500 - SUMIFS($Y:$Y, $A:$A, A572, $C:$C, C572, $E:$E, "Approved", $Z:$Z, "&lt;&gt;PFA GC", $F:$F, "&lt;&gt;No"),
   IF(C572=2, 1000 - SUMIFS($Y:$Y, $A:$A, A572, $C:$C, C572, $E:$E, "Approved", $Z:$Z, "&lt;&gt;PFA GC", $F:$F, "&lt;&gt;No"),
   IF(C572&gt;=3, 500 - SUMIFS($Y:$Y, $A:$A, A572, $C:$C, C572, $E:$E, "Approved", $Z:$Z, "&lt;&gt;PFA GC", $F:$F, "&lt;&gt;No"), "")))</f>
        <v>362.6</v>
      </c>
      <c r="E572" s="16" t="s">
        <v>28</v>
      </c>
      <c r="F572" s="17" t="s">
        <v>29</v>
      </c>
      <c r="G572" s="28" t="s">
        <v>30</v>
      </c>
      <c r="H572" s="24" t="s">
        <v>143</v>
      </c>
      <c r="I572" s="24" t="s">
        <v>125</v>
      </c>
      <c r="J572" s="52">
        <v>68901</v>
      </c>
      <c r="K572" s="23" t="s">
        <v>95</v>
      </c>
      <c r="L572" s="20" t="s">
        <v>2080</v>
      </c>
      <c r="M572" s="37" t="s">
        <v>101</v>
      </c>
      <c r="N572" s="23" t="s">
        <v>102</v>
      </c>
      <c r="O572" s="23" t="s">
        <v>98</v>
      </c>
      <c r="P572" s="23" t="s">
        <v>99</v>
      </c>
      <c r="Q572" s="41" t="s">
        <v>114</v>
      </c>
      <c r="R572" s="7" t="s">
        <v>31</v>
      </c>
      <c r="S572" s="23">
        <v>1</v>
      </c>
      <c r="T572" s="43">
        <v>1484</v>
      </c>
      <c r="U572" s="7" t="s">
        <v>31</v>
      </c>
      <c r="V572" s="22" t="s">
        <v>32</v>
      </c>
      <c r="W572" s="23" t="s">
        <v>61</v>
      </c>
      <c r="X572" s="7" t="s">
        <v>33</v>
      </c>
      <c r="Y572" s="10">
        <v>318.7</v>
      </c>
      <c r="Z572" s="12" t="s">
        <v>117</v>
      </c>
      <c r="AA572" s="12" t="s">
        <v>276</v>
      </c>
      <c r="AB572" s="51" t="s">
        <v>29</v>
      </c>
      <c r="AC572" s="23" t="s">
        <v>99</v>
      </c>
      <c r="AF572" s="23"/>
    </row>
    <row r="573" spans="1:32" ht="15" customHeight="1" x14ac:dyDescent="0.25">
      <c r="A573" s="42" t="s">
        <v>1488</v>
      </c>
      <c r="B573" s="47">
        <v>45331</v>
      </c>
      <c r="C573" s="29">
        <f>YEAR(B573) - YEAR(_xlfn.MINIFS($B:$B, $A:$A, A573)) + 1</f>
        <v>1</v>
      </c>
      <c r="D573" s="15">
        <f>IF(C573=1, 1500 - SUMIFS($Y:$Y, $A:$A, A573, $C:$C, C573, $E:$E, "Approved", $Z:$Z, "&lt;&gt;PFA GC", $F:$F, "&lt;&gt;No"),
   IF(C573=2, 1000 - SUMIFS($Y:$Y, $A:$A, A573, $C:$C, C573, $E:$E, "Approved", $Z:$Z, "&lt;&gt;PFA GC", $F:$F, "&lt;&gt;No"),
   IF(C573&gt;=3, 500 - SUMIFS($Y:$Y, $A:$A, A573, $C:$C, C573, $E:$E, "Approved", $Z:$Z, "&lt;&gt;PFA GC", $F:$F, "&lt;&gt;No"), "")))</f>
        <v>91.589999999999918</v>
      </c>
      <c r="E573" s="16" t="s">
        <v>28</v>
      </c>
      <c r="F573" s="28" t="s">
        <v>29</v>
      </c>
      <c r="G573" s="29" t="s">
        <v>30</v>
      </c>
      <c r="H573" s="41" t="s">
        <v>93</v>
      </c>
      <c r="I573" s="41" t="s">
        <v>94</v>
      </c>
      <c r="J573" s="41">
        <v>68527</v>
      </c>
      <c r="K573" s="41" t="s">
        <v>95</v>
      </c>
      <c r="L573" s="20" t="s">
        <v>2087</v>
      </c>
      <c r="M573" s="45" t="s">
        <v>101</v>
      </c>
      <c r="N573" s="41" t="s">
        <v>102</v>
      </c>
      <c r="O573" s="41" t="s">
        <v>98</v>
      </c>
      <c r="P573" s="41" t="s">
        <v>270</v>
      </c>
      <c r="Q573" s="41" t="s">
        <v>231</v>
      </c>
      <c r="R573" s="7" t="s">
        <v>488</v>
      </c>
      <c r="S573" s="41">
        <v>2</v>
      </c>
      <c r="T573" s="46">
        <v>1726</v>
      </c>
      <c r="U573" s="7">
        <v>12</v>
      </c>
      <c r="V573" s="34" t="s">
        <v>85</v>
      </c>
      <c r="W573" s="41" t="s">
        <v>107</v>
      </c>
      <c r="X573" s="7" t="s">
        <v>40</v>
      </c>
      <c r="Y573" s="10">
        <v>500</v>
      </c>
      <c r="Z573" s="23" t="s">
        <v>35</v>
      </c>
      <c r="AA573" s="12" t="s">
        <v>169</v>
      </c>
      <c r="AB573" s="51" t="s">
        <v>99</v>
      </c>
      <c r="AC573" s="23" t="s">
        <v>99</v>
      </c>
      <c r="AF573" s="23"/>
    </row>
    <row r="574" spans="1:32" ht="15" customHeight="1" x14ac:dyDescent="0.25">
      <c r="A574" s="30" t="s">
        <v>1538</v>
      </c>
      <c r="B574" s="13">
        <v>45331</v>
      </c>
      <c r="C574" s="29">
        <f>YEAR(B574) - YEAR(_xlfn.MINIFS($B:$B, $A:$A, A574)) + 1</f>
        <v>1</v>
      </c>
      <c r="D574" s="15">
        <f>IF(C574=1, 1500 - SUMIFS($Y:$Y, $A:$A, A574, $C:$C, C574, $E:$E, "Approved", $Z:$Z, "&lt;&gt;PFA GC", $F:$F, "&lt;&gt;No"),
   IF(C574=2, 1000 - SUMIFS($Y:$Y, $A:$A, A574, $C:$C, C574, $E:$E, "Approved", $Z:$Z, "&lt;&gt;PFA GC", $F:$F, "&lt;&gt;No"),
   IF(C574&gt;=3, 500 - SUMIFS($Y:$Y, $A:$A, A574, $C:$C, C574, $E:$E, "Approved", $Z:$Z, "&lt;&gt;PFA GC", $F:$F, "&lt;&gt;No"), "")))</f>
        <v>0</v>
      </c>
      <c r="E574" s="16" t="s">
        <v>28</v>
      </c>
      <c r="F574" s="28" t="s">
        <v>29</v>
      </c>
      <c r="G574" s="29" t="s">
        <v>30</v>
      </c>
      <c r="H574" s="23" t="s">
        <v>594</v>
      </c>
      <c r="I574" s="23" t="s">
        <v>94</v>
      </c>
      <c r="J574" s="23">
        <v>68029</v>
      </c>
      <c r="K574" s="23" t="s">
        <v>95</v>
      </c>
      <c r="L574" s="20" t="s">
        <v>2087</v>
      </c>
      <c r="M574" s="37" t="s">
        <v>96</v>
      </c>
      <c r="N574" s="23" t="s">
        <v>97</v>
      </c>
      <c r="O574" s="23" t="s">
        <v>98</v>
      </c>
      <c r="P574" s="41" t="s">
        <v>270</v>
      </c>
      <c r="Q574" s="23" t="s">
        <v>114</v>
      </c>
      <c r="R574" s="7" t="s">
        <v>595</v>
      </c>
      <c r="S574" s="23">
        <v>4</v>
      </c>
      <c r="T574" s="43">
        <v>5046</v>
      </c>
      <c r="U574" s="7">
        <v>28</v>
      </c>
      <c r="V574" s="48" t="s">
        <v>47</v>
      </c>
      <c r="W574" s="23" t="s">
        <v>246</v>
      </c>
      <c r="X574" s="7" t="s">
        <v>43</v>
      </c>
      <c r="Y574" s="10">
        <v>1500</v>
      </c>
      <c r="Z574" s="23" t="s">
        <v>131</v>
      </c>
      <c r="AA574" s="12" t="s">
        <v>596</v>
      </c>
      <c r="AB574" s="51" t="s">
        <v>29</v>
      </c>
      <c r="AC574" s="23"/>
      <c r="AF574" s="23"/>
    </row>
    <row r="575" spans="1:32" ht="15" customHeight="1" x14ac:dyDescent="0.25">
      <c r="A575" s="42" t="s">
        <v>1238</v>
      </c>
      <c r="B575" s="47">
        <v>45331</v>
      </c>
      <c r="C575" s="44">
        <f>YEAR(B575) - YEAR(_xlfn.MINIFS($B:$B, $A:$A, A575)) + 1</f>
        <v>2</v>
      </c>
      <c r="D575" s="15">
        <f>IF(C575=1, 1500 - SUMIFS($Y:$Y, $A:$A, A575, $C:$C, C575, $E:$E, "Approved", $Z:$Z, "&lt;&gt;PFA GC", $F:$F, "&lt;&gt;No"),
   IF(C575=2, 1000 - SUMIFS($Y:$Y, $A:$A, A575, $C:$C, C575, $E:$E, "Approved", $Z:$Z, "&lt;&gt;PFA GC", $F:$F, "&lt;&gt;No"),
   IF(C575&gt;=3, 500 - SUMIFS($Y:$Y, $A:$A, A575, $C:$C, C575, $E:$E, "Approved", $Z:$Z, "&lt;&gt;PFA GC", $F:$F, "&lt;&gt;No"), "")))</f>
        <v>1000</v>
      </c>
      <c r="E575" s="16" t="s">
        <v>28</v>
      </c>
      <c r="F575" s="49">
        <v>45331</v>
      </c>
      <c r="G575" s="28" t="s">
        <v>30</v>
      </c>
      <c r="H575" s="41" t="s">
        <v>31</v>
      </c>
      <c r="I575" s="41" t="s">
        <v>31</v>
      </c>
      <c r="J575" s="41" t="s">
        <v>31</v>
      </c>
      <c r="K575" s="41" t="s">
        <v>31</v>
      </c>
      <c r="L575" s="20" t="s">
        <v>2093</v>
      </c>
      <c r="M575" s="45" t="s">
        <v>31</v>
      </c>
      <c r="N575" s="41" t="s">
        <v>31</v>
      </c>
      <c r="O575" s="41" t="s">
        <v>31</v>
      </c>
      <c r="P575" s="41" t="s">
        <v>31</v>
      </c>
      <c r="Q575" s="41" t="s">
        <v>31</v>
      </c>
      <c r="R575" s="7" t="s">
        <v>31</v>
      </c>
      <c r="S575" s="41" t="s">
        <v>31</v>
      </c>
      <c r="T575" s="46" t="s">
        <v>31</v>
      </c>
      <c r="U575" s="7" t="s">
        <v>31</v>
      </c>
      <c r="V575" s="48" t="s">
        <v>32</v>
      </c>
      <c r="W575" s="41" t="s">
        <v>61</v>
      </c>
      <c r="X575" s="7" t="s">
        <v>40</v>
      </c>
      <c r="Y575" s="10">
        <v>50</v>
      </c>
      <c r="Z575" s="23" t="s">
        <v>89</v>
      </c>
      <c r="AA575" s="12" t="s">
        <v>169</v>
      </c>
      <c r="AB575" s="51" t="s">
        <v>29</v>
      </c>
      <c r="AC575" s="23" t="s">
        <v>91</v>
      </c>
      <c r="AF575" s="23"/>
    </row>
    <row r="576" spans="1:32" ht="15" customHeight="1" x14ac:dyDescent="0.25">
      <c r="A576" s="42" t="s">
        <v>1539</v>
      </c>
      <c r="B576" s="47">
        <v>45331</v>
      </c>
      <c r="C576" s="29">
        <f>YEAR(B576) - YEAR(_xlfn.MINIFS($B:$B, $A:$A, A576)) + 1</f>
        <v>1</v>
      </c>
      <c r="D576" s="15">
        <f>IF(C576=1, 1500 - SUMIFS($Y:$Y, $A:$A, A576, $C:$C, C576, $E:$E, "Approved", $Z:$Z, "&lt;&gt;PFA GC", $F:$F, "&lt;&gt;No"),
   IF(C576=2, 1000 - SUMIFS($Y:$Y, $A:$A, A576, $C:$C, C576, $E:$E, "Approved", $Z:$Z, "&lt;&gt;PFA GC", $F:$F, "&lt;&gt;No"),
   IF(C576&gt;=3, 500 - SUMIFS($Y:$Y, $A:$A, A576, $C:$C, C576, $E:$E, "Approved", $Z:$Z, "&lt;&gt;PFA GC", $F:$F, "&lt;&gt;No"), "")))</f>
        <v>0</v>
      </c>
      <c r="E576" s="16" t="s">
        <v>28</v>
      </c>
      <c r="F576" s="49" t="s">
        <v>29</v>
      </c>
      <c r="G576" s="44" t="s">
        <v>30</v>
      </c>
      <c r="H576" s="41" t="s">
        <v>337</v>
      </c>
      <c r="I576" s="41" t="s">
        <v>94</v>
      </c>
      <c r="J576" s="41">
        <v>68430</v>
      </c>
      <c r="K576" s="41" t="s">
        <v>95</v>
      </c>
      <c r="L576" s="20" t="s">
        <v>2104</v>
      </c>
      <c r="M576" s="45" t="s">
        <v>96</v>
      </c>
      <c r="N576" s="41" t="s">
        <v>102</v>
      </c>
      <c r="O576" s="41" t="s">
        <v>98</v>
      </c>
      <c r="P576" s="41" t="s">
        <v>270</v>
      </c>
      <c r="Q576" s="41" t="s">
        <v>114</v>
      </c>
      <c r="R576" s="7" t="s">
        <v>507</v>
      </c>
      <c r="S576" s="41">
        <v>6</v>
      </c>
      <c r="T576" s="46">
        <v>7979</v>
      </c>
      <c r="U576" s="7">
        <v>26</v>
      </c>
      <c r="V576" s="41" t="s">
        <v>82</v>
      </c>
      <c r="W576" s="41" t="s">
        <v>206</v>
      </c>
      <c r="X576" s="7" t="s">
        <v>43</v>
      </c>
      <c r="Y576" s="10">
        <v>1500</v>
      </c>
      <c r="Z576" s="23"/>
      <c r="AA576" s="12" t="s">
        <v>165</v>
      </c>
      <c r="AB576" s="51"/>
      <c r="AC576" s="23"/>
      <c r="AF576" s="23"/>
    </row>
    <row r="577" spans="1:32" ht="15" customHeight="1" x14ac:dyDescent="0.25">
      <c r="A577" s="57" t="s">
        <v>1212</v>
      </c>
      <c r="B577" s="47">
        <v>45331</v>
      </c>
      <c r="C577" s="29">
        <f>YEAR(B577) - YEAR(_xlfn.MINIFS($B:$B, $A:$A, A577)) + 1</f>
        <v>1</v>
      </c>
      <c r="D577" s="15">
        <f>IF(C577=1, 1500 - SUMIFS($Y:$Y, $A:$A, A577, $C:$C, C577, $E:$E, "Approved", $Z:$Z, "&lt;&gt;PFA GC", $F:$F, "&lt;&gt;No"),
   IF(C577=2, 1000 - SUMIFS($Y:$Y, $A:$A, A577, $C:$C, C577, $E:$E, "Approved", $Z:$Z, "&lt;&gt;PFA GC", $F:$F, "&lt;&gt;No"),
   IF(C577&gt;=3, 500 - SUMIFS($Y:$Y, $A:$A, A577, $C:$C, C577, $E:$E, "Approved", $Z:$Z, "&lt;&gt;PFA GC", $F:$F, "&lt;&gt;No"), "")))</f>
        <v>906.05000000000007</v>
      </c>
      <c r="E577" s="16" t="s">
        <v>28</v>
      </c>
      <c r="F577" s="49" t="s">
        <v>29</v>
      </c>
      <c r="G577" s="44" t="s">
        <v>30</v>
      </c>
      <c r="H577" s="41" t="s">
        <v>113</v>
      </c>
      <c r="I577" s="41" t="s">
        <v>94</v>
      </c>
      <c r="J577" s="41">
        <v>68850</v>
      </c>
      <c r="K577" s="41" t="s">
        <v>106</v>
      </c>
      <c r="L577" s="20">
        <v>22199</v>
      </c>
      <c r="M577" s="45" t="s">
        <v>101</v>
      </c>
      <c r="N577" s="41" t="s">
        <v>97</v>
      </c>
      <c r="O577" s="41" t="s">
        <v>98</v>
      </c>
      <c r="P577" s="39" t="s">
        <v>303</v>
      </c>
      <c r="Q577" s="41" t="s">
        <v>114</v>
      </c>
      <c r="R577" s="7" t="s">
        <v>115</v>
      </c>
      <c r="S577" s="41">
        <v>0</v>
      </c>
      <c r="T577" s="46">
        <v>0</v>
      </c>
      <c r="U577" s="7">
        <v>180</v>
      </c>
      <c r="V577" s="48" t="s">
        <v>32</v>
      </c>
      <c r="W577" s="23" t="s">
        <v>61</v>
      </c>
      <c r="X577" s="7" t="s">
        <v>33</v>
      </c>
      <c r="Y577" s="10">
        <v>79.8</v>
      </c>
      <c r="Z577" s="23" t="s">
        <v>38</v>
      </c>
      <c r="AA577" s="12" t="s">
        <v>67</v>
      </c>
      <c r="AB577" s="51" t="s">
        <v>29</v>
      </c>
      <c r="AC577" s="23" t="s">
        <v>99</v>
      </c>
      <c r="AF577" s="23"/>
    </row>
    <row r="578" spans="1:32" ht="15" customHeight="1" x14ac:dyDescent="0.25">
      <c r="A578" s="42" t="s">
        <v>1537</v>
      </c>
      <c r="B578" s="47">
        <v>45331</v>
      </c>
      <c r="C578" s="29">
        <f>YEAR(B578) - YEAR(_xlfn.MINIFS($B:$B, $A:$A, A578)) + 1</f>
        <v>1</v>
      </c>
      <c r="D578" s="15">
        <f>IF(C578=1, 1500 - SUMIFS($Y:$Y, $A:$A, A578, $C:$C, C578, $E:$E, "Approved", $Z:$Z, "&lt;&gt;PFA GC", $F:$F, "&lt;&gt;No"),
   IF(C578=2, 1000 - SUMIFS($Y:$Y, $A:$A, A578, $C:$C, C578, $E:$E, "Approved", $Z:$Z, "&lt;&gt;PFA GC", $F:$F, "&lt;&gt;No"),
   IF(C578&gt;=3, 500 - SUMIFS($Y:$Y, $A:$A, A578, $C:$C, C578, $E:$E, "Approved", $Z:$Z, "&lt;&gt;PFA GC", $F:$F, "&lt;&gt;No"), "")))</f>
        <v>1500</v>
      </c>
      <c r="E578" s="36" t="s">
        <v>139</v>
      </c>
      <c r="F578" s="28" t="s">
        <v>99</v>
      </c>
      <c r="G578" s="29" t="s">
        <v>202</v>
      </c>
      <c r="H578" s="41" t="s">
        <v>100</v>
      </c>
      <c r="I578" s="41" t="s">
        <v>94</v>
      </c>
      <c r="J578" s="41">
        <v>68127</v>
      </c>
      <c r="K578" s="41" t="s">
        <v>95</v>
      </c>
      <c r="L578" s="55">
        <v>31585</v>
      </c>
      <c r="M578" s="45" t="s">
        <v>101</v>
      </c>
      <c r="N578" s="41" t="s">
        <v>97</v>
      </c>
      <c r="O578" s="41" t="s">
        <v>98</v>
      </c>
      <c r="P578" s="23" t="s">
        <v>99</v>
      </c>
      <c r="Q578" s="41" t="s">
        <v>231</v>
      </c>
      <c r="R578" s="7" t="s">
        <v>488</v>
      </c>
      <c r="S578" s="41">
        <v>3</v>
      </c>
      <c r="T578" s="46">
        <v>0</v>
      </c>
      <c r="U578" s="7">
        <v>12</v>
      </c>
      <c r="V578" s="41" t="s">
        <v>84</v>
      </c>
      <c r="W578" s="41" t="s">
        <v>526</v>
      </c>
      <c r="X578" s="7" t="s">
        <v>141</v>
      </c>
      <c r="Y578" s="10"/>
      <c r="Z578" s="23"/>
      <c r="AA578" s="12"/>
      <c r="AB578" s="51"/>
      <c r="AC578" s="23"/>
      <c r="AF578" s="23"/>
    </row>
    <row r="579" spans="1:32" ht="15" customHeight="1" x14ac:dyDescent="0.25">
      <c r="A579" s="42" t="s">
        <v>1537</v>
      </c>
      <c r="B579" s="47">
        <v>45331</v>
      </c>
      <c r="C579" s="29">
        <f>YEAR(B579) - YEAR(_xlfn.MINIFS($B:$B, $A:$A, A579)) + 1</f>
        <v>1</v>
      </c>
      <c r="D579" s="15">
        <f>IF(C579=1, 1500 - SUMIFS($Y:$Y, $A:$A, A579, $C:$C, C579, $E:$E, "Approved", $Z:$Z, "&lt;&gt;PFA GC", $F:$F, "&lt;&gt;No"),
   IF(C579=2, 1000 - SUMIFS($Y:$Y, $A:$A, A579, $C:$C, C579, $E:$E, "Approved", $Z:$Z, "&lt;&gt;PFA GC", $F:$F, "&lt;&gt;No"),
   IF(C579&gt;=3, 500 - SUMIFS($Y:$Y, $A:$A, A579, $C:$C, C579, $E:$E, "Approved", $Z:$Z, "&lt;&gt;PFA GC", $F:$F, "&lt;&gt;No"), "")))</f>
        <v>1500</v>
      </c>
      <c r="E579" s="36" t="s">
        <v>139</v>
      </c>
      <c r="F579" s="28" t="s">
        <v>99</v>
      </c>
      <c r="G579" s="28" t="s">
        <v>202</v>
      </c>
      <c r="H579" s="41" t="s">
        <v>100</v>
      </c>
      <c r="I579" s="41" t="s">
        <v>94</v>
      </c>
      <c r="J579" s="41">
        <v>68127</v>
      </c>
      <c r="K579" s="41" t="s">
        <v>95</v>
      </c>
      <c r="L579" s="55">
        <v>31585</v>
      </c>
      <c r="M579" s="45" t="s">
        <v>101</v>
      </c>
      <c r="N579" s="41" t="s">
        <v>97</v>
      </c>
      <c r="O579" s="41" t="s">
        <v>98</v>
      </c>
      <c r="P579" s="23" t="s">
        <v>99</v>
      </c>
      <c r="Q579" s="41" t="s">
        <v>231</v>
      </c>
      <c r="R579" s="37" t="s">
        <v>488</v>
      </c>
      <c r="S579" s="41">
        <v>3</v>
      </c>
      <c r="T579" s="46">
        <v>0</v>
      </c>
      <c r="U579" s="7">
        <v>12</v>
      </c>
      <c r="V579" s="34" t="s">
        <v>84</v>
      </c>
      <c r="W579" s="41" t="s">
        <v>526</v>
      </c>
      <c r="X579" s="7" t="s">
        <v>141</v>
      </c>
      <c r="Y579" s="10"/>
      <c r="Z579" s="23"/>
      <c r="AA579" s="12"/>
      <c r="AB579" s="51"/>
      <c r="AC579" s="23"/>
      <c r="AF579" s="23"/>
    </row>
    <row r="580" spans="1:32" ht="15" customHeight="1" x14ac:dyDescent="0.25">
      <c r="A580" s="42" t="s">
        <v>1540</v>
      </c>
      <c r="B580" s="47">
        <v>45334</v>
      </c>
      <c r="C580" s="29">
        <f>YEAR(B580) - YEAR(_xlfn.MINIFS($B:$B, $A:$A, A580)) + 1</f>
        <v>1</v>
      </c>
      <c r="D580" s="15">
        <f>IF(C580=1, 1500 - SUMIFS($Y:$Y, $A:$A, A580, $C:$C, C580, $E:$E, "Approved", $Z:$Z, "&lt;&gt;PFA GC", $F:$F, "&lt;&gt;No"),
   IF(C580=2, 1000 - SUMIFS($Y:$Y, $A:$A, A580, $C:$C, C580, $E:$E, "Approved", $Z:$Z, "&lt;&gt;PFA GC", $F:$F, "&lt;&gt;No"),
   IF(C580&gt;=3, 500 - SUMIFS($Y:$Y, $A:$A, A580, $C:$C, C580, $E:$E, "Approved", $Z:$Z, "&lt;&gt;PFA GC", $F:$F, "&lt;&gt;No"), "")))</f>
        <v>373.53999999999996</v>
      </c>
      <c r="E580" s="16" t="s">
        <v>28</v>
      </c>
      <c r="F580" s="49" t="s">
        <v>29</v>
      </c>
      <c r="G580" s="44" t="s">
        <v>30</v>
      </c>
      <c r="H580" s="41" t="s">
        <v>597</v>
      </c>
      <c r="I580" s="41" t="s">
        <v>94</v>
      </c>
      <c r="J580" s="41">
        <v>68448</v>
      </c>
      <c r="K580" s="41" t="s">
        <v>95</v>
      </c>
      <c r="L580" s="20" t="s">
        <v>2081</v>
      </c>
      <c r="M580" s="45" t="s">
        <v>96</v>
      </c>
      <c r="N580" s="41" t="s">
        <v>97</v>
      </c>
      <c r="O580" s="41" t="s">
        <v>98</v>
      </c>
      <c r="P580" s="41" t="s">
        <v>270</v>
      </c>
      <c r="Q580" s="41" t="s">
        <v>114</v>
      </c>
      <c r="R580" s="7" t="s">
        <v>507</v>
      </c>
      <c r="S580" s="41">
        <v>2</v>
      </c>
      <c r="T580" s="46">
        <v>2439.69</v>
      </c>
      <c r="U580" s="7">
        <v>130</v>
      </c>
      <c r="V580" s="22" t="s">
        <v>32</v>
      </c>
      <c r="W580" s="41" t="s">
        <v>39</v>
      </c>
      <c r="X580" s="7" t="s">
        <v>51</v>
      </c>
      <c r="Y580" s="10">
        <v>72.95</v>
      </c>
      <c r="Z580" s="23" t="s">
        <v>598</v>
      </c>
      <c r="AA580" s="50" t="s">
        <v>599</v>
      </c>
      <c r="AB580" s="51" t="s">
        <v>29</v>
      </c>
      <c r="AC580" s="23"/>
      <c r="AF580" s="23"/>
    </row>
    <row r="581" spans="1:32" ht="15" customHeight="1" x14ac:dyDescent="0.25">
      <c r="A581" s="42" t="s">
        <v>1540</v>
      </c>
      <c r="B581" s="47">
        <v>45334</v>
      </c>
      <c r="C581" s="29">
        <f>YEAR(B581) - YEAR(_xlfn.MINIFS($B:$B, $A:$A, A581)) + 1</f>
        <v>1</v>
      </c>
      <c r="D581" s="15">
        <f>IF(C581=1, 1500 - SUMIFS($Y:$Y, $A:$A, A581, $C:$C, C581, $E:$E, "Approved", $Z:$Z, "&lt;&gt;PFA GC", $F:$F, "&lt;&gt;No"),
   IF(C581=2, 1000 - SUMIFS($Y:$Y, $A:$A, A581, $C:$C, C581, $E:$E, "Approved", $Z:$Z, "&lt;&gt;PFA GC", $F:$F, "&lt;&gt;No"),
   IF(C581&gt;=3, 500 - SUMIFS($Y:$Y, $A:$A, A581, $C:$C, C581, $E:$E, "Approved", $Z:$Z, "&lt;&gt;PFA GC", $F:$F, "&lt;&gt;No"), "")))</f>
        <v>373.53999999999996</v>
      </c>
      <c r="E581" s="16" t="s">
        <v>28</v>
      </c>
      <c r="F581" s="49" t="s">
        <v>29</v>
      </c>
      <c r="G581" s="44" t="s">
        <v>30</v>
      </c>
      <c r="H581" s="41" t="s">
        <v>597</v>
      </c>
      <c r="I581" s="41" t="s">
        <v>94</v>
      </c>
      <c r="J581" s="41">
        <v>68448</v>
      </c>
      <c r="K581" s="41" t="s">
        <v>95</v>
      </c>
      <c r="L581" s="20" t="s">
        <v>2081</v>
      </c>
      <c r="M581" s="45" t="s">
        <v>96</v>
      </c>
      <c r="N581" s="41" t="s">
        <v>97</v>
      </c>
      <c r="O581" s="41" t="s">
        <v>98</v>
      </c>
      <c r="P581" s="41" t="s">
        <v>270</v>
      </c>
      <c r="Q581" s="41" t="s">
        <v>114</v>
      </c>
      <c r="R581" s="7" t="s">
        <v>507</v>
      </c>
      <c r="S581" s="41">
        <v>2</v>
      </c>
      <c r="T581" s="46">
        <v>2439.69</v>
      </c>
      <c r="U581" s="7">
        <v>130</v>
      </c>
      <c r="V581" s="48" t="s">
        <v>32</v>
      </c>
      <c r="W581" s="41" t="s">
        <v>39</v>
      </c>
      <c r="X581" s="7" t="s">
        <v>45</v>
      </c>
      <c r="Y581" s="10">
        <v>151.87</v>
      </c>
      <c r="Z581" s="23"/>
      <c r="AA581" s="50" t="s">
        <v>600</v>
      </c>
      <c r="AB581" s="51"/>
      <c r="AC581" s="23"/>
      <c r="AF581" s="23"/>
    </row>
    <row r="582" spans="1:32" ht="15" customHeight="1" x14ac:dyDescent="0.25">
      <c r="A582" s="42" t="s">
        <v>1540</v>
      </c>
      <c r="B582" s="47">
        <v>45334</v>
      </c>
      <c r="C582" s="29">
        <f>YEAR(B582) - YEAR(_xlfn.MINIFS($B:$B, $A:$A, A582)) + 1</f>
        <v>1</v>
      </c>
      <c r="D582" s="15">
        <f>IF(C582=1, 1500 - SUMIFS($Y:$Y, $A:$A, A582, $C:$C, C582, $E:$E, "Approved", $Z:$Z, "&lt;&gt;PFA GC", $F:$F, "&lt;&gt;No"),
   IF(C582=2, 1000 - SUMIFS($Y:$Y, $A:$A, A582, $C:$C, C582, $E:$E, "Approved", $Z:$Z, "&lt;&gt;PFA GC", $F:$F, "&lt;&gt;No"),
   IF(C582&gt;=3, 500 - SUMIFS($Y:$Y, $A:$A, A582, $C:$C, C582, $E:$E, "Approved", $Z:$Z, "&lt;&gt;PFA GC", $F:$F, "&lt;&gt;No"), "")))</f>
        <v>373.53999999999996</v>
      </c>
      <c r="E582" s="16" t="s">
        <v>28</v>
      </c>
      <c r="F582" s="49" t="s">
        <v>29</v>
      </c>
      <c r="G582" s="44" t="s">
        <v>30</v>
      </c>
      <c r="H582" s="41" t="s">
        <v>597</v>
      </c>
      <c r="I582" s="41" t="s">
        <v>94</v>
      </c>
      <c r="J582" s="41">
        <v>68448</v>
      </c>
      <c r="K582" s="41" t="s">
        <v>95</v>
      </c>
      <c r="L582" s="20" t="s">
        <v>2081</v>
      </c>
      <c r="M582" s="45" t="s">
        <v>96</v>
      </c>
      <c r="N582" s="41" t="s">
        <v>97</v>
      </c>
      <c r="O582" s="41" t="s">
        <v>98</v>
      </c>
      <c r="P582" s="41" t="s">
        <v>270</v>
      </c>
      <c r="Q582" s="41" t="s">
        <v>114</v>
      </c>
      <c r="R582" s="7" t="s">
        <v>507</v>
      </c>
      <c r="S582" s="41">
        <v>2</v>
      </c>
      <c r="T582" s="46">
        <v>2439.69</v>
      </c>
      <c r="U582" s="7">
        <v>130</v>
      </c>
      <c r="V582" s="48" t="s">
        <v>32</v>
      </c>
      <c r="W582" s="41" t="s">
        <v>39</v>
      </c>
      <c r="X582" s="7" t="s">
        <v>40</v>
      </c>
      <c r="Y582" s="10">
        <v>250</v>
      </c>
      <c r="Z582" s="23" t="s">
        <v>35</v>
      </c>
      <c r="AA582" s="50" t="s">
        <v>601</v>
      </c>
      <c r="AB582" s="51"/>
      <c r="AC582" s="23"/>
      <c r="AF582" s="23"/>
    </row>
    <row r="583" spans="1:32" ht="15" customHeight="1" x14ac:dyDescent="0.25">
      <c r="A583" s="42" t="s">
        <v>1540</v>
      </c>
      <c r="B583" s="47">
        <v>45334</v>
      </c>
      <c r="C583" s="29">
        <f>YEAR(B583) - YEAR(_xlfn.MINIFS($B:$B, $A:$A, A583)) + 1</f>
        <v>1</v>
      </c>
      <c r="D583" s="15">
        <f>IF(C583=1, 1500 - SUMIFS($Y:$Y, $A:$A, A583, $C:$C, C583, $E:$E, "Approved", $Z:$Z, "&lt;&gt;PFA GC", $F:$F, "&lt;&gt;No"),
   IF(C583=2, 1000 - SUMIFS($Y:$Y, $A:$A, A583, $C:$C, C583, $E:$E, "Approved", $Z:$Z, "&lt;&gt;PFA GC", $F:$F, "&lt;&gt;No"),
   IF(C583&gt;=3, 500 - SUMIFS($Y:$Y, $A:$A, A583, $C:$C, C583, $E:$E, "Approved", $Z:$Z, "&lt;&gt;PFA GC", $F:$F, "&lt;&gt;No"), "")))</f>
        <v>373.53999999999996</v>
      </c>
      <c r="E583" s="16" t="s">
        <v>28</v>
      </c>
      <c r="F583" s="49" t="s">
        <v>29</v>
      </c>
      <c r="G583" s="44" t="s">
        <v>30</v>
      </c>
      <c r="H583" s="41" t="s">
        <v>597</v>
      </c>
      <c r="I583" s="41" t="s">
        <v>94</v>
      </c>
      <c r="J583" s="41">
        <v>68448</v>
      </c>
      <c r="K583" s="41" t="s">
        <v>95</v>
      </c>
      <c r="L583" s="20" t="s">
        <v>2081</v>
      </c>
      <c r="M583" s="45" t="s">
        <v>96</v>
      </c>
      <c r="N583" s="41" t="s">
        <v>97</v>
      </c>
      <c r="O583" s="41" t="s">
        <v>98</v>
      </c>
      <c r="P583" s="41" t="s">
        <v>270</v>
      </c>
      <c r="Q583" s="41" t="s">
        <v>114</v>
      </c>
      <c r="R583" s="7" t="s">
        <v>507</v>
      </c>
      <c r="S583" s="41">
        <v>2</v>
      </c>
      <c r="T583" s="46">
        <v>2439.69</v>
      </c>
      <c r="U583" s="7">
        <v>130</v>
      </c>
      <c r="V583" s="48" t="s">
        <v>32</v>
      </c>
      <c r="W583" s="41" t="s">
        <v>39</v>
      </c>
      <c r="X583" s="7" t="s">
        <v>33</v>
      </c>
      <c r="Y583" s="10">
        <v>265.75</v>
      </c>
      <c r="Z583" s="23"/>
      <c r="AA583" s="50" t="s">
        <v>105</v>
      </c>
      <c r="AB583" s="51"/>
      <c r="AC583" s="23"/>
      <c r="AF583" s="23"/>
    </row>
    <row r="584" spans="1:32" ht="15" customHeight="1" x14ac:dyDescent="0.25">
      <c r="A584" s="42" t="s">
        <v>1540</v>
      </c>
      <c r="B584" s="47">
        <v>45334</v>
      </c>
      <c r="C584" s="29">
        <f>YEAR(B584) - YEAR(_xlfn.MINIFS($B:$B, $A:$A, A584)) + 1</f>
        <v>1</v>
      </c>
      <c r="D584" s="15">
        <f>IF(C584=1, 1500 - SUMIFS($Y:$Y, $A:$A, A584, $C:$C, C584, $E:$E, "Approved", $Z:$Z, "&lt;&gt;PFA GC", $F:$F, "&lt;&gt;No"),
   IF(C584=2, 1000 - SUMIFS($Y:$Y, $A:$A, A584, $C:$C, C584, $E:$E, "Approved", $Z:$Z, "&lt;&gt;PFA GC", $F:$F, "&lt;&gt;No"),
   IF(C584&gt;=3, 500 - SUMIFS($Y:$Y, $A:$A, A584, $C:$C, C584, $E:$E, "Approved", $Z:$Z, "&lt;&gt;PFA GC", $F:$F, "&lt;&gt;No"), "")))</f>
        <v>373.53999999999996</v>
      </c>
      <c r="E584" s="16" t="s">
        <v>28</v>
      </c>
      <c r="F584" s="49" t="s">
        <v>29</v>
      </c>
      <c r="G584" s="44" t="s">
        <v>30</v>
      </c>
      <c r="H584" s="41" t="s">
        <v>597</v>
      </c>
      <c r="I584" s="41" t="s">
        <v>94</v>
      </c>
      <c r="J584" s="41">
        <v>68448</v>
      </c>
      <c r="K584" s="41" t="s">
        <v>95</v>
      </c>
      <c r="L584" s="20" t="s">
        <v>2081</v>
      </c>
      <c r="M584" s="45" t="s">
        <v>96</v>
      </c>
      <c r="N584" s="41" t="s">
        <v>97</v>
      </c>
      <c r="O584" s="41" t="s">
        <v>98</v>
      </c>
      <c r="P584" s="41" t="s">
        <v>270</v>
      </c>
      <c r="Q584" s="41" t="s">
        <v>114</v>
      </c>
      <c r="R584" s="7" t="s">
        <v>507</v>
      </c>
      <c r="S584" s="41">
        <v>2</v>
      </c>
      <c r="T584" s="46">
        <v>2439.69</v>
      </c>
      <c r="U584" s="7">
        <v>130</v>
      </c>
      <c r="V584" s="22" t="s">
        <v>32</v>
      </c>
      <c r="W584" s="41" t="s">
        <v>39</v>
      </c>
      <c r="X584" s="7" t="s">
        <v>45</v>
      </c>
      <c r="Y584" s="10">
        <v>385.89</v>
      </c>
      <c r="Z584" s="23" t="s">
        <v>602</v>
      </c>
      <c r="AA584" s="50" t="s">
        <v>603</v>
      </c>
      <c r="AB584" s="51"/>
      <c r="AC584" s="23"/>
      <c r="AF584" s="23"/>
    </row>
    <row r="585" spans="1:32" ht="15" customHeight="1" x14ac:dyDescent="0.25">
      <c r="A585" s="42" t="s">
        <v>1540</v>
      </c>
      <c r="B585" s="47">
        <v>45334</v>
      </c>
      <c r="C585" s="44">
        <f>YEAR(B585) - YEAR(_xlfn.MINIFS($B:$B, $A:$A, A585)) + 1</f>
        <v>1</v>
      </c>
      <c r="D585" s="15">
        <f>IF(C585=1, 1500 - SUMIFS($Y:$Y, $A:$A, A585, $C:$C, C585, $E:$E, "Approved", $Z:$Z, "&lt;&gt;PFA GC", $F:$F, "&lt;&gt;No"),
   IF(C585=2, 1000 - SUMIFS($Y:$Y, $A:$A, A585, $C:$C, C585, $E:$E, "Approved", $Z:$Z, "&lt;&gt;PFA GC", $F:$F, "&lt;&gt;No"),
   IF(C585&gt;=3, 500 - SUMIFS($Y:$Y, $A:$A, A585, $C:$C, C585, $E:$E, "Approved", $Z:$Z, "&lt;&gt;PFA GC", $F:$F, "&lt;&gt;No"), "")))</f>
        <v>373.53999999999996</v>
      </c>
      <c r="E585" s="16" t="s">
        <v>28</v>
      </c>
      <c r="F585" s="49">
        <v>45334</v>
      </c>
      <c r="G585" s="28" t="s">
        <v>30</v>
      </c>
      <c r="H585" s="41" t="s">
        <v>31</v>
      </c>
      <c r="I585" s="41" t="s">
        <v>31</v>
      </c>
      <c r="J585" s="41" t="s">
        <v>31</v>
      </c>
      <c r="K585" s="41" t="s">
        <v>31</v>
      </c>
      <c r="L585" s="20" t="s">
        <v>2081</v>
      </c>
      <c r="M585" s="45" t="s">
        <v>31</v>
      </c>
      <c r="N585" s="41" t="s">
        <v>31</v>
      </c>
      <c r="O585" s="41" t="s">
        <v>31</v>
      </c>
      <c r="P585" s="41" t="s">
        <v>31</v>
      </c>
      <c r="Q585" s="41" t="s">
        <v>31</v>
      </c>
      <c r="R585" s="7" t="s">
        <v>31</v>
      </c>
      <c r="S585" s="41" t="s">
        <v>31</v>
      </c>
      <c r="T585" s="46" t="s">
        <v>31</v>
      </c>
      <c r="U585" s="7" t="s">
        <v>31</v>
      </c>
      <c r="V585" s="22" t="s">
        <v>32</v>
      </c>
      <c r="W585" s="41" t="s">
        <v>39</v>
      </c>
      <c r="X585" s="7" t="s">
        <v>34</v>
      </c>
      <c r="Y585" s="10">
        <v>100</v>
      </c>
      <c r="Z585" s="23" t="s">
        <v>89</v>
      </c>
      <c r="AA585" s="12" t="s">
        <v>52</v>
      </c>
      <c r="AB585" s="51" t="s">
        <v>29</v>
      </c>
      <c r="AC585" s="23" t="s">
        <v>91</v>
      </c>
      <c r="AF585" s="23"/>
    </row>
    <row r="586" spans="1:32" ht="15" customHeight="1" x14ac:dyDescent="0.25">
      <c r="A586" s="30" t="s">
        <v>1541</v>
      </c>
      <c r="B586" s="13">
        <v>45334</v>
      </c>
      <c r="C586" s="29">
        <f>YEAR(B586) - YEAR(_xlfn.MINIFS($B:$B, $A:$A, A586)) + 1</f>
        <v>1</v>
      </c>
      <c r="D586" s="15">
        <f>IF(C586=1, 1500 - SUMIFS($Y:$Y, $A:$A, A586, $C:$C, C586, $E:$E, "Approved", $Z:$Z, "&lt;&gt;PFA GC", $F:$F, "&lt;&gt;No"),
   IF(C586=2, 1000 - SUMIFS($Y:$Y, $A:$A, A586, $C:$C, C586, $E:$E, "Approved", $Z:$Z, "&lt;&gt;PFA GC", $F:$F, "&lt;&gt;No"),
   IF(C586&gt;=3, 500 - SUMIFS($Y:$Y, $A:$A, A586, $C:$C, C586, $E:$E, "Approved", $Z:$Z, "&lt;&gt;PFA GC", $F:$F, "&lt;&gt;No"), "")))</f>
        <v>1250</v>
      </c>
      <c r="E586" s="16" t="s">
        <v>28</v>
      </c>
      <c r="F586" s="28" t="s">
        <v>29</v>
      </c>
      <c r="G586" s="29" t="s">
        <v>30</v>
      </c>
      <c r="H586" s="23" t="s">
        <v>93</v>
      </c>
      <c r="I586" s="23" t="s">
        <v>94</v>
      </c>
      <c r="J586" s="23">
        <v>68510</v>
      </c>
      <c r="K586" s="23" t="s">
        <v>95</v>
      </c>
      <c r="L586" s="20" t="s">
        <v>2089</v>
      </c>
      <c r="M586" s="37" t="s">
        <v>101</v>
      </c>
      <c r="N586" s="23" t="s">
        <v>97</v>
      </c>
      <c r="O586" s="23" t="s">
        <v>98</v>
      </c>
      <c r="P586" s="41" t="s">
        <v>270</v>
      </c>
      <c r="Q586" s="23" t="s">
        <v>114</v>
      </c>
      <c r="R586" s="7"/>
      <c r="S586" s="23">
        <v>1</v>
      </c>
      <c r="T586" s="43">
        <v>1850.75</v>
      </c>
      <c r="U586" s="7"/>
      <c r="V586" s="22" t="s">
        <v>82</v>
      </c>
      <c r="W586" s="23" t="s">
        <v>206</v>
      </c>
      <c r="X586" s="7" t="s">
        <v>34</v>
      </c>
      <c r="Y586" s="10">
        <v>250</v>
      </c>
      <c r="Z586" s="23" t="s">
        <v>35</v>
      </c>
      <c r="AA586" s="12" t="s">
        <v>52</v>
      </c>
      <c r="AB586" s="51" t="s">
        <v>99</v>
      </c>
      <c r="AC586" s="23" t="s">
        <v>99</v>
      </c>
      <c r="AF586" s="23"/>
    </row>
    <row r="587" spans="1:32" ht="15" customHeight="1" x14ac:dyDescent="0.25">
      <c r="A587" s="42" t="s">
        <v>1543</v>
      </c>
      <c r="B587" s="47">
        <v>45335</v>
      </c>
      <c r="C587" s="29">
        <f>YEAR(B587) - YEAR(_xlfn.MINIFS($B:$B, $A:$A, A587)) + 1</f>
        <v>1</v>
      </c>
      <c r="D587" s="15">
        <f>IF(C587=1, 1500 - SUMIFS($Y:$Y, $A:$A, A587, $C:$C, C587, $E:$E, "Approved", $Z:$Z, "&lt;&gt;PFA GC", $F:$F, "&lt;&gt;No"),
   IF(C587=2, 1000 - SUMIFS($Y:$Y, $A:$A, A587, $C:$C, C587, $E:$E, "Approved", $Z:$Z, "&lt;&gt;PFA GC", $F:$F, "&lt;&gt;No"),
   IF(C587&gt;=3, 500 - SUMIFS($Y:$Y, $A:$A, A587, $C:$C, C587, $E:$E, "Approved", $Z:$Z, "&lt;&gt;PFA GC", $F:$F, "&lt;&gt;No"), "")))</f>
        <v>107.81999999999994</v>
      </c>
      <c r="E587" s="16" t="s">
        <v>28</v>
      </c>
      <c r="F587" s="33" t="s">
        <v>29</v>
      </c>
      <c r="G587" s="44" t="s">
        <v>30</v>
      </c>
      <c r="H587" s="41" t="s">
        <v>93</v>
      </c>
      <c r="I587" s="23" t="s">
        <v>125</v>
      </c>
      <c r="J587" s="41">
        <v>68522</v>
      </c>
      <c r="K587" s="41" t="s">
        <v>95</v>
      </c>
      <c r="L587" s="20" t="s">
        <v>2067</v>
      </c>
      <c r="M587" s="45" t="s">
        <v>96</v>
      </c>
      <c r="N587" s="41" t="s">
        <v>102</v>
      </c>
      <c r="O587" s="41" t="s">
        <v>41</v>
      </c>
      <c r="P587" s="39" t="s">
        <v>303</v>
      </c>
      <c r="Q587" s="41" t="s">
        <v>231</v>
      </c>
      <c r="R587" s="7" t="s">
        <v>507</v>
      </c>
      <c r="S587" s="41">
        <v>2</v>
      </c>
      <c r="T587" s="46">
        <v>1262.7</v>
      </c>
      <c r="U587" s="7">
        <v>15</v>
      </c>
      <c r="V587" s="41" t="s">
        <v>85</v>
      </c>
      <c r="W587" s="41" t="s">
        <v>107</v>
      </c>
      <c r="X587" s="7" t="s">
        <v>43</v>
      </c>
      <c r="Y587" s="10">
        <v>1192.18</v>
      </c>
      <c r="Z587" s="23"/>
      <c r="AA587" s="50" t="s">
        <v>165</v>
      </c>
      <c r="AB587" s="51"/>
      <c r="AC587" s="23"/>
      <c r="AF587" s="23"/>
    </row>
    <row r="588" spans="1:32" ht="15" customHeight="1" x14ac:dyDescent="0.25">
      <c r="A588" s="42" t="s">
        <v>1542</v>
      </c>
      <c r="B588" s="47">
        <v>45335</v>
      </c>
      <c r="C588" s="29">
        <f>YEAR(B588) - YEAR(_xlfn.MINIFS($B:$B, $A:$A, A588)) + 1</f>
        <v>1</v>
      </c>
      <c r="D588" s="15">
        <f>IF(C588=1, 1500 - SUMIFS($Y:$Y, $A:$A, A588, $C:$C, C588, $E:$E, "Approved", $Z:$Z, "&lt;&gt;PFA GC", $F:$F, "&lt;&gt;No"),
   IF(C588=2, 1000 - SUMIFS($Y:$Y, $A:$A, A588, $C:$C, C588, $E:$E, "Approved", $Z:$Z, "&lt;&gt;PFA GC", $F:$F, "&lt;&gt;No"),
   IF(C588&gt;=3, 500 - SUMIFS($Y:$Y, $A:$A, A588, $C:$C, C588, $E:$E, "Approved", $Z:$Z, "&lt;&gt;PFA GC", $F:$F, "&lt;&gt;No"), "")))</f>
        <v>690.86</v>
      </c>
      <c r="E588" s="16" t="s">
        <v>28</v>
      </c>
      <c r="F588" s="49" t="s">
        <v>29</v>
      </c>
      <c r="G588" s="44" t="s">
        <v>30</v>
      </c>
      <c r="H588" s="41" t="s">
        <v>93</v>
      </c>
      <c r="I588" s="23" t="s">
        <v>125</v>
      </c>
      <c r="J588" s="41">
        <v>68506</v>
      </c>
      <c r="K588" s="41" t="s">
        <v>95</v>
      </c>
      <c r="L588" s="20" t="s">
        <v>2070</v>
      </c>
      <c r="M588" s="45" t="s">
        <v>108</v>
      </c>
      <c r="N588" s="41" t="s">
        <v>97</v>
      </c>
      <c r="O588" s="41" t="s">
        <v>98</v>
      </c>
      <c r="P588" s="41" t="s">
        <v>270</v>
      </c>
      <c r="Q588" s="41" t="s">
        <v>231</v>
      </c>
      <c r="R588" s="7" t="s">
        <v>486</v>
      </c>
      <c r="S588" s="41">
        <v>1</v>
      </c>
      <c r="T588" s="46">
        <v>1828</v>
      </c>
      <c r="U588" s="7">
        <v>4</v>
      </c>
      <c r="V588" s="41" t="s">
        <v>85</v>
      </c>
      <c r="W588" s="41" t="s">
        <v>107</v>
      </c>
      <c r="X588" s="7" t="s">
        <v>49</v>
      </c>
      <c r="Y588" s="10">
        <v>313.14</v>
      </c>
      <c r="Z588" s="23" t="s">
        <v>158</v>
      </c>
      <c r="AA588" s="50" t="s">
        <v>604</v>
      </c>
      <c r="AB588" s="51"/>
      <c r="AC588" s="23"/>
      <c r="AF588" s="23"/>
    </row>
    <row r="589" spans="1:32" ht="15" customHeight="1" x14ac:dyDescent="0.25">
      <c r="A589" s="42" t="s">
        <v>1542</v>
      </c>
      <c r="B589" s="47">
        <v>45335</v>
      </c>
      <c r="C589" s="29">
        <f>YEAR(B589) - YEAR(_xlfn.MINIFS($B:$B, $A:$A, A589)) + 1</f>
        <v>1</v>
      </c>
      <c r="D589" s="15">
        <f>IF(C589=1, 1500 - SUMIFS($Y:$Y, $A:$A, A589, $C:$C, C589, $E:$E, "Approved", $Z:$Z, "&lt;&gt;PFA GC", $F:$F, "&lt;&gt;No"),
   IF(C589=2, 1000 - SUMIFS($Y:$Y, $A:$A, A589, $C:$C, C589, $E:$E, "Approved", $Z:$Z, "&lt;&gt;PFA GC", $F:$F, "&lt;&gt;No"),
   IF(C589&gt;=3, 500 - SUMIFS($Y:$Y, $A:$A, A589, $C:$C, C589, $E:$E, "Approved", $Z:$Z, "&lt;&gt;PFA GC", $F:$F, "&lt;&gt;No"), "")))</f>
        <v>690.86</v>
      </c>
      <c r="E589" s="16" t="s">
        <v>28</v>
      </c>
      <c r="F589" s="49" t="s">
        <v>29</v>
      </c>
      <c r="G589" s="44" t="s">
        <v>30</v>
      </c>
      <c r="H589" s="41" t="s">
        <v>93</v>
      </c>
      <c r="I589" s="41" t="s">
        <v>125</v>
      </c>
      <c r="J589" s="41">
        <v>68506</v>
      </c>
      <c r="K589" s="41" t="s">
        <v>95</v>
      </c>
      <c r="L589" s="20" t="s">
        <v>2070</v>
      </c>
      <c r="M589" s="45" t="s">
        <v>108</v>
      </c>
      <c r="N589" s="41" t="s">
        <v>97</v>
      </c>
      <c r="O589" s="41" t="s">
        <v>98</v>
      </c>
      <c r="P589" s="41" t="s">
        <v>270</v>
      </c>
      <c r="Q589" s="41" t="s">
        <v>231</v>
      </c>
      <c r="R589" s="7" t="s">
        <v>486</v>
      </c>
      <c r="S589" s="41">
        <v>1</v>
      </c>
      <c r="T589" s="46">
        <v>1828</v>
      </c>
      <c r="U589" s="7">
        <v>4</v>
      </c>
      <c r="V589" s="41" t="s">
        <v>85</v>
      </c>
      <c r="W589" s="41" t="s">
        <v>107</v>
      </c>
      <c r="X589" s="7" t="s">
        <v>43</v>
      </c>
      <c r="Y589" s="10">
        <v>496</v>
      </c>
      <c r="Z589" s="23"/>
      <c r="AA589" s="50" t="s">
        <v>44</v>
      </c>
      <c r="AB589" s="51"/>
      <c r="AC589" s="23"/>
      <c r="AF589" s="23"/>
    </row>
    <row r="590" spans="1:32" ht="15" customHeight="1" x14ac:dyDescent="0.25">
      <c r="A590" s="42" t="s">
        <v>1531</v>
      </c>
      <c r="B590" s="47">
        <v>45335</v>
      </c>
      <c r="C590" s="29">
        <f>YEAR(B590) - YEAR(_xlfn.MINIFS($B:$B, $A:$A, A590)) + 1</f>
        <v>1</v>
      </c>
      <c r="D590" s="15">
        <f>IF(C590=1, 1500 - SUMIFS($Y:$Y, $A:$A, A590, $C:$C, C590, $E:$E, "Approved", $Z:$Z, "&lt;&gt;PFA GC", $F:$F, "&lt;&gt;No"),
   IF(C590=2, 1000 - SUMIFS($Y:$Y, $A:$A, A590, $C:$C, C590, $E:$E, "Approved", $Z:$Z, "&lt;&gt;PFA GC", $F:$F, "&lt;&gt;No"),
   IF(C590&gt;=3, 500 - SUMIFS($Y:$Y, $A:$A, A590, $C:$C, C590, $E:$E, "Approved", $Z:$Z, "&lt;&gt;PFA GC", $F:$F, "&lt;&gt;No"), "")))</f>
        <v>310.22000000000003</v>
      </c>
      <c r="E590" s="16" t="s">
        <v>28</v>
      </c>
      <c r="F590" s="49" t="s">
        <v>29</v>
      </c>
      <c r="G590" s="44" t="s">
        <v>30</v>
      </c>
      <c r="H590" s="41" t="s">
        <v>584</v>
      </c>
      <c r="I590" s="41" t="s">
        <v>94</v>
      </c>
      <c r="J590" s="41">
        <v>68814</v>
      </c>
      <c r="K590" s="41" t="s">
        <v>95</v>
      </c>
      <c r="L590" s="20" t="s">
        <v>2079</v>
      </c>
      <c r="M590" s="45" t="s">
        <v>96</v>
      </c>
      <c r="N590" s="41" t="s">
        <v>102</v>
      </c>
      <c r="O590" s="41" t="s">
        <v>98</v>
      </c>
      <c r="P590" s="41" t="s">
        <v>270</v>
      </c>
      <c r="Q590" s="41" t="s">
        <v>114</v>
      </c>
      <c r="R590" s="7" t="s">
        <v>507</v>
      </c>
      <c r="S590" s="41">
        <v>2</v>
      </c>
      <c r="T590" s="46">
        <v>3148</v>
      </c>
      <c r="U590" s="7">
        <v>148</v>
      </c>
      <c r="V590" s="48" t="s">
        <v>32</v>
      </c>
      <c r="W590" s="41" t="s">
        <v>61</v>
      </c>
      <c r="X590" s="7" t="s">
        <v>49</v>
      </c>
      <c r="Y590" s="10">
        <v>1114.78</v>
      </c>
      <c r="Z590" s="23"/>
      <c r="AA590" s="50" t="s">
        <v>605</v>
      </c>
      <c r="AB590" s="51"/>
      <c r="AC590" s="23"/>
      <c r="AF590" s="23"/>
    </row>
    <row r="591" spans="1:32" ht="15" customHeight="1" x14ac:dyDescent="0.25">
      <c r="A591" s="42" t="s">
        <v>1544</v>
      </c>
      <c r="B591" s="47">
        <v>45335</v>
      </c>
      <c r="C591" s="44">
        <f>YEAR(B591) - YEAR(_xlfn.MINIFS($B:$B, $A:$A, A591)) + 1</f>
        <v>1</v>
      </c>
      <c r="D591" s="15">
        <f>IF(C591=1, 1500 - SUMIFS($Y:$Y, $A:$A, A591, $C:$C, C591, $E:$E, "Approved", $Z:$Z, "&lt;&gt;PFA GC", $F:$F, "&lt;&gt;No"),
   IF(C591=2, 1000 - SUMIFS($Y:$Y, $A:$A, A591, $C:$C, C591, $E:$E, "Approved", $Z:$Z, "&lt;&gt;PFA GC", $F:$F, "&lt;&gt;No"),
   IF(C591&gt;=3, 500 - SUMIFS($Y:$Y, $A:$A, A591, $C:$C, C591, $E:$E, "Approved", $Z:$Z, "&lt;&gt;PFA GC", $F:$F, "&lt;&gt;No"), "")))</f>
        <v>1500</v>
      </c>
      <c r="E591" s="16" t="s">
        <v>28</v>
      </c>
      <c r="F591" s="49">
        <v>45335</v>
      </c>
      <c r="G591" s="28" t="s">
        <v>30</v>
      </c>
      <c r="H591" s="41" t="s">
        <v>31</v>
      </c>
      <c r="I591" s="41" t="s">
        <v>31</v>
      </c>
      <c r="J591" s="41" t="s">
        <v>31</v>
      </c>
      <c r="K591" s="41" t="s">
        <v>31</v>
      </c>
      <c r="L591" s="20" t="s">
        <v>2109</v>
      </c>
      <c r="M591" s="45" t="s">
        <v>31</v>
      </c>
      <c r="N591" s="41" t="s">
        <v>31</v>
      </c>
      <c r="O591" s="41" t="s">
        <v>31</v>
      </c>
      <c r="P591" s="41" t="s">
        <v>31</v>
      </c>
      <c r="Q591" s="41" t="s">
        <v>31</v>
      </c>
      <c r="R591" s="7" t="s">
        <v>31</v>
      </c>
      <c r="S591" s="41" t="s">
        <v>31</v>
      </c>
      <c r="T591" s="46" t="s">
        <v>31</v>
      </c>
      <c r="U591" s="7" t="s">
        <v>31</v>
      </c>
      <c r="V591" s="48" t="s">
        <v>32</v>
      </c>
      <c r="W591" s="41" t="s">
        <v>39</v>
      </c>
      <c r="X591" s="7" t="s">
        <v>34</v>
      </c>
      <c r="Y591" s="10">
        <v>100</v>
      </c>
      <c r="Z591" s="23" t="s">
        <v>89</v>
      </c>
      <c r="AA591" s="12" t="s">
        <v>52</v>
      </c>
      <c r="AB591" s="51" t="s">
        <v>29</v>
      </c>
      <c r="AC591" s="23" t="s">
        <v>91</v>
      </c>
      <c r="AF591" s="23"/>
    </row>
    <row r="592" spans="1:32" ht="15" customHeight="1" x14ac:dyDescent="0.25">
      <c r="A592" s="42" t="s">
        <v>1545</v>
      </c>
      <c r="B592" s="47">
        <v>45336</v>
      </c>
      <c r="C592" s="44">
        <f>YEAR(B592) - YEAR(_xlfn.MINIFS($B:$B, $A:$A, A592)) + 1</f>
        <v>1</v>
      </c>
      <c r="D592" s="15">
        <f>IF(C592=1, 1500 - SUMIFS($Y:$Y, $A:$A, A592, $C:$C, C592, $E:$E, "Approved", $Z:$Z, "&lt;&gt;PFA GC", $F:$F, "&lt;&gt;No"),
   IF(C592=2, 1000 - SUMIFS($Y:$Y, $A:$A, A592, $C:$C, C592, $E:$E, "Approved", $Z:$Z, "&lt;&gt;PFA GC", $F:$F, "&lt;&gt;No"),
   IF(C592&gt;=3, 500 - SUMIFS($Y:$Y, $A:$A, A592, $C:$C, C592, $E:$E, "Approved", $Z:$Z, "&lt;&gt;PFA GC", $F:$F, "&lt;&gt;No"), "")))</f>
        <v>1500</v>
      </c>
      <c r="E592" s="16" t="s">
        <v>28</v>
      </c>
      <c r="F592" s="49">
        <v>45336</v>
      </c>
      <c r="G592" s="28" t="s">
        <v>30</v>
      </c>
      <c r="H592" s="41" t="s">
        <v>31</v>
      </c>
      <c r="I592" s="41" t="s">
        <v>31</v>
      </c>
      <c r="J592" s="41" t="s">
        <v>31</v>
      </c>
      <c r="K592" s="41" t="s">
        <v>31</v>
      </c>
      <c r="L592" s="20" t="s">
        <v>2065</v>
      </c>
      <c r="M592" s="45" t="s">
        <v>31</v>
      </c>
      <c r="N592" s="41" t="s">
        <v>31</v>
      </c>
      <c r="O592" s="41" t="s">
        <v>31</v>
      </c>
      <c r="P592" s="41" t="s">
        <v>31</v>
      </c>
      <c r="Q592" s="41" t="s">
        <v>31</v>
      </c>
      <c r="R592" s="7" t="s">
        <v>31</v>
      </c>
      <c r="S592" s="41" t="s">
        <v>31</v>
      </c>
      <c r="T592" s="46" t="s">
        <v>31</v>
      </c>
      <c r="U592" s="7" t="s">
        <v>31</v>
      </c>
      <c r="V592" s="48" t="s">
        <v>32</v>
      </c>
      <c r="W592" s="41" t="s">
        <v>61</v>
      </c>
      <c r="X592" s="7" t="s">
        <v>40</v>
      </c>
      <c r="Y592" s="10">
        <v>50</v>
      </c>
      <c r="Z592" s="23" t="s">
        <v>89</v>
      </c>
      <c r="AA592" s="12" t="s">
        <v>169</v>
      </c>
      <c r="AB592" s="51" t="s">
        <v>29</v>
      </c>
      <c r="AC592" s="23" t="s">
        <v>91</v>
      </c>
      <c r="AF592" s="23"/>
    </row>
    <row r="593" spans="1:32" ht="15" customHeight="1" x14ac:dyDescent="0.25">
      <c r="A593" s="30" t="s">
        <v>1424</v>
      </c>
      <c r="B593" s="13">
        <v>45336</v>
      </c>
      <c r="C593" s="29">
        <f>YEAR(B593) - YEAR(_xlfn.MINIFS($B:$B, $A:$A, A593)) + 1</f>
        <v>2</v>
      </c>
      <c r="D593" s="15">
        <f>IF(C593=1, 1500 - SUMIFS($Y:$Y, $A:$A, A593, $C:$C, C593, $E:$E, "Approved", $Z:$Z, "&lt;&gt;PFA GC", $F:$F, "&lt;&gt;No"),
   IF(C593=2, 1000 - SUMIFS($Y:$Y, $A:$A, A593, $C:$C, C593, $E:$E, "Approved", $Z:$Z, "&lt;&gt;PFA GC", $F:$F, "&lt;&gt;No"),
   IF(C593&gt;=3, 500 - SUMIFS($Y:$Y, $A:$A, A593, $C:$C, C593, $E:$E, "Approved", $Z:$Z, "&lt;&gt;PFA GC", $F:$F, "&lt;&gt;No"), "")))</f>
        <v>423.9</v>
      </c>
      <c r="E593" s="16" t="s">
        <v>28</v>
      </c>
      <c r="F593" s="28" t="s">
        <v>29</v>
      </c>
      <c r="G593" s="28" t="s">
        <v>30</v>
      </c>
      <c r="H593" s="24" t="s">
        <v>426</v>
      </c>
      <c r="I593" s="24" t="s">
        <v>94</v>
      </c>
      <c r="J593" s="52">
        <v>68666</v>
      </c>
      <c r="K593" s="23" t="s">
        <v>95</v>
      </c>
      <c r="L593" s="20" t="s">
        <v>2071</v>
      </c>
      <c r="M593" s="37" t="s">
        <v>96</v>
      </c>
      <c r="N593" s="23" t="s">
        <v>97</v>
      </c>
      <c r="O593" s="23" t="s">
        <v>98</v>
      </c>
      <c r="P593" s="41" t="s">
        <v>270</v>
      </c>
      <c r="Q593" s="23" t="s">
        <v>114</v>
      </c>
      <c r="R593" s="7" t="s">
        <v>31</v>
      </c>
      <c r="S593" s="23">
        <v>2</v>
      </c>
      <c r="T593" s="43">
        <v>4700</v>
      </c>
      <c r="U593" s="7" t="s">
        <v>31</v>
      </c>
      <c r="V593" s="41" t="s">
        <v>81</v>
      </c>
      <c r="W593" s="23" t="s">
        <v>267</v>
      </c>
      <c r="X593" s="7" t="s">
        <v>33</v>
      </c>
      <c r="Y593" s="10">
        <v>88.05</v>
      </c>
      <c r="Z593" s="7" t="s">
        <v>48</v>
      </c>
      <c r="AA593" s="12" t="s">
        <v>82</v>
      </c>
      <c r="AB593" s="51" t="s">
        <v>29</v>
      </c>
      <c r="AC593" s="23" t="s">
        <v>99</v>
      </c>
      <c r="AF593" s="23"/>
    </row>
    <row r="594" spans="1:32" ht="15" customHeight="1" x14ac:dyDescent="0.25">
      <c r="A594" s="30" t="s">
        <v>1247</v>
      </c>
      <c r="B594" s="13">
        <v>45336</v>
      </c>
      <c r="C594" s="29">
        <f>YEAR(B594) - YEAR(_xlfn.MINIFS($B:$B, $A:$A, A594)) + 1</f>
        <v>2</v>
      </c>
      <c r="D594" s="15">
        <f>IF(C594=1, 1500 - SUMIFS($Y:$Y, $A:$A, A594, $C:$C, C594, $E:$E, "Approved", $Z:$Z, "&lt;&gt;PFA GC", $F:$F, "&lt;&gt;No"),
   IF(C594=2, 1000 - SUMIFS($Y:$Y, $A:$A, A594, $C:$C, C594, $E:$E, "Approved", $Z:$Z, "&lt;&gt;PFA GC", $F:$F, "&lt;&gt;No"),
   IF(C594&gt;=3, 500 - SUMIFS($Y:$Y, $A:$A, A594, $C:$C, C594, $E:$E, "Approved", $Z:$Z, "&lt;&gt;PFA GC", $F:$F, "&lt;&gt;No"), "")))</f>
        <v>-163</v>
      </c>
      <c r="E594" s="16" t="s">
        <v>28</v>
      </c>
      <c r="F594" s="28" t="s">
        <v>29</v>
      </c>
      <c r="G594" s="29" t="s">
        <v>30</v>
      </c>
      <c r="H594" s="23" t="s">
        <v>120</v>
      </c>
      <c r="I594" s="23" t="s">
        <v>94</v>
      </c>
      <c r="J594" s="23">
        <v>68803</v>
      </c>
      <c r="K594" s="37" t="s">
        <v>95</v>
      </c>
      <c r="L594" s="20" t="s">
        <v>2077</v>
      </c>
      <c r="M594" s="37" t="s">
        <v>101</v>
      </c>
      <c r="N594" s="37" t="s">
        <v>102</v>
      </c>
      <c r="O594" s="37" t="s">
        <v>98</v>
      </c>
      <c r="P594" s="41" t="s">
        <v>270</v>
      </c>
      <c r="Q594" s="41" t="s">
        <v>114</v>
      </c>
      <c r="R594" s="7" t="s">
        <v>31</v>
      </c>
      <c r="S594" s="23">
        <v>1</v>
      </c>
      <c r="T594" s="43">
        <v>1263</v>
      </c>
      <c r="U594" s="7" t="s">
        <v>126</v>
      </c>
      <c r="V594" s="48" t="s">
        <v>144</v>
      </c>
      <c r="W594" s="23" t="s">
        <v>145</v>
      </c>
      <c r="X594" s="7" t="s">
        <v>43</v>
      </c>
      <c r="Y594" s="10">
        <v>1163</v>
      </c>
      <c r="Z594" s="23" t="s">
        <v>146</v>
      </c>
      <c r="AA594" s="12" t="s">
        <v>64</v>
      </c>
      <c r="AB594" s="51" t="s">
        <v>29</v>
      </c>
      <c r="AC594" s="23"/>
      <c r="AF594" s="23"/>
    </row>
    <row r="595" spans="1:32" ht="15" customHeight="1" x14ac:dyDescent="0.25">
      <c r="A595" s="30" t="s">
        <v>1380</v>
      </c>
      <c r="B595" s="13">
        <v>45336</v>
      </c>
      <c r="C595" s="29">
        <f>YEAR(B595) - YEAR(_xlfn.MINIFS($B:$B, $A:$A, A595)) + 1</f>
        <v>2</v>
      </c>
      <c r="D595" s="15">
        <f>IF(C595=1, 1500 - SUMIFS($Y:$Y, $A:$A, A595, $C:$C, C595, $E:$E, "Approved", $Z:$Z, "&lt;&gt;PFA GC", $F:$F, "&lt;&gt;No"),
   IF(C595=2, 1000 - SUMIFS($Y:$Y, $A:$A, A595, $C:$C, C595, $E:$E, "Approved", $Z:$Z, "&lt;&gt;PFA GC", $F:$F, "&lt;&gt;No"),
   IF(C595&gt;=3, 500 - SUMIFS($Y:$Y, $A:$A, A595, $C:$C, C595, $E:$E, "Approved", $Z:$Z, "&lt;&gt;PFA GC", $F:$F, "&lt;&gt;No"), "")))</f>
        <v>-150</v>
      </c>
      <c r="E595" s="16" t="s">
        <v>28</v>
      </c>
      <c r="F595" s="28" t="s">
        <v>29</v>
      </c>
      <c r="G595" s="29" t="s">
        <v>30</v>
      </c>
      <c r="H595" s="23" t="s">
        <v>161</v>
      </c>
      <c r="I595" s="23" t="s">
        <v>94</v>
      </c>
      <c r="J595" s="23">
        <v>68405</v>
      </c>
      <c r="K595" s="23" t="s">
        <v>95</v>
      </c>
      <c r="L595" s="20" t="s">
        <v>2081</v>
      </c>
      <c r="M595" s="37" t="s">
        <v>31</v>
      </c>
      <c r="N595" s="23" t="s">
        <v>102</v>
      </c>
      <c r="O595" s="23" t="s">
        <v>98</v>
      </c>
      <c r="P595" s="41" t="s">
        <v>270</v>
      </c>
      <c r="Q595" s="23" t="s">
        <v>31</v>
      </c>
      <c r="R595" s="7"/>
      <c r="S595" s="23">
        <v>1</v>
      </c>
      <c r="T595" s="43">
        <v>0</v>
      </c>
      <c r="U595" s="7"/>
      <c r="V595" s="41" t="s">
        <v>85</v>
      </c>
      <c r="W595" s="23" t="s">
        <v>107</v>
      </c>
      <c r="X595" s="7" t="s">
        <v>40</v>
      </c>
      <c r="Y595" s="10">
        <v>250</v>
      </c>
      <c r="Z595" s="23" t="s">
        <v>35</v>
      </c>
      <c r="AA595" s="12" t="s">
        <v>169</v>
      </c>
      <c r="AB595" s="51" t="s">
        <v>99</v>
      </c>
      <c r="AC595" s="23" t="s">
        <v>99</v>
      </c>
      <c r="AF595" s="23"/>
    </row>
    <row r="596" spans="1:32" ht="15" customHeight="1" x14ac:dyDescent="0.25">
      <c r="A596" s="30" t="s">
        <v>1380</v>
      </c>
      <c r="B596" s="13">
        <v>45336</v>
      </c>
      <c r="C596" s="29">
        <f>YEAR(B596) - YEAR(_xlfn.MINIFS($B:$B, $A:$A, A596)) + 1</f>
        <v>2</v>
      </c>
      <c r="D596" s="15">
        <f>IF(C596=1, 1500 - SUMIFS($Y:$Y, $A:$A, A596, $C:$C, C596, $E:$E, "Approved", $Z:$Z, "&lt;&gt;PFA GC", $F:$F, "&lt;&gt;No"),
   IF(C596=2, 1000 - SUMIFS($Y:$Y, $A:$A, A596, $C:$C, C596, $E:$E, "Approved", $Z:$Z, "&lt;&gt;PFA GC", $F:$F, "&lt;&gt;No"),
   IF(C596&gt;=3, 500 - SUMIFS($Y:$Y, $A:$A, A596, $C:$C, C596, $E:$E, "Approved", $Z:$Z, "&lt;&gt;PFA GC", $F:$F, "&lt;&gt;No"), "")))</f>
        <v>-150</v>
      </c>
      <c r="E596" s="16" t="s">
        <v>28</v>
      </c>
      <c r="F596" s="28" t="s">
        <v>29</v>
      </c>
      <c r="G596" s="29" t="s">
        <v>30</v>
      </c>
      <c r="H596" s="23" t="s">
        <v>161</v>
      </c>
      <c r="I596" s="23" t="s">
        <v>94</v>
      </c>
      <c r="J596" s="23">
        <v>68405</v>
      </c>
      <c r="K596" s="23" t="s">
        <v>95</v>
      </c>
      <c r="L596" s="20" t="s">
        <v>2081</v>
      </c>
      <c r="M596" s="37" t="s">
        <v>31</v>
      </c>
      <c r="N596" s="23" t="s">
        <v>102</v>
      </c>
      <c r="O596" s="23" t="s">
        <v>98</v>
      </c>
      <c r="P596" s="41" t="s">
        <v>270</v>
      </c>
      <c r="Q596" s="23" t="s">
        <v>31</v>
      </c>
      <c r="R596" s="7"/>
      <c r="S596" s="23">
        <v>1</v>
      </c>
      <c r="T596" s="43">
        <v>0</v>
      </c>
      <c r="U596" s="7"/>
      <c r="V596" s="34" t="s">
        <v>85</v>
      </c>
      <c r="W596" s="23" t="s">
        <v>107</v>
      </c>
      <c r="X596" s="7" t="s">
        <v>34</v>
      </c>
      <c r="Y596" s="10">
        <v>500</v>
      </c>
      <c r="Z596" s="23" t="s">
        <v>35</v>
      </c>
      <c r="AA596" s="12" t="s">
        <v>606</v>
      </c>
      <c r="AB596" s="51" t="s">
        <v>29</v>
      </c>
      <c r="AC596" s="23" t="s">
        <v>99</v>
      </c>
      <c r="AF596" s="23"/>
    </row>
    <row r="597" spans="1:32" ht="15" customHeight="1" x14ac:dyDescent="0.25">
      <c r="A597" s="30" t="s">
        <v>1478</v>
      </c>
      <c r="B597" s="13">
        <v>45336</v>
      </c>
      <c r="C597" s="29">
        <f>YEAR(B597) - YEAR(_xlfn.MINIFS($B:$B, $A:$A, A597)) + 1</f>
        <v>2</v>
      </c>
      <c r="D597" s="15">
        <f>IF(C597=1, 1500 - SUMIFS($Y:$Y, $A:$A, A597, $C:$C, C597, $E:$E, "Approved", $Z:$Z, "&lt;&gt;PFA GC", $F:$F, "&lt;&gt;No"),
   IF(C597=2, 1000 - SUMIFS($Y:$Y, $A:$A, A597, $C:$C, C597, $E:$E, "Approved", $Z:$Z, "&lt;&gt;PFA GC", $F:$F, "&lt;&gt;No"),
   IF(C597&gt;=3, 500 - SUMIFS($Y:$Y, $A:$A, A597, $C:$C, C597, $E:$E, "Approved", $Z:$Z, "&lt;&gt;PFA GC", $F:$F, "&lt;&gt;No"), "")))</f>
        <v>456.95000000000005</v>
      </c>
      <c r="E597" s="16" t="s">
        <v>28</v>
      </c>
      <c r="F597" s="28" t="s">
        <v>29</v>
      </c>
      <c r="G597" s="29" t="s">
        <v>30</v>
      </c>
      <c r="H597" s="23" t="s">
        <v>93</v>
      </c>
      <c r="I597" s="23" t="s">
        <v>94</v>
      </c>
      <c r="J597" s="23">
        <v>68512</v>
      </c>
      <c r="K597" s="23" t="s">
        <v>95</v>
      </c>
      <c r="L597" s="20" t="s">
        <v>2083</v>
      </c>
      <c r="M597" s="37" t="s">
        <v>111</v>
      </c>
      <c r="N597" s="23" t="s">
        <v>97</v>
      </c>
      <c r="O597" s="23" t="s">
        <v>98</v>
      </c>
      <c r="P597" s="41" t="s">
        <v>270</v>
      </c>
      <c r="Q597" s="23" t="s">
        <v>114</v>
      </c>
      <c r="R597" s="7" t="s">
        <v>126</v>
      </c>
      <c r="S597" s="23">
        <v>1</v>
      </c>
      <c r="T597" s="43">
        <v>2200</v>
      </c>
      <c r="U597" s="7">
        <v>4</v>
      </c>
      <c r="V597" s="41" t="s">
        <v>81</v>
      </c>
      <c r="W597" s="23" t="s">
        <v>109</v>
      </c>
      <c r="X597" s="7" t="s">
        <v>45</v>
      </c>
      <c r="Y597" s="10">
        <v>65.33</v>
      </c>
      <c r="Z597" s="23"/>
      <c r="AA597" s="12" t="s">
        <v>46</v>
      </c>
      <c r="AB597" s="51" t="s">
        <v>99</v>
      </c>
      <c r="AC597" s="23" t="s">
        <v>99</v>
      </c>
      <c r="AF597" s="23"/>
    </row>
    <row r="598" spans="1:32" ht="15" customHeight="1" x14ac:dyDescent="0.25">
      <c r="A598" s="30" t="s">
        <v>1478</v>
      </c>
      <c r="B598" s="13">
        <v>45336</v>
      </c>
      <c r="C598" s="29">
        <f>YEAR(B598) - YEAR(_xlfn.MINIFS($B:$B, $A:$A, A598)) + 1</f>
        <v>2</v>
      </c>
      <c r="D598" s="15">
        <f>IF(C598=1, 1500 - SUMIFS($Y:$Y, $A:$A, A598, $C:$C, C598, $E:$E, "Approved", $Z:$Z, "&lt;&gt;PFA GC", $F:$F, "&lt;&gt;No"),
   IF(C598=2, 1000 - SUMIFS($Y:$Y, $A:$A, A598, $C:$C, C598, $E:$E, "Approved", $Z:$Z, "&lt;&gt;PFA GC", $F:$F, "&lt;&gt;No"),
   IF(C598&gt;=3, 500 - SUMIFS($Y:$Y, $A:$A, A598, $C:$C, C598, $E:$E, "Approved", $Z:$Z, "&lt;&gt;PFA GC", $F:$F, "&lt;&gt;No"), "")))</f>
        <v>456.95000000000005</v>
      </c>
      <c r="E598" s="16" t="s">
        <v>28</v>
      </c>
      <c r="F598" s="28" t="s">
        <v>29</v>
      </c>
      <c r="G598" s="29" t="s">
        <v>30</v>
      </c>
      <c r="H598" s="23" t="s">
        <v>93</v>
      </c>
      <c r="I598" s="23" t="s">
        <v>94</v>
      </c>
      <c r="J598" s="23">
        <v>68512</v>
      </c>
      <c r="K598" s="23" t="s">
        <v>95</v>
      </c>
      <c r="L598" s="20" t="s">
        <v>2083</v>
      </c>
      <c r="M598" s="37" t="s">
        <v>111</v>
      </c>
      <c r="N598" s="23" t="s">
        <v>97</v>
      </c>
      <c r="O598" s="23" t="s">
        <v>98</v>
      </c>
      <c r="P598" s="41" t="s">
        <v>270</v>
      </c>
      <c r="Q598" s="23" t="s">
        <v>114</v>
      </c>
      <c r="R598" s="7" t="s">
        <v>126</v>
      </c>
      <c r="S598" s="23">
        <v>1</v>
      </c>
      <c r="T598" s="43">
        <v>2200</v>
      </c>
      <c r="U598" s="7">
        <v>4</v>
      </c>
      <c r="V598" s="41" t="s">
        <v>81</v>
      </c>
      <c r="W598" s="23" t="s">
        <v>109</v>
      </c>
      <c r="X598" s="7" t="s">
        <v>45</v>
      </c>
      <c r="Y598" s="10">
        <v>127.76</v>
      </c>
      <c r="Z598" s="23"/>
      <c r="AA598" s="12" t="s">
        <v>500</v>
      </c>
      <c r="AB598" s="51" t="s">
        <v>99</v>
      </c>
      <c r="AC598" s="23" t="s">
        <v>99</v>
      </c>
      <c r="AF598" s="23"/>
    </row>
    <row r="599" spans="1:32" ht="15" customHeight="1" x14ac:dyDescent="0.25">
      <c r="A599" s="30" t="s">
        <v>1478</v>
      </c>
      <c r="B599" s="13">
        <v>45336</v>
      </c>
      <c r="C599" s="29">
        <f>YEAR(B599) - YEAR(_xlfn.MINIFS($B:$B, $A:$A, A599)) + 1</f>
        <v>2</v>
      </c>
      <c r="D599" s="15">
        <f>IF(C599=1, 1500 - SUMIFS($Y:$Y, $A:$A, A599, $C:$C, C599, $E:$E, "Approved", $Z:$Z, "&lt;&gt;PFA GC", $F:$F, "&lt;&gt;No"),
   IF(C599=2, 1000 - SUMIFS($Y:$Y, $A:$A, A599, $C:$C, C599, $E:$E, "Approved", $Z:$Z, "&lt;&gt;PFA GC", $F:$F, "&lt;&gt;No"),
   IF(C599&gt;=3, 500 - SUMIFS($Y:$Y, $A:$A, A599, $C:$C, C599, $E:$E, "Approved", $Z:$Z, "&lt;&gt;PFA GC", $F:$F, "&lt;&gt;No"), "")))</f>
        <v>456.95000000000005</v>
      </c>
      <c r="E599" s="16" t="s">
        <v>28</v>
      </c>
      <c r="F599" s="28" t="s">
        <v>29</v>
      </c>
      <c r="G599" s="29" t="s">
        <v>30</v>
      </c>
      <c r="H599" s="23" t="s">
        <v>93</v>
      </c>
      <c r="I599" s="23" t="s">
        <v>94</v>
      </c>
      <c r="J599" s="23">
        <v>68512</v>
      </c>
      <c r="K599" s="23" t="s">
        <v>95</v>
      </c>
      <c r="L599" s="20" t="s">
        <v>2083</v>
      </c>
      <c r="M599" s="37" t="s">
        <v>111</v>
      </c>
      <c r="N599" s="23" t="s">
        <v>97</v>
      </c>
      <c r="O599" s="23" t="s">
        <v>98</v>
      </c>
      <c r="P599" s="41" t="s">
        <v>270</v>
      </c>
      <c r="Q599" s="23" t="s">
        <v>114</v>
      </c>
      <c r="R599" s="7" t="s">
        <v>126</v>
      </c>
      <c r="S599" s="23">
        <v>1</v>
      </c>
      <c r="T599" s="43">
        <v>2200</v>
      </c>
      <c r="U599" s="7">
        <v>4</v>
      </c>
      <c r="V599" s="34" t="s">
        <v>81</v>
      </c>
      <c r="W599" s="23" t="s">
        <v>109</v>
      </c>
      <c r="X599" s="7" t="s">
        <v>45</v>
      </c>
      <c r="Y599" s="10">
        <v>349.96</v>
      </c>
      <c r="Z599" s="23"/>
      <c r="AA599" s="12" t="s">
        <v>104</v>
      </c>
      <c r="AB599" s="51" t="s">
        <v>99</v>
      </c>
      <c r="AC599" s="23" t="s">
        <v>99</v>
      </c>
      <c r="AF599" s="23"/>
    </row>
    <row r="600" spans="1:32" ht="15" customHeight="1" x14ac:dyDescent="0.25">
      <c r="A600" s="42" t="s">
        <v>1374</v>
      </c>
      <c r="B600" s="47">
        <v>45336</v>
      </c>
      <c r="C600" s="44">
        <f>YEAR(B600) - YEAR(_xlfn.MINIFS($B:$B, $A:$A, A600)) + 1</f>
        <v>2</v>
      </c>
      <c r="D600" s="15">
        <f>IF(C600=1, 1500 - SUMIFS($Y:$Y, $A:$A, A600, $C:$C, C600, $E:$E, "Approved", $Z:$Z, "&lt;&gt;PFA GC", $F:$F, "&lt;&gt;No"),
   IF(C600=2, 1000 - SUMIFS($Y:$Y, $A:$A, A600, $C:$C, C600, $E:$E, "Approved", $Z:$Z, "&lt;&gt;PFA GC", $F:$F, "&lt;&gt;No"),
   IF(C600&gt;=3, 500 - SUMIFS($Y:$Y, $A:$A, A600, $C:$C, C600, $E:$E, "Approved", $Z:$Z, "&lt;&gt;PFA GC", $F:$F, "&lt;&gt;No"), "")))</f>
        <v>1000</v>
      </c>
      <c r="E600" s="16" t="s">
        <v>28</v>
      </c>
      <c r="F600" s="49">
        <v>45336</v>
      </c>
      <c r="G600" s="28" t="s">
        <v>30</v>
      </c>
      <c r="H600" s="41" t="s">
        <v>31</v>
      </c>
      <c r="I600" s="41" t="s">
        <v>31</v>
      </c>
      <c r="J600" s="41" t="s">
        <v>31</v>
      </c>
      <c r="K600" s="41" t="s">
        <v>31</v>
      </c>
      <c r="L600" s="20" t="s">
        <v>2087</v>
      </c>
      <c r="M600" s="45" t="s">
        <v>31</v>
      </c>
      <c r="N600" s="41" t="s">
        <v>31</v>
      </c>
      <c r="O600" s="41" t="s">
        <v>31</v>
      </c>
      <c r="P600" s="41" t="s">
        <v>31</v>
      </c>
      <c r="Q600" s="41" t="s">
        <v>31</v>
      </c>
      <c r="R600" s="7" t="s">
        <v>31</v>
      </c>
      <c r="S600" s="41" t="s">
        <v>31</v>
      </c>
      <c r="T600" s="46" t="s">
        <v>31</v>
      </c>
      <c r="U600" s="7" t="s">
        <v>31</v>
      </c>
      <c r="V600" s="48" t="s">
        <v>32</v>
      </c>
      <c r="W600" s="41" t="s">
        <v>61</v>
      </c>
      <c r="X600" s="7" t="s">
        <v>34</v>
      </c>
      <c r="Y600" s="10">
        <v>100</v>
      </c>
      <c r="Z600" s="23" t="s">
        <v>89</v>
      </c>
      <c r="AA600" s="12" t="s">
        <v>52</v>
      </c>
      <c r="AB600" s="51" t="s">
        <v>29</v>
      </c>
      <c r="AC600" s="23" t="s">
        <v>91</v>
      </c>
      <c r="AF600" s="23"/>
    </row>
    <row r="601" spans="1:32" ht="15" customHeight="1" x14ac:dyDescent="0.25">
      <c r="A601" s="42" t="s">
        <v>1374</v>
      </c>
      <c r="B601" s="47">
        <v>45336</v>
      </c>
      <c r="C601" s="44">
        <f>YEAR(B601) - YEAR(_xlfn.MINIFS($B:$B, $A:$A, A601)) + 1</f>
        <v>2</v>
      </c>
      <c r="D601" s="15">
        <f>IF(C601=1, 1500 - SUMIFS($Y:$Y, $A:$A, A601, $C:$C, C601, $E:$E, "Approved", $Z:$Z, "&lt;&gt;PFA GC", $F:$F, "&lt;&gt;No"),
   IF(C601=2, 1000 - SUMIFS($Y:$Y, $A:$A, A601, $C:$C, C601, $E:$E, "Approved", $Z:$Z, "&lt;&gt;PFA GC", $F:$F, "&lt;&gt;No"),
   IF(C601&gt;=3, 500 - SUMIFS($Y:$Y, $A:$A, A601, $C:$C, C601, $E:$E, "Approved", $Z:$Z, "&lt;&gt;PFA GC", $F:$F, "&lt;&gt;No"), "")))</f>
        <v>1000</v>
      </c>
      <c r="E601" s="16" t="s">
        <v>28</v>
      </c>
      <c r="F601" s="49">
        <v>45336</v>
      </c>
      <c r="G601" s="28" t="s">
        <v>30</v>
      </c>
      <c r="H601" s="41" t="s">
        <v>31</v>
      </c>
      <c r="I601" s="41" t="s">
        <v>31</v>
      </c>
      <c r="J601" s="41" t="s">
        <v>31</v>
      </c>
      <c r="K601" s="41" t="s">
        <v>31</v>
      </c>
      <c r="L601" s="20" t="s">
        <v>2087</v>
      </c>
      <c r="M601" s="45" t="s">
        <v>31</v>
      </c>
      <c r="N601" s="41" t="s">
        <v>31</v>
      </c>
      <c r="O601" s="41" t="s">
        <v>31</v>
      </c>
      <c r="P601" s="41" t="s">
        <v>31</v>
      </c>
      <c r="Q601" s="41" t="s">
        <v>31</v>
      </c>
      <c r="R601" s="7" t="s">
        <v>31</v>
      </c>
      <c r="S601" s="41" t="s">
        <v>31</v>
      </c>
      <c r="T601" s="46" t="s">
        <v>31</v>
      </c>
      <c r="U601" s="7" t="s">
        <v>31</v>
      </c>
      <c r="V601" s="48" t="s">
        <v>32</v>
      </c>
      <c r="W601" s="41" t="s">
        <v>61</v>
      </c>
      <c r="X601" s="7" t="s">
        <v>34</v>
      </c>
      <c r="Y601" s="10">
        <v>100</v>
      </c>
      <c r="Z601" s="23" t="s">
        <v>89</v>
      </c>
      <c r="AA601" s="12" t="s">
        <v>52</v>
      </c>
      <c r="AB601" s="51" t="s">
        <v>29</v>
      </c>
      <c r="AC601" s="23" t="s">
        <v>91</v>
      </c>
      <c r="AF601" s="23"/>
    </row>
    <row r="602" spans="1:32" ht="15" customHeight="1" x14ac:dyDescent="0.25">
      <c r="A602" s="42" t="s">
        <v>1227</v>
      </c>
      <c r="B602" s="47">
        <v>45336</v>
      </c>
      <c r="C602" s="44">
        <f>YEAR(B602) - YEAR(_xlfn.MINIFS($B:$B, $A:$A, A602)) + 1</f>
        <v>2</v>
      </c>
      <c r="D602" s="15">
        <f>IF(C602=1, 1500 - SUMIFS($Y:$Y, $A:$A, A602, $C:$C, C602, $E:$E, "Approved", $Z:$Z, "&lt;&gt;PFA GC", $F:$F, "&lt;&gt;No"),
   IF(C602=2, 1000 - SUMIFS($Y:$Y, $A:$A, A602, $C:$C, C602, $E:$E, "Approved", $Z:$Z, "&lt;&gt;PFA GC", $F:$F, "&lt;&gt;No"),
   IF(C602&gt;=3, 500 - SUMIFS($Y:$Y, $A:$A, A602, $C:$C, C602, $E:$E, "Approved", $Z:$Z, "&lt;&gt;PFA GC", $F:$F, "&lt;&gt;No"), "")))</f>
        <v>1000</v>
      </c>
      <c r="E602" s="16" t="s">
        <v>28</v>
      </c>
      <c r="F602" s="49">
        <v>45336</v>
      </c>
      <c r="G602" s="28" t="s">
        <v>30</v>
      </c>
      <c r="H602" s="41" t="s">
        <v>31</v>
      </c>
      <c r="I602" s="41" t="s">
        <v>31</v>
      </c>
      <c r="J602" s="41" t="s">
        <v>31</v>
      </c>
      <c r="K602" s="41" t="s">
        <v>31</v>
      </c>
      <c r="L602" s="20" t="s">
        <v>2090</v>
      </c>
      <c r="M602" s="45" t="s">
        <v>31</v>
      </c>
      <c r="N602" s="41" t="s">
        <v>31</v>
      </c>
      <c r="O602" s="41" t="s">
        <v>31</v>
      </c>
      <c r="P602" s="41" t="s">
        <v>31</v>
      </c>
      <c r="Q602" s="41" t="s">
        <v>31</v>
      </c>
      <c r="R602" s="7" t="s">
        <v>31</v>
      </c>
      <c r="S602" s="41" t="s">
        <v>31</v>
      </c>
      <c r="T602" s="46" t="s">
        <v>31</v>
      </c>
      <c r="U602" s="7" t="s">
        <v>31</v>
      </c>
      <c r="V602" s="48" t="s">
        <v>32</v>
      </c>
      <c r="W602" s="41" t="s">
        <v>61</v>
      </c>
      <c r="X602" s="7" t="s">
        <v>34</v>
      </c>
      <c r="Y602" s="10">
        <v>75</v>
      </c>
      <c r="Z602" s="23" t="s">
        <v>89</v>
      </c>
      <c r="AA602" s="12" t="s">
        <v>52</v>
      </c>
      <c r="AB602" s="51" t="s">
        <v>29</v>
      </c>
      <c r="AC602" s="23" t="s">
        <v>91</v>
      </c>
      <c r="AF602" s="23"/>
    </row>
    <row r="603" spans="1:32" ht="15" customHeight="1" x14ac:dyDescent="0.25">
      <c r="A603" s="42" t="s">
        <v>1546</v>
      </c>
      <c r="B603" s="47">
        <v>45336</v>
      </c>
      <c r="C603" s="29">
        <f>YEAR(B603) - YEAR(_xlfn.MINIFS($B:$B, $A:$A, A603)) + 1</f>
        <v>1</v>
      </c>
      <c r="D603" s="15">
        <f>IF(C603=1, 1500 - SUMIFS($Y:$Y, $A:$A, A603, $C:$C, C603, $E:$E, "Approved", $Z:$Z, "&lt;&gt;PFA GC", $F:$F, "&lt;&gt;No"),
   IF(C603=2, 1000 - SUMIFS($Y:$Y, $A:$A, A603, $C:$C, C603, $E:$E, "Approved", $Z:$Z, "&lt;&gt;PFA GC", $F:$F, "&lt;&gt;No"),
   IF(C603&gt;=3, 500 - SUMIFS($Y:$Y, $A:$A, A603, $C:$C, C603, $E:$E, "Approved", $Z:$Z, "&lt;&gt;PFA GC", $F:$F, "&lt;&gt;No"), "")))</f>
        <v>0</v>
      </c>
      <c r="E603" s="16" t="s">
        <v>28</v>
      </c>
      <c r="F603" s="49" t="s">
        <v>29</v>
      </c>
      <c r="G603" s="44" t="s">
        <v>30</v>
      </c>
      <c r="H603" s="41" t="s">
        <v>93</v>
      </c>
      <c r="I603" s="41" t="s">
        <v>94</v>
      </c>
      <c r="J603" s="41">
        <v>68512</v>
      </c>
      <c r="K603" s="41" t="s">
        <v>95</v>
      </c>
      <c r="L603" s="20" t="s">
        <v>2091</v>
      </c>
      <c r="M603" s="45" t="s">
        <v>108</v>
      </c>
      <c r="N603" s="41" t="s">
        <v>97</v>
      </c>
      <c r="O603" s="41" t="s">
        <v>98</v>
      </c>
      <c r="P603" s="41" t="s">
        <v>270</v>
      </c>
      <c r="Q603" s="41" t="s">
        <v>231</v>
      </c>
      <c r="R603" s="7" t="s">
        <v>507</v>
      </c>
      <c r="S603" s="41">
        <v>3</v>
      </c>
      <c r="T603" s="46">
        <v>5292</v>
      </c>
      <c r="U603" s="7">
        <v>10</v>
      </c>
      <c r="V603" s="41" t="s">
        <v>81</v>
      </c>
      <c r="W603" s="41" t="s">
        <v>109</v>
      </c>
      <c r="X603" s="7" t="s">
        <v>43</v>
      </c>
      <c r="Y603" s="10">
        <v>1500</v>
      </c>
      <c r="Z603" s="23"/>
      <c r="AA603" s="50" t="s">
        <v>608</v>
      </c>
      <c r="AB603" s="51"/>
      <c r="AC603" s="23"/>
      <c r="AF603" s="23"/>
    </row>
    <row r="604" spans="1:32" ht="15" customHeight="1" x14ac:dyDescent="0.25">
      <c r="A604" s="42" t="s">
        <v>1347</v>
      </c>
      <c r="B604" s="47">
        <v>45336</v>
      </c>
      <c r="C604" s="29">
        <f>YEAR(B604) - YEAR(_xlfn.MINIFS($B:$B, $A:$A, A604)) + 1</f>
        <v>2</v>
      </c>
      <c r="D604" s="15">
        <f>IF(C604=1, 1500 - SUMIFS($Y:$Y, $A:$A, A604, $C:$C, C604, $E:$E, "Approved", $Z:$Z, "&lt;&gt;PFA GC", $F:$F, "&lt;&gt;No"),
   IF(C604=2, 1000 - SUMIFS($Y:$Y, $A:$A, A604, $C:$C, C604, $E:$E, "Approved", $Z:$Z, "&lt;&gt;PFA GC", $F:$F, "&lt;&gt;No"),
   IF(C604&gt;=3, 500 - SUMIFS($Y:$Y, $A:$A, A604, $C:$C, C604, $E:$E, "Approved", $Z:$Z, "&lt;&gt;PFA GC", $F:$F, "&lt;&gt;No"), "")))</f>
        <v>0</v>
      </c>
      <c r="E604" s="16" t="s">
        <v>28</v>
      </c>
      <c r="F604" s="49" t="s">
        <v>29</v>
      </c>
      <c r="G604" s="44" t="s">
        <v>30</v>
      </c>
      <c r="H604" s="41" t="s">
        <v>100</v>
      </c>
      <c r="I604" s="41" t="s">
        <v>94</v>
      </c>
      <c r="J604" s="41">
        <v>68104</v>
      </c>
      <c r="K604" s="41" t="s">
        <v>95</v>
      </c>
      <c r="L604" s="20" t="s">
        <v>2111</v>
      </c>
      <c r="M604" s="45" t="s">
        <v>96</v>
      </c>
      <c r="N604" s="41" t="s">
        <v>102</v>
      </c>
      <c r="O604" s="41" t="s">
        <v>103</v>
      </c>
      <c r="P604" s="41" t="s">
        <v>270</v>
      </c>
      <c r="Q604" s="41" t="s">
        <v>114</v>
      </c>
      <c r="R604" s="7" t="s">
        <v>507</v>
      </c>
      <c r="S604" s="41">
        <v>4</v>
      </c>
      <c r="T604" s="46">
        <v>4800</v>
      </c>
      <c r="U604" s="7">
        <v>26</v>
      </c>
      <c r="V604" s="48" t="s">
        <v>32</v>
      </c>
      <c r="W604" s="41" t="s">
        <v>250</v>
      </c>
      <c r="X604" s="7" t="s">
        <v>43</v>
      </c>
      <c r="Y604" s="10">
        <v>1000</v>
      </c>
      <c r="Z604" s="23"/>
      <c r="AA604" s="50" t="s">
        <v>607</v>
      </c>
      <c r="AB604" s="51"/>
      <c r="AC604" s="23"/>
      <c r="AF604" s="23"/>
    </row>
    <row r="605" spans="1:32" ht="15" customHeight="1" x14ac:dyDescent="0.25">
      <c r="A605" s="42" t="s">
        <v>1448</v>
      </c>
      <c r="B605" s="47">
        <v>45336</v>
      </c>
      <c r="C605" s="44">
        <f>YEAR(B605) - YEAR(_xlfn.MINIFS($B:$B, $A:$A, A605)) + 1</f>
        <v>2</v>
      </c>
      <c r="D605" s="15">
        <f>IF(C605=1, 1500 - SUMIFS($Y:$Y, $A:$A, A605, $C:$C, C605, $E:$E, "Approved", $Z:$Z, "&lt;&gt;PFA GC", $F:$F, "&lt;&gt;No"),
   IF(C605=2, 1000 - SUMIFS($Y:$Y, $A:$A, A605, $C:$C, C605, $E:$E, "Approved", $Z:$Z, "&lt;&gt;PFA GC", $F:$F, "&lt;&gt;No"),
   IF(C605&gt;=3, 500 - SUMIFS($Y:$Y, $A:$A, A605, $C:$C, C605, $E:$E, "Approved", $Z:$Z, "&lt;&gt;PFA GC", $F:$F, "&lt;&gt;No"), "")))</f>
        <v>33</v>
      </c>
      <c r="E605" s="16" t="s">
        <v>28</v>
      </c>
      <c r="F605" s="49">
        <v>45336</v>
      </c>
      <c r="G605" s="28" t="s">
        <v>30</v>
      </c>
      <c r="H605" s="41" t="s">
        <v>31</v>
      </c>
      <c r="I605" s="41" t="s">
        <v>31</v>
      </c>
      <c r="J605" s="41" t="s">
        <v>31</v>
      </c>
      <c r="K605" s="41" t="s">
        <v>31</v>
      </c>
      <c r="L605" s="20">
        <v>25519</v>
      </c>
      <c r="M605" s="45" t="s">
        <v>31</v>
      </c>
      <c r="N605" s="41" t="s">
        <v>31</v>
      </c>
      <c r="O605" s="41" t="s">
        <v>31</v>
      </c>
      <c r="P605" s="41" t="s">
        <v>31</v>
      </c>
      <c r="Q605" s="41" t="s">
        <v>31</v>
      </c>
      <c r="R605" s="7" t="s">
        <v>31</v>
      </c>
      <c r="S605" s="41" t="s">
        <v>31</v>
      </c>
      <c r="T605" s="46" t="s">
        <v>31</v>
      </c>
      <c r="U605" s="7" t="s">
        <v>31</v>
      </c>
      <c r="V605" s="48" t="s">
        <v>32</v>
      </c>
      <c r="W605" s="41" t="s">
        <v>61</v>
      </c>
      <c r="X605" s="7" t="s">
        <v>34</v>
      </c>
      <c r="Y605" s="10">
        <v>25</v>
      </c>
      <c r="Z605" s="23" t="s">
        <v>89</v>
      </c>
      <c r="AA605" s="12" t="s">
        <v>52</v>
      </c>
      <c r="AB605" s="51" t="s">
        <v>29</v>
      </c>
      <c r="AC605" s="23" t="s">
        <v>91</v>
      </c>
      <c r="AF605" s="23"/>
    </row>
    <row r="606" spans="1:32" ht="15" customHeight="1" x14ac:dyDescent="0.25">
      <c r="A606" s="57" t="s">
        <v>1520</v>
      </c>
      <c r="B606" s="47">
        <v>45336</v>
      </c>
      <c r="C606" s="44">
        <f>YEAR(B606) - YEAR(_xlfn.MINIFS($B:$B, $A:$A, A606)) + 1</f>
        <v>1</v>
      </c>
      <c r="D606" s="15">
        <f>IF(C606=1, 1500 - SUMIFS($Y:$Y, $A:$A, A606, $C:$C, C606, $E:$E, "Approved", $Z:$Z, "&lt;&gt;PFA GC", $F:$F, "&lt;&gt;No"),
   IF(C606=2, 1000 - SUMIFS($Y:$Y, $A:$A, A606, $C:$C, C606, $E:$E, "Approved", $Z:$Z, "&lt;&gt;PFA GC", $F:$F, "&lt;&gt;No"),
   IF(C606&gt;=3, 500 - SUMIFS($Y:$Y, $A:$A, A606, $C:$C, C606, $E:$E, "Approved", $Z:$Z, "&lt;&gt;PFA GC", $F:$F, "&lt;&gt;No"), "")))</f>
        <v>410</v>
      </c>
      <c r="E606" s="16" t="s">
        <v>28</v>
      </c>
      <c r="F606" s="49" t="s">
        <v>29</v>
      </c>
      <c r="G606" s="44" t="s">
        <v>30</v>
      </c>
      <c r="H606" s="23" t="s">
        <v>120</v>
      </c>
      <c r="I606" s="23" t="s">
        <v>94</v>
      </c>
      <c r="J606" s="23">
        <v>68803</v>
      </c>
      <c r="K606" s="23" t="s">
        <v>106</v>
      </c>
      <c r="L606" s="20">
        <v>25792</v>
      </c>
      <c r="M606" s="45" t="s">
        <v>31</v>
      </c>
      <c r="N606" s="23" t="s">
        <v>102</v>
      </c>
      <c r="O606" s="23" t="s">
        <v>31</v>
      </c>
      <c r="P606" s="39" t="s">
        <v>303</v>
      </c>
      <c r="Q606" s="23" t="s">
        <v>114</v>
      </c>
      <c r="R606" s="7" t="s">
        <v>559</v>
      </c>
      <c r="S606" s="23" t="s">
        <v>126</v>
      </c>
      <c r="T606" s="43">
        <v>535</v>
      </c>
      <c r="U606" s="7">
        <v>5</v>
      </c>
      <c r="V606" s="22" t="s">
        <v>32</v>
      </c>
      <c r="W606" s="41" t="s">
        <v>61</v>
      </c>
      <c r="X606" s="7" t="s">
        <v>33</v>
      </c>
      <c r="Y606" s="10">
        <v>100</v>
      </c>
      <c r="Z606" s="23" t="s">
        <v>35</v>
      </c>
      <c r="AA606" s="41" t="s">
        <v>562</v>
      </c>
      <c r="AB606" s="51" t="s">
        <v>29</v>
      </c>
      <c r="AC606" s="23" t="s">
        <v>91</v>
      </c>
      <c r="AF606" s="23"/>
    </row>
    <row r="607" spans="1:32" ht="15" customHeight="1" x14ac:dyDescent="0.25">
      <c r="A607" s="30" t="s">
        <v>1547</v>
      </c>
      <c r="B607" s="13">
        <v>45336</v>
      </c>
      <c r="C607" s="29">
        <f>YEAR(B607) - YEAR(_xlfn.MINIFS($B:$B, $A:$A, A607)) + 1</f>
        <v>1</v>
      </c>
      <c r="D607" s="15">
        <f>IF(C607=1, 1500 - SUMIFS($Y:$Y, $A:$A, A607, $C:$C, C607, $E:$E, "Approved", $Z:$Z, "&lt;&gt;PFA GC", $F:$F, "&lt;&gt;No"),
   IF(C607=2, 1000 - SUMIFS($Y:$Y, $A:$A, A607, $C:$C, C607, $E:$E, "Approved", $Z:$Z, "&lt;&gt;PFA GC", $F:$F, "&lt;&gt;No"),
   IF(C607&gt;=3, 500 - SUMIFS($Y:$Y, $A:$A, A607, $C:$C, C607, $E:$E, "Approved", $Z:$Z, "&lt;&gt;PFA GC", $F:$F, "&lt;&gt;No"), "")))</f>
        <v>0</v>
      </c>
      <c r="E607" s="16" t="s">
        <v>28</v>
      </c>
      <c r="F607" s="28" t="s">
        <v>29</v>
      </c>
      <c r="G607" s="28" t="s">
        <v>30</v>
      </c>
      <c r="H607" s="23" t="s">
        <v>143</v>
      </c>
      <c r="I607" s="23" t="s">
        <v>94</v>
      </c>
      <c r="J607" s="23">
        <v>68901</v>
      </c>
      <c r="K607" s="37" t="s">
        <v>95</v>
      </c>
      <c r="L607" s="20">
        <v>27120</v>
      </c>
      <c r="M607" s="37" t="s">
        <v>96</v>
      </c>
      <c r="N607" s="37" t="s">
        <v>97</v>
      </c>
      <c r="O607" s="37" t="s">
        <v>98</v>
      </c>
      <c r="P607" s="37" t="s">
        <v>99</v>
      </c>
      <c r="Q607" s="37" t="s">
        <v>114</v>
      </c>
      <c r="R607" s="7" t="s">
        <v>507</v>
      </c>
      <c r="S607" s="23">
        <v>2</v>
      </c>
      <c r="T607" s="64">
        <v>6750</v>
      </c>
      <c r="U607" s="7" t="s">
        <v>31</v>
      </c>
      <c r="V607" s="22" t="s">
        <v>144</v>
      </c>
      <c r="W607" s="23" t="s">
        <v>145</v>
      </c>
      <c r="X607" s="7" t="s">
        <v>43</v>
      </c>
      <c r="Y607" s="10">
        <v>1500</v>
      </c>
      <c r="Z607" s="23" t="s">
        <v>232</v>
      </c>
      <c r="AA607" s="12"/>
      <c r="AB607" s="51"/>
      <c r="AC607" s="23"/>
      <c r="AF607" s="23"/>
    </row>
    <row r="608" spans="1:32" ht="15" customHeight="1" x14ac:dyDescent="0.25">
      <c r="A608" s="30" t="s">
        <v>1548</v>
      </c>
      <c r="B608" s="13">
        <v>45337</v>
      </c>
      <c r="C608" s="29">
        <f>YEAR(B608) - YEAR(_xlfn.MINIFS($B:$B, $A:$A, A608)) + 1</f>
        <v>1</v>
      </c>
      <c r="D608" s="15">
        <f>IF(C608=1, 1500 - SUMIFS($Y:$Y, $A:$A, A608, $C:$C, C608, $E:$E, "Approved", $Z:$Z, "&lt;&gt;PFA GC", $F:$F, "&lt;&gt;No"),
   IF(C608=2, 1000 - SUMIFS($Y:$Y, $A:$A, A608, $C:$C, C608, $E:$E, "Approved", $Z:$Z, "&lt;&gt;PFA GC", $F:$F, "&lt;&gt;No"),
   IF(C608&gt;=3, 500 - SUMIFS($Y:$Y, $A:$A, A608, $C:$C, C608, $E:$E, "Approved", $Z:$Z, "&lt;&gt;PFA GC", $F:$F, "&lt;&gt;No"), "")))</f>
        <v>0</v>
      </c>
      <c r="E608" s="16" t="s">
        <v>28</v>
      </c>
      <c r="F608" s="28" t="s">
        <v>29</v>
      </c>
      <c r="G608" s="44" t="s">
        <v>30</v>
      </c>
      <c r="H608" s="23" t="s">
        <v>120</v>
      </c>
      <c r="I608" s="23" t="s">
        <v>94</v>
      </c>
      <c r="J608" s="23">
        <v>68801</v>
      </c>
      <c r="K608" s="23" t="s">
        <v>95</v>
      </c>
      <c r="L608" s="20" t="s">
        <v>2074</v>
      </c>
      <c r="M608" s="37" t="s">
        <v>96</v>
      </c>
      <c r="N608" s="23" t="s">
        <v>102</v>
      </c>
      <c r="O608" s="23" t="s">
        <v>98</v>
      </c>
      <c r="P608" s="39" t="s">
        <v>303</v>
      </c>
      <c r="Q608" s="41" t="s">
        <v>114</v>
      </c>
      <c r="R608" s="7" t="s">
        <v>517</v>
      </c>
      <c r="S608" s="23">
        <v>2</v>
      </c>
      <c r="T608" s="43">
        <v>3800</v>
      </c>
      <c r="U608" s="7">
        <v>16</v>
      </c>
      <c r="V608" s="22" t="s">
        <v>144</v>
      </c>
      <c r="W608" s="23" t="s">
        <v>145</v>
      </c>
      <c r="X608" s="7" t="s">
        <v>43</v>
      </c>
      <c r="Y608" s="10">
        <v>1500</v>
      </c>
      <c r="Z608" s="23"/>
      <c r="AA608" s="12" t="s">
        <v>609</v>
      </c>
      <c r="AB608" s="51"/>
      <c r="AC608" s="23"/>
      <c r="AF608" s="23"/>
    </row>
    <row r="609" spans="1:32" ht="15" customHeight="1" x14ac:dyDescent="0.25">
      <c r="A609" s="42" t="s">
        <v>1415</v>
      </c>
      <c r="B609" s="47">
        <v>45338</v>
      </c>
      <c r="C609" s="44">
        <f>YEAR(B609) - YEAR(_xlfn.MINIFS($B:$B, $A:$A, A609)) + 1</f>
        <v>2</v>
      </c>
      <c r="D609" s="15">
        <f>IF(C609=1, 1500 - SUMIFS($Y:$Y, $A:$A, A609, $C:$C, C609, $E:$E, "Approved", $Z:$Z, "&lt;&gt;PFA GC", $F:$F, "&lt;&gt;No"),
   IF(C609=2, 1000 - SUMIFS($Y:$Y, $A:$A, A609, $C:$C, C609, $E:$E, "Approved", $Z:$Z, "&lt;&gt;PFA GC", $F:$F, "&lt;&gt;No"),
   IF(C609&gt;=3, 500 - SUMIFS($Y:$Y, $A:$A, A609, $C:$C, C609, $E:$E, "Approved", $Z:$Z, "&lt;&gt;PFA GC", $F:$F, "&lt;&gt;No"), "")))</f>
        <v>610.70000000000005</v>
      </c>
      <c r="E609" s="16" t="s">
        <v>28</v>
      </c>
      <c r="F609" s="49">
        <v>45338</v>
      </c>
      <c r="G609" s="28" t="s">
        <v>30</v>
      </c>
      <c r="H609" s="41" t="s">
        <v>31</v>
      </c>
      <c r="I609" s="41" t="s">
        <v>31</v>
      </c>
      <c r="J609" s="41" t="s">
        <v>31</v>
      </c>
      <c r="K609" s="41" t="s">
        <v>31</v>
      </c>
      <c r="L609" s="20" t="s">
        <v>2080</v>
      </c>
      <c r="M609" s="45" t="s">
        <v>31</v>
      </c>
      <c r="N609" s="41" t="s">
        <v>31</v>
      </c>
      <c r="O609" s="41" t="s">
        <v>31</v>
      </c>
      <c r="P609" s="41" t="s">
        <v>31</v>
      </c>
      <c r="Q609" s="41" t="s">
        <v>31</v>
      </c>
      <c r="R609" s="7" t="s">
        <v>31</v>
      </c>
      <c r="S609" s="41" t="s">
        <v>31</v>
      </c>
      <c r="T609" s="46" t="s">
        <v>31</v>
      </c>
      <c r="U609" s="7" t="s">
        <v>31</v>
      </c>
      <c r="V609" s="48" t="s">
        <v>32</v>
      </c>
      <c r="W609" s="41" t="s">
        <v>61</v>
      </c>
      <c r="X609" s="7" t="s">
        <v>34</v>
      </c>
      <c r="Y609" s="10">
        <v>100</v>
      </c>
      <c r="Z609" s="23" t="s">
        <v>89</v>
      </c>
      <c r="AA609" s="12" t="s">
        <v>52</v>
      </c>
      <c r="AB609" s="51" t="s">
        <v>29</v>
      </c>
      <c r="AC609" s="23" t="s">
        <v>91</v>
      </c>
      <c r="AF609" s="23"/>
    </row>
    <row r="610" spans="1:32" ht="15" customHeight="1" x14ac:dyDescent="0.25">
      <c r="A610" s="42" t="s">
        <v>1549</v>
      </c>
      <c r="B610" s="47">
        <v>45340</v>
      </c>
      <c r="C610" s="29">
        <f>YEAR(B610) - YEAR(_xlfn.MINIFS($B:$B, $A:$A, A610)) + 1</f>
        <v>1</v>
      </c>
      <c r="D610" s="15">
        <f>IF(C610=1, 1500 - SUMIFS($Y:$Y, $A:$A, A610, $C:$C, C610, $E:$E, "Approved", $Z:$Z, "&lt;&gt;PFA GC", $F:$F, "&lt;&gt;No"),
   IF(C610=2, 1000 - SUMIFS($Y:$Y, $A:$A, A610, $C:$C, C610, $E:$E, "Approved", $Z:$Z, "&lt;&gt;PFA GC", $F:$F, "&lt;&gt;No"),
   IF(C610&gt;=3, 500 - SUMIFS($Y:$Y, $A:$A, A610, $C:$C, C610, $E:$E, "Approved", $Z:$Z, "&lt;&gt;PFA GC", $F:$F, "&lt;&gt;No"), "")))</f>
        <v>1500</v>
      </c>
      <c r="E610" s="16" t="s">
        <v>28</v>
      </c>
      <c r="F610" s="28" t="s">
        <v>99</v>
      </c>
      <c r="G610" s="44" t="s">
        <v>202</v>
      </c>
      <c r="H610" s="41" t="s">
        <v>93</v>
      </c>
      <c r="I610" s="41" t="s">
        <v>335</v>
      </c>
      <c r="J610" s="41">
        <v>68503</v>
      </c>
      <c r="K610" s="41" t="s">
        <v>95</v>
      </c>
      <c r="L610" s="20" t="s">
        <v>2081</v>
      </c>
      <c r="M610" s="45" t="s">
        <v>108</v>
      </c>
      <c r="N610" s="41" t="s">
        <v>97</v>
      </c>
      <c r="O610" s="41" t="s">
        <v>180</v>
      </c>
      <c r="P610" s="23" t="s">
        <v>99</v>
      </c>
      <c r="Q610" s="41" t="s">
        <v>114</v>
      </c>
      <c r="R610" s="7" t="s">
        <v>507</v>
      </c>
      <c r="S610" s="41">
        <v>2</v>
      </c>
      <c r="T610" s="46">
        <v>3544</v>
      </c>
      <c r="U610" s="7">
        <v>5.7</v>
      </c>
      <c r="V610" s="41" t="s">
        <v>81</v>
      </c>
      <c r="W610" s="41" t="s">
        <v>610</v>
      </c>
      <c r="X610" s="7" t="s">
        <v>33</v>
      </c>
      <c r="Y610" s="10">
        <f>552.24+157.65</f>
        <v>709.89</v>
      </c>
      <c r="Z610" s="23"/>
      <c r="AA610" s="50" t="s">
        <v>611</v>
      </c>
      <c r="AB610" s="51"/>
      <c r="AC610" s="23"/>
      <c r="AF610" s="23"/>
    </row>
    <row r="611" spans="1:32" ht="15" customHeight="1" x14ac:dyDescent="0.25">
      <c r="A611" s="50" t="s">
        <v>1531</v>
      </c>
      <c r="B611" s="47">
        <v>45341</v>
      </c>
      <c r="C611" s="44">
        <f>YEAR(B611) - YEAR(_xlfn.MINIFS($B:$B, $A:$A, A611)) + 1</f>
        <v>1</v>
      </c>
      <c r="D611" s="15">
        <f>IF(C611=1, 1500 - SUMIFS($Y:$Y, $A:$A, A611, $C:$C, C611, $E:$E, "Approved", $Z:$Z, "&lt;&gt;PFA GC", $F:$F, "&lt;&gt;No"),
   IF(C611=2, 1000 - SUMIFS($Y:$Y, $A:$A, A611, $C:$C, C611, $E:$E, "Approved", $Z:$Z, "&lt;&gt;PFA GC", $F:$F, "&lt;&gt;No"),
   IF(C611&gt;=3, 500 - SUMIFS($Y:$Y, $A:$A, A611, $C:$C, C611, $E:$E, "Approved", $Z:$Z, "&lt;&gt;PFA GC", $F:$F, "&lt;&gt;No"), "")))</f>
        <v>310.22000000000003</v>
      </c>
      <c r="E611" s="16" t="s">
        <v>28</v>
      </c>
      <c r="F611" s="49">
        <v>45341</v>
      </c>
      <c r="G611" s="28" t="s">
        <v>30</v>
      </c>
      <c r="H611" s="41" t="s">
        <v>584</v>
      </c>
      <c r="I611" s="41" t="s">
        <v>94</v>
      </c>
      <c r="J611" s="41">
        <v>68814</v>
      </c>
      <c r="K611" s="41" t="s">
        <v>95</v>
      </c>
      <c r="L611" s="20" t="s">
        <v>2079</v>
      </c>
      <c r="M611" s="45" t="s">
        <v>96</v>
      </c>
      <c r="N611" s="41" t="s">
        <v>102</v>
      </c>
      <c r="O611" s="41" t="s">
        <v>98</v>
      </c>
      <c r="P611" s="41" t="s">
        <v>270</v>
      </c>
      <c r="Q611" s="41" t="s">
        <v>114</v>
      </c>
      <c r="R611" s="7" t="s">
        <v>507</v>
      </c>
      <c r="S611" s="41">
        <v>2</v>
      </c>
      <c r="T611" s="46">
        <v>3148</v>
      </c>
      <c r="U611" s="7">
        <v>148</v>
      </c>
      <c r="V611" s="48" t="s">
        <v>32</v>
      </c>
      <c r="W611" s="41" t="s">
        <v>61</v>
      </c>
      <c r="X611" s="7" t="s">
        <v>40</v>
      </c>
      <c r="Y611" s="10">
        <v>100</v>
      </c>
      <c r="Z611" s="23" t="s">
        <v>89</v>
      </c>
      <c r="AA611" s="12" t="s">
        <v>169</v>
      </c>
      <c r="AB611" s="51" t="s">
        <v>29</v>
      </c>
      <c r="AC611" s="23" t="s">
        <v>91</v>
      </c>
      <c r="AF611" s="23"/>
    </row>
    <row r="612" spans="1:32" ht="15" customHeight="1" x14ac:dyDescent="0.25">
      <c r="A612" s="42" t="s">
        <v>1550</v>
      </c>
      <c r="B612" s="47">
        <v>45341</v>
      </c>
      <c r="C612" s="29">
        <f>YEAR(B612) - YEAR(_xlfn.MINIFS($B:$B, $A:$A, A612)) + 1</f>
        <v>1</v>
      </c>
      <c r="D612" s="15">
        <f>IF(C612=1, 1500 - SUMIFS($Y:$Y, $A:$A, A612, $C:$C, C612, $E:$E, "Approved", $Z:$Z, "&lt;&gt;PFA GC", $F:$F, "&lt;&gt;No"),
   IF(C612=2, 1000 - SUMIFS($Y:$Y, $A:$A, A612, $C:$C, C612, $E:$E, "Approved", $Z:$Z, "&lt;&gt;PFA GC", $F:$F, "&lt;&gt;No"),
   IF(C612&gt;=3, 500 - SUMIFS($Y:$Y, $A:$A, A612, $C:$C, C612, $E:$E, "Approved", $Z:$Z, "&lt;&gt;PFA GC", $F:$F, "&lt;&gt;No"), "")))</f>
        <v>520.25</v>
      </c>
      <c r="E612" s="16" t="s">
        <v>28</v>
      </c>
      <c r="F612" s="49" t="s">
        <v>29</v>
      </c>
      <c r="G612" s="44" t="s">
        <v>30</v>
      </c>
      <c r="H612" s="41" t="s">
        <v>268</v>
      </c>
      <c r="I612" s="41" t="s">
        <v>94</v>
      </c>
      <c r="J612" s="41">
        <v>68005</v>
      </c>
      <c r="K612" s="41" t="s">
        <v>95</v>
      </c>
      <c r="L612" s="20" t="s">
        <v>2099</v>
      </c>
      <c r="M612" s="45" t="s">
        <v>281</v>
      </c>
      <c r="N612" s="41" t="s">
        <v>97</v>
      </c>
      <c r="O612" s="41" t="s">
        <v>231</v>
      </c>
      <c r="P612" s="41" t="s">
        <v>231</v>
      </c>
      <c r="Q612" s="41" t="s">
        <v>231</v>
      </c>
      <c r="R612" s="7" t="s">
        <v>507</v>
      </c>
      <c r="S612" s="41">
        <v>2</v>
      </c>
      <c r="T612" s="46">
        <v>3524</v>
      </c>
      <c r="U612" s="7">
        <v>40</v>
      </c>
      <c r="V612" s="41" t="s">
        <v>84</v>
      </c>
      <c r="W612" s="41" t="s">
        <v>526</v>
      </c>
      <c r="X612" s="7" t="s">
        <v>43</v>
      </c>
      <c r="Y612" s="10">
        <v>979.75</v>
      </c>
      <c r="Z612" s="23" t="s">
        <v>359</v>
      </c>
      <c r="AA612" s="50" t="s">
        <v>612</v>
      </c>
      <c r="AB612" s="51"/>
      <c r="AC612" s="23"/>
      <c r="AF612" s="23"/>
    </row>
    <row r="613" spans="1:32" ht="15" customHeight="1" x14ac:dyDescent="0.25">
      <c r="A613" s="42" t="s">
        <v>1218</v>
      </c>
      <c r="B613" s="13">
        <v>45341</v>
      </c>
      <c r="C613" s="29">
        <f>YEAR(B613) - YEAR(_xlfn.MINIFS($B:$B, $A:$A, A613)) + 1</f>
        <v>2</v>
      </c>
      <c r="D613" s="15">
        <f>IF(C613=1, 1500 - SUMIFS($Y:$Y, $A:$A, A613, $C:$C, C613, $E:$E, "Approved", $Z:$Z, "&lt;&gt;PFA GC", $F:$F, "&lt;&gt;No"),
   IF(C613=2, 1000 - SUMIFS($Y:$Y, $A:$A, A613, $C:$C, C613, $E:$E, "Approved", $Z:$Z, "&lt;&gt;PFA GC", $F:$F, "&lt;&gt;No"),
   IF(C613&gt;=3, 500 - SUMIFS($Y:$Y, $A:$A, A613, $C:$C, C613, $E:$E, "Approved", $Z:$Z, "&lt;&gt;PFA GC", $F:$F, "&lt;&gt;No"), "")))</f>
        <v>1000</v>
      </c>
      <c r="E613" s="16" t="s">
        <v>28</v>
      </c>
      <c r="F613" s="28">
        <v>45341</v>
      </c>
      <c r="G613" s="28" t="s">
        <v>30</v>
      </c>
      <c r="H613" s="23" t="s">
        <v>31</v>
      </c>
      <c r="I613" s="23" t="s">
        <v>31</v>
      </c>
      <c r="J613" s="23" t="s">
        <v>31</v>
      </c>
      <c r="K613" s="23" t="s">
        <v>31</v>
      </c>
      <c r="L613" s="20">
        <v>28490</v>
      </c>
      <c r="M613" s="37" t="s">
        <v>31</v>
      </c>
      <c r="N613" s="37" t="s">
        <v>31</v>
      </c>
      <c r="O613" s="37" t="s">
        <v>31</v>
      </c>
      <c r="P613" s="37" t="s">
        <v>31</v>
      </c>
      <c r="Q613" s="37" t="s">
        <v>31</v>
      </c>
      <c r="R613" s="7" t="s">
        <v>31</v>
      </c>
      <c r="S613" s="37" t="s">
        <v>31</v>
      </c>
      <c r="T613" s="43" t="s">
        <v>31</v>
      </c>
      <c r="U613" s="7" t="s">
        <v>31</v>
      </c>
      <c r="V613" s="22" t="s">
        <v>32</v>
      </c>
      <c r="W613" s="23" t="s">
        <v>61</v>
      </c>
      <c r="X613" s="7" t="s">
        <v>34</v>
      </c>
      <c r="Y613" s="10">
        <v>50</v>
      </c>
      <c r="Z613" s="23" t="s">
        <v>89</v>
      </c>
      <c r="AA613" s="37" t="s">
        <v>63</v>
      </c>
      <c r="AB613" s="51"/>
      <c r="AC613" s="23"/>
      <c r="AF613" s="23"/>
    </row>
    <row r="614" spans="1:32" ht="15" customHeight="1" x14ac:dyDescent="0.25">
      <c r="A614" s="42" t="s">
        <v>1447</v>
      </c>
      <c r="B614" s="13">
        <v>45341</v>
      </c>
      <c r="C614" s="29">
        <f>YEAR(B614) - YEAR(_xlfn.MINIFS($B:$B, $A:$A, A614)) + 1</f>
        <v>2</v>
      </c>
      <c r="D614" s="15">
        <f>IF(C614=1, 1500 - SUMIFS($Y:$Y, $A:$A, A614, $C:$C, C614, $E:$E, "Approved", $Z:$Z, "&lt;&gt;PFA GC", $F:$F, "&lt;&gt;No"),
   IF(C614=2, 1000 - SUMIFS($Y:$Y, $A:$A, A614, $C:$C, C614, $E:$E, "Approved", $Z:$Z, "&lt;&gt;PFA GC", $F:$F, "&lt;&gt;No"),
   IF(C614&gt;=3, 500 - SUMIFS($Y:$Y, $A:$A, A614, $C:$C, C614, $E:$E, "Approved", $Z:$Z, "&lt;&gt;PFA GC", $F:$F, "&lt;&gt;No"), "")))</f>
        <v>-54.75</v>
      </c>
      <c r="E614" s="16" t="s">
        <v>28</v>
      </c>
      <c r="F614" s="28">
        <v>45341</v>
      </c>
      <c r="G614" s="28" t="s">
        <v>30</v>
      </c>
      <c r="H614" s="23" t="s">
        <v>31</v>
      </c>
      <c r="I614" s="23" t="s">
        <v>31</v>
      </c>
      <c r="J614" s="23" t="s">
        <v>31</v>
      </c>
      <c r="K614" s="23" t="s">
        <v>31</v>
      </c>
      <c r="L614" s="20">
        <v>31460</v>
      </c>
      <c r="M614" s="37" t="s">
        <v>31</v>
      </c>
      <c r="N614" s="37" t="s">
        <v>31</v>
      </c>
      <c r="O614" s="37" t="s">
        <v>31</v>
      </c>
      <c r="P614" s="37" t="s">
        <v>31</v>
      </c>
      <c r="Q614" s="37" t="s">
        <v>31</v>
      </c>
      <c r="R614" s="7" t="s">
        <v>31</v>
      </c>
      <c r="S614" s="37" t="s">
        <v>31</v>
      </c>
      <c r="T614" s="43" t="s">
        <v>31</v>
      </c>
      <c r="U614" s="7" t="s">
        <v>31</v>
      </c>
      <c r="V614" s="48" t="s">
        <v>32</v>
      </c>
      <c r="W614" s="23" t="s">
        <v>61</v>
      </c>
      <c r="X614" s="7" t="s">
        <v>40</v>
      </c>
      <c r="Y614" s="10">
        <v>50</v>
      </c>
      <c r="Z614" s="23" t="s">
        <v>89</v>
      </c>
      <c r="AA614" s="12" t="s">
        <v>169</v>
      </c>
      <c r="AB614" s="51"/>
      <c r="AC614" s="23"/>
      <c r="AF614" s="23"/>
    </row>
    <row r="615" spans="1:32" ht="15" customHeight="1" x14ac:dyDescent="0.25">
      <c r="A615" s="42" t="s">
        <v>1447</v>
      </c>
      <c r="B615" s="13">
        <v>45341</v>
      </c>
      <c r="C615" s="29">
        <f>YEAR(B615) - YEAR(_xlfn.MINIFS($B:$B, $A:$A, A615)) + 1</f>
        <v>2</v>
      </c>
      <c r="D615" s="15">
        <f>IF(C615=1, 1500 - SUMIFS($Y:$Y, $A:$A, A615, $C:$C, C615, $E:$E, "Approved", $Z:$Z, "&lt;&gt;PFA GC", $F:$F, "&lt;&gt;No"),
   IF(C615=2, 1000 - SUMIFS($Y:$Y, $A:$A, A615, $C:$C, C615, $E:$E, "Approved", $Z:$Z, "&lt;&gt;PFA GC", $F:$F, "&lt;&gt;No"),
   IF(C615&gt;=3, 500 - SUMIFS($Y:$Y, $A:$A, A615, $C:$C, C615, $E:$E, "Approved", $Z:$Z, "&lt;&gt;PFA GC", $F:$F, "&lt;&gt;No"), "")))</f>
        <v>-54.75</v>
      </c>
      <c r="E615" s="16" t="s">
        <v>28</v>
      </c>
      <c r="F615" s="28">
        <v>45341</v>
      </c>
      <c r="G615" s="28" t="s">
        <v>30</v>
      </c>
      <c r="H615" s="23" t="s">
        <v>31</v>
      </c>
      <c r="I615" s="23" t="s">
        <v>31</v>
      </c>
      <c r="J615" s="23" t="s">
        <v>31</v>
      </c>
      <c r="K615" s="23" t="s">
        <v>31</v>
      </c>
      <c r="L615" s="20">
        <v>31470</v>
      </c>
      <c r="M615" s="37" t="s">
        <v>31</v>
      </c>
      <c r="N615" s="37" t="s">
        <v>31</v>
      </c>
      <c r="O615" s="37" t="s">
        <v>31</v>
      </c>
      <c r="P615" s="37" t="s">
        <v>31</v>
      </c>
      <c r="Q615" s="37" t="s">
        <v>31</v>
      </c>
      <c r="R615" s="7" t="s">
        <v>31</v>
      </c>
      <c r="S615" s="37" t="s">
        <v>31</v>
      </c>
      <c r="T615" s="43" t="s">
        <v>31</v>
      </c>
      <c r="U615" s="7" t="s">
        <v>31</v>
      </c>
      <c r="V615" s="48" t="s">
        <v>32</v>
      </c>
      <c r="W615" s="23" t="s">
        <v>61</v>
      </c>
      <c r="X615" s="7" t="s">
        <v>34</v>
      </c>
      <c r="Y615" s="10">
        <v>100</v>
      </c>
      <c r="Z615" s="23" t="s">
        <v>89</v>
      </c>
      <c r="AA615" s="37" t="s">
        <v>63</v>
      </c>
      <c r="AB615" s="51"/>
      <c r="AC615" s="23"/>
      <c r="AF615" s="23"/>
    </row>
    <row r="616" spans="1:32" ht="15" customHeight="1" x14ac:dyDescent="0.25">
      <c r="A616" s="30" t="s">
        <v>1551</v>
      </c>
      <c r="B616" s="13">
        <v>45342</v>
      </c>
      <c r="C616" s="29">
        <f>YEAR(B616) - YEAR(_xlfn.MINIFS($B:$B, $A:$A, A616)) + 1</f>
        <v>1</v>
      </c>
      <c r="D616" s="15">
        <f>IF(C616=1, 1500 - SUMIFS($Y:$Y, $A:$A, A616, $C:$C, C616, $E:$E, "Approved", $Z:$Z, "&lt;&gt;PFA GC", $F:$F, "&lt;&gt;No"),
   IF(C616=2, 1000 - SUMIFS($Y:$Y, $A:$A, A616, $C:$C, C616, $E:$E, "Approved", $Z:$Z, "&lt;&gt;PFA GC", $F:$F, "&lt;&gt;No"),
   IF(C616&gt;=3, 500 - SUMIFS($Y:$Y, $A:$A, A616, $C:$C, C616, $E:$E, "Approved", $Z:$Z, "&lt;&gt;PFA GC", $F:$F, "&lt;&gt;No"), "")))</f>
        <v>1300</v>
      </c>
      <c r="E616" s="16" t="s">
        <v>28</v>
      </c>
      <c r="F616" s="28" t="s">
        <v>29</v>
      </c>
      <c r="G616" s="29" t="s">
        <v>30</v>
      </c>
      <c r="H616" s="23" t="s">
        <v>93</v>
      </c>
      <c r="I616" s="23" t="s">
        <v>94</v>
      </c>
      <c r="J616" s="23">
        <v>68505</v>
      </c>
      <c r="K616" s="37" t="s">
        <v>95</v>
      </c>
      <c r="L616" s="20" t="s">
        <v>2079</v>
      </c>
      <c r="M616" s="37" t="s">
        <v>96</v>
      </c>
      <c r="N616" s="37" t="s">
        <v>97</v>
      </c>
      <c r="O616" s="37" t="s">
        <v>98</v>
      </c>
      <c r="P616" s="41" t="s">
        <v>270</v>
      </c>
      <c r="Q616" s="37" t="s">
        <v>114</v>
      </c>
      <c r="R616" s="7" t="s">
        <v>507</v>
      </c>
      <c r="S616" s="23">
        <v>3</v>
      </c>
      <c r="T616" s="43">
        <v>3872.93</v>
      </c>
      <c r="U616" s="7" t="s">
        <v>126</v>
      </c>
      <c r="V616" s="41" t="s">
        <v>81</v>
      </c>
      <c r="W616" s="23" t="s">
        <v>610</v>
      </c>
      <c r="X616" s="7" t="s">
        <v>40</v>
      </c>
      <c r="Y616" s="10">
        <v>200</v>
      </c>
      <c r="Z616" s="23" t="s">
        <v>35</v>
      </c>
      <c r="AA616" s="12" t="s">
        <v>169</v>
      </c>
      <c r="AB616" s="51"/>
      <c r="AC616" s="23"/>
      <c r="AF616" s="23"/>
    </row>
    <row r="617" spans="1:32" ht="15" customHeight="1" x14ac:dyDescent="0.25">
      <c r="A617" s="42" t="s">
        <v>1552</v>
      </c>
      <c r="B617" s="47">
        <v>45342</v>
      </c>
      <c r="C617" s="29">
        <f>YEAR(B617) - YEAR(_xlfn.MINIFS($B:$B, $A:$A, A617)) + 1</f>
        <v>1</v>
      </c>
      <c r="D617" s="15">
        <f>IF(C617=1, 1500 - SUMIFS($Y:$Y, $A:$A, A617, $C:$C, C617, $E:$E, "Approved", $Z:$Z, "&lt;&gt;PFA GC", $F:$F, "&lt;&gt;No"),
   IF(C617=2, 1000 - SUMIFS($Y:$Y, $A:$A, A617, $C:$C, C617, $E:$E, "Approved", $Z:$Z, "&lt;&gt;PFA GC", $F:$F, "&lt;&gt;No"),
   IF(C617&gt;=3, 500 - SUMIFS($Y:$Y, $A:$A, A617, $C:$C, C617, $E:$E, "Approved", $Z:$Z, "&lt;&gt;PFA GC", $F:$F, "&lt;&gt;No"), "")))</f>
        <v>1000</v>
      </c>
      <c r="E617" s="16" t="s">
        <v>28</v>
      </c>
      <c r="F617" s="28" t="s">
        <v>29</v>
      </c>
      <c r="G617" s="29" t="s">
        <v>30</v>
      </c>
      <c r="H617" s="41" t="s">
        <v>93</v>
      </c>
      <c r="I617" s="41" t="s">
        <v>94</v>
      </c>
      <c r="J617" s="41">
        <v>68506</v>
      </c>
      <c r="K617" s="41" t="s">
        <v>95</v>
      </c>
      <c r="L617" s="20" t="s">
        <v>2083</v>
      </c>
      <c r="M617" s="45" t="s">
        <v>101</v>
      </c>
      <c r="N617" s="41" t="s">
        <v>102</v>
      </c>
      <c r="O617" s="41" t="s">
        <v>98</v>
      </c>
      <c r="P617" s="41" t="s">
        <v>270</v>
      </c>
      <c r="Q617" s="41" t="s">
        <v>231</v>
      </c>
      <c r="R617" s="7" t="s">
        <v>486</v>
      </c>
      <c r="S617" s="41">
        <v>1</v>
      </c>
      <c r="T617" s="46">
        <v>1508.7</v>
      </c>
      <c r="U617" s="7">
        <v>6</v>
      </c>
      <c r="V617" s="34" t="s">
        <v>85</v>
      </c>
      <c r="W617" s="41" t="s">
        <v>107</v>
      </c>
      <c r="X617" s="7" t="s">
        <v>34</v>
      </c>
      <c r="Y617" s="10">
        <v>500</v>
      </c>
      <c r="Z617" s="23" t="s">
        <v>35</v>
      </c>
      <c r="AA617" s="12" t="s">
        <v>606</v>
      </c>
      <c r="AB617" s="51" t="s">
        <v>29</v>
      </c>
      <c r="AC617" s="23"/>
      <c r="AF617" s="23"/>
    </row>
    <row r="618" spans="1:32" ht="15" customHeight="1" x14ac:dyDescent="0.25">
      <c r="A618" s="30" t="s">
        <v>1554</v>
      </c>
      <c r="B618" s="13">
        <v>45342</v>
      </c>
      <c r="C618" s="29">
        <f>YEAR(B618) - YEAR(_xlfn.MINIFS($B:$B, $A:$A, A618)) + 1</f>
        <v>1</v>
      </c>
      <c r="D618" s="15">
        <f>IF(C618=1, 1500 - SUMIFS($Y:$Y, $A:$A, A618, $C:$C, C618, $E:$E, "Approved", $Z:$Z, "&lt;&gt;PFA GC", $F:$F, "&lt;&gt;No"),
   IF(C618=2, 1000 - SUMIFS($Y:$Y, $A:$A, A618, $C:$C, C618, $E:$E, "Approved", $Z:$Z, "&lt;&gt;PFA GC", $F:$F, "&lt;&gt;No"),
   IF(C618&gt;=3, 500 - SUMIFS($Y:$Y, $A:$A, A618, $C:$C, C618, $E:$E, "Approved", $Z:$Z, "&lt;&gt;PFA GC", $F:$F, "&lt;&gt;No"), "")))</f>
        <v>420.28999999999996</v>
      </c>
      <c r="E618" s="16" t="s">
        <v>28</v>
      </c>
      <c r="F618" s="28" t="s">
        <v>29</v>
      </c>
      <c r="G618" s="29" t="s">
        <v>30</v>
      </c>
      <c r="H618" s="23" t="s">
        <v>93</v>
      </c>
      <c r="I618" s="23" t="s">
        <v>94</v>
      </c>
      <c r="J618" s="23">
        <v>68505</v>
      </c>
      <c r="K618" s="23" t="s">
        <v>95</v>
      </c>
      <c r="L618" s="20" t="s">
        <v>2094</v>
      </c>
      <c r="M618" s="37" t="s">
        <v>281</v>
      </c>
      <c r="N618" s="23" t="s">
        <v>97</v>
      </c>
      <c r="O618" s="23" t="s">
        <v>98</v>
      </c>
      <c r="P618" s="41" t="s">
        <v>270</v>
      </c>
      <c r="Q618" s="23" t="s">
        <v>114</v>
      </c>
      <c r="R618" s="7" t="s">
        <v>507</v>
      </c>
      <c r="S618" s="23">
        <v>2</v>
      </c>
      <c r="T618" s="43">
        <v>3830</v>
      </c>
      <c r="U618" s="7">
        <v>9</v>
      </c>
      <c r="V618" s="34" t="s">
        <v>81</v>
      </c>
      <c r="W618" s="23" t="s">
        <v>109</v>
      </c>
      <c r="X618" s="7" t="s">
        <v>43</v>
      </c>
      <c r="Y618" s="10">
        <v>1079.71</v>
      </c>
      <c r="Z618" s="23"/>
      <c r="AA618" s="12" t="s">
        <v>614</v>
      </c>
      <c r="AB618" s="51"/>
      <c r="AC618" s="23"/>
      <c r="AF618" s="23"/>
    </row>
    <row r="619" spans="1:32" ht="15" customHeight="1" x14ac:dyDescent="0.25">
      <c r="A619" s="30" t="s">
        <v>1528</v>
      </c>
      <c r="B619" s="13">
        <v>45342</v>
      </c>
      <c r="C619" s="29">
        <f>YEAR(B619) - YEAR(_xlfn.MINIFS($B:$B, $A:$A, A619)) + 1</f>
        <v>1</v>
      </c>
      <c r="D619" s="15">
        <f>IF(C619=1, 1500 - SUMIFS($Y:$Y, $A:$A, A619, $C:$C, C619, $E:$E, "Approved", $Z:$Z, "&lt;&gt;PFA GC", $F:$F, "&lt;&gt;No"),
   IF(C619=2, 1000 - SUMIFS($Y:$Y, $A:$A, A619, $C:$C, C619, $E:$E, "Approved", $Z:$Z, "&lt;&gt;PFA GC", $F:$F, "&lt;&gt;No"),
   IF(C619&gt;=3, 500 - SUMIFS($Y:$Y, $A:$A, A619, $C:$C, C619, $E:$E, "Approved", $Z:$Z, "&lt;&gt;PFA GC", $F:$F, "&lt;&gt;No"), "")))</f>
        <v>0</v>
      </c>
      <c r="E619" s="16" t="s">
        <v>28</v>
      </c>
      <c r="F619" s="28" t="s">
        <v>29</v>
      </c>
      <c r="G619" s="29" t="s">
        <v>30</v>
      </c>
      <c r="H619" s="23" t="s">
        <v>576</v>
      </c>
      <c r="I619" s="23" t="s">
        <v>94</v>
      </c>
      <c r="J619" s="23">
        <v>68959</v>
      </c>
      <c r="K619" s="23" t="s">
        <v>95</v>
      </c>
      <c r="L619" s="20" t="s">
        <v>2102</v>
      </c>
      <c r="M619" s="37" t="s">
        <v>96</v>
      </c>
      <c r="N619" s="23" t="s">
        <v>97</v>
      </c>
      <c r="O619" s="23" t="s">
        <v>98</v>
      </c>
      <c r="P619" s="41" t="s">
        <v>270</v>
      </c>
      <c r="Q619" s="41" t="s">
        <v>114</v>
      </c>
      <c r="R619" s="7" t="s">
        <v>507</v>
      </c>
      <c r="S619" s="23">
        <v>2</v>
      </c>
      <c r="T619" s="43">
        <v>3038.59</v>
      </c>
      <c r="U619" s="7">
        <v>66</v>
      </c>
      <c r="V619" s="22" t="s">
        <v>144</v>
      </c>
      <c r="W619" s="23" t="s">
        <v>145</v>
      </c>
      <c r="X619" s="7" t="s">
        <v>33</v>
      </c>
      <c r="Y619" s="10">
        <v>1200</v>
      </c>
      <c r="Z619" s="23"/>
      <c r="AA619" s="12" t="s">
        <v>615</v>
      </c>
      <c r="AB619" s="51"/>
      <c r="AC619" s="23"/>
      <c r="AF619" s="23"/>
    </row>
    <row r="620" spans="1:32" ht="15" customHeight="1" x14ac:dyDescent="0.25">
      <c r="A620" s="30" t="s">
        <v>1553</v>
      </c>
      <c r="B620" s="13">
        <v>45342</v>
      </c>
      <c r="C620" s="29">
        <f>YEAR(B620) - YEAR(_xlfn.MINIFS($B:$B, $A:$A, A620)) + 1</f>
        <v>1</v>
      </c>
      <c r="D620" s="15">
        <f>IF(C620=1, 1500 - SUMIFS($Y:$Y, $A:$A, A620, $C:$C, C620, $E:$E, "Approved", $Z:$Z, "&lt;&gt;PFA GC", $F:$F, "&lt;&gt;No"),
   IF(C620=2, 1000 - SUMIFS($Y:$Y, $A:$A, A620, $C:$C, C620, $E:$E, "Approved", $Z:$Z, "&lt;&gt;PFA GC", $F:$F, "&lt;&gt;No"),
   IF(C620&gt;=3, 500 - SUMIFS($Y:$Y, $A:$A, A620, $C:$C, C620, $E:$E, "Approved", $Z:$Z, "&lt;&gt;PFA GC", $F:$F, "&lt;&gt;No"), "")))</f>
        <v>1000</v>
      </c>
      <c r="E620" s="16" t="s">
        <v>28</v>
      </c>
      <c r="F620" s="28" t="s">
        <v>29</v>
      </c>
      <c r="G620" s="29" t="s">
        <v>30</v>
      </c>
      <c r="H620" s="23" t="s">
        <v>613</v>
      </c>
      <c r="I620" s="23" t="s">
        <v>94</v>
      </c>
      <c r="J620" s="23">
        <v>68301</v>
      </c>
      <c r="K620" s="23" t="s">
        <v>95</v>
      </c>
      <c r="L620" s="20" t="s">
        <v>2107</v>
      </c>
      <c r="M620" s="37" t="s">
        <v>96</v>
      </c>
      <c r="N620" s="23" t="s">
        <v>97</v>
      </c>
      <c r="O620" s="23" t="s">
        <v>98</v>
      </c>
      <c r="P620" s="41" t="s">
        <v>270</v>
      </c>
      <c r="Q620" s="23" t="s">
        <v>114</v>
      </c>
      <c r="R620" s="7" t="s">
        <v>488</v>
      </c>
      <c r="S620" s="23">
        <v>5</v>
      </c>
      <c r="T620" s="43">
        <v>4000</v>
      </c>
      <c r="U620" s="7">
        <v>70</v>
      </c>
      <c r="V620" s="34" t="s">
        <v>81</v>
      </c>
      <c r="W620" s="23" t="s">
        <v>109</v>
      </c>
      <c r="X620" s="7" t="s">
        <v>40</v>
      </c>
      <c r="Y620" s="10">
        <v>500</v>
      </c>
      <c r="Z620" s="23" t="s">
        <v>37</v>
      </c>
      <c r="AA620" s="12" t="s">
        <v>169</v>
      </c>
      <c r="AB620" s="51" t="s">
        <v>99</v>
      </c>
      <c r="AC620" s="23" t="s">
        <v>99</v>
      </c>
      <c r="AF620" s="23"/>
    </row>
    <row r="621" spans="1:32" ht="15" customHeight="1" x14ac:dyDescent="0.25">
      <c r="A621" s="31" t="s">
        <v>1557</v>
      </c>
      <c r="B621" s="47">
        <v>45343</v>
      </c>
      <c r="C621" s="29">
        <f>YEAR(B621) - YEAR(_xlfn.MINIFS($B:$B, $A:$A, A621)) + 1</f>
        <v>1</v>
      </c>
      <c r="D621" s="15">
        <f>IF(C621=1, 1500 - SUMIFS($Y:$Y, $A:$A, A621, $C:$C, C621, $E:$E, "Approved", $Z:$Z, "&lt;&gt;PFA GC", $F:$F, "&lt;&gt;No"),
   IF(C621=2, 1000 - SUMIFS($Y:$Y, $A:$A, A621, $C:$C, C621, $E:$E, "Approved", $Z:$Z, "&lt;&gt;PFA GC", $F:$F, "&lt;&gt;No"),
   IF(C621&gt;=3, 500 - SUMIFS($Y:$Y, $A:$A, A621, $C:$C, C621, $E:$E, "Approved", $Z:$Z, "&lt;&gt;PFA GC", $F:$F, "&lt;&gt;No"), "")))</f>
        <v>155.32999999999993</v>
      </c>
      <c r="E621" s="16" t="s">
        <v>28</v>
      </c>
      <c r="F621" s="49" t="s">
        <v>29</v>
      </c>
      <c r="G621" s="44" t="s">
        <v>30</v>
      </c>
      <c r="H621" s="41" t="s">
        <v>490</v>
      </c>
      <c r="I621" s="41" t="s">
        <v>94</v>
      </c>
      <c r="J621" s="41">
        <v>68372</v>
      </c>
      <c r="K621" s="41" t="s">
        <v>95</v>
      </c>
      <c r="L621" s="20" t="s">
        <v>2071</v>
      </c>
      <c r="M621" s="45" t="s">
        <v>96</v>
      </c>
      <c r="N621" s="41" t="s">
        <v>97</v>
      </c>
      <c r="O621" s="41" t="s">
        <v>98</v>
      </c>
      <c r="P621" s="41" t="s">
        <v>270</v>
      </c>
      <c r="Q621" s="41" t="s">
        <v>323</v>
      </c>
      <c r="R621" s="7" t="s">
        <v>486</v>
      </c>
      <c r="S621" s="41">
        <v>2</v>
      </c>
      <c r="T621" s="46">
        <v>3585.6</v>
      </c>
      <c r="U621" s="7">
        <v>20</v>
      </c>
      <c r="V621" s="34" t="s">
        <v>85</v>
      </c>
      <c r="W621" s="41" t="s">
        <v>107</v>
      </c>
      <c r="X621" s="7" t="s">
        <v>43</v>
      </c>
      <c r="Y621" s="10">
        <v>1344.67</v>
      </c>
      <c r="Z621" s="23"/>
      <c r="AA621" s="50" t="s">
        <v>620</v>
      </c>
      <c r="AB621" s="51"/>
      <c r="AC621" s="23"/>
      <c r="AF621" s="23"/>
    </row>
    <row r="622" spans="1:32" ht="15" customHeight="1" x14ac:dyDescent="0.25">
      <c r="A622" s="42" t="s">
        <v>1555</v>
      </c>
      <c r="B622" s="32">
        <v>45343</v>
      </c>
      <c r="C622" s="29">
        <f>YEAR(B622) - YEAR(_xlfn.MINIFS($B:$B, $A:$A, A622)) + 1</f>
        <v>1</v>
      </c>
      <c r="D622" s="15">
        <f>IF(C622=1, 1500 - SUMIFS($Y:$Y, $A:$A, A622, $C:$C, C622, $E:$E, "Approved", $Z:$Z, "&lt;&gt;PFA GC", $F:$F, "&lt;&gt;No"),
   IF(C622=2, 1000 - SUMIFS($Y:$Y, $A:$A, A622, $C:$C, C622, $E:$E, "Approved", $Z:$Z, "&lt;&gt;PFA GC", $F:$F, "&lt;&gt;No"),
   IF(C622&gt;=3, 500 - SUMIFS($Y:$Y, $A:$A, A622, $C:$C, C622, $E:$E, "Approved", $Z:$Z, "&lt;&gt;PFA GC", $F:$F, "&lt;&gt;No"), "")))</f>
        <v>1129.83</v>
      </c>
      <c r="E622" s="16" t="s">
        <v>28</v>
      </c>
      <c r="F622" s="49" t="s">
        <v>29</v>
      </c>
      <c r="G622" s="44" t="s">
        <v>30</v>
      </c>
      <c r="H622" s="41" t="s">
        <v>476</v>
      </c>
      <c r="I622" s="41" t="s">
        <v>94</v>
      </c>
      <c r="J622" s="41">
        <v>68801</v>
      </c>
      <c r="K622" s="41" t="s">
        <v>616</v>
      </c>
      <c r="L622" s="20" t="s">
        <v>2076</v>
      </c>
      <c r="M622" s="45" t="s">
        <v>111</v>
      </c>
      <c r="N622" s="41" t="s">
        <v>97</v>
      </c>
      <c r="O622" s="41" t="s">
        <v>103</v>
      </c>
      <c r="P622" s="41" t="s">
        <v>270</v>
      </c>
      <c r="Q622" s="41" t="s">
        <v>114</v>
      </c>
      <c r="R622" s="7" t="s">
        <v>499</v>
      </c>
      <c r="S622" s="41">
        <v>1</v>
      </c>
      <c r="T622" s="46">
        <v>931</v>
      </c>
      <c r="U622" s="7">
        <v>10</v>
      </c>
      <c r="V622" s="48" t="s">
        <v>32</v>
      </c>
      <c r="W622" s="41" t="s">
        <v>61</v>
      </c>
      <c r="X622" s="7" t="s">
        <v>33</v>
      </c>
      <c r="Y622" s="10">
        <v>370.17</v>
      </c>
      <c r="Z622" s="23" t="s">
        <v>131</v>
      </c>
      <c r="AA622" s="50" t="s">
        <v>617</v>
      </c>
      <c r="AB622" s="51"/>
      <c r="AC622" s="23"/>
      <c r="AF622" s="23"/>
    </row>
    <row r="623" spans="1:32" ht="15" customHeight="1" x14ac:dyDescent="0.25">
      <c r="A623" s="42" t="s">
        <v>1556</v>
      </c>
      <c r="B623" s="47">
        <v>45343</v>
      </c>
      <c r="C623" s="29">
        <f>YEAR(B623) - YEAR(_xlfn.MINIFS($B:$B, $A:$A, A623)) + 1</f>
        <v>1</v>
      </c>
      <c r="D623" s="15">
        <f>IF(C623=1, 1500 - SUMIFS($Y:$Y, $A:$A, A623, $C:$C, C623, $E:$E, "Approved", $Z:$Z, "&lt;&gt;PFA GC", $F:$F, "&lt;&gt;No"),
   IF(C623=2, 1000 - SUMIFS($Y:$Y, $A:$A, A623, $C:$C, C623, $E:$E, "Approved", $Z:$Z, "&lt;&gt;PFA GC", $F:$F, "&lt;&gt;No"),
   IF(C623&gt;=3, 500 - SUMIFS($Y:$Y, $A:$A, A623, $C:$C, C623, $E:$E, "Approved", $Z:$Z, "&lt;&gt;PFA GC", $F:$F, "&lt;&gt;No"), "")))</f>
        <v>1000</v>
      </c>
      <c r="E623" s="16" t="s">
        <v>28</v>
      </c>
      <c r="F623" s="28" t="s">
        <v>29</v>
      </c>
      <c r="G623" s="29" t="s">
        <v>30</v>
      </c>
      <c r="H623" s="41" t="s">
        <v>619</v>
      </c>
      <c r="I623" s="41" t="s">
        <v>94</v>
      </c>
      <c r="J623" s="41">
        <v>68359</v>
      </c>
      <c r="K623" s="41" t="s">
        <v>95</v>
      </c>
      <c r="L623" s="20" t="s">
        <v>2090</v>
      </c>
      <c r="M623" s="45" t="s">
        <v>101</v>
      </c>
      <c r="N623" s="41" t="s">
        <v>97</v>
      </c>
      <c r="O623" s="41" t="s">
        <v>98</v>
      </c>
      <c r="P623" s="41" t="s">
        <v>270</v>
      </c>
      <c r="Q623" s="41" t="s">
        <v>231</v>
      </c>
      <c r="R623" s="7" t="s">
        <v>507</v>
      </c>
      <c r="S623" s="41">
        <v>2</v>
      </c>
      <c r="T623" s="46">
        <v>4250.32</v>
      </c>
      <c r="U623" s="7">
        <v>86</v>
      </c>
      <c r="V623" s="34" t="s">
        <v>85</v>
      </c>
      <c r="W623" s="41" t="s">
        <v>107</v>
      </c>
      <c r="X623" s="7" t="s">
        <v>34</v>
      </c>
      <c r="Y623" s="10">
        <v>500</v>
      </c>
      <c r="Z623" s="23" t="s">
        <v>35</v>
      </c>
      <c r="AA623" s="12" t="s">
        <v>606</v>
      </c>
      <c r="AB623" s="51"/>
      <c r="AC623" s="23"/>
      <c r="AF623" s="23"/>
    </row>
    <row r="624" spans="1:32" ht="15" customHeight="1" x14ac:dyDescent="0.25">
      <c r="A624" s="30" t="s">
        <v>1251</v>
      </c>
      <c r="B624" s="13">
        <v>45343</v>
      </c>
      <c r="C624" s="29">
        <f>YEAR(B624) - YEAR(_xlfn.MINIFS($B:$B, $A:$A, A624)) + 1</f>
        <v>2</v>
      </c>
      <c r="D624" s="15">
        <f>IF(C624=1, 1500 - SUMIFS($Y:$Y, $A:$A, A624, $C:$C, C624, $E:$E, "Approved", $Z:$Z, "&lt;&gt;PFA GC", $F:$F, "&lt;&gt;No"),
   IF(C624=2, 1000 - SUMIFS($Y:$Y, $A:$A, A624, $C:$C, C624, $E:$E, "Approved", $Z:$Z, "&lt;&gt;PFA GC", $F:$F, "&lt;&gt;No"),
   IF(C624&gt;=3, 500 - SUMIFS($Y:$Y, $A:$A, A624, $C:$C, C624, $E:$E, "Approved", $Z:$Z, "&lt;&gt;PFA GC", $F:$F, "&lt;&gt;No"), "")))</f>
        <v>-500</v>
      </c>
      <c r="E624" s="16" t="s">
        <v>28</v>
      </c>
      <c r="F624" s="28" t="s">
        <v>29</v>
      </c>
      <c r="G624" s="44" t="s">
        <v>30</v>
      </c>
      <c r="H624" s="23" t="s">
        <v>100</v>
      </c>
      <c r="I624" s="23" t="s">
        <v>125</v>
      </c>
      <c r="J624" s="23">
        <v>68144</v>
      </c>
      <c r="K624" s="23" t="s">
        <v>95</v>
      </c>
      <c r="L624" s="20" t="s">
        <v>31</v>
      </c>
      <c r="M624" s="37" t="s">
        <v>101</v>
      </c>
      <c r="N624" s="23" t="s">
        <v>102</v>
      </c>
      <c r="O624" s="23" t="s">
        <v>98</v>
      </c>
      <c r="P624" s="41" t="s">
        <v>270</v>
      </c>
      <c r="Q624" s="41" t="s">
        <v>114</v>
      </c>
      <c r="R624" s="7" t="s">
        <v>31</v>
      </c>
      <c r="S624" s="23">
        <v>1</v>
      </c>
      <c r="T624" s="43">
        <v>2800</v>
      </c>
      <c r="U624" s="7" t="s">
        <v>31</v>
      </c>
      <c r="V624" s="48" t="s">
        <v>32</v>
      </c>
      <c r="W624" s="23" t="s">
        <v>308</v>
      </c>
      <c r="X624" s="7" t="s">
        <v>43</v>
      </c>
      <c r="Y624" s="10">
        <v>498.68</v>
      </c>
      <c r="Z624" s="23"/>
      <c r="AA624" s="12" t="s">
        <v>618</v>
      </c>
      <c r="AB624" s="51"/>
      <c r="AC624" s="23"/>
      <c r="AF624" s="23"/>
    </row>
    <row r="625" spans="1:32" ht="15" customHeight="1" x14ac:dyDescent="0.25">
      <c r="A625" s="30" t="s">
        <v>1559</v>
      </c>
      <c r="B625" s="13">
        <v>45344</v>
      </c>
      <c r="C625" s="29">
        <f>YEAR(B625) - YEAR(_xlfn.MINIFS($B:$B, $A:$A, A625)) + 1</f>
        <v>1</v>
      </c>
      <c r="D625" s="15">
        <f>IF(C625=1, 1500 - SUMIFS($Y:$Y, $A:$A, A625, $C:$C, C625, $E:$E, "Approved", $Z:$Z, "&lt;&gt;PFA GC", $F:$F, "&lt;&gt;No"),
   IF(C625=2, 1000 - SUMIFS($Y:$Y, $A:$A, A625, $C:$C, C625, $E:$E, "Approved", $Z:$Z, "&lt;&gt;PFA GC", $F:$F, "&lt;&gt;No"),
   IF(C625&gt;=3, 500 - SUMIFS($Y:$Y, $A:$A, A625, $C:$C, C625, $E:$E, "Approved", $Z:$Z, "&lt;&gt;PFA GC", $F:$F, "&lt;&gt;No"), "")))</f>
        <v>1300</v>
      </c>
      <c r="E625" s="16" t="s">
        <v>28</v>
      </c>
      <c r="F625" s="28" t="s">
        <v>29</v>
      </c>
      <c r="G625" s="29" t="s">
        <v>30</v>
      </c>
      <c r="H625" s="23" t="s">
        <v>143</v>
      </c>
      <c r="I625" s="23" t="s">
        <v>94</v>
      </c>
      <c r="J625" s="23">
        <v>68901</v>
      </c>
      <c r="K625" s="37" t="s">
        <v>95</v>
      </c>
      <c r="L625" s="20" t="s">
        <v>2070</v>
      </c>
      <c r="M625" s="37" t="s">
        <v>111</v>
      </c>
      <c r="N625" s="37" t="s">
        <v>97</v>
      </c>
      <c r="O625" s="37" t="s">
        <v>98</v>
      </c>
      <c r="P625" s="41" t="s">
        <v>270</v>
      </c>
      <c r="Q625" s="37" t="s">
        <v>114</v>
      </c>
      <c r="R625" s="7" t="s">
        <v>486</v>
      </c>
      <c r="S625" s="23">
        <v>1</v>
      </c>
      <c r="T625" s="43">
        <v>2756</v>
      </c>
      <c r="U625" s="7" t="s">
        <v>31</v>
      </c>
      <c r="V625" s="48" t="s">
        <v>144</v>
      </c>
      <c r="W625" s="23" t="s">
        <v>145</v>
      </c>
      <c r="X625" s="7" t="s">
        <v>34</v>
      </c>
      <c r="Y625" s="10">
        <v>200</v>
      </c>
      <c r="Z625" s="23" t="s">
        <v>35</v>
      </c>
      <c r="AA625" s="12" t="s">
        <v>621</v>
      </c>
      <c r="AB625" s="51"/>
      <c r="AC625" s="23"/>
      <c r="AF625" s="23"/>
    </row>
    <row r="626" spans="1:32" ht="15" customHeight="1" x14ac:dyDescent="0.25">
      <c r="A626" s="30" t="s">
        <v>1352</v>
      </c>
      <c r="B626" s="13">
        <v>45344</v>
      </c>
      <c r="C626" s="29">
        <f>YEAR(B626) - YEAR(_xlfn.MINIFS($B:$B, $A:$A, A626)) + 1</f>
        <v>2</v>
      </c>
      <c r="D626" s="15">
        <f>IF(C626=1, 1500 - SUMIFS($Y:$Y, $A:$A, A626, $C:$C, C626, $E:$E, "Approved", $Z:$Z, "&lt;&gt;PFA GC", $F:$F, "&lt;&gt;No"),
   IF(C626=2, 1000 - SUMIFS($Y:$Y, $A:$A, A626, $C:$C, C626, $E:$E, "Approved", $Z:$Z, "&lt;&gt;PFA GC", $F:$F, "&lt;&gt;No"),
   IF(C626&gt;=3, 500 - SUMIFS($Y:$Y, $A:$A, A626, $C:$C, C626, $E:$E, "Approved", $Z:$Z, "&lt;&gt;PFA GC", $F:$F, "&lt;&gt;No"), "")))</f>
        <v>500</v>
      </c>
      <c r="E626" s="16" t="s">
        <v>28</v>
      </c>
      <c r="F626" s="28" t="s">
        <v>29</v>
      </c>
      <c r="G626" s="29" t="s">
        <v>30</v>
      </c>
      <c r="H626" s="24" t="s">
        <v>338</v>
      </c>
      <c r="I626" s="24" t="s">
        <v>94</v>
      </c>
      <c r="J626" s="23">
        <v>69212</v>
      </c>
      <c r="K626" s="23" t="s">
        <v>95</v>
      </c>
      <c r="L626" s="20" t="s">
        <v>2071</v>
      </c>
      <c r="M626" s="37" t="s">
        <v>96</v>
      </c>
      <c r="N626" s="23" t="s">
        <v>97</v>
      </c>
      <c r="O626" s="23" t="s">
        <v>98</v>
      </c>
      <c r="P626" s="41" t="s">
        <v>270</v>
      </c>
      <c r="Q626" s="23" t="s">
        <v>31</v>
      </c>
      <c r="R626" s="7" t="s">
        <v>31</v>
      </c>
      <c r="S626" s="23">
        <v>2</v>
      </c>
      <c r="T626" s="43">
        <v>0</v>
      </c>
      <c r="U626" s="7" t="s">
        <v>31</v>
      </c>
      <c r="V626" s="41" t="s">
        <v>81</v>
      </c>
      <c r="W626" s="23" t="s">
        <v>109</v>
      </c>
      <c r="X626" s="7" t="s">
        <v>40</v>
      </c>
      <c r="Y626" s="10">
        <v>250</v>
      </c>
      <c r="Z626" s="23" t="s">
        <v>35</v>
      </c>
      <c r="AA626" s="12" t="s">
        <v>169</v>
      </c>
      <c r="AB626" s="51"/>
      <c r="AC626" s="23"/>
      <c r="AF626" s="23"/>
    </row>
    <row r="627" spans="1:32" ht="15" customHeight="1" x14ac:dyDescent="0.25">
      <c r="A627" s="30" t="s">
        <v>1560</v>
      </c>
      <c r="B627" s="13">
        <v>45344</v>
      </c>
      <c r="C627" s="29">
        <f>YEAR(B627) - YEAR(_xlfn.MINIFS($B:$B, $A:$A, A627)) + 1</f>
        <v>1</v>
      </c>
      <c r="D627" s="15">
        <f>IF(C627=1, 1500 - SUMIFS($Y:$Y, $A:$A, A627, $C:$C, C627, $E:$E, "Approved", $Z:$Z, "&lt;&gt;PFA GC", $F:$F, "&lt;&gt;No"),
   IF(C627=2, 1000 - SUMIFS($Y:$Y, $A:$A, A627, $C:$C, C627, $E:$E, "Approved", $Z:$Z, "&lt;&gt;PFA GC", $F:$F, "&lt;&gt;No"),
   IF(C627&gt;=3, 500 - SUMIFS($Y:$Y, $A:$A, A627, $C:$C, C627, $E:$E, "Approved", $Z:$Z, "&lt;&gt;PFA GC", $F:$F, "&lt;&gt;No"), "")))</f>
        <v>625</v>
      </c>
      <c r="E627" s="16" t="s">
        <v>28</v>
      </c>
      <c r="F627" s="49" t="s">
        <v>29</v>
      </c>
      <c r="G627" s="44" t="s">
        <v>30</v>
      </c>
      <c r="H627" s="23" t="s">
        <v>93</v>
      </c>
      <c r="I627" s="23" t="s">
        <v>94</v>
      </c>
      <c r="J627" s="23">
        <v>68502</v>
      </c>
      <c r="K627" s="23" t="s">
        <v>95</v>
      </c>
      <c r="L627" s="20" t="s">
        <v>2080</v>
      </c>
      <c r="M627" s="37" t="s">
        <v>101</v>
      </c>
      <c r="N627" s="23" t="s">
        <v>97</v>
      </c>
      <c r="O627" s="23" t="s">
        <v>98</v>
      </c>
      <c r="P627" s="41" t="s">
        <v>270</v>
      </c>
      <c r="Q627" s="23" t="s">
        <v>31</v>
      </c>
      <c r="R627" s="7" t="s">
        <v>31</v>
      </c>
      <c r="S627" s="23">
        <v>1</v>
      </c>
      <c r="T627" s="46" t="s">
        <v>31</v>
      </c>
      <c r="U627" s="7" t="s">
        <v>31</v>
      </c>
      <c r="V627" s="41" t="s">
        <v>85</v>
      </c>
      <c r="W627" s="23" t="s">
        <v>107</v>
      </c>
      <c r="X627" s="7" t="s">
        <v>43</v>
      </c>
      <c r="Y627" s="10">
        <v>875</v>
      </c>
      <c r="Z627" s="12"/>
      <c r="AA627" s="12" t="s">
        <v>121</v>
      </c>
      <c r="AB627" s="51" t="s">
        <v>148</v>
      </c>
      <c r="AC627" s="23" t="s">
        <v>148</v>
      </c>
      <c r="AF627" s="23"/>
    </row>
    <row r="628" spans="1:32" ht="15" customHeight="1" x14ac:dyDescent="0.25">
      <c r="A628" s="42" t="s">
        <v>1558</v>
      </c>
      <c r="B628" s="13">
        <v>45344</v>
      </c>
      <c r="C628" s="29">
        <f>YEAR(B628) - YEAR(_xlfn.MINIFS($B:$B, $A:$A, A628)) + 1</f>
        <v>1</v>
      </c>
      <c r="D628" s="15">
        <f>IF(C628=1, 1500 - SUMIFS($Y:$Y, $A:$A, A628, $C:$C, C628, $E:$E, "Approved", $Z:$Z, "&lt;&gt;PFA GC", $F:$F, "&lt;&gt;No"),
   IF(C628=2, 1000 - SUMIFS($Y:$Y, $A:$A, A628, $C:$C, C628, $E:$E, "Approved", $Z:$Z, "&lt;&gt;PFA GC", $F:$F, "&lt;&gt;No"),
   IF(C628&gt;=3, 500 - SUMIFS($Y:$Y, $A:$A, A628, $C:$C, C628, $E:$E, "Approved", $Z:$Z, "&lt;&gt;PFA GC", $F:$F, "&lt;&gt;No"), "")))</f>
        <v>1000</v>
      </c>
      <c r="E628" s="16" t="s">
        <v>28</v>
      </c>
      <c r="F628" s="28">
        <v>45344</v>
      </c>
      <c r="G628" s="28" t="s">
        <v>30</v>
      </c>
      <c r="H628" s="23" t="s">
        <v>31</v>
      </c>
      <c r="I628" s="23" t="s">
        <v>31</v>
      </c>
      <c r="J628" s="23" t="s">
        <v>31</v>
      </c>
      <c r="K628" s="23" t="s">
        <v>31</v>
      </c>
      <c r="L628" s="20">
        <v>20417</v>
      </c>
      <c r="M628" s="37" t="s">
        <v>31</v>
      </c>
      <c r="N628" s="37" t="s">
        <v>31</v>
      </c>
      <c r="O628" s="37" t="s">
        <v>31</v>
      </c>
      <c r="P628" s="37" t="s">
        <v>31</v>
      </c>
      <c r="Q628" s="37" t="s">
        <v>31</v>
      </c>
      <c r="R628" s="7" t="s">
        <v>31</v>
      </c>
      <c r="S628" s="37" t="s">
        <v>31</v>
      </c>
      <c r="T628" s="43" t="s">
        <v>31</v>
      </c>
      <c r="U628" s="7" t="s">
        <v>31</v>
      </c>
      <c r="V628" s="22" t="s">
        <v>32</v>
      </c>
      <c r="W628" s="23" t="s">
        <v>61</v>
      </c>
      <c r="X628" s="7" t="s">
        <v>34</v>
      </c>
      <c r="Y628" s="10">
        <v>100</v>
      </c>
      <c r="Z628" s="23" t="s">
        <v>89</v>
      </c>
      <c r="AA628" s="37" t="s">
        <v>63</v>
      </c>
      <c r="AB628" s="51"/>
      <c r="AC628" s="23"/>
      <c r="AF628" s="23"/>
    </row>
    <row r="629" spans="1:32" ht="15" customHeight="1" x14ac:dyDescent="0.25">
      <c r="A629" s="42" t="s">
        <v>1558</v>
      </c>
      <c r="B629" s="13">
        <v>45344</v>
      </c>
      <c r="C629" s="29">
        <f>YEAR(B629) - YEAR(_xlfn.MINIFS($B:$B, $A:$A, A629)) + 1</f>
        <v>1</v>
      </c>
      <c r="D629" s="15">
        <f>IF(C629=1, 1500 - SUMIFS($Y:$Y, $A:$A, A629, $C:$C, C629, $E:$E, "Approved", $Z:$Z, "&lt;&gt;PFA GC", $F:$F, "&lt;&gt;No"),
   IF(C629=2, 1000 - SUMIFS($Y:$Y, $A:$A, A629, $C:$C, C629, $E:$E, "Approved", $Z:$Z, "&lt;&gt;PFA GC", $F:$F, "&lt;&gt;No"),
   IF(C629&gt;=3, 500 - SUMIFS($Y:$Y, $A:$A, A629, $C:$C, C629, $E:$E, "Approved", $Z:$Z, "&lt;&gt;PFA GC", $F:$F, "&lt;&gt;No"), "")))</f>
        <v>1000</v>
      </c>
      <c r="E629" s="16" t="s">
        <v>28</v>
      </c>
      <c r="F629" s="28">
        <v>45344</v>
      </c>
      <c r="G629" s="28" t="s">
        <v>30</v>
      </c>
      <c r="H629" s="23" t="s">
        <v>31</v>
      </c>
      <c r="I629" s="23" t="s">
        <v>31</v>
      </c>
      <c r="J629" s="23" t="s">
        <v>31</v>
      </c>
      <c r="K629" s="23" t="s">
        <v>31</v>
      </c>
      <c r="L629" s="20">
        <v>20417</v>
      </c>
      <c r="M629" s="37" t="s">
        <v>31</v>
      </c>
      <c r="N629" s="37" t="s">
        <v>31</v>
      </c>
      <c r="O629" s="37" t="s">
        <v>31</v>
      </c>
      <c r="P629" s="37" t="s">
        <v>31</v>
      </c>
      <c r="Q629" s="37" t="s">
        <v>31</v>
      </c>
      <c r="R629" s="7" t="s">
        <v>31</v>
      </c>
      <c r="S629" s="37" t="s">
        <v>31</v>
      </c>
      <c r="T629" s="43" t="s">
        <v>31</v>
      </c>
      <c r="U629" s="7" t="s">
        <v>31</v>
      </c>
      <c r="V629" s="48" t="s">
        <v>32</v>
      </c>
      <c r="W629" s="23" t="s">
        <v>61</v>
      </c>
      <c r="X629" s="7" t="s">
        <v>40</v>
      </c>
      <c r="Y629" s="10">
        <v>100</v>
      </c>
      <c r="Z629" s="23" t="s">
        <v>89</v>
      </c>
      <c r="AA629" s="12" t="s">
        <v>169</v>
      </c>
      <c r="AB629" s="51"/>
      <c r="AC629" s="23"/>
      <c r="AF629" s="23"/>
    </row>
    <row r="630" spans="1:32" ht="15" customHeight="1" x14ac:dyDescent="0.25">
      <c r="A630" s="31" t="s">
        <v>1272</v>
      </c>
      <c r="B630" s="13">
        <v>45344</v>
      </c>
      <c r="C630" s="29">
        <f>YEAR(B630) - YEAR(_xlfn.MINIFS($B:$B, $A:$A, A630)) + 1</f>
        <v>2</v>
      </c>
      <c r="D630" s="15">
        <f>IF(C630=1, 1500 - SUMIFS($Y:$Y, $A:$A, A630, $C:$C, C630, $E:$E, "Approved", $Z:$Z, "&lt;&gt;PFA GC", $F:$F, "&lt;&gt;No"),
   IF(C630=2, 1000 - SUMIFS($Y:$Y, $A:$A, A630, $C:$C, C630, $E:$E, "Approved", $Z:$Z, "&lt;&gt;PFA GC", $F:$F, "&lt;&gt;No"),
   IF(C630&gt;=3, 500 - SUMIFS($Y:$Y, $A:$A, A630, $C:$C, C630, $E:$E, "Approved", $Z:$Z, "&lt;&gt;PFA GC", $F:$F, "&lt;&gt;No"), "")))</f>
        <v>1000</v>
      </c>
      <c r="E630" s="16" t="s">
        <v>28</v>
      </c>
      <c r="F630" s="28">
        <v>45344</v>
      </c>
      <c r="G630" s="28" t="s">
        <v>30</v>
      </c>
      <c r="H630" s="23" t="s">
        <v>31</v>
      </c>
      <c r="I630" s="23" t="s">
        <v>31</v>
      </c>
      <c r="J630" s="23" t="s">
        <v>31</v>
      </c>
      <c r="K630" s="23" t="s">
        <v>31</v>
      </c>
      <c r="L630" s="20">
        <v>33482</v>
      </c>
      <c r="M630" s="37" t="s">
        <v>31</v>
      </c>
      <c r="N630" s="37" t="s">
        <v>31</v>
      </c>
      <c r="O630" s="37" t="s">
        <v>31</v>
      </c>
      <c r="P630" s="37" t="s">
        <v>31</v>
      </c>
      <c r="Q630" s="37" t="s">
        <v>31</v>
      </c>
      <c r="R630" s="7" t="s">
        <v>31</v>
      </c>
      <c r="S630" s="37" t="s">
        <v>31</v>
      </c>
      <c r="T630" s="43" t="s">
        <v>31</v>
      </c>
      <c r="U630" s="7" t="s">
        <v>31</v>
      </c>
      <c r="V630" s="48" t="s">
        <v>32</v>
      </c>
      <c r="W630" s="23" t="s">
        <v>61</v>
      </c>
      <c r="X630" s="7" t="s">
        <v>34</v>
      </c>
      <c r="Y630" s="10">
        <v>100</v>
      </c>
      <c r="Z630" s="23" t="s">
        <v>89</v>
      </c>
      <c r="AA630" s="37" t="s">
        <v>63</v>
      </c>
      <c r="AB630" s="51"/>
      <c r="AC630" s="23"/>
      <c r="AF630" s="23"/>
    </row>
    <row r="631" spans="1:32" ht="15" customHeight="1" x14ac:dyDescent="0.25">
      <c r="A631" s="31" t="s">
        <v>1272</v>
      </c>
      <c r="B631" s="25">
        <v>45344</v>
      </c>
      <c r="C631" s="29">
        <f>YEAR(B631) - YEAR(_xlfn.MINIFS($B:$B, $A:$A, A631)) + 1</f>
        <v>2</v>
      </c>
      <c r="D631" s="15">
        <f>IF(C631=1, 1500 - SUMIFS($Y:$Y, $A:$A, A631, $C:$C, C631, $E:$E, "Approved", $Z:$Z, "&lt;&gt;PFA GC", $F:$F, "&lt;&gt;No"),
   IF(C631=2, 1000 - SUMIFS($Y:$Y, $A:$A, A631, $C:$C, C631, $E:$E, "Approved", $Z:$Z, "&lt;&gt;PFA GC", $F:$F, "&lt;&gt;No"),
   IF(C631&gt;=3, 500 - SUMIFS($Y:$Y, $A:$A, A631, $C:$C, C631, $E:$E, "Approved", $Z:$Z, "&lt;&gt;PFA GC", $F:$F, "&lt;&gt;No"), "")))</f>
        <v>1000</v>
      </c>
      <c r="E631" s="16" t="s">
        <v>28</v>
      </c>
      <c r="F631" s="28">
        <v>45344</v>
      </c>
      <c r="G631" s="28" t="s">
        <v>30</v>
      </c>
      <c r="H631" s="23" t="s">
        <v>31</v>
      </c>
      <c r="I631" s="23" t="s">
        <v>31</v>
      </c>
      <c r="J631" s="23" t="s">
        <v>31</v>
      </c>
      <c r="K631" s="23" t="s">
        <v>31</v>
      </c>
      <c r="L631" s="20">
        <v>33482</v>
      </c>
      <c r="M631" s="37" t="s">
        <v>31</v>
      </c>
      <c r="N631" s="37" t="s">
        <v>31</v>
      </c>
      <c r="O631" s="37" t="s">
        <v>31</v>
      </c>
      <c r="P631" s="37" t="s">
        <v>31</v>
      </c>
      <c r="Q631" s="37" t="s">
        <v>31</v>
      </c>
      <c r="R631" s="7" t="s">
        <v>31</v>
      </c>
      <c r="S631" s="37" t="s">
        <v>31</v>
      </c>
      <c r="T631" s="43" t="s">
        <v>31</v>
      </c>
      <c r="U631" s="7" t="s">
        <v>31</v>
      </c>
      <c r="V631" s="48" t="s">
        <v>32</v>
      </c>
      <c r="W631" s="23" t="s">
        <v>61</v>
      </c>
      <c r="X631" s="7" t="s">
        <v>40</v>
      </c>
      <c r="Y631" s="10">
        <v>100</v>
      </c>
      <c r="Z631" s="23" t="s">
        <v>89</v>
      </c>
      <c r="AA631" s="12" t="s">
        <v>169</v>
      </c>
      <c r="AB631" s="51"/>
      <c r="AC631" s="23"/>
      <c r="AF631" s="23"/>
    </row>
    <row r="632" spans="1:32" ht="15" customHeight="1" x14ac:dyDescent="0.25">
      <c r="A632" s="27" t="s">
        <v>1459</v>
      </c>
      <c r="B632" s="25">
        <v>45345</v>
      </c>
      <c r="C632" s="29">
        <f>YEAR(B632) - YEAR(_xlfn.MINIFS($B:$B, $A:$A, A632)) + 1</f>
        <v>2</v>
      </c>
      <c r="D632" s="15">
        <f>IF(C632=1, 1500 - SUMIFS($Y:$Y, $A:$A, A632, $C:$C, C632, $E:$E, "Approved", $Z:$Z, "&lt;&gt;PFA GC", $F:$F, "&lt;&gt;No"),
   IF(C632=2, 1000 - SUMIFS($Y:$Y, $A:$A, A632, $C:$C, C632, $E:$E, "Approved", $Z:$Z, "&lt;&gt;PFA GC", $F:$F, "&lt;&gt;No"),
   IF(C632&gt;=3, 500 - SUMIFS($Y:$Y, $A:$A, A632, $C:$C, C632, $E:$E, "Approved", $Z:$Z, "&lt;&gt;PFA GC", $F:$F, "&lt;&gt;No"), "")))</f>
        <v>814.01</v>
      </c>
      <c r="E632" s="16" t="s">
        <v>28</v>
      </c>
      <c r="F632" s="28" t="s">
        <v>29</v>
      </c>
      <c r="G632" s="29" t="s">
        <v>30</v>
      </c>
      <c r="H632" s="23" t="s">
        <v>467</v>
      </c>
      <c r="I632" s="23" t="s">
        <v>94</v>
      </c>
      <c r="J632" s="23">
        <v>69221</v>
      </c>
      <c r="K632" s="23" t="s">
        <v>95</v>
      </c>
      <c r="L632" s="20" t="s">
        <v>2068</v>
      </c>
      <c r="M632" s="37" t="s">
        <v>96</v>
      </c>
      <c r="N632" s="23" t="s">
        <v>102</v>
      </c>
      <c r="O632" s="23" t="s">
        <v>98</v>
      </c>
      <c r="P632" s="41" t="s">
        <v>270</v>
      </c>
      <c r="Q632" s="23" t="s">
        <v>114</v>
      </c>
      <c r="R632" s="7" t="s">
        <v>31</v>
      </c>
      <c r="S632" s="23">
        <v>2</v>
      </c>
      <c r="T632" s="46">
        <v>2617.17</v>
      </c>
      <c r="U632" s="7" t="s">
        <v>31</v>
      </c>
      <c r="V632" s="18" t="s">
        <v>82</v>
      </c>
      <c r="W632" s="23" t="s">
        <v>206</v>
      </c>
      <c r="X632" s="7" t="s">
        <v>33</v>
      </c>
      <c r="Y632" s="10">
        <v>185.99</v>
      </c>
      <c r="Z632" s="23"/>
      <c r="AA632" s="12" t="s">
        <v>622</v>
      </c>
      <c r="AB632" s="51" t="s">
        <v>99</v>
      </c>
      <c r="AC632" s="23" t="s">
        <v>99</v>
      </c>
      <c r="AF632" s="23"/>
    </row>
    <row r="633" spans="1:32" ht="15" customHeight="1" x14ac:dyDescent="0.25">
      <c r="A633" s="31" t="s">
        <v>1563</v>
      </c>
      <c r="B633" s="32">
        <v>45345</v>
      </c>
      <c r="C633" s="29">
        <f>YEAR(B633) - YEAR(_xlfn.MINIFS($B:$B, $A:$A, A633)) + 1</f>
        <v>1</v>
      </c>
      <c r="D633" s="15">
        <f>IF(C633=1, 1500 - SUMIFS($Y:$Y, $A:$A, A633, $C:$C, C633, $E:$E, "Approved", $Z:$Z, "&lt;&gt;PFA GC", $F:$F, "&lt;&gt;No"),
   IF(C633=2, 1000 - SUMIFS($Y:$Y, $A:$A, A633, $C:$C, C633, $E:$E, "Approved", $Z:$Z, "&lt;&gt;PFA GC", $F:$F, "&lt;&gt;No"),
   IF(C633&gt;=3, 500 - SUMIFS($Y:$Y, $A:$A, A633, $C:$C, C633, $E:$E, "Approved", $Z:$Z, "&lt;&gt;PFA GC", $F:$F, "&lt;&gt;No"), "")))</f>
        <v>379.19000000000005</v>
      </c>
      <c r="E633" s="16" t="s">
        <v>28</v>
      </c>
      <c r="F633" s="49" t="s">
        <v>29</v>
      </c>
      <c r="G633" s="44" t="s">
        <v>30</v>
      </c>
      <c r="H633" s="41" t="s">
        <v>476</v>
      </c>
      <c r="I633" s="41" t="s">
        <v>94</v>
      </c>
      <c r="J633" s="41">
        <v>68801</v>
      </c>
      <c r="K633" s="41" t="s">
        <v>625</v>
      </c>
      <c r="L633" s="20" t="s">
        <v>2084</v>
      </c>
      <c r="M633" s="45" t="s">
        <v>101</v>
      </c>
      <c r="N633" s="41" t="s">
        <v>97</v>
      </c>
      <c r="O633" s="41" t="s">
        <v>180</v>
      </c>
      <c r="P633" s="41" t="s">
        <v>270</v>
      </c>
      <c r="Q633" s="41" t="s">
        <v>114</v>
      </c>
      <c r="R633" s="7" t="s">
        <v>488</v>
      </c>
      <c r="S633" s="41">
        <v>1</v>
      </c>
      <c r="T633" s="46">
        <v>0</v>
      </c>
      <c r="U633" s="7">
        <v>10</v>
      </c>
      <c r="V633" s="48" t="s">
        <v>32</v>
      </c>
      <c r="W633" s="41" t="s">
        <v>61</v>
      </c>
      <c r="X633" s="7" t="s">
        <v>49</v>
      </c>
      <c r="Y633" s="10">
        <v>1120.81</v>
      </c>
      <c r="Z633" s="23"/>
      <c r="AA633" s="50" t="s">
        <v>626</v>
      </c>
      <c r="AB633" s="51"/>
      <c r="AC633" s="23"/>
      <c r="AF633" s="23"/>
    </row>
    <row r="634" spans="1:32" ht="15" customHeight="1" x14ac:dyDescent="0.25">
      <c r="A634" s="31" t="s">
        <v>1564</v>
      </c>
      <c r="B634" s="32">
        <v>45345</v>
      </c>
      <c r="C634" s="29">
        <f>YEAR(B634) - YEAR(_xlfn.MINIFS($B:$B, $A:$A, A634)) + 1</f>
        <v>1</v>
      </c>
      <c r="D634" s="15">
        <f>IF(C634=1, 1500 - SUMIFS($Y:$Y, $A:$A, A634, $C:$C, C634, $E:$E, "Approved", $Z:$Z, "&lt;&gt;PFA GC", $F:$F, "&lt;&gt;No"),
   IF(C634=2, 1000 - SUMIFS($Y:$Y, $A:$A, A634, $C:$C, C634, $E:$E, "Approved", $Z:$Z, "&lt;&gt;PFA GC", $F:$F, "&lt;&gt;No"),
   IF(C634&gt;=3, 500 - SUMIFS($Y:$Y, $A:$A, A634, $C:$C, C634, $E:$E, "Approved", $Z:$Z, "&lt;&gt;PFA GC", $F:$F, "&lt;&gt;No"), "")))</f>
        <v>253.51</v>
      </c>
      <c r="E634" s="16" t="s">
        <v>28</v>
      </c>
      <c r="F634" s="49" t="s">
        <v>29</v>
      </c>
      <c r="G634" s="44" t="s">
        <v>30</v>
      </c>
      <c r="H634" s="41" t="s">
        <v>100</v>
      </c>
      <c r="I634" s="41" t="s">
        <v>94</v>
      </c>
      <c r="J634" s="41">
        <v>68137</v>
      </c>
      <c r="K634" s="41" t="s">
        <v>95</v>
      </c>
      <c r="L634" s="20" t="s">
        <v>2098</v>
      </c>
      <c r="M634" s="45" t="s">
        <v>101</v>
      </c>
      <c r="N634" s="41" t="s">
        <v>102</v>
      </c>
      <c r="O634" s="41" t="s">
        <v>103</v>
      </c>
      <c r="P634" s="41" t="s">
        <v>270</v>
      </c>
      <c r="Q634" s="41" t="s">
        <v>114</v>
      </c>
      <c r="R634" s="7" t="s">
        <v>488</v>
      </c>
      <c r="S634" s="41">
        <v>1</v>
      </c>
      <c r="T634" s="46">
        <v>0</v>
      </c>
      <c r="U634" s="7">
        <v>3</v>
      </c>
      <c r="V634" s="48" t="s">
        <v>47</v>
      </c>
      <c r="W634" s="41" t="s">
        <v>368</v>
      </c>
      <c r="X634" s="7" t="s">
        <v>43</v>
      </c>
      <c r="Y634" s="10">
        <v>1246.49</v>
      </c>
      <c r="Z634" s="23"/>
      <c r="AA634" s="50" t="s">
        <v>537</v>
      </c>
      <c r="AB634" s="51"/>
      <c r="AC634" s="23"/>
      <c r="AF634" s="23"/>
    </row>
    <row r="635" spans="1:32" ht="15" customHeight="1" x14ac:dyDescent="0.25">
      <c r="A635" s="27" t="s">
        <v>1562</v>
      </c>
      <c r="B635" s="25">
        <v>45345</v>
      </c>
      <c r="C635" s="29">
        <f>YEAR(B635) - YEAR(_xlfn.MINIFS($B:$B, $A:$A, A635)) + 1</f>
        <v>1</v>
      </c>
      <c r="D635" s="15">
        <f>IF(C635=1, 1500 - SUMIFS($Y:$Y, $A:$A, A635, $C:$C, C635, $E:$E, "Approved", $Z:$Z, "&lt;&gt;PFA GC", $F:$F, "&lt;&gt;No"),
   IF(C635=2, 1000 - SUMIFS($Y:$Y, $A:$A, A635, $C:$C, C635, $E:$E, "Approved", $Z:$Z, "&lt;&gt;PFA GC", $F:$F, "&lt;&gt;No"),
   IF(C635&gt;=3, 500 - SUMIFS($Y:$Y, $A:$A, A635, $C:$C, C635, $E:$E, "Approved", $Z:$Z, "&lt;&gt;PFA GC", $F:$F, "&lt;&gt;No"), "")))</f>
        <v>1500</v>
      </c>
      <c r="E635" s="16" t="s">
        <v>28</v>
      </c>
      <c r="F635" s="28" t="s">
        <v>99</v>
      </c>
      <c r="G635" s="29" t="s">
        <v>202</v>
      </c>
      <c r="H635" s="23" t="s">
        <v>623</v>
      </c>
      <c r="I635" s="23" t="s">
        <v>94</v>
      </c>
      <c r="J635" s="23">
        <v>69022</v>
      </c>
      <c r="K635" s="37" t="s">
        <v>95</v>
      </c>
      <c r="L635" s="20">
        <v>28956</v>
      </c>
      <c r="M635" s="37" t="s">
        <v>96</v>
      </c>
      <c r="N635" s="37" t="s">
        <v>97</v>
      </c>
      <c r="O635" s="37" t="s">
        <v>98</v>
      </c>
      <c r="P635" s="37" t="s">
        <v>270</v>
      </c>
      <c r="Q635" s="37" t="s">
        <v>114</v>
      </c>
      <c r="R635" s="7" t="s">
        <v>31</v>
      </c>
      <c r="S635" s="23">
        <v>2</v>
      </c>
      <c r="T635" s="43">
        <v>4000</v>
      </c>
      <c r="U635" s="7" t="s">
        <v>126</v>
      </c>
      <c r="V635" s="34" t="s">
        <v>81</v>
      </c>
      <c r="W635" s="23" t="s">
        <v>109</v>
      </c>
      <c r="X635" s="7" t="s">
        <v>49</v>
      </c>
      <c r="Y635" s="10">
        <v>584.19000000000005</v>
      </c>
      <c r="Z635" s="23"/>
      <c r="AA635" s="12" t="s">
        <v>624</v>
      </c>
      <c r="AB635" s="51"/>
      <c r="AC635" s="23"/>
      <c r="AF635" s="23"/>
    </row>
    <row r="636" spans="1:32" ht="15" customHeight="1" x14ac:dyDescent="0.25">
      <c r="A636" s="42" t="s">
        <v>1561</v>
      </c>
      <c r="B636" s="25">
        <v>45345</v>
      </c>
      <c r="C636" s="29">
        <f>YEAR(B636) - YEAR(_xlfn.MINIFS($B:$B, $A:$A, A636)) + 1</f>
        <v>1</v>
      </c>
      <c r="D636" s="15">
        <f>IF(C636=1, 1500 - SUMIFS($Y:$Y, $A:$A, A636, $C:$C, C636, $E:$E, "Approved", $Z:$Z, "&lt;&gt;PFA GC", $F:$F, "&lt;&gt;No"),
   IF(C636=2, 1000 - SUMIFS($Y:$Y, $A:$A, A636, $C:$C, C636, $E:$E, "Approved", $Z:$Z, "&lt;&gt;PFA GC", $F:$F, "&lt;&gt;No"),
   IF(C636&gt;=3, 500 - SUMIFS($Y:$Y, $A:$A, A636, $C:$C, C636, $E:$E, "Approved", $Z:$Z, "&lt;&gt;PFA GC", $F:$F, "&lt;&gt;No"), "")))</f>
        <v>1500</v>
      </c>
      <c r="E636" s="16" t="s">
        <v>28</v>
      </c>
      <c r="F636" s="28">
        <v>45345</v>
      </c>
      <c r="G636" s="28" t="s">
        <v>30</v>
      </c>
      <c r="H636" s="23" t="s">
        <v>31</v>
      </c>
      <c r="I636" s="23" t="s">
        <v>31</v>
      </c>
      <c r="J636" s="23" t="s">
        <v>31</v>
      </c>
      <c r="K636" s="23" t="s">
        <v>31</v>
      </c>
      <c r="L636" s="20">
        <v>34184</v>
      </c>
      <c r="M636" s="37" t="s">
        <v>31</v>
      </c>
      <c r="N636" s="37" t="s">
        <v>31</v>
      </c>
      <c r="O636" s="37" t="s">
        <v>31</v>
      </c>
      <c r="P636" s="37" t="s">
        <v>31</v>
      </c>
      <c r="Q636" s="37" t="s">
        <v>31</v>
      </c>
      <c r="R636" s="7" t="s">
        <v>31</v>
      </c>
      <c r="S636" s="37" t="s">
        <v>31</v>
      </c>
      <c r="T636" s="43" t="s">
        <v>31</v>
      </c>
      <c r="U636" s="7" t="s">
        <v>31</v>
      </c>
      <c r="V636" s="22" t="s">
        <v>32</v>
      </c>
      <c r="W636" s="23" t="s">
        <v>61</v>
      </c>
      <c r="X636" s="7" t="s">
        <v>34</v>
      </c>
      <c r="Y636" s="10">
        <v>100</v>
      </c>
      <c r="Z636" s="23" t="s">
        <v>89</v>
      </c>
      <c r="AA636" s="37" t="s">
        <v>63</v>
      </c>
      <c r="AB636" s="51"/>
      <c r="AC636" s="23"/>
      <c r="AF636" s="23"/>
    </row>
    <row r="637" spans="1:32" ht="15" customHeight="1" x14ac:dyDescent="0.25">
      <c r="A637" s="42" t="s">
        <v>1561</v>
      </c>
      <c r="B637" s="13">
        <v>45345</v>
      </c>
      <c r="C637" s="29">
        <f>YEAR(B637) - YEAR(_xlfn.MINIFS($B:$B, $A:$A, A637)) + 1</f>
        <v>1</v>
      </c>
      <c r="D637" s="15">
        <f>IF(C637=1, 1500 - SUMIFS($Y:$Y, $A:$A, A637, $C:$C, C637, $E:$E, "Approved", $Z:$Z, "&lt;&gt;PFA GC", $F:$F, "&lt;&gt;No"),
   IF(C637=2, 1000 - SUMIFS($Y:$Y, $A:$A, A637, $C:$C, C637, $E:$E, "Approved", $Z:$Z, "&lt;&gt;PFA GC", $F:$F, "&lt;&gt;No"),
   IF(C637&gt;=3, 500 - SUMIFS($Y:$Y, $A:$A, A637, $C:$C, C637, $E:$E, "Approved", $Z:$Z, "&lt;&gt;PFA GC", $F:$F, "&lt;&gt;No"), "")))</f>
        <v>1500</v>
      </c>
      <c r="E637" s="16" t="s">
        <v>28</v>
      </c>
      <c r="F637" s="28">
        <v>45345</v>
      </c>
      <c r="G637" s="28" t="s">
        <v>30</v>
      </c>
      <c r="H637" s="23" t="s">
        <v>31</v>
      </c>
      <c r="I637" s="23" t="s">
        <v>31</v>
      </c>
      <c r="J637" s="23" t="s">
        <v>31</v>
      </c>
      <c r="K637" s="23" t="s">
        <v>31</v>
      </c>
      <c r="L637" s="20">
        <v>34184</v>
      </c>
      <c r="M637" s="37" t="s">
        <v>31</v>
      </c>
      <c r="N637" s="37" t="s">
        <v>31</v>
      </c>
      <c r="O637" s="37" t="s">
        <v>31</v>
      </c>
      <c r="P637" s="37" t="s">
        <v>31</v>
      </c>
      <c r="Q637" s="37" t="s">
        <v>31</v>
      </c>
      <c r="R637" s="7" t="s">
        <v>31</v>
      </c>
      <c r="S637" s="37" t="s">
        <v>31</v>
      </c>
      <c r="T637" s="43" t="s">
        <v>31</v>
      </c>
      <c r="U637" s="7" t="s">
        <v>31</v>
      </c>
      <c r="V637" s="22" t="s">
        <v>32</v>
      </c>
      <c r="W637" s="23" t="s">
        <v>61</v>
      </c>
      <c r="X637" s="7" t="s">
        <v>40</v>
      </c>
      <c r="Y637" s="10">
        <v>100</v>
      </c>
      <c r="Z637" s="23" t="s">
        <v>89</v>
      </c>
      <c r="AA637" s="12" t="s">
        <v>169</v>
      </c>
      <c r="AB637" s="51"/>
      <c r="AC637" s="23"/>
      <c r="AF637" s="23"/>
    </row>
    <row r="638" spans="1:32" ht="15" customHeight="1" x14ac:dyDescent="0.25">
      <c r="A638" s="30" t="s">
        <v>1258</v>
      </c>
      <c r="B638" s="13">
        <v>45346</v>
      </c>
      <c r="C638" s="29">
        <f>YEAR(B638) - YEAR(_xlfn.MINIFS($B:$B, $A:$A, A638)) + 1</f>
        <v>2</v>
      </c>
      <c r="D638" s="15">
        <f>IF(C638=1, 1500 - SUMIFS($Y:$Y, $A:$A, A638, $C:$C, C638, $E:$E, "Approved", $Z:$Z, "&lt;&gt;PFA GC", $F:$F, "&lt;&gt;No"),
   IF(C638=2, 1000 - SUMIFS($Y:$Y, $A:$A, A638, $C:$C, C638, $E:$E, "Approved", $Z:$Z, "&lt;&gt;PFA GC", $F:$F, "&lt;&gt;No"),
   IF(C638&gt;=3, 500 - SUMIFS($Y:$Y, $A:$A, A638, $C:$C, C638, $E:$E, "Approved", $Z:$Z, "&lt;&gt;PFA GC", $F:$F, "&lt;&gt;No"), "")))</f>
        <v>35.629999999999995</v>
      </c>
      <c r="E638" s="16" t="s">
        <v>28</v>
      </c>
      <c r="F638" s="28" t="s">
        <v>29</v>
      </c>
      <c r="G638" s="28" t="s">
        <v>30</v>
      </c>
      <c r="H638" s="24" t="s">
        <v>93</v>
      </c>
      <c r="I638" s="24" t="s">
        <v>94</v>
      </c>
      <c r="J638" s="23">
        <v>68516</v>
      </c>
      <c r="K638" s="23" t="s">
        <v>95</v>
      </c>
      <c r="L638" s="20" t="s">
        <v>2099</v>
      </c>
      <c r="M638" s="23" t="s">
        <v>101</v>
      </c>
      <c r="N638" s="23" t="s">
        <v>97</v>
      </c>
      <c r="O638" s="23" t="s">
        <v>98</v>
      </c>
      <c r="P638" s="41" t="s">
        <v>270</v>
      </c>
      <c r="Q638" s="23" t="s">
        <v>31</v>
      </c>
      <c r="R638" s="7" t="s">
        <v>31</v>
      </c>
      <c r="S638" s="23">
        <v>1</v>
      </c>
      <c r="T638" s="46" t="s">
        <v>31</v>
      </c>
      <c r="U638" s="7" t="s">
        <v>31</v>
      </c>
      <c r="V638" s="34" t="s">
        <v>81</v>
      </c>
      <c r="W638" s="23" t="s">
        <v>109</v>
      </c>
      <c r="X638" s="7" t="s">
        <v>40</v>
      </c>
      <c r="Y638" s="10">
        <v>200</v>
      </c>
      <c r="Z638" s="23" t="s">
        <v>35</v>
      </c>
      <c r="AA638" s="12" t="s">
        <v>169</v>
      </c>
      <c r="AB638" s="51" t="s">
        <v>99</v>
      </c>
      <c r="AC638" s="23" t="s">
        <v>99</v>
      </c>
      <c r="AF638" s="23"/>
    </row>
    <row r="639" spans="1:32" ht="15" customHeight="1" x14ac:dyDescent="0.25">
      <c r="A639" s="27" t="s">
        <v>1568</v>
      </c>
      <c r="B639" s="13">
        <v>45348</v>
      </c>
      <c r="C639" s="29">
        <f>YEAR(B639) - YEAR(_xlfn.MINIFS($B:$B, $A:$A, A639)) + 1</f>
        <v>1</v>
      </c>
      <c r="D639" s="15">
        <f>IF(C639=1, 1500 - SUMIFS($Y:$Y, $A:$A, A639, $C:$C, C639, $E:$E, "Approved", $Z:$Z, "&lt;&gt;PFA GC", $F:$F, "&lt;&gt;No"),
   IF(C639=2, 1000 - SUMIFS($Y:$Y, $A:$A, A639, $C:$C, C639, $E:$E, "Approved", $Z:$Z, "&lt;&gt;PFA GC", $F:$F, "&lt;&gt;No"),
   IF(C639&gt;=3, 500 - SUMIFS($Y:$Y, $A:$A, A639, $C:$C, C639, $E:$E, "Approved", $Z:$Z, "&lt;&gt;PFA GC", $F:$F, "&lt;&gt;No"), "")))</f>
        <v>1500</v>
      </c>
      <c r="E639" s="36" t="s">
        <v>139</v>
      </c>
      <c r="F639" s="28" t="s">
        <v>99</v>
      </c>
      <c r="G639" s="29" t="s">
        <v>202</v>
      </c>
      <c r="H639" s="23" t="s">
        <v>93</v>
      </c>
      <c r="I639" s="23" t="s">
        <v>94</v>
      </c>
      <c r="J639" s="23">
        <v>68507</v>
      </c>
      <c r="K639" s="23" t="s">
        <v>95</v>
      </c>
      <c r="L639" s="20" t="s">
        <v>2080</v>
      </c>
      <c r="M639" s="37" t="s">
        <v>96</v>
      </c>
      <c r="N639" s="23" t="s">
        <v>97</v>
      </c>
      <c r="O639" s="23" t="s">
        <v>98</v>
      </c>
      <c r="P639" s="23" t="s">
        <v>99</v>
      </c>
      <c r="Q639" s="23" t="s">
        <v>114</v>
      </c>
      <c r="R639" s="7" t="s">
        <v>507</v>
      </c>
      <c r="S639" s="23">
        <v>2</v>
      </c>
      <c r="T639" s="43">
        <v>785.79</v>
      </c>
      <c r="U639" s="7" t="s">
        <v>31</v>
      </c>
      <c r="V639" s="22" t="s">
        <v>82</v>
      </c>
      <c r="W639" s="23" t="s">
        <v>206</v>
      </c>
      <c r="X639" s="7" t="s">
        <v>41</v>
      </c>
      <c r="Y639" s="10"/>
      <c r="Z639" s="23"/>
      <c r="AA639" s="12"/>
      <c r="AB639" s="51"/>
      <c r="AC639" s="23"/>
      <c r="AF639" s="23"/>
    </row>
    <row r="640" spans="1:32" ht="15" customHeight="1" x14ac:dyDescent="0.25">
      <c r="A640" s="31" t="s">
        <v>1416</v>
      </c>
      <c r="B640" s="32">
        <v>45348</v>
      </c>
      <c r="C640" s="29">
        <f>YEAR(B640) - YEAR(_xlfn.MINIFS($B:$B, $A:$A, A640)) + 1</f>
        <v>2</v>
      </c>
      <c r="D640" s="15">
        <f>IF(C640=1, 1500 - SUMIFS($Y:$Y, $A:$A, A640, $C:$C, C640, $E:$E, "Approved", $Z:$Z, "&lt;&gt;PFA GC", $F:$F, "&lt;&gt;No"),
   IF(C640=2, 1000 - SUMIFS($Y:$Y, $A:$A, A640, $C:$C, C640, $E:$E, "Approved", $Z:$Z, "&lt;&gt;PFA GC", $F:$F, "&lt;&gt;No"),
   IF(C640&gt;=3, 500 - SUMIFS($Y:$Y, $A:$A, A640, $C:$C, C640, $E:$E, "Approved", $Z:$Z, "&lt;&gt;PFA GC", $F:$F, "&lt;&gt;No"), "")))</f>
        <v>750</v>
      </c>
      <c r="E640" s="16" t="s">
        <v>28</v>
      </c>
      <c r="F640" s="33" t="s">
        <v>29</v>
      </c>
      <c r="G640" s="44" t="s">
        <v>30</v>
      </c>
      <c r="H640" s="41" t="s">
        <v>630</v>
      </c>
      <c r="I640" s="41" t="s">
        <v>94</v>
      </c>
      <c r="J640" s="41">
        <v>68866</v>
      </c>
      <c r="K640" s="41" t="s">
        <v>95</v>
      </c>
      <c r="L640" s="20" t="s">
        <v>2086</v>
      </c>
      <c r="M640" s="45" t="s">
        <v>101</v>
      </c>
      <c r="N640" s="41" t="s">
        <v>97</v>
      </c>
      <c r="O640" s="41" t="s">
        <v>98</v>
      </c>
      <c r="P640" s="41" t="s">
        <v>270</v>
      </c>
      <c r="Q640" s="41" t="s">
        <v>114</v>
      </c>
      <c r="R640" s="7" t="s">
        <v>507</v>
      </c>
      <c r="S640" s="41">
        <v>0</v>
      </c>
      <c r="T640" s="46">
        <v>4100</v>
      </c>
      <c r="U640" s="7">
        <v>100</v>
      </c>
      <c r="V640" s="48" t="s">
        <v>32</v>
      </c>
      <c r="W640" s="41" t="s">
        <v>61</v>
      </c>
      <c r="X640" s="7" t="s">
        <v>40</v>
      </c>
      <c r="Y640" s="10">
        <v>250</v>
      </c>
      <c r="Z640" s="23" t="s">
        <v>35</v>
      </c>
      <c r="AA640" s="12" t="s">
        <v>169</v>
      </c>
      <c r="AB640" s="51"/>
      <c r="AC640" s="23"/>
      <c r="AF640" s="23"/>
    </row>
    <row r="641" spans="1:32" ht="15" customHeight="1" x14ac:dyDescent="0.25">
      <c r="A641" s="31" t="s">
        <v>1530</v>
      </c>
      <c r="B641" s="32">
        <v>45348</v>
      </c>
      <c r="C641" s="29">
        <f>YEAR(B641) - YEAR(_xlfn.MINIFS($B:$B, $A:$A, A641)) + 1</f>
        <v>1</v>
      </c>
      <c r="D641" s="15">
        <f>IF(C641=1, 1500 - SUMIFS($Y:$Y, $A:$A, A641, $C:$C, C641, $E:$E, "Approved", $Z:$Z, "&lt;&gt;PFA GC", $F:$F, "&lt;&gt;No"),
   IF(C641=2, 1000 - SUMIFS($Y:$Y, $A:$A, A641, $C:$C, C641, $E:$E, "Approved", $Z:$Z, "&lt;&gt;PFA GC", $F:$F, "&lt;&gt;No"),
   IF(C641&gt;=3, 500 - SUMIFS($Y:$Y, $A:$A, A641, $C:$C, C641, $E:$E, "Approved", $Z:$Z, "&lt;&gt;PFA GC", $F:$F, "&lt;&gt;No"), "")))</f>
        <v>382.36000000000013</v>
      </c>
      <c r="E641" s="16" t="s">
        <v>28</v>
      </c>
      <c r="F641" s="49" t="s">
        <v>136</v>
      </c>
      <c r="G641" s="44" t="s">
        <v>30</v>
      </c>
      <c r="H641" s="41" t="s">
        <v>579</v>
      </c>
      <c r="I641" s="41" t="s">
        <v>94</v>
      </c>
      <c r="J641" s="41">
        <v>69130</v>
      </c>
      <c r="K641" s="41" t="s">
        <v>95</v>
      </c>
      <c r="L641" s="20" t="s">
        <v>2088</v>
      </c>
      <c r="M641" s="45" t="s">
        <v>108</v>
      </c>
      <c r="N641" s="41" t="s">
        <v>97</v>
      </c>
      <c r="O641" s="41" t="s">
        <v>98</v>
      </c>
      <c r="P641" s="41" t="s">
        <v>270</v>
      </c>
      <c r="Q641" s="41" t="s">
        <v>114</v>
      </c>
      <c r="R641" s="7" t="s">
        <v>488</v>
      </c>
      <c r="S641" s="41">
        <v>1</v>
      </c>
      <c r="T641" s="46">
        <v>1879</v>
      </c>
      <c r="U641" s="7">
        <v>382</v>
      </c>
      <c r="V641" s="34" t="s">
        <v>81</v>
      </c>
      <c r="W641" s="41" t="s">
        <v>580</v>
      </c>
      <c r="X641" s="7" t="s">
        <v>51</v>
      </c>
      <c r="Y641" s="10">
        <v>153.74</v>
      </c>
      <c r="Z641" s="23" t="s">
        <v>38</v>
      </c>
      <c r="AA641" s="12" t="s">
        <v>628</v>
      </c>
      <c r="AB641" s="51"/>
      <c r="AC641" s="23"/>
      <c r="AF641" s="23"/>
    </row>
    <row r="642" spans="1:32" ht="15" customHeight="1" x14ac:dyDescent="0.25">
      <c r="A642" s="27" t="s">
        <v>1566</v>
      </c>
      <c r="B642" s="25">
        <v>45348</v>
      </c>
      <c r="C642" s="29">
        <f>YEAR(B642) - YEAR(_xlfn.MINIFS($B:$B, $A:$A, A642)) + 1</f>
        <v>1</v>
      </c>
      <c r="D642" s="15">
        <f>IF(C642=1, 1500 - SUMIFS($Y:$Y, $A:$A, A642, $C:$C, C642, $E:$E, "Approved", $Z:$Z, "&lt;&gt;PFA GC", $F:$F, "&lt;&gt;No"),
   IF(C642=2, 1000 - SUMIFS($Y:$Y, $A:$A, A642, $C:$C, C642, $E:$E, "Approved", $Z:$Z, "&lt;&gt;PFA GC", $F:$F, "&lt;&gt;No"),
   IF(C642&gt;=3, 500 - SUMIFS($Y:$Y, $A:$A, A642, $C:$C, C642, $E:$E, "Approved", $Z:$Z, "&lt;&gt;PFA GC", $F:$F, "&lt;&gt;No"), "")))</f>
        <v>310.77</v>
      </c>
      <c r="E642" s="16" t="s">
        <v>28</v>
      </c>
      <c r="F642" s="28" t="s">
        <v>29</v>
      </c>
      <c r="G642" s="29" t="s">
        <v>30</v>
      </c>
      <c r="H642" s="23" t="s">
        <v>100</v>
      </c>
      <c r="I642" s="23" t="s">
        <v>94</v>
      </c>
      <c r="J642" s="23">
        <v>68130</v>
      </c>
      <c r="K642" s="23" t="s">
        <v>95</v>
      </c>
      <c r="L642" s="20" t="s">
        <v>2102</v>
      </c>
      <c r="M642" s="37" t="s">
        <v>101</v>
      </c>
      <c r="N642" s="23" t="s">
        <v>97</v>
      </c>
      <c r="O642" s="23" t="s">
        <v>98</v>
      </c>
      <c r="P642" s="41" t="s">
        <v>270</v>
      </c>
      <c r="Q642" s="41" t="s">
        <v>114</v>
      </c>
      <c r="R642" s="7" t="s">
        <v>488</v>
      </c>
      <c r="S642" s="23">
        <v>5</v>
      </c>
      <c r="T642" s="43">
        <v>3579.07</v>
      </c>
      <c r="U642" s="7">
        <v>10</v>
      </c>
      <c r="V642" s="41" t="s">
        <v>84</v>
      </c>
      <c r="W642" s="23" t="s">
        <v>526</v>
      </c>
      <c r="X642" s="7" t="s">
        <v>34</v>
      </c>
      <c r="Y642" s="10">
        <v>100</v>
      </c>
      <c r="Z642" s="23" t="s">
        <v>35</v>
      </c>
      <c r="AA642" s="12" t="s">
        <v>627</v>
      </c>
      <c r="AB642" s="51" t="s">
        <v>99</v>
      </c>
      <c r="AC642" s="23" t="s">
        <v>99</v>
      </c>
      <c r="AF642" s="23"/>
    </row>
    <row r="643" spans="1:32" ht="15" customHeight="1" x14ac:dyDescent="0.25">
      <c r="A643" s="12" t="s">
        <v>1566</v>
      </c>
      <c r="B643" s="25">
        <v>45348</v>
      </c>
      <c r="C643" s="29">
        <f>YEAR(B643) - YEAR(_xlfn.MINIFS($B:$B, $A:$A, A643)) + 1</f>
        <v>1</v>
      </c>
      <c r="D643" s="15">
        <f>IF(C643=1, 1500 - SUMIFS($Y:$Y, $A:$A, A643, $C:$C, C643, $E:$E, "Approved", $Z:$Z, "&lt;&gt;PFA GC", $F:$F, "&lt;&gt;No"),
   IF(C643=2, 1000 - SUMIFS($Y:$Y, $A:$A, A643, $C:$C, C643, $E:$E, "Approved", $Z:$Z, "&lt;&gt;PFA GC", $F:$F, "&lt;&gt;No"),
   IF(C643&gt;=3, 500 - SUMIFS($Y:$Y, $A:$A, A643, $C:$C, C643, $E:$E, "Approved", $Z:$Z, "&lt;&gt;PFA GC", $F:$F, "&lt;&gt;No"), "")))</f>
        <v>310.77</v>
      </c>
      <c r="E643" s="16" t="s">
        <v>28</v>
      </c>
      <c r="F643" s="28" t="s">
        <v>29</v>
      </c>
      <c r="G643" s="29" t="s">
        <v>30</v>
      </c>
      <c r="H643" s="23" t="s">
        <v>100</v>
      </c>
      <c r="I643" s="23" t="s">
        <v>94</v>
      </c>
      <c r="J643" s="23">
        <v>68130</v>
      </c>
      <c r="K643" s="23" t="s">
        <v>95</v>
      </c>
      <c r="L643" s="20" t="s">
        <v>2102</v>
      </c>
      <c r="M643" s="37" t="s">
        <v>101</v>
      </c>
      <c r="N643" s="23" t="s">
        <v>97</v>
      </c>
      <c r="O643" s="23" t="s">
        <v>98</v>
      </c>
      <c r="P643" s="41" t="s">
        <v>270</v>
      </c>
      <c r="Q643" s="41" t="s">
        <v>114</v>
      </c>
      <c r="R643" s="7" t="s">
        <v>488</v>
      </c>
      <c r="S643" s="23">
        <v>5</v>
      </c>
      <c r="T643" s="43">
        <v>3579.07</v>
      </c>
      <c r="U643" s="7">
        <v>10</v>
      </c>
      <c r="V643" s="34" t="s">
        <v>84</v>
      </c>
      <c r="W643" s="23" t="s">
        <v>526</v>
      </c>
      <c r="X643" s="7" t="s">
        <v>34</v>
      </c>
      <c r="Y643" s="10">
        <v>150</v>
      </c>
      <c r="Z643" s="23" t="s">
        <v>35</v>
      </c>
      <c r="AA643" s="12" t="s">
        <v>606</v>
      </c>
      <c r="AB643" s="51" t="s">
        <v>99</v>
      </c>
      <c r="AC643" s="23" t="s">
        <v>99</v>
      </c>
      <c r="AF643" s="23"/>
    </row>
    <row r="644" spans="1:32" ht="15" customHeight="1" x14ac:dyDescent="0.25">
      <c r="A644" s="27" t="s">
        <v>1566</v>
      </c>
      <c r="B644" s="25">
        <v>45348</v>
      </c>
      <c r="C644" s="29">
        <f>YEAR(B644) - YEAR(_xlfn.MINIFS($B:$B, $A:$A, A644)) + 1</f>
        <v>1</v>
      </c>
      <c r="D644" s="15">
        <f>IF(C644=1, 1500 - SUMIFS($Y:$Y, $A:$A, A644, $C:$C, C644, $E:$E, "Approved", $Z:$Z, "&lt;&gt;PFA GC", $F:$F, "&lt;&gt;No"),
   IF(C644=2, 1000 - SUMIFS($Y:$Y, $A:$A, A644, $C:$C, C644, $E:$E, "Approved", $Z:$Z, "&lt;&gt;PFA GC", $F:$F, "&lt;&gt;No"),
   IF(C644&gt;=3, 500 - SUMIFS($Y:$Y, $A:$A, A644, $C:$C, C644, $E:$E, "Approved", $Z:$Z, "&lt;&gt;PFA GC", $F:$F, "&lt;&gt;No"), "")))</f>
        <v>310.77</v>
      </c>
      <c r="E644" s="16" t="s">
        <v>28</v>
      </c>
      <c r="F644" s="28" t="s">
        <v>29</v>
      </c>
      <c r="G644" s="29" t="s">
        <v>30</v>
      </c>
      <c r="H644" s="23" t="s">
        <v>100</v>
      </c>
      <c r="I644" s="23" t="s">
        <v>94</v>
      </c>
      <c r="J644" s="23">
        <v>68130</v>
      </c>
      <c r="K644" s="23" t="s">
        <v>95</v>
      </c>
      <c r="L644" s="20" t="s">
        <v>2102</v>
      </c>
      <c r="M644" s="37" t="s">
        <v>101</v>
      </c>
      <c r="N644" s="23" t="s">
        <v>97</v>
      </c>
      <c r="O644" s="23" t="s">
        <v>98</v>
      </c>
      <c r="P644" s="41" t="s">
        <v>270</v>
      </c>
      <c r="Q644" s="41" t="s">
        <v>114</v>
      </c>
      <c r="R644" s="7" t="s">
        <v>488</v>
      </c>
      <c r="S644" s="23">
        <v>5</v>
      </c>
      <c r="T644" s="43">
        <v>3579.07</v>
      </c>
      <c r="U644" s="7">
        <v>10</v>
      </c>
      <c r="V644" s="41" t="s">
        <v>84</v>
      </c>
      <c r="W644" s="23" t="s">
        <v>526</v>
      </c>
      <c r="X644" s="7" t="s">
        <v>51</v>
      </c>
      <c r="Y644" s="10">
        <v>168.52</v>
      </c>
      <c r="Z644" s="23"/>
      <c r="AA644" s="12" t="s">
        <v>629</v>
      </c>
      <c r="AB644" s="51" t="s">
        <v>99</v>
      </c>
      <c r="AC644" s="23" t="s">
        <v>99</v>
      </c>
      <c r="AF644" s="23"/>
    </row>
    <row r="645" spans="1:32" ht="15" customHeight="1" x14ac:dyDescent="0.25">
      <c r="A645" s="27" t="s">
        <v>1566</v>
      </c>
      <c r="B645" s="25">
        <v>45348</v>
      </c>
      <c r="C645" s="29">
        <f>YEAR(B645) - YEAR(_xlfn.MINIFS($B:$B, $A:$A, A645)) + 1</f>
        <v>1</v>
      </c>
      <c r="D645" s="15">
        <f>IF(C645=1, 1500 - SUMIFS($Y:$Y, $A:$A, A645, $C:$C, C645, $E:$E, "Approved", $Z:$Z, "&lt;&gt;PFA GC", $F:$F, "&lt;&gt;No"),
   IF(C645=2, 1000 - SUMIFS($Y:$Y, $A:$A, A645, $C:$C, C645, $E:$E, "Approved", $Z:$Z, "&lt;&gt;PFA GC", $F:$F, "&lt;&gt;No"),
   IF(C645&gt;=3, 500 - SUMIFS($Y:$Y, $A:$A, A645, $C:$C, C645, $E:$E, "Approved", $Z:$Z, "&lt;&gt;PFA GC", $F:$F, "&lt;&gt;No"), "")))</f>
        <v>310.77</v>
      </c>
      <c r="E645" s="16" t="s">
        <v>28</v>
      </c>
      <c r="F645" s="28" t="s">
        <v>29</v>
      </c>
      <c r="G645" s="29" t="s">
        <v>30</v>
      </c>
      <c r="H645" s="23" t="s">
        <v>100</v>
      </c>
      <c r="I645" s="23" t="s">
        <v>94</v>
      </c>
      <c r="J645" s="23">
        <v>68130</v>
      </c>
      <c r="K645" s="23" t="s">
        <v>95</v>
      </c>
      <c r="L645" s="20" t="s">
        <v>2102</v>
      </c>
      <c r="M645" s="37" t="s">
        <v>101</v>
      </c>
      <c r="N645" s="23" t="s">
        <v>97</v>
      </c>
      <c r="O645" s="23" t="s">
        <v>98</v>
      </c>
      <c r="P645" s="41" t="s">
        <v>270</v>
      </c>
      <c r="Q645" s="41" t="s">
        <v>114</v>
      </c>
      <c r="R645" s="7" t="s">
        <v>488</v>
      </c>
      <c r="S645" s="23">
        <v>5</v>
      </c>
      <c r="T645" s="43">
        <v>3579.07</v>
      </c>
      <c r="U645" s="7">
        <v>10</v>
      </c>
      <c r="V645" s="34" t="s">
        <v>84</v>
      </c>
      <c r="W645" s="23" t="s">
        <v>526</v>
      </c>
      <c r="X645" s="7" t="s">
        <v>40</v>
      </c>
      <c r="Y645" s="10">
        <v>250</v>
      </c>
      <c r="Z645" s="12" t="s">
        <v>35</v>
      </c>
      <c r="AA645" s="12" t="s">
        <v>169</v>
      </c>
      <c r="AB645" s="51" t="s">
        <v>99</v>
      </c>
      <c r="AC645" s="23" t="s">
        <v>99</v>
      </c>
      <c r="AF645" s="23"/>
    </row>
    <row r="646" spans="1:32" ht="15" customHeight="1" x14ac:dyDescent="0.25">
      <c r="A646" s="30" t="s">
        <v>1566</v>
      </c>
      <c r="B646" s="25">
        <v>45348</v>
      </c>
      <c r="C646" s="29">
        <f>YEAR(B646) - YEAR(_xlfn.MINIFS($B:$B, $A:$A, A646)) + 1</f>
        <v>1</v>
      </c>
      <c r="D646" s="15">
        <f>IF(C646=1, 1500 - SUMIFS($Y:$Y, $A:$A, A646, $C:$C, C646, $E:$E, "Approved", $Z:$Z, "&lt;&gt;PFA GC", $F:$F, "&lt;&gt;No"),
   IF(C646=2, 1000 - SUMIFS($Y:$Y, $A:$A, A646, $C:$C, C646, $E:$E, "Approved", $Z:$Z, "&lt;&gt;PFA GC", $F:$F, "&lt;&gt;No"),
   IF(C646&gt;=3, 500 - SUMIFS($Y:$Y, $A:$A, A646, $C:$C, C646, $E:$E, "Approved", $Z:$Z, "&lt;&gt;PFA GC", $F:$F, "&lt;&gt;No"), "")))</f>
        <v>310.77</v>
      </c>
      <c r="E646" s="16" t="s">
        <v>28</v>
      </c>
      <c r="F646" s="28" t="s">
        <v>29</v>
      </c>
      <c r="G646" s="29" t="s">
        <v>30</v>
      </c>
      <c r="H646" s="23" t="s">
        <v>100</v>
      </c>
      <c r="I646" s="23" t="s">
        <v>94</v>
      </c>
      <c r="J646" s="23">
        <v>68130</v>
      </c>
      <c r="K646" s="23" t="s">
        <v>95</v>
      </c>
      <c r="L646" s="20" t="s">
        <v>2102</v>
      </c>
      <c r="M646" s="37" t="s">
        <v>101</v>
      </c>
      <c r="N646" s="23" t="s">
        <v>97</v>
      </c>
      <c r="O646" s="23" t="s">
        <v>98</v>
      </c>
      <c r="P646" s="41" t="s">
        <v>270</v>
      </c>
      <c r="Q646" s="41" t="s">
        <v>114</v>
      </c>
      <c r="R646" s="7" t="s">
        <v>488</v>
      </c>
      <c r="S646" s="23">
        <v>5</v>
      </c>
      <c r="T646" s="43">
        <v>3579.07</v>
      </c>
      <c r="U646" s="7">
        <v>10</v>
      </c>
      <c r="V646" s="41" t="s">
        <v>84</v>
      </c>
      <c r="W646" s="23" t="s">
        <v>526</v>
      </c>
      <c r="X646" s="7" t="s">
        <v>51</v>
      </c>
      <c r="Y646" s="10">
        <v>279.39999999999998</v>
      </c>
      <c r="Z646" s="23"/>
      <c r="AA646" s="12" t="s">
        <v>631</v>
      </c>
      <c r="AB646" s="51" t="s">
        <v>99</v>
      </c>
      <c r="AC646" s="23" t="s">
        <v>99</v>
      </c>
      <c r="AF646" s="23"/>
    </row>
    <row r="647" spans="1:32" ht="15" customHeight="1" x14ac:dyDescent="0.25">
      <c r="A647" s="42" t="s">
        <v>1416</v>
      </c>
      <c r="B647" s="13">
        <v>45348</v>
      </c>
      <c r="C647" s="29">
        <f>YEAR(B647) - YEAR(_xlfn.MINIFS($B:$B, $A:$A, A647)) + 1</f>
        <v>2</v>
      </c>
      <c r="D647" s="15">
        <f>IF(C647=1, 1500 - SUMIFS($Y:$Y, $A:$A, A647, $C:$C, C647, $E:$E, "Approved", $Z:$Z, "&lt;&gt;PFA GC", $F:$F, "&lt;&gt;No"),
   IF(C647=2, 1000 - SUMIFS($Y:$Y, $A:$A, A647, $C:$C, C647, $E:$E, "Approved", $Z:$Z, "&lt;&gt;PFA GC", $F:$F, "&lt;&gt;No"),
   IF(C647&gt;=3, 500 - SUMIFS($Y:$Y, $A:$A, A647, $C:$C, C647, $E:$E, "Approved", $Z:$Z, "&lt;&gt;PFA GC", $F:$F, "&lt;&gt;No"), "")))</f>
        <v>750</v>
      </c>
      <c r="E647" s="16" t="s">
        <v>28</v>
      </c>
      <c r="F647" s="28">
        <v>45348</v>
      </c>
      <c r="G647" s="28" t="s">
        <v>30</v>
      </c>
      <c r="H647" s="23" t="s">
        <v>31</v>
      </c>
      <c r="I647" s="23" t="s">
        <v>31</v>
      </c>
      <c r="J647" s="23" t="s">
        <v>31</v>
      </c>
      <c r="K647" s="23" t="s">
        <v>31</v>
      </c>
      <c r="L647" s="20">
        <v>24506</v>
      </c>
      <c r="M647" s="37" t="s">
        <v>31</v>
      </c>
      <c r="N647" s="37" t="s">
        <v>31</v>
      </c>
      <c r="O647" s="37" t="s">
        <v>31</v>
      </c>
      <c r="P647" s="37" t="s">
        <v>31</v>
      </c>
      <c r="Q647" s="37" t="s">
        <v>31</v>
      </c>
      <c r="R647" s="7" t="s">
        <v>31</v>
      </c>
      <c r="S647" s="37" t="s">
        <v>31</v>
      </c>
      <c r="T647" s="43" t="s">
        <v>31</v>
      </c>
      <c r="U647" s="7" t="s">
        <v>31</v>
      </c>
      <c r="V647" s="22" t="s">
        <v>32</v>
      </c>
      <c r="W647" s="23" t="s">
        <v>61</v>
      </c>
      <c r="X647" s="7" t="s">
        <v>40</v>
      </c>
      <c r="Y647" s="10">
        <v>150</v>
      </c>
      <c r="Z647" s="23" t="s">
        <v>89</v>
      </c>
      <c r="AA647" s="12" t="s">
        <v>169</v>
      </c>
      <c r="AB647" s="51"/>
      <c r="AC647" s="23"/>
      <c r="AF647" s="23"/>
    </row>
    <row r="648" spans="1:32" ht="15" customHeight="1" x14ac:dyDescent="0.25">
      <c r="A648" s="42" t="s">
        <v>1565</v>
      </c>
      <c r="B648" s="13">
        <v>45348</v>
      </c>
      <c r="C648" s="29">
        <f>YEAR(B648) - YEAR(_xlfn.MINIFS($B:$B, $A:$A, A648)) + 1</f>
        <v>1</v>
      </c>
      <c r="D648" s="15">
        <f>IF(C648=1, 1500 - SUMIFS($Y:$Y, $A:$A, A648, $C:$C, C648, $E:$E, "Approved", $Z:$Z, "&lt;&gt;PFA GC", $F:$F, "&lt;&gt;No"),
   IF(C648=2, 1000 - SUMIFS($Y:$Y, $A:$A, A648, $C:$C, C648, $E:$E, "Approved", $Z:$Z, "&lt;&gt;PFA GC", $F:$F, "&lt;&gt;No"),
   IF(C648&gt;=3, 500 - SUMIFS($Y:$Y, $A:$A, A648, $C:$C, C648, $E:$E, "Approved", $Z:$Z, "&lt;&gt;PFA GC", $F:$F, "&lt;&gt;No"), "")))</f>
        <v>1500</v>
      </c>
      <c r="E648" s="16" t="s">
        <v>28</v>
      </c>
      <c r="F648" s="28">
        <v>45348</v>
      </c>
      <c r="G648" s="28" t="s">
        <v>30</v>
      </c>
      <c r="H648" s="23" t="s">
        <v>31</v>
      </c>
      <c r="I648" s="23" t="s">
        <v>31</v>
      </c>
      <c r="J648" s="23" t="s">
        <v>31</v>
      </c>
      <c r="K648" s="23" t="s">
        <v>31</v>
      </c>
      <c r="L648" s="20">
        <v>24696</v>
      </c>
      <c r="M648" s="37" t="s">
        <v>31</v>
      </c>
      <c r="N648" s="37" t="s">
        <v>31</v>
      </c>
      <c r="O648" s="37" t="s">
        <v>31</v>
      </c>
      <c r="P648" s="37" t="s">
        <v>31</v>
      </c>
      <c r="Q648" s="37" t="s">
        <v>31</v>
      </c>
      <c r="R648" s="7" t="s">
        <v>31</v>
      </c>
      <c r="S648" s="37" t="s">
        <v>31</v>
      </c>
      <c r="T648" s="43" t="s">
        <v>31</v>
      </c>
      <c r="U648" s="7" t="s">
        <v>31</v>
      </c>
      <c r="V648" s="22" t="s">
        <v>32</v>
      </c>
      <c r="W648" s="23" t="s">
        <v>61</v>
      </c>
      <c r="X648" s="7" t="s">
        <v>40</v>
      </c>
      <c r="Y648" s="10">
        <v>25</v>
      </c>
      <c r="Z648" s="23" t="s">
        <v>89</v>
      </c>
      <c r="AA648" s="12" t="s">
        <v>169</v>
      </c>
      <c r="AB648" s="51"/>
      <c r="AC648" s="23"/>
      <c r="AF648" s="23"/>
    </row>
    <row r="649" spans="1:32" ht="15" customHeight="1" x14ac:dyDescent="0.25">
      <c r="A649" s="42" t="s">
        <v>1565</v>
      </c>
      <c r="B649" s="13">
        <v>45348</v>
      </c>
      <c r="C649" s="29">
        <f>YEAR(B649) - YEAR(_xlfn.MINIFS($B:$B, $A:$A, A649)) + 1</f>
        <v>1</v>
      </c>
      <c r="D649" s="15">
        <f>IF(C649=1, 1500 - SUMIFS($Y:$Y, $A:$A, A649, $C:$C, C649, $E:$E, "Approved", $Z:$Z, "&lt;&gt;PFA GC", $F:$F, "&lt;&gt;No"),
   IF(C649=2, 1000 - SUMIFS($Y:$Y, $A:$A, A649, $C:$C, C649, $E:$E, "Approved", $Z:$Z, "&lt;&gt;PFA GC", $F:$F, "&lt;&gt;No"),
   IF(C649&gt;=3, 500 - SUMIFS($Y:$Y, $A:$A, A649, $C:$C, C649, $E:$E, "Approved", $Z:$Z, "&lt;&gt;PFA GC", $F:$F, "&lt;&gt;No"), "")))</f>
        <v>1500</v>
      </c>
      <c r="E649" s="16" t="s">
        <v>28</v>
      </c>
      <c r="F649" s="28">
        <v>45348</v>
      </c>
      <c r="G649" s="28" t="s">
        <v>30</v>
      </c>
      <c r="H649" s="23" t="s">
        <v>31</v>
      </c>
      <c r="I649" s="23" t="s">
        <v>31</v>
      </c>
      <c r="J649" s="23" t="s">
        <v>31</v>
      </c>
      <c r="K649" s="23" t="s">
        <v>31</v>
      </c>
      <c r="L649" s="20">
        <v>24696</v>
      </c>
      <c r="M649" s="37" t="s">
        <v>31</v>
      </c>
      <c r="N649" s="37" t="s">
        <v>31</v>
      </c>
      <c r="O649" s="37" t="s">
        <v>31</v>
      </c>
      <c r="P649" s="37" t="s">
        <v>31</v>
      </c>
      <c r="Q649" s="37" t="s">
        <v>31</v>
      </c>
      <c r="R649" s="7" t="s">
        <v>31</v>
      </c>
      <c r="S649" s="37" t="s">
        <v>31</v>
      </c>
      <c r="T649" s="43" t="s">
        <v>31</v>
      </c>
      <c r="U649" s="7" t="s">
        <v>31</v>
      </c>
      <c r="V649" s="48" t="s">
        <v>32</v>
      </c>
      <c r="W649" s="23" t="s">
        <v>61</v>
      </c>
      <c r="X649" s="7" t="s">
        <v>34</v>
      </c>
      <c r="Y649" s="10">
        <v>50</v>
      </c>
      <c r="Z649" s="23" t="s">
        <v>89</v>
      </c>
      <c r="AA649" s="37" t="s">
        <v>63</v>
      </c>
      <c r="AB649" s="51"/>
      <c r="AC649" s="23"/>
      <c r="AF649" s="23"/>
    </row>
    <row r="650" spans="1:32" ht="15" customHeight="1" x14ac:dyDescent="0.25">
      <c r="A650" s="42" t="s">
        <v>1520</v>
      </c>
      <c r="B650" s="13">
        <v>45348</v>
      </c>
      <c r="C650" s="29">
        <f>YEAR(B650) - YEAR(_xlfn.MINIFS($B:$B, $A:$A, A650)) + 1</f>
        <v>1</v>
      </c>
      <c r="D650" s="15">
        <f>IF(C650=1, 1500 - SUMIFS($Y:$Y, $A:$A, A650, $C:$C, C650, $E:$E, "Approved", $Z:$Z, "&lt;&gt;PFA GC", $F:$F, "&lt;&gt;No"),
   IF(C650=2, 1000 - SUMIFS($Y:$Y, $A:$A, A650, $C:$C, C650, $E:$E, "Approved", $Z:$Z, "&lt;&gt;PFA GC", $F:$F, "&lt;&gt;No"),
   IF(C650&gt;=3, 500 - SUMIFS($Y:$Y, $A:$A, A650, $C:$C, C650, $E:$E, "Approved", $Z:$Z, "&lt;&gt;PFA GC", $F:$F, "&lt;&gt;No"), "")))</f>
        <v>410</v>
      </c>
      <c r="E650" s="16" t="s">
        <v>28</v>
      </c>
      <c r="F650" s="28">
        <v>45348</v>
      </c>
      <c r="G650" s="28" t="s">
        <v>30</v>
      </c>
      <c r="H650" s="23" t="s">
        <v>120</v>
      </c>
      <c r="I650" s="23" t="s">
        <v>94</v>
      </c>
      <c r="J650" s="23">
        <v>68803</v>
      </c>
      <c r="K650" s="23" t="s">
        <v>106</v>
      </c>
      <c r="L650" s="20">
        <v>25792</v>
      </c>
      <c r="M650" s="37" t="s">
        <v>96</v>
      </c>
      <c r="N650" s="23" t="s">
        <v>102</v>
      </c>
      <c r="O650" s="23" t="s">
        <v>31</v>
      </c>
      <c r="P650" s="41" t="s">
        <v>303</v>
      </c>
      <c r="Q650" s="23" t="s">
        <v>114</v>
      </c>
      <c r="R650" s="7" t="s">
        <v>559</v>
      </c>
      <c r="S650" s="23" t="s">
        <v>126</v>
      </c>
      <c r="T650" s="43">
        <v>535</v>
      </c>
      <c r="U650" s="7" t="s">
        <v>31</v>
      </c>
      <c r="V650" s="48" t="s">
        <v>32</v>
      </c>
      <c r="W650" s="23" t="s">
        <v>61</v>
      </c>
      <c r="X650" s="7" t="s">
        <v>34</v>
      </c>
      <c r="Y650" s="10">
        <v>50</v>
      </c>
      <c r="Z650" s="23" t="s">
        <v>89</v>
      </c>
      <c r="AA650" s="37" t="s">
        <v>63</v>
      </c>
      <c r="AB650" s="51"/>
      <c r="AC650" s="23"/>
      <c r="AF650" s="23"/>
    </row>
    <row r="651" spans="1:32" ht="15" customHeight="1" x14ac:dyDescent="0.25">
      <c r="A651" s="31" t="s">
        <v>1520</v>
      </c>
      <c r="B651" s="25">
        <v>45348</v>
      </c>
      <c r="C651" s="29">
        <f>YEAR(B651) - YEAR(_xlfn.MINIFS($B:$B, $A:$A, A651)) + 1</f>
        <v>1</v>
      </c>
      <c r="D651" s="15">
        <f>IF(C651=1, 1500 - SUMIFS($Y:$Y, $A:$A, A651, $C:$C, C651, $E:$E, "Approved", $Z:$Z, "&lt;&gt;PFA GC", $F:$F, "&lt;&gt;No"),
   IF(C651=2, 1000 - SUMIFS($Y:$Y, $A:$A, A651, $C:$C, C651, $E:$E, "Approved", $Z:$Z, "&lt;&gt;PFA GC", $F:$F, "&lt;&gt;No"),
   IF(C651&gt;=3, 500 - SUMIFS($Y:$Y, $A:$A, A651, $C:$C, C651, $E:$E, "Approved", $Z:$Z, "&lt;&gt;PFA GC", $F:$F, "&lt;&gt;No"), "")))</f>
        <v>410</v>
      </c>
      <c r="E651" s="16" t="s">
        <v>28</v>
      </c>
      <c r="F651" s="28">
        <v>45348</v>
      </c>
      <c r="G651" s="28" t="s">
        <v>30</v>
      </c>
      <c r="H651" s="23" t="s">
        <v>120</v>
      </c>
      <c r="I651" s="23" t="s">
        <v>94</v>
      </c>
      <c r="J651" s="23">
        <v>68803</v>
      </c>
      <c r="K651" s="23" t="s">
        <v>106</v>
      </c>
      <c r="L651" s="20">
        <v>25792</v>
      </c>
      <c r="M651" s="37" t="s">
        <v>96</v>
      </c>
      <c r="N651" s="23" t="s">
        <v>102</v>
      </c>
      <c r="O651" s="23" t="s">
        <v>31</v>
      </c>
      <c r="P651" s="41" t="s">
        <v>303</v>
      </c>
      <c r="Q651" s="23" t="s">
        <v>114</v>
      </c>
      <c r="R651" s="7" t="s">
        <v>559</v>
      </c>
      <c r="S651" s="23" t="s">
        <v>126</v>
      </c>
      <c r="T651" s="43">
        <v>535</v>
      </c>
      <c r="U651" s="7" t="s">
        <v>31</v>
      </c>
      <c r="V651" s="48" t="s">
        <v>32</v>
      </c>
      <c r="W651" s="23" t="s">
        <v>61</v>
      </c>
      <c r="X651" s="7" t="s">
        <v>40</v>
      </c>
      <c r="Y651" s="10">
        <v>100</v>
      </c>
      <c r="Z651" s="23" t="s">
        <v>89</v>
      </c>
      <c r="AA651" s="12" t="s">
        <v>169</v>
      </c>
      <c r="AB651" s="51"/>
      <c r="AC651" s="23"/>
      <c r="AF651" s="23"/>
    </row>
    <row r="652" spans="1:32" ht="15" customHeight="1" x14ac:dyDescent="0.25">
      <c r="A652" s="31" t="s">
        <v>1567</v>
      </c>
      <c r="B652" s="25">
        <v>45348</v>
      </c>
      <c r="C652" s="29">
        <f>YEAR(B652) - YEAR(_xlfn.MINIFS($B:$B, $A:$A, A652)) + 1</f>
        <v>1</v>
      </c>
      <c r="D652" s="15">
        <f>IF(C652=1, 1500 - SUMIFS($Y:$Y, $A:$A, A652, $C:$C, C652, $E:$E, "Approved", $Z:$Z, "&lt;&gt;PFA GC", $F:$F, "&lt;&gt;No"),
   IF(C652=2, 1000 - SUMIFS($Y:$Y, $A:$A, A652, $C:$C, C652, $E:$E, "Approved", $Z:$Z, "&lt;&gt;PFA GC", $F:$F, "&lt;&gt;No"),
   IF(C652&gt;=3, 500 - SUMIFS($Y:$Y, $A:$A, A652, $C:$C, C652, $E:$E, "Approved", $Z:$Z, "&lt;&gt;PFA GC", $F:$F, "&lt;&gt;No"), "")))</f>
        <v>1500</v>
      </c>
      <c r="E652" s="16" t="s">
        <v>28</v>
      </c>
      <c r="F652" s="28">
        <v>45348</v>
      </c>
      <c r="G652" s="28" t="s">
        <v>30</v>
      </c>
      <c r="H652" s="23" t="s">
        <v>31</v>
      </c>
      <c r="I652" s="23" t="s">
        <v>31</v>
      </c>
      <c r="J652" s="23" t="s">
        <v>31</v>
      </c>
      <c r="K652" s="23" t="s">
        <v>31</v>
      </c>
      <c r="L652" s="20">
        <v>27819</v>
      </c>
      <c r="M652" s="37" t="s">
        <v>31</v>
      </c>
      <c r="N652" s="37" t="s">
        <v>31</v>
      </c>
      <c r="O652" s="37" t="s">
        <v>31</v>
      </c>
      <c r="P652" s="37" t="s">
        <v>31</v>
      </c>
      <c r="Q652" s="37" t="s">
        <v>31</v>
      </c>
      <c r="R652" s="7" t="s">
        <v>31</v>
      </c>
      <c r="S652" s="37" t="s">
        <v>31</v>
      </c>
      <c r="T652" s="43" t="s">
        <v>31</v>
      </c>
      <c r="U652" s="7" t="s">
        <v>31</v>
      </c>
      <c r="V652" s="22" t="s">
        <v>32</v>
      </c>
      <c r="W652" s="23" t="s">
        <v>61</v>
      </c>
      <c r="X652" s="7" t="s">
        <v>40</v>
      </c>
      <c r="Y652" s="10">
        <v>100</v>
      </c>
      <c r="Z652" s="23" t="s">
        <v>89</v>
      </c>
      <c r="AA652" s="12" t="s">
        <v>169</v>
      </c>
      <c r="AB652" s="51"/>
      <c r="AC652" s="23"/>
      <c r="AF652" s="23"/>
    </row>
    <row r="653" spans="1:32" ht="15" customHeight="1" x14ac:dyDescent="0.25">
      <c r="A653" s="27" t="s">
        <v>1572</v>
      </c>
      <c r="B653" s="25">
        <v>45349</v>
      </c>
      <c r="C653" s="29">
        <f>YEAR(B653) - YEAR(_xlfn.MINIFS($B:$B, $A:$A, A653)) + 1</f>
        <v>1</v>
      </c>
      <c r="D653" s="15">
        <f>IF(C653=1, 1500 - SUMIFS($Y:$Y, $A:$A, A653, $C:$C, C653, $E:$E, "Approved", $Z:$Z, "&lt;&gt;PFA GC", $F:$F, "&lt;&gt;No"),
   IF(C653=2, 1000 - SUMIFS($Y:$Y, $A:$A, A653, $C:$C, C653, $E:$E, "Approved", $Z:$Z, "&lt;&gt;PFA GC", $F:$F, "&lt;&gt;No"),
   IF(C653&gt;=3, 500 - SUMIFS($Y:$Y, $A:$A, A653, $C:$C, C653, $E:$E, "Approved", $Z:$Z, "&lt;&gt;PFA GC", $F:$F, "&lt;&gt;No"), "")))</f>
        <v>1153.24</v>
      </c>
      <c r="E653" s="16" t="s">
        <v>28</v>
      </c>
      <c r="F653" s="28" t="s">
        <v>29</v>
      </c>
      <c r="G653" s="29" t="s">
        <v>30</v>
      </c>
      <c r="H653" s="23" t="s">
        <v>634</v>
      </c>
      <c r="I653" s="41" t="s">
        <v>94</v>
      </c>
      <c r="J653" s="23">
        <v>68935</v>
      </c>
      <c r="K653" s="37" t="s">
        <v>95</v>
      </c>
      <c r="L653" s="20">
        <v>15342</v>
      </c>
      <c r="M653" s="37" t="s">
        <v>111</v>
      </c>
      <c r="N653" s="37" t="s">
        <v>97</v>
      </c>
      <c r="O653" s="37" t="s">
        <v>98</v>
      </c>
      <c r="P653" s="41" t="s">
        <v>270</v>
      </c>
      <c r="Q653" s="41" t="s">
        <v>114</v>
      </c>
      <c r="R653" s="7" t="s">
        <v>519</v>
      </c>
      <c r="S653" s="23">
        <v>1</v>
      </c>
      <c r="T653" s="43">
        <v>1932</v>
      </c>
      <c r="U653" s="7" t="s">
        <v>31</v>
      </c>
      <c r="V653" s="22" t="s">
        <v>144</v>
      </c>
      <c r="W653" s="23" t="s">
        <v>145</v>
      </c>
      <c r="X653" s="7" t="s">
        <v>49</v>
      </c>
      <c r="Y653" s="10">
        <v>346.76</v>
      </c>
      <c r="Z653" s="23"/>
      <c r="AA653" s="12" t="s">
        <v>635</v>
      </c>
      <c r="AB653" s="51"/>
      <c r="AC653" s="23"/>
      <c r="AF653" s="23"/>
    </row>
    <row r="654" spans="1:32" ht="15" customHeight="1" x14ac:dyDescent="0.25">
      <c r="A654" s="31" t="s">
        <v>1569</v>
      </c>
      <c r="B654" s="25">
        <v>45349</v>
      </c>
      <c r="C654" s="29">
        <f>YEAR(B654) - YEAR(_xlfn.MINIFS($B:$B, $A:$A, A654)) + 1</f>
        <v>1</v>
      </c>
      <c r="D654" s="15">
        <f>IF(C654=1, 1500 - SUMIFS($Y:$Y, $A:$A, A654, $C:$C, C654, $E:$E, "Approved", $Z:$Z, "&lt;&gt;PFA GC", $F:$F, "&lt;&gt;No"),
   IF(C654=2, 1000 - SUMIFS($Y:$Y, $A:$A, A654, $C:$C, C654, $E:$E, "Approved", $Z:$Z, "&lt;&gt;PFA GC", $F:$F, "&lt;&gt;No"),
   IF(C654&gt;=3, 500 - SUMIFS($Y:$Y, $A:$A, A654, $C:$C, C654, $E:$E, "Approved", $Z:$Z, "&lt;&gt;PFA GC", $F:$F, "&lt;&gt;No"), "")))</f>
        <v>1500</v>
      </c>
      <c r="E654" s="16" t="s">
        <v>28</v>
      </c>
      <c r="F654" s="28">
        <v>45349</v>
      </c>
      <c r="G654" s="28" t="s">
        <v>30</v>
      </c>
      <c r="H654" s="23" t="s">
        <v>31</v>
      </c>
      <c r="I654" s="23" t="s">
        <v>31</v>
      </c>
      <c r="J654" s="23" t="s">
        <v>31</v>
      </c>
      <c r="K654" s="23" t="s">
        <v>31</v>
      </c>
      <c r="L654" s="20">
        <v>21619</v>
      </c>
      <c r="M654" s="37" t="s">
        <v>31</v>
      </c>
      <c r="N654" s="37" t="s">
        <v>31</v>
      </c>
      <c r="O654" s="37" t="s">
        <v>31</v>
      </c>
      <c r="P654" s="37" t="s">
        <v>31</v>
      </c>
      <c r="Q654" s="37" t="s">
        <v>31</v>
      </c>
      <c r="R654" s="7" t="s">
        <v>31</v>
      </c>
      <c r="S654" s="37" t="s">
        <v>31</v>
      </c>
      <c r="T654" s="43" t="s">
        <v>31</v>
      </c>
      <c r="U654" s="7" t="s">
        <v>31</v>
      </c>
      <c r="V654" s="22" t="s">
        <v>32</v>
      </c>
      <c r="W654" s="23" t="s">
        <v>61</v>
      </c>
      <c r="X654" s="7" t="s">
        <v>34</v>
      </c>
      <c r="Y654" s="10">
        <v>50</v>
      </c>
      <c r="Z654" s="23" t="s">
        <v>89</v>
      </c>
      <c r="AA654" s="37" t="s">
        <v>63</v>
      </c>
      <c r="AB654" s="51"/>
      <c r="AC654" s="23"/>
      <c r="AF654" s="23"/>
    </row>
    <row r="655" spans="1:32" ht="15" customHeight="1" x14ac:dyDescent="0.25">
      <c r="A655" s="31" t="s">
        <v>1569</v>
      </c>
      <c r="B655" s="25">
        <v>45349</v>
      </c>
      <c r="C655" s="29">
        <f>YEAR(B655) - YEAR(_xlfn.MINIFS($B:$B, $A:$A, A655)) + 1</f>
        <v>1</v>
      </c>
      <c r="D655" s="15">
        <f>IF(C655=1, 1500 - SUMIFS($Y:$Y, $A:$A, A655, $C:$C, C655, $E:$E, "Approved", $Z:$Z, "&lt;&gt;PFA GC", $F:$F, "&lt;&gt;No"),
   IF(C655=2, 1000 - SUMIFS($Y:$Y, $A:$A, A655, $C:$C, C655, $E:$E, "Approved", $Z:$Z, "&lt;&gt;PFA GC", $F:$F, "&lt;&gt;No"),
   IF(C655&gt;=3, 500 - SUMIFS($Y:$Y, $A:$A, A655, $C:$C, C655, $E:$E, "Approved", $Z:$Z, "&lt;&gt;PFA GC", $F:$F, "&lt;&gt;No"), "")))</f>
        <v>1500</v>
      </c>
      <c r="E655" s="16" t="s">
        <v>28</v>
      </c>
      <c r="F655" s="28">
        <v>45349</v>
      </c>
      <c r="G655" s="28" t="s">
        <v>30</v>
      </c>
      <c r="H655" s="23" t="s">
        <v>31</v>
      </c>
      <c r="I655" s="23" t="s">
        <v>31</v>
      </c>
      <c r="J655" s="23" t="s">
        <v>31</v>
      </c>
      <c r="K655" s="23" t="s">
        <v>31</v>
      </c>
      <c r="L655" s="20">
        <v>21619</v>
      </c>
      <c r="M655" s="37" t="s">
        <v>31</v>
      </c>
      <c r="N655" s="37" t="s">
        <v>31</v>
      </c>
      <c r="O655" s="37" t="s">
        <v>31</v>
      </c>
      <c r="P655" s="37" t="s">
        <v>31</v>
      </c>
      <c r="Q655" s="37" t="s">
        <v>31</v>
      </c>
      <c r="R655" s="7" t="s">
        <v>31</v>
      </c>
      <c r="S655" s="37" t="s">
        <v>31</v>
      </c>
      <c r="T655" s="43" t="s">
        <v>31</v>
      </c>
      <c r="U655" s="7" t="s">
        <v>31</v>
      </c>
      <c r="V655" s="22" t="s">
        <v>32</v>
      </c>
      <c r="W655" s="23" t="s">
        <v>61</v>
      </c>
      <c r="X655" s="7" t="s">
        <v>40</v>
      </c>
      <c r="Y655" s="10">
        <v>50</v>
      </c>
      <c r="Z655" s="23" t="s">
        <v>89</v>
      </c>
      <c r="AA655" s="12" t="s">
        <v>169</v>
      </c>
      <c r="AB655" s="51"/>
      <c r="AC655" s="23"/>
      <c r="AF655" s="23"/>
    </row>
    <row r="656" spans="1:32" ht="15" customHeight="1" x14ac:dyDescent="0.25">
      <c r="A656" s="27" t="s">
        <v>1573</v>
      </c>
      <c r="B656" s="25">
        <v>45349</v>
      </c>
      <c r="C656" s="29">
        <f>YEAR(B656) - YEAR(_xlfn.MINIFS($B:$B, $A:$A, A656)) + 1</f>
        <v>1</v>
      </c>
      <c r="D656" s="15">
        <f>IF(C656=1, 1500 - SUMIFS($Y:$Y, $A:$A, A656, $C:$C, C656, $E:$E, "Approved", $Z:$Z, "&lt;&gt;PFA GC", $F:$F, "&lt;&gt;No"),
   IF(C656=2, 1000 - SUMIFS($Y:$Y, $A:$A, A656, $C:$C, C656, $E:$E, "Approved", $Z:$Z, "&lt;&gt;PFA GC", $F:$F, "&lt;&gt;No"),
   IF(C656&gt;=3, 500 - SUMIFS($Y:$Y, $A:$A, A656, $C:$C, C656, $E:$E, "Approved", $Z:$Z, "&lt;&gt;PFA GC", $F:$F, "&lt;&gt;No"), "")))</f>
        <v>650</v>
      </c>
      <c r="E656" s="16" t="s">
        <v>28</v>
      </c>
      <c r="F656" s="28" t="s">
        <v>29</v>
      </c>
      <c r="G656" s="29" t="s">
        <v>30</v>
      </c>
      <c r="H656" s="23" t="s">
        <v>187</v>
      </c>
      <c r="I656" s="23" t="s">
        <v>94</v>
      </c>
      <c r="J656" s="23">
        <v>68310</v>
      </c>
      <c r="K656" s="37" t="s">
        <v>95</v>
      </c>
      <c r="L656" s="20">
        <v>22303</v>
      </c>
      <c r="M656" s="37" t="s">
        <v>96</v>
      </c>
      <c r="N656" s="37" t="s">
        <v>102</v>
      </c>
      <c r="O656" s="37" t="s">
        <v>103</v>
      </c>
      <c r="P656" s="41" t="s">
        <v>270</v>
      </c>
      <c r="Q656" s="37" t="s">
        <v>31</v>
      </c>
      <c r="R656" s="7" t="s">
        <v>31</v>
      </c>
      <c r="S656" s="23">
        <v>2</v>
      </c>
      <c r="T656" s="43">
        <v>3038</v>
      </c>
      <c r="U656" s="7">
        <v>116</v>
      </c>
      <c r="V656" s="22" t="s">
        <v>82</v>
      </c>
      <c r="W656" s="23" t="s">
        <v>636</v>
      </c>
      <c r="X656" s="7" t="s">
        <v>43</v>
      </c>
      <c r="Y656" s="10">
        <v>850</v>
      </c>
      <c r="Z656" s="23"/>
      <c r="AA656" s="12" t="s">
        <v>637</v>
      </c>
      <c r="AB656" s="51"/>
      <c r="AC656" s="23"/>
      <c r="AF656" s="23"/>
    </row>
    <row r="657" spans="1:32" ht="15" customHeight="1" x14ac:dyDescent="0.25">
      <c r="A657" s="31" t="s">
        <v>1570</v>
      </c>
      <c r="B657" s="25">
        <v>45349</v>
      </c>
      <c r="C657" s="29">
        <f>YEAR(B657) - YEAR(_xlfn.MINIFS($B:$B, $A:$A, A657)) + 1</f>
        <v>1</v>
      </c>
      <c r="D657" s="15">
        <f>IF(C657=1, 1500 - SUMIFS($Y:$Y, $A:$A, A657, $C:$C, C657, $E:$E, "Approved", $Z:$Z, "&lt;&gt;PFA GC", $F:$F, "&lt;&gt;No"),
   IF(C657=2, 1000 - SUMIFS($Y:$Y, $A:$A, A657, $C:$C, C657, $E:$E, "Approved", $Z:$Z, "&lt;&gt;PFA GC", $F:$F, "&lt;&gt;No"),
   IF(C657&gt;=3, 500 - SUMIFS($Y:$Y, $A:$A, A657, $C:$C, C657, $E:$E, "Approved", $Z:$Z, "&lt;&gt;PFA GC", $F:$F, "&lt;&gt;No"), "")))</f>
        <v>1500</v>
      </c>
      <c r="E657" s="16" t="s">
        <v>28</v>
      </c>
      <c r="F657" s="28">
        <v>45349</v>
      </c>
      <c r="G657" s="28" t="s">
        <v>30</v>
      </c>
      <c r="H657" s="23" t="s">
        <v>31</v>
      </c>
      <c r="I657" s="23" t="s">
        <v>31</v>
      </c>
      <c r="J657" s="23" t="s">
        <v>31</v>
      </c>
      <c r="K657" s="23" t="s">
        <v>31</v>
      </c>
      <c r="L657" s="20">
        <v>25363</v>
      </c>
      <c r="M657" s="37" t="s">
        <v>31</v>
      </c>
      <c r="N657" s="37" t="s">
        <v>31</v>
      </c>
      <c r="O657" s="37" t="s">
        <v>31</v>
      </c>
      <c r="P657" s="37" t="s">
        <v>31</v>
      </c>
      <c r="Q657" s="37" t="s">
        <v>31</v>
      </c>
      <c r="R657" s="7" t="s">
        <v>31</v>
      </c>
      <c r="S657" s="37" t="s">
        <v>31</v>
      </c>
      <c r="T657" s="43" t="s">
        <v>31</v>
      </c>
      <c r="U657" s="7" t="s">
        <v>31</v>
      </c>
      <c r="V657" s="22" t="s">
        <v>32</v>
      </c>
      <c r="W657" s="23" t="s">
        <v>156</v>
      </c>
      <c r="X657" s="7" t="s">
        <v>40</v>
      </c>
      <c r="Y657" s="10">
        <v>75</v>
      </c>
      <c r="Z657" s="23" t="s">
        <v>89</v>
      </c>
      <c r="AA657" s="12" t="s">
        <v>169</v>
      </c>
      <c r="AB657" s="51"/>
      <c r="AC657" s="23"/>
      <c r="AF657" s="23"/>
    </row>
    <row r="658" spans="1:32" ht="15" customHeight="1" x14ac:dyDescent="0.25">
      <c r="A658" s="42" t="s">
        <v>1571</v>
      </c>
      <c r="B658" s="32">
        <v>45349</v>
      </c>
      <c r="C658" s="44">
        <f>YEAR(B658) - YEAR(_xlfn.MINIFS($B:$B, $A:$A, A658)) + 1</f>
        <v>1</v>
      </c>
      <c r="D658" s="15">
        <f>IF(C658=1, 1500 - SUMIFS($Y:$Y, $A:$A, A658, $C:$C, C658, $E:$E, "Approved", $Z:$Z, "&lt;&gt;PFA GC", $F:$F, "&lt;&gt;No"),
   IF(C658=2, 1000 - SUMIFS($Y:$Y, $A:$A, A658, $C:$C, C658, $E:$E, "Approved", $Z:$Z, "&lt;&gt;PFA GC", $F:$F, "&lt;&gt;No"),
   IF(C658&gt;=3, 500 - SUMIFS($Y:$Y, $A:$A, A658, $C:$C, C658, $E:$E, "Approved", $Z:$Z, "&lt;&gt;PFA GC", $F:$F, "&lt;&gt;No"), "")))</f>
        <v>1500</v>
      </c>
      <c r="E658" s="36" t="s">
        <v>139</v>
      </c>
      <c r="F658" s="28" t="s">
        <v>99</v>
      </c>
      <c r="G658" s="29" t="s">
        <v>632</v>
      </c>
      <c r="H658" s="41" t="s">
        <v>100</v>
      </c>
      <c r="I658" s="41" t="s">
        <v>94</v>
      </c>
      <c r="J658" s="41">
        <v>68111</v>
      </c>
      <c r="K658" s="41" t="s">
        <v>95</v>
      </c>
      <c r="L658" s="20" t="s">
        <v>31</v>
      </c>
      <c r="M658" s="41" t="s">
        <v>101</v>
      </c>
      <c r="N658" s="41" t="s">
        <v>102</v>
      </c>
      <c r="O658" s="41" t="s">
        <v>103</v>
      </c>
      <c r="P658" s="23" t="s">
        <v>99</v>
      </c>
      <c r="Q658" s="41" t="s">
        <v>114</v>
      </c>
      <c r="R658" s="7" t="s">
        <v>507</v>
      </c>
      <c r="S658" s="41">
        <v>1</v>
      </c>
      <c r="T658" s="46">
        <v>3200</v>
      </c>
      <c r="U658" s="7">
        <v>10</v>
      </c>
      <c r="V658" s="34" t="s">
        <v>84</v>
      </c>
      <c r="W658" s="41" t="s">
        <v>633</v>
      </c>
      <c r="X658" s="7" t="s">
        <v>141</v>
      </c>
      <c r="Y658" s="10"/>
      <c r="Z658" s="41"/>
      <c r="AA658" s="41"/>
      <c r="AB658" s="63"/>
      <c r="AC658" s="41"/>
      <c r="AF658" s="23"/>
    </row>
    <row r="659" spans="1:32" ht="15" customHeight="1" x14ac:dyDescent="0.25">
      <c r="A659" s="27" t="s">
        <v>1575</v>
      </c>
      <c r="B659" s="25">
        <v>45350</v>
      </c>
      <c r="C659" s="29">
        <f>YEAR(B659) - YEAR(_xlfn.MINIFS($B:$B, $A:$A, A659)) + 1</f>
        <v>1</v>
      </c>
      <c r="D659" s="15">
        <f>IF(C659=1, 1500 - SUMIFS($Y:$Y, $A:$A, A659, $C:$C, C659, $E:$E, "Approved", $Z:$Z, "&lt;&gt;PFA GC", $F:$F, "&lt;&gt;No"),
   IF(C659=2, 1000 - SUMIFS($Y:$Y, $A:$A, A659, $C:$C, C659, $E:$E, "Approved", $Z:$Z, "&lt;&gt;PFA GC", $F:$F, "&lt;&gt;No"),
   IF(C659&gt;=3, 500 - SUMIFS($Y:$Y, $A:$A, A659, $C:$C, C659, $E:$E, "Approved", $Z:$Z, "&lt;&gt;PFA GC", $F:$F, "&lt;&gt;No"), "")))</f>
        <v>1232.53</v>
      </c>
      <c r="E659" s="16" t="s">
        <v>28</v>
      </c>
      <c r="F659" s="28" t="s">
        <v>29</v>
      </c>
      <c r="G659" s="29" t="s">
        <v>30</v>
      </c>
      <c r="H659" s="23" t="s">
        <v>638</v>
      </c>
      <c r="I659" s="23" t="s">
        <v>94</v>
      </c>
      <c r="J659" s="23">
        <v>68654</v>
      </c>
      <c r="K659" s="23" t="s">
        <v>95</v>
      </c>
      <c r="L659" s="20" t="s">
        <v>2092</v>
      </c>
      <c r="M659" s="37" t="s">
        <v>281</v>
      </c>
      <c r="N659" s="23" t="s">
        <v>97</v>
      </c>
      <c r="O659" s="23" t="s">
        <v>98</v>
      </c>
      <c r="P659" s="41" t="s">
        <v>270</v>
      </c>
      <c r="Q659" s="23" t="s">
        <v>419</v>
      </c>
      <c r="R659" s="7"/>
      <c r="S659" s="23">
        <v>3</v>
      </c>
      <c r="T659" s="43">
        <v>1404</v>
      </c>
      <c r="U659" s="7"/>
      <c r="V659" s="22" t="s">
        <v>144</v>
      </c>
      <c r="W659" s="23" t="s">
        <v>145</v>
      </c>
      <c r="X659" s="7" t="s">
        <v>45</v>
      </c>
      <c r="Y659" s="10">
        <v>267.47000000000003</v>
      </c>
      <c r="Z659" s="54" t="s">
        <v>146</v>
      </c>
      <c r="AA659" s="12" t="s">
        <v>639</v>
      </c>
      <c r="AB659" s="51" t="s">
        <v>99</v>
      </c>
      <c r="AC659" s="23" t="s">
        <v>99</v>
      </c>
      <c r="AF659" s="23"/>
    </row>
    <row r="660" spans="1:32" ht="15" customHeight="1" x14ac:dyDescent="0.25">
      <c r="A660" s="31" t="s">
        <v>1574</v>
      </c>
      <c r="B660" s="25">
        <v>45350</v>
      </c>
      <c r="C660" s="29">
        <f>YEAR(B660) - YEAR(_xlfn.MINIFS($B:$B, $A:$A, A660)) + 1</f>
        <v>1</v>
      </c>
      <c r="D660" s="15">
        <f>IF(C660=1, 1500 - SUMIFS($Y:$Y, $A:$A, A660, $C:$C, C660, $E:$E, "Approved", $Z:$Z, "&lt;&gt;PFA GC", $F:$F, "&lt;&gt;No"),
   IF(C660=2, 1000 - SUMIFS($Y:$Y, $A:$A, A660, $C:$C, C660, $E:$E, "Approved", $Z:$Z, "&lt;&gt;PFA GC", $F:$F, "&lt;&gt;No"),
   IF(C660&gt;=3, 500 - SUMIFS($Y:$Y, $A:$A, A660, $C:$C, C660, $E:$E, "Approved", $Z:$Z, "&lt;&gt;PFA GC", $F:$F, "&lt;&gt;No"), "")))</f>
        <v>1500</v>
      </c>
      <c r="E660" s="16" t="s">
        <v>28</v>
      </c>
      <c r="F660" s="28">
        <v>45350</v>
      </c>
      <c r="G660" s="28" t="s">
        <v>30</v>
      </c>
      <c r="H660" s="23" t="s">
        <v>31</v>
      </c>
      <c r="I660" s="23" t="s">
        <v>31</v>
      </c>
      <c r="J660" s="23" t="s">
        <v>31</v>
      </c>
      <c r="K660" s="23" t="s">
        <v>31</v>
      </c>
      <c r="L660" s="20">
        <v>16939</v>
      </c>
      <c r="M660" s="37" t="s">
        <v>31</v>
      </c>
      <c r="N660" s="37" t="s">
        <v>31</v>
      </c>
      <c r="O660" s="37" t="s">
        <v>31</v>
      </c>
      <c r="P660" s="37" t="s">
        <v>31</v>
      </c>
      <c r="Q660" s="37" t="s">
        <v>31</v>
      </c>
      <c r="R660" s="7" t="s">
        <v>31</v>
      </c>
      <c r="S660" s="37" t="s">
        <v>31</v>
      </c>
      <c r="T660" s="43" t="s">
        <v>31</v>
      </c>
      <c r="U660" s="7" t="s">
        <v>31</v>
      </c>
      <c r="V660" s="22" t="s">
        <v>32</v>
      </c>
      <c r="W660" s="23" t="s">
        <v>61</v>
      </c>
      <c r="X660" s="7" t="s">
        <v>40</v>
      </c>
      <c r="Y660" s="10">
        <v>50</v>
      </c>
      <c r="Z660" s="23" t="s">
        <v>89</v>
      </c>
      <c r="AA660" s="12" t="s">
        <v>169</v>
      </c>
      <c r="AB660" s="51"/>
      <c r="AC660" s="23"/>
      <c r="AF660" s="23"/>
    </row>
    <row r="661" spans="1:32" ht="15" customHeight="1" x14ac:dyDescent="0.25">
      <c r="A661" s="31" t="s">
        <v>1205</v>
      </c>
      <c r="B661" s="25">
        <v>45350</v>
      </c>
      <c r="C661" s="29">
        <f>YEAR(B661) - YEAR(_xlfn.MINIFS($B:$B, $A:$A, A661)) + 1</f>
        <v>1</v>
      </c>
      <c r="D661" s="15">
        <f>IF(C661=1, 1500 - SUMIFS($Y:$Y, $A:$A, A661, $C:$C, C661, $E:$E, "Approved", $Z:$Z, "&lt;&gt;PFA GC", $F:$F, "&lt;&gt;No"),
   IF(C661=2, 1000 - SUMIFS($Y:$Y, $A:$A, A661, $C:$C, C661, $E:$E, "Approved", $Z:$Z, "&lt;&gt;PFA GC", $F:$F, "&lt;&gt;No"),
   IF(C661&gt;=3, 500 - SUMIFS($Y:$Y, $A:$A, A661, $C:$C, C661, $E:$E, "Approved", $Z:$Z, "&lt;&gt;PFA GC", $F:$F, "&lt;&gt;No"), "")))</f>
        <v>1500</v>
      </c>
      <c r="E661" s="16" t="s">
        <v>28</v>
      </c>
      <c r="F661" s="28">
        <v>45350</v>
      </c>
      <c r="G661" s="28" t="s">
        <v>30</v>
      </c>
      <c r="H661" s="23" t="s">
        <v>31</v>
      </c>
      <c r="I661" s="23" t="s">
        <v>31</v>
      </c>
      <c r="J661" s="23" t="s">
        <v>31</v>
      </c>
      <c r="K661" s="23" t="s">
        <v>31</v>
      </c>
      <c r="L661" s="20">
        <v>25725</v>
      </c>
      <c r="M661" s="37" t="s">
        <v>31</v>
      </c>
      <c r="N661" s="37" t="s">
        <v>31</v>
      </c>
      <c r="O661" s="37" t="s">
        <v>31</v>
      </c>
      <c r="P661" s="37" t="s">
        <v>31</v>
      </c>
      <c r="Q661" s="37" t="s">
        <v>31</v>
      </c>
      <c r="R661" s="7" t="s">
        <v>31</v>
      </c>
      <c r="S661" s="37" t="s">
        <v>31</v>
      </c>
      <c r="T661" s="43" t="s">
        <v>31</v>
      </c>
      <c r="U661" s="7" t="s">
        <v>31</v>
      </c>
      <c r="V661" s="48" t="s">
        <v>32</v>
      </c>
      <c r="W661" s="23" t="s">
        <v>61</v>
      </c>
      <c r="X661" s="7" t="s">
        <v>34</v>
      </c>
      <c r="Y661" s="10">
        <v>50</v>
      </c>
      <c r="Z661" s="23" t="s">
        <v>89</v>
      </c>
      <c r="AA661" s="37" t="s">
        <v>63</v>
      </c>
      <c r="AB661" s="51"/>
      <c r="AC661" s="23"/>
      <c r="AF661" s="23"/>
    </row>
    <row r="662" spans="1:32" ht="15" customHeight="1" x14ac:dyDescent="0.25">
      <c r="A662" s="42" t="s">
        <v>1205</v>
      </c>
      <c r="B662" s="25">
        <v>45350</v>
      </c>
      <c r="C662" s="29">
        <f>YEAR(B662) - YEAR(_xlfn.MINIFS($B:$B, $A:$A, A662)) + 1</f>
        <v>1</v>
      </c>
      <c r="D662" s="15">
        <f>IF(C662=1, 1500 - SUMIFS($Y:$Y, $A:$A, A662, $C:$C, C662, $E:$E, "Approved", $Z:$Z, "&lt;&gt;PFA GC", $F:$F, "&lt;&gt;No"),
   IF(C662=2, 1000 - SUMIFS($Y:$Y, $A:$A, A662, $C:$C, C662, $E:$E, "Approved", $Z:$Z, "&lt;&gt;PFA GC", $F:$F, "&lt;&gt;No"),
   IF(C662&gt;=3, 500 - SUMIFS($Y:$Y, $A:$A, A662, $C:$C, C662, $E:$E, "Approved", $Z:$Z, "&lt;&gt;PFA GC", $F:$F, "&lt;&gt;No"), "")))</f>
        <v>1500</v>
      </c>
      <c r="E662" s="16" t="s">
        <v>28</v>
      </c>
      <c r="F662" s="28">
        <v>45350</v>
      </c>
      <c r="G662" s="28" t="s">
        <v>30</v>
      </c>
      <c r="H662" s="23" t="s">
        <v>31</v>
      </c>
      <c r="I662" s="23" t="s">
        <v>31</v>
      </c>
      <c r="J662" s="23" t="s">
        <v>31</v>
      </c>
      <c r="K662" s="23" t="s">
        <v>31</v>
      </c>
      <c r="L662" s="20">
        <v>25725</v>
      </c>
      <c r="M662" s="37" t="s">
        <v>31</v>
      </c>
      <c r="N662" s="37" t="s">
        <v>31</v>
      </c>
      <c r="O662" s="37" t="s">
        <v>31</v>
      </c>
      <c r="P662" s="37" t="s">
        <v>31</v>
      </c>
      <c r="Q662" s="37" t="s">
        <v>31</v>
      </c>
      <c r="R662" s="7" t="s">
        <v>31</v>
      </c>
      <c r="S662" s="37" t="s">
        <v>31</v>
      </c>
      <c r="T662" s="43" t="s">
        <v>31</v>
      </c>
      <c r="U662" s="7" t="s">
        <v>31</v>
      </c>
      <c r="V662" s="48" t="s">
        <v>32</v>
      </c>
      <c r="W662" s="23" t="s">
        <v>61</v>
      </c>
      <c r="X662" s="7" t="s">
        <v>40</v>
      </c>
      <c r="Y662" s="10">
        <v>50</v>
      </c>
      <c r="Z662" s="23" t="s">
        <v>89</v>
      </c>
      <c r="AA662" s="12" t="s">
        <v>169</v>
      </c>
      <c r="AB662" s="51"/>
      <c r="AC662" s="23"/>
      <c r="AF662" s="23"/>
    </row>
    <row r="663" spans="1:32" ht="15" customHeight="1" x14ac:dyDescent="0.25">
      <c r="A663" s="42" t="s">
        <v>1218</v>
      </c>
      <c r="B663" s="13">
        <v>45350</v>
      </c>
      <c r="C663" s="29">
        <f>YEAR(B663) - YEAR(_xlfn.MINIFS($B:$B, $A:$A, A663)) + 1</f>
        <v>2</v>
      </c>
      <c r="D663" s="15">
        <f>IF(C663=1, 1500 - SUMIFS($Y:$Y, $A:$A, A663, $C:$C, C663, $E:$E, "Approved", $Z:$Z, "&lt;&gt;PFA GC", $F:$F, "&lt;&gt;No"),
   IF(C663=2, 1000 - SUMIFS($Y:$Y, $A:$A, A663, $C:$C, C663, $E:$E, "Approved", $Z:$Z, "&lt;&gt;PFA GC", $F:$F, "&lt;&gt;No"),
   IF(C663&gt;=3, 500 - SUMIFS($Y:$Y, $A:$A, A663, $C:$C, C663, $E:$E, "Approved", $Z:$Z, "&lt;&gt;PFA GC", $F:$F, "&lt;&gt;No"), "")))</f>
        <v>1000</v>
      </c>
      <c r="E663" s="16" t="s">
        <v>28</v>
      </c>
      <c r="F663" s="28">
        <v>45350</v>
      </c>
      <c r="G663" s="28" t="s">
        <v>30</v>
      </c>
      <c r="H663" s="23" t="s">
        <v>31</v>
      </c>
      <c r="I663" s="23" t="s">
        <v>31</v>
      </c>
      <c r="J663" s="23" t="s">
        <v>31</v>
      </c>
      <c r="K663" s="23" t="s">
        <v>31</v>
      </c>
      <c r="L663" s="20">
        <v>28490</v>
      </c>
      <c r="M663" s="37" t="s">
        <v>31</v>
      </c>
      <c r="N663" s="37" t="s">
        <v>31</v>
      </c>
      <c r="O663" s="37" t="s">
        <v>31</v>
      </c>
      <c r="P663" s="37" t="s">
        <v>31</v>
      </c>
      <c r="Q663" s="37" t="s">
        <v>31</v>
      </c>
      <c r="R663" s="7" t="s">
        <v>31</v>
      </c>
      <c r="S663" s="37" t="s">
        <v>31</v>
      </c>
      <c r="T663" s="43" t="s">
        <v>31</v>
      </c>
      <c r="U663" s="7" t="s">
        <v>31</v>
      </c>
      <c r="V663" s="22" t="s">
        <v>32</v>
      </c>
      <c r="W663" s="23" t="s">
        <v>61</v>
      </c>
      <c r="X663" s="7" t="s">
        <v>40</v>
      </c>
      <c r="Y663" s="10">
        <v>25</v>
      </c>
      <c r="Z663" s="23" t="s">
        <v>89</v>
      </c>
      <c r="AA663" s="12" t="s">
        <v>169</v>
      </c>
      <c r="AB663" s="51"/>
      <c r="AC663" s="23"/>
      <c r="AF663" s="23"/>
    </row>
    <row r="664" spans="1:32" ht="15" customHeight="1" x14ac:dyDescent="0.25">
      <c r="A664" s="42" t="s">
        <v>1484</v>
      </c>
      <c r="B664" s="13">
        <v>45351</v>
      </c>
      <c r="C664" s="29">
        <f>YEAR(B664) - YEAR(_xlfn.MINIFS($B:$B, $A:$A, A664)) + 1</f>
        <v>1</v>
      </c>
      <c r="D664" s="15">
        <f>IF(C664=1, 1500 - SUMIFS($Y:$Y, $A:$A, A664, $C:$C, C664, $E:$E, "Approved", $Z:$Z, "&lt;&gt;PFA GC", $F:$F, "&lt;&gt;No"),
   IF(C664=2, 1000 - SUMIFS($Y:$Y, $A:$A, A664, $C:$C, C664, $E:$E, "Approved", $Z:$Z, "&lt;&gt;PFA GC", $F:$F, "&lt;&gt;No"),
   IF(C664&gt;=3, 500 - SUMIFS($Y:$Y, $A:$A, A664, $C:$C, C664, $E:$E, "Approved", $Z:$Z, "&lt;&gt;PFA GC", $F:$F, "&lt;&gt;No"), "")))</f>
        <v>332.06999999999994</v>
      </c>
      <c r="E664" s="16" t="s">
        <v>28</v>
      </c>
      <c r="F664" s="28" t="s">
        <v>29</v>
      </c>
      <c r="G664" s="29" t="s">
        <v>30</v>
      </c>
      <c r="H664" s="41" t="s">
        <v>516</v>
      </c>
      <c r="I664" s="41" t="s">
        <v>94</v>
      </c>
      <c r="J664" s="41">
        <v>68418</v>
      </c>
      <c r="K664" s="23" t="s">
        <v>95</v>
      </c>
      <c r="L664" s="20" t="s">
        <v>2075</v>
      </c>
      <c r="M664" s="45" t="s">
        <v>96</v>
      </c>
      <c r="N664" s="41" t="s">
        <v>97</v>
      </c>
      <c r="O664" s="41" t="s">
        <v>98</v>
      </c>
      <c r="P664" s="41" t="s">
        <v>270</v>
      </c>
      <c r="Q664" s="41" t="s">
        <v>114</v>
      </c>
      <c r="R664" s="7" t="s">
        <v>517</v>
      </c>
      <c r="S664" s="41">
        <v>2</v>
      </c>
      <c r="T664" s="46">
        <v>1022.273</v>
      </c>
      <c r="U664" s="7">
        <v>16</v>
      </c>
      <c r="V664" s="34" t="s">
        <v>81</v>
      </c>
      <c r="W664" s="23" t="s">
        <v>109</v>
      </c>
      <c r="X664" s="7" t="s">
        <v>51</v>
      </c>
      <c r="Y664" s="10">
        <v>145.44</v>
      </c>
      <c r="Z664" s="23"/>
      <c r="AA664" s="12" t="s">
        <v>640</v>
      </c>
      <c r="AB664" s="51" t="s">
        <v>99</v>
      </c>
      <c r="AC664" s="23" t="s">
        <v>99</v>
      </c>
      <c r="AF664" s="23"/>
    </row>
    <row r="665" spans="1:32" ht="15" customHeight="1" x14ac:dyDescent="0.25">
      <c r="A665" s="42" t="s">
        <v>1577</v>
      </c>
      <c r="B665" s="13">
        <v>45351</v>
      </c>
      <c r="C665" s="29">
        <f>YEAR(B665) - YEAR(_xlfn.MINIFS($B:$B, $A:$A, A665)) + 1</f>
        <v>1</v>
      </c>
      <c r="D665" s="15">
        <f>IF(C665=1, 1500 - SUMIFS($Y:$Y, $A:$A, A665, $C:$C, C665, $E:$E, "Approved", $Z:$Z, "&lt;&gt;PFA GC", $F:$F, "&lt;&gt;No"),
   IF(C665=2, 1000 - SUMIFS($Y:$Y, $A:$A, A665, $C:$C, C665, $E:$E, "Approved", $Z:$Z, "&lt;&gt;PFA GC", $F:$F, "&lt;&gt;No"),
   IF(C665&gt;=3, 500 - SUMIFS($Y:$Y, $A:$A, A665, $C:$C, C665, $E:$E, "Approved", $Z:$Z, "&lt;&gt;PFA GC", $F:$F, "&lt;&gt;No"), "")))</f>
        <v>1500</v>
      </c>
      <c r="E665" s="16" t="s">
        <v>28</v>
      </c>
      <c r="F665" s="28">
        <v>45351</v>
      </c>
      <c r="G665" s="28" t="s">
        <v>30</v>
      </c>
      <c r="H665" s="23" t="s">
        <v>31</v>
      </c>
      <c r="I665" s="23" t="s">
        <v>31</v>
      </c>
      <c r="J665" s="23" t="s">
        <v>31</v>
      </c>
      <c r="K665" s="23" t="s">
        <v>31</v>
      </c>
      <c r="L665" s="20">
        <v>16401</v>
      </c>
      <c r="M665" s="37" t="s">
        <v>31</v>
      </c>
      <c r="N665" s="37" t="s">
        <v>31</v>
      </c>
      <c r="O665" s="37" t="s">
        <v>31</v>
      </c>
      <c r="P665" s="37" t="s">
        <v>31</v>
      </c>
      <c r="Q665" s="37" t="s">
        <v>31</v>
      </c>
      <c r="R665" s="7" t="s">
        <v>31</v>
      </c>
      <c r="S665" s="37" t="s">
        <v>31</v>
      </c>
      <c r="T665" s="43" t="s">
        <v>31</v>
      </c>
      <c r="U665" s="7" t="s">
        <v>31</v>
      </c>
      <c r="V665" s="22" t="s">
        <v>32</v>
      </c>
      <c r="W665" s="23" t="s">
        <v>61</v>
      </c>
      <c r="X665" s="7" t="s">
        <v>40</v>
      </c>
      <c r="Y665" s="10">
        <v>50</v>
      </c>
      <c r="Z665" s="23" t="s">
        <v>89</v>
      </c>
      <c r="AA665" s="12" t="s">
        <v>169</v>
      </c>
      <c r="AB665" s="51"/>
      <c r="AC665" s="23"/>
      <c r="AF665" s="23"/>
    </row>
    <row r="666" spans="1:32" ht="15" customHeight="1" x14ac:dyDescent="0.25">
      <c r="A666" s="42" t="s">
        <v>1531</v>
      </c>
      <c r="B666" s="13">
        <v>45351</v>
      </c>
      <c r="C666" s="29">
        <f>YEAR(B666) - YEAR(_xlfn.MINIFS($B:$B, $A:$A, A666)) + 1</f>
        <v>1</v>
      </c>
      <c r="D666" s="15">
        <f>IF(C666=1, 1500 - SUMIFS($Y:$Y, $A:$A, A666, $C:$C, C666, $E:$E, "Approved", $Z:$Z, "&lt;&gt;PFA GC", $F:$F, "&lt;&gt;No"),
   IF(C666=2, 1000 - SUMIFS($Y:$Y, $A:$A, A666, $C:$C, C666, $E:$E, "Approved", $Z:$Z, "&lt;&gt;PFA GC", $F:$F, "&lt;&gt;No"),
   IF(C666&gt;=3, 500 - SUMIFS($Y:$Y, $A:$A, A666, $C:$C, C666, $E:$E, "Approved", $Z:$Z, "&lt;&gt;PFA GC", $F:$F, "&lt;&gt;No"), "")))</f>
        <v>310.22000000000003</v>
      </c>
      <c r="E666" s="16" t="s">
        <v>28</v>
      </c>
      <c r="F666" s="28">
        <v>45351</v>
      </c>
      <c r="G666" s="28" t="s">
        <v>30</v>
      </c>
      <c r="H666" s="23" t="s">
        <v>31</v>
      </c>
      <c r="I666" s="23" t="s">
        <v>31</v>
      </c>
      <c r="J666" s="23" t="s">
        <v>31</v>
      </c>
      <c r="K666" s="23" t="s">
        <v>31</v>
      </c>
      <c r="L666" s="20">
        <v>21922</v>
      </c>
      <c r="M666" s="37" t="s">
        <v>31</v>
      </c>
      <c r="N666" s="37" t="s">
        <v>31</v>
      </c>
      <c r="O666" s="37" t="s">
        <v>31</v>
      </c>
      <c r="P666" s="37" t="s">
        <v>31</v>
      </c>
      <c r="Q666" s="37" t="s">
        <v>31</v>
      </c>
      <c r="R666" s="7" t="s">
        <v>31</v>
      </c>
      <c r="S666" s="37" t="s">
        <v>31</v>
      </c>
      <c r="T666" s="43" t="s">
        <v>31</v>
      </c>
      <c r="U666" s="7" t="s">
        <v>31</v>
      </c>
      <c r="V666" s="22" t="s">
        <v>32</v>
      </c>
      <c r="W666" s="23" t="s">
        <v>61</v>
      </c>
      <c r="X666" s="7" t="s">
        <v>34</v>
      </c>
      <c r="Y666" s="10">
        <v>50</v>
      </c>
      <c r="Z666" s="23" t="s">
        <v>89</v>
      </c>
      <c r="AA666" s="37" t="s">
        <v>63</v>
      </c>
      <c r="AB666" s="51"/>
      <c r="AC666" s="23"/>
      <c r="AF666" s="23"/>
    </row>
    <row r="667" spans="1:32" ht="15" customHeight="1" x14ac:dyDescent="0.25">
      <c r="A667" s="42" t="s">
        <v>1531</v>
      </c>
      <c r="B667" s="13">
        <v>45351</v>
      </c>
      <c r="C667" s="29">
        <f>YEAR(B667) - YEAR(_xlfn.MINIFS($B:$B, $A:$A, A667)) + 1</f>
        <v>1</v>
      </c>
      <c r="D667" s="15">
        <f>IF(C667=1, 1500 - SUMIFS($Y:$Y, $A:$A, A667, $C:$C, C667, $E:$E, "Approved", $Z:$Z, "&lt;&gt;PFA GC", $F:$F, "&lt;&gt;No"),
   IF(C667=2, 1000 - SUMIFS($Y:$Y, $A:$A, A667, $C:$C, C667, $E:$E, "Approved", $Z:$Z, "&lt;&gt;PFA GC", $F:$F, "&lt;&gt;No"),
   IF(C667&gt;=3, 500 - SUMIFS($Y:$Y, $A:$A, A667, $C:$C, C667, $E:$E, "Approved", $Z:$Z, "&lt;&gt;PFA GC", $F:$F, "&lt;&gt;No"), "")))</f>
        <v>310.22000000000003</v>
      </c>
      <c r="E667" s="16" t="s">
        <v>28</v>
      </c>
      <c r="F667" s="28">
        <v>45351</v>
      </c>
      <c r="G667" s="28" t="s">
        <v>30</v>
      </c>
      <c r="H667" s="23" t="s">
        <v>31</v>
      </c>
      <c r="I667" s="23" t="s">
        <v>31</v>
      </c>
      <c r="J667" s="23" t="s">
        <v>31</v>
      </c>
      <c r="K667" s="23" t="s">
        <v>31</v>
      </c>
      <c r="L667" s="20">
        <v>21922</v>
      </c>
      <c r="M667" s="37" t="s">
        <v>31</v>
      </c>
      <c r="N667" s="37" t="s">
        <v>31</v>
      </c>
      <c r="O667" s="37" t="s">
        <v>31</v>
      </c>
      <c r="P667" s="37" t="s">
        <v>31</v>
      </c>
      <c r="Q667" s="37" t="s">
        <v>31</v>
      </c>
      <c r="R667" s="7" t="s">
        <v>31</v>
      </c>
      <c r="S667" s="37" t="s">
        <v>31</v>
      </c>
      <c r="T667" s="43" t="s">
        <v>31</v>
      </c>
      <c r="U667" s="7" t="s">
        <v>31</v>
      </c>
      <c r="V667" s="48" t="s">
        <v>32</v>
      </c>
      <c r="W667" s="23" t="s">
        <v>61</v>
      </c>
      <c r="X667" s="7" t="s">
        <v>40</v>
      </c>
      <c r="Y667" s="10">
        <v>50</v>
      </c>
      <c r="Z667" s="23" t="s">
        <v>89</v>
      </c>
      <c r="AA667" s="12" t="s">
        <v>169</v>
      </c>
      <c r="AB667" s="51"/>
      <c r="AC667" s="23"/>
      <c r="AF667" s="23"/>
    </row>
    <row r="668" spans="1:32" ht="15" customHeight="1" x14ac:dyDescent="0.25">
      <c r="A668" s="42" t="s">
        <v>1576</v>
      </c>
      <c r="B668" s="13">
        <v>45351</v>
      </c>
      <c r="C668" s="29">
        <f>YEAR(B668) - YEAR(_xlfn.MINIFS($B:$B, $A:$A, A668)) + 1</f>
        <v>1</v>
      </c>
      <c r="D668" s="15">
        <f>IF(C668=1, 1500 - SUMIFS($Y:$Y, $A:$A, A668, $C:$C, C668, $E:$E, "Approved", $Z:$Z, "&lt;&gt;PFA GC", $F:$F, "&lt;&gt;No"),
   IF(C668=2, 1000 - SUMIFS($Y:$Y, $A:$A, A668, $C:$C, C668, $E:$E, "Approved", $Z:$Z, "&lt;&gt;PFA GC", $F:$F, "&lt;&gt;No"),
   IF(C668&gt;=3, 500 - SUMIFS($Y:$Y, $A:$A, A668, $C:$C, C668, $E:$E, "Approved", $Z:$Z, "&lt;&gt;PFA GC", $F:$F, "&lt;&gt;No"), "")))</f>
        <v>750</v>
      </c>
      <c r="E668" s="16" t="s">
        <v>28</v>
      </c>
      <c r="F668" s="28">
        <v>45351</v>
      </c>
      <c r="G668" s="28" t="s">
        <v>30</v>
      </c>
      <c r="H668" s="23" t="s">
        <v>31</v>
      </c>
      <c r="I668" s="23" t="s">
        <v>31</v>
      </c>
      <c r="J668" s="23" t="s">
        <v>31</v>
      </c>
      <c r="K668" s="23" t="s">
        <v>31</v>
      </c>
      <c r="L668" s="20">
        <v>23755</v>
      </c>
      <c r="M668" s="37" t="s">
        <v>31</v>
      </c>
      <c r="N668" s="37" t="s">
        <v>31</v>
      </c>
      <c r="O668" s="37" t="s">
        <v>31</v>
      </c>
      <c r="P668" s="37" t="s">
        <v>31</v>
      </c>
      <c r="Q668" s="37" t="s">
        <v>31</v>
      </c>
      <c r="R668" s="7" t="s">
        <v>31</v>
      </c>
      <c r="S668" s="37" t="s">
        <v>31</v>
      </c>
      <c r="T668" s="43" t="s">
        <v>31</v>
      </c>
      <c r="U668" s="7" t="s">
        <v>31</v>
      </c>
      <c r="V668" s="48" t="s">
        <v>32</v>
      </c>
      <c r="W668" s="23" t="s">
        <v>250</v>
      </c>
      <c r="X668" s="7" t="s">
        <v>34</v>
      </c>
      <c r="Y668" s="10">
        <v>50</v>
      </c>
      <c r="Z668" s="23" t="s">
        <v>89</v>
      </c>
      <c r="AA668" s="37" t="s">
        <v>63</v>
      </c>
      <c r="AB668" s="51"/>
      <c r="AC668" s="23"/>
      <c r="AF668" s="23"/>
    </row>
    <row r="669" spans="1:32" ht="15" customHeight="1" x14ac:dyDescent="0.25">
      <c r="A669" s="42" t="s">
        <v>1578</v>
      </c>
      <c r="B669" s="47">
        <v>45351</v>
      </c>
      <c r="C669" s="44">
        <f>YEAR(B669) - YEAR(_xlfn.MINIFS($B:$B, $A:$A, A669)) + 1</f>
        <v>1</v>
      </c>
      <c r="D669" s="15">
        <f>IF(C669=1, 1500 - SUMIFS($Y:$Y, $A:$A, A669, $C:$C, C669, $E:$E, "Approved", $Z:$Z, "&lt;&gt;PFA GC", $F:$F, "&lt;&gt;No"),
   IF(C669=2, 1000 - SUMIFS($Y:$Y, $A:$A, A669, $C:$C, C669, $E:$E, "Approved", $Z:$Z, "&lt;&gt;PFA GC", $F:$F, "&lt;&gt;No"),
   IF(C669&gt;=3, 500 - SUMIFS($Y:$Y, $A:$A, A669, $C:$C, C669, $E:$E, "Approved", $Z:$Z, "&lt;&gt;PFA GC", $F:$F, "&lt;&gt;No"), "")))</f>
        <v>1500</v>
      </c>
      <c r="E669" s="36" t="s">
        <v>139</v>
      </c>
      <c r="F669" s="28" t="s">
        <v>99</v>
      </c>
      <c r="G669" s="29" t="s">
        <v>202</v>
      </c>
      <c r="H669" s="41" t="s">
        <v>93</v>
      </c>
      <c r="I669" s="41" t="s">
        <v>94</v>
      </c>
      <c r="J669" s="41">
        <v>68516</v>
      </c>
      <c r="K669" s="41" t="s">
        <v>95</v>
      </c>
      <c r="L669" s="20" t="s">
        <v>31</v>
      </c>
      <c r="M669" s="41" t="s">
        <v>96</v>
      </c>
      <c r="N669" s="41" t="s">
        <v>102</v>
      </c>
      <c r="O669" s="41" t="s">
        <v>98</v>
      </c>
      <c r="P669" s="23" t="s">
        <v>99</v>
      </c>
      <c r="Q669" s="41" t="s">
        <v>114</v>
      </c>
      <c r="R669" s="7" t="s">
        <v>507</v>
      </c>
      <c r="S669" s="41">
        <v>5</v>
      </c>
      <c r="T669" s="46">
        <v>7378</v>
      </c>
      <c r="U669" s="7">
        <v>2</v>
      </c>
      <c r="V669" s="48" t="s">
        <v>82</v>
      </c>
      <c r="W669" s="41" t="s">
        <v>641</v>
      </c>
      <c r="X669" s="7" t="s">
        <v>33</v>
      </c>
      <c r="Y669" s="10"/>
      <c r="Z669" s="41"/>
      <c r="AA669" s="41"/>
      <c r="AB669" s="63"/>
      <c r="AC669" s="41"/>
      <c r="AD669" s="23" t="s">
        <v>642</v>
      </c>
      <c r="AF669" s="23"/>
    </row>
    <row r="670" spans="1:32" ht="15" customHeight="1" x14ac:dyDescent="0.25">
      <c r="A670" s="30" t="s">
        <v>1381</v>
      </c>
      <c r="B670" s="13">
        <v>45352</v>
      </c>
      <c r="C670" s="29">
        <f>YEAR(B670) - YEAR(_xlfn.MINIFS($B:$B, $A:$A, A670)) + 1</f>
        <v>2</v>
      </c>
      <c r="D670" s="15">
        <f>IF(C670=1, 1500 - SUMIFS($Y:$Y, $A:$A, A670, $C:$C, C670, $E:$E, "Approved", $Z:$Z, "&lt;&gt;PFA GC", $F:$F, "&lt;&gt;No"),
   IF(C670=2, 1000 - SUMIFS($Y:$Y, $A:$A, A670, $C:$C, C670, $E:$E, "Approved", $Z:$Z, "&lt;&gt;PFA GC", $F:$F, "&lt;&gt;No"),
   IF(C670&gt;=3, 500 - SUMIFS($Y:$Y, $A:$A, A670, $C:$C, C670, $E:$E, "Approved", $Z:$Z, "&lt;&gt;PFA GC", $F:$F, "&lt;&gt;No"), "")))</f>
        <v>800</v>
      </c>
      <c r="E670" s="16" t="s">
        <v>28</v>
      </c>
      <c r="F670" s="28" t="s">
        <v>29</v>
      </c>
      <c r="G670" s="28" t="s">
        <v>30</v>
      </c>
      <c r="H670" s="24" t="s">
        <v>120</v>
      </c>
      <c r="I670" s="24" t="s">
        <v>94</v>
      </c>
      <c r="J670" s="52">
        <v>68803</v>
      </c>
      <c r="K670" s="23" t="s">
        <v>95</v>
      </c>
      <c r="L670" s="20" t="s">
        <v>2068</v>
      </c>
      <c r="M670" s="37" t="s">
        <v>96</v>
      </c>
      <c r="N670" s="23" t="s">
        <v>97</v>
      </c>
      <c r="O670" s="23" t="s">
        <v>98</v>
      </c>
      <c r="P670" s="41" t="s">
        <v>270</v>
      </c>
      <c r="Q670" s="23" t="s">
        <v>114</v>
      </c>
      <c r="R670" s="7" t="s">
        <v>31</v>
      </c>
      <c r="S670" s="23">
        <v>2</v>
      </c>
      <c r="T670" s="43">
        <v>1250</v>
      </c>
      <c r="U670" s="7" t="s">
        <v>31</v>
      </c>
      <c r="V670" s="22" t="s">
        <v>144</v>
      </c>
      <c r="W670" s="23" t="s">
        <v>145</v>
      </c>
      <c r="X670" s="7" t="s">
        <v>40</v>
      </c>
      <c r="Y670" s="10">
        <v>200</v>
      </c>
      <c r="Z670" s="12" t="s">
        <v>35</v>
      </c>
      <c r="AA670" s="12" t="s">
        <v>169</v>
      </c>
      <c r="AB670" s="51" t="s">
        <v>99</v>
      </c>
      <c r="AC670" s="23" t="s">
        <v>99</v>
      </c>
      <c r="AF670" s="23"/>
    </row>
    <row r="671" spans="1:32" ht="15" customHeight="1" x14ac:dyDescent="0.25">
      <c r="A671" s="30" t="s">
        <v>1566</v>
      </c>
      <c r="B671" s="13">
        <v>45352</v>
      </c>
      <c r="C671" s="29">
        <f>YEAR(B671) - YEAR(_xlfn.MINIFS($B:$B, $A:$A, A671)) + 1</f>
        <v>1</v>
      </c>
      <c r="D671" s="15">
        <f>IF(C671=1, 1500 - SUMIFS($Y:$Y, $A:$A, A671, $C:$C, C671, $E:$E, "Approved", $Z:$Z, "&lt;&gt;PFA GC", $F:$F, "&lt;&gt;No"),
   IF(C671=2, 1000 - SUMIFS($Y:$Y, $A:$A, A671, $C:$C, C671, $E:$E, "Approved", $Z:$Z, "&lt;&gt;PFA GC", $F:$F, "&lt;&gt;No"),
   IF(C671&gt;=3, 500 - SUMIFS($Y:$Y, $A:$A, A671, $C:$C, C671, $E:$E, "Approved", $Z:$Z, "&lt;&gt;PFA GC", $F:$F, "&lt;&gt;No"), "")))</f>
        <v>310.77</v>
      </c>
      <c r="E671" s="16" t="s">
        <v>28</v>
      </c>
      <c r="F671" s="28" t="s">
        <v>136</v>
      </c>
      <c r="G671" s="29" t="s">
        <v>30</v>
      </c>
      <c r="H671" s="23" t="s">
        <v>100</v>
      </c>
      <c r="I671" s="23" t="s">
        <v>94</v>
      </c>
      <c r="J671" s="23">
        <v>68130</v>
      </c>
      <c r="K671" s="23" t="s">
        <v>95</v>
      </c>
      <c r="L671" s="20" t="s">
        <v>2102</v>
      </c>
      <c r="M671" s="37" t="s">
        <v>101</v>
      </c>
      <c r="N671" s="23" t="s">
        <v>97</v>
      </c>
      <c r="O671" s="23" t="s">
        <v>98</v>
      </c>
      <c r="P671" s="41" t="s">
        <v>270</v>
      </c>
      <c r="Q671" s="41" t="s">
        <v>114</v>
      </c>
      <c r="R671" s="7" t="s">
        <v>488</v>
      </c>
      <c r="S671" s="23">
        <v>5</v>
      </c>
      <c r="T671" s="43">
        <v>3579.07</v>
      </c>
      <c r="U671" s="7">
        <v>10</v>
      </c>
      <c r="V671" s="34" t="s">
        <v>84</v>
      </c>
      <c r="W671" s="23" t="s">
        <v>526</v>
      </c>
      <c r="X671" s="7" t="s">
        <v>49</v>
      </c>
      <c r="Y671" s="10">
        <v>241.31</v>
      </c>
      <c r="Z671" s="23"/>
      <c r="AA671" s="12" t="s">
        <v>643</v>
      </c>
      <c r="AB671" s="51" t="s">
        <v>99</v>
      </c>
      <c r="AC671" s="23" t="s">
        <v>99</v>
      </c>
      <c r="AF671" s="23"/>
    </row>
    <row r="672" spans="1:32" ht="15" customHeight="1" x14ac:dyDescent="0.25">
      <c r="A672" s="42" t="s">
        <v>1489</v>
      </c>
      <c r="B672" s="47">
        <v>45352</v>
      </c>
      <c r="C672" s="29">
        <f>YEAR(B672) - YEAR(_xlfn.MINIFS($B:$B, $A:$A, A672)) + 1</f>
        <v>1</v>
      </c>
      <c r="D672" s="15">
        <f>IF(C672=1, 1500 - SUMIFS($Y:$Y, $A:$A, A672, $C:$C, C672, $E:$E, "Approved", $Z:$Z, "&lt;&gt;PFA GC", $F:$F, "&lt;&gt;No"),
   IF(C672=2, 1000 - SUMIFS($Y:$Y, $A:$A, A672, $C:$C, C672, $E:$E, "Approved", $Z:$Z, "&lt;&gt;PFA GC", $F:$F, "&lt;&gt;No"),
   IF(C672&gt;=3, 500 - SUMIFS($Y:$Y, $A:$A, A672, $C:$C, C672, $E:$E, "Approved", $Z:$Z, "&lt;&gt;PFA GC", $F:$F, "&lt;&gt;No"), "")))</f>
        <v>222.06999999999994</v>
      </c>
      <c r="E672" s="16" t="s">
        <v>28</v>
      </c>
      <c r="F672" s="28" t="s">
        <v>29</v>
      </c>
      <c r="G672" s="29" t="s">
        <v>30</v>
      </c>
      <c r="H672" s="41" t="s">
        <v>287</v>
      </c>
      <c r="I672" s="41" t="s">
        <v>94</v>
      </c>
      <c r="J672" s="41">
        <v>68446</v>
      </c>
      <c r="K672" s="41" t="s">
        <v>95</v>
      </c>
      <c r="L672" s="20" t="s">
        <v>2103</v>
      </c>
      <c r="M672" s="45" t="s">
        <v>101</v>
      </c>
      <c r="N672" s="41" t="s">
        <v>97</v>
      </c>
      <c r="O672" s="41" t="s">
        <v>98</v>
      </c>
      <c r="P672" s="41" t="s">
        <v>270</v>
      </c>
      <c r="Q672" s="41" t="s">
        <v>231</v>
      </c>
      <c r="R672" s="7" t="s">
        <v>488</v>
      </c>
      <c r="S672" s="41">
        <v>1</v>
      </c>
      <c r="T672" s="46">
        <v>914</v>
      </c>
      <c r="U672" s="7">
        <v>60</v>
      </c>
      <c r="V672" s="34" t="s">
        <v>85</v>
      </c>
      <c r="W672" s="41" t="s">
        <v>107</v>
      </c>
      <c r="X672" s="7" t="s">
        <v>33</v>
      </c>
      <c r="Y672" s="10">
        <v>215</v>
      </c>
      <c r="Z672" s="23" t="s">
        <v>38</v>
      </c>
      <c r="AA672" s="50" t="s">
        <v>528</v>
      </c>
      <c r="AB672" s="51" t="s">
        <v>99</v>
      </c>
      <c r="AC672" s="23" t="s">
        <v>99</v>
      </c>
      <c r="AF672" s="23"/>
    </row>
    <row r="673" spans="1:32" ht="15" customHeight="1" x14ac:dyDescent="0.25">
      <c r="A673" s="42" t="s">
        <v>1207</v>
      </c>
      <c r="B673" s="13">
        <v>45352</v>
      </c>
      <c r="C673" s="29">
        <f>YEAR(B673) - YEAR(_xlfn.MINIFS($B:$B, $A:$A, A673)) + 1</f>
        <v>2</v>
      </c>
      <c r="D673" s="15">
        <f>IF(C673=1, 1500 - SUMIFS($Y:$Y, $A:$A, A673, $C:$C, C673, $E:$E, "Approved", $Z:$Z, "&lt;&gt;PFA GC", $F:$F, "&lt;&gt;No"),
   IF(C673=2, 1000 - SUMIFS($Y:$Y, $A:$A, A673, $C:$C, C673, $E:$E, "Approved", $Z:$Z, "&lt;&gt;PFA GC", $F:$F, "&lt;&gt;No"),
   IF(C673&gt;=3, 500 - SUMIFS($Y:$Y, $A:$A, A673, $C:$C, C673, $E:$E, "Approved", $Z:$Z, "&lt;&gt;PFA GC", $F:$F, "&lt;&gt;No"), "")))</f>
        <v>1000</v>
      </c>
      <c r="E673" s="16" t="s">
        <v>28</v>
      </c>
      <c r="F673" s="17">
        <v>45352</v>
      </c>
      <c r="G673" s="28" t="s">
        <v>30</v>
      </c>
      <c r="H673" s="23" t="s">
        <v>31</v>
      </c>
      <c r="I673" s="23" t="s">
        <v>31</v>
      </c>
      <c r="J673" s="23" t="s">
        <v>31</v>
      </c>
      <c r="K673" s="23" t="s">
        <v>31</v>
      </c>
      <c r="L673" s="20">
        <v>19082</v>
      </c>
      <c r="M673" s="37" t="s">
        <v>31</v>
      </c>
      <c r="N673" s="37" t="s">
        <v>31</v>
      </c>
      <c r="O673" s="37" t="s">
        <v>31</v>
      </c>
      <c r="P673" s="37" t="s">
        <v>31</v>
      </c>
      <c r="Q673" s="37" t="s">
        <v>31</v>
      </c>
      <c r="R673" s="7" t="s">
        <v>31</v>
      </c>
      <c r="S673" s="37" t="s">
        <v>31</v>
      </c>
      <c r="T673" s="43" t="s">
        <v>31</v>
      </c>
      <c r="U673" s="7" t="s">
        <v>31</v>
      </c>
      <c r="V673" s="22" t="s">
        <v>32</v>
      </c>
      <c r="W673" s="23" t="s">
        <v>61</v>
      </c>
      <c r="X673" s="7" t="s">
        <v>40</v>
      </c>
      <c r="Y673" s="10">
        <v>25</v>
      </c>
      <c r="Z673" s="23" t="s">
        <v>89</v>
      </c>
      <c r="AA673" s="12" t="s">
        <v>169</v>
      </c>
      <c r="AB673" s="51"/>
      <c r="AC673" s="23"/>
      <c r="AF673" s="23"/>
    </row>
    <row r="674" spans="1:32" ht="15" customHeight="1" x14ac:dyDescent="0.25">
      <c r="A674" s="42" t="s">
        <v>1207</v>
      </c>
      <c r="B674" s="13">
        <v>45352</v>
      </c>
      <c r="C674" s="29">
        <f>YEAR(B674) - YEAR(_xlfn.MINIFS($B:$B, $A:$A, A674)) + 1</f>
        <v>2</v>
      </c>
      <c r="D674" s="15">
        <f>IF(C674=1, 1500 - SUMIFS($Y:$Y, $A:$A, A674, $C:$C, C674, $E:$E, "Approved", $Z:$Z, "&lt;&gt;PFA GC", $F:$F, "&lt;&gt;No"),
   IF(C674=2, 1000 - SUMIFS($Y:$Y, $A:$A, A674, $C:$C, C674, $E:$E, "Approved", $Z:$Z, "&lt;&gt;PFA GC", $F:$F, "&lt;&gt;No"),
   IF(C674&gt;=3, 500 - SUMIFS($Y:$Y, $A:$A, A674, $C:$C, C674, $E:$E, "Approved", $Z:$Z, "&lt;&gt;PFA GC", $F:$F, "&lt;&gt;No"), "")))</f>
        <v>1000</v>
      </c>
      <c r="E674" s="16" t="s">
        <v>28</v>
      </c>
      <c r="F674" s="28">
        <v>45352</v>
      </c>
      <c r="G674" s="28" t="s">
        <v>30</v>
      </c>
      <c r="H674" s="23" t="s">
        <v>31</v>
      </c>
      <c r="I674" s="23" t="s">
        <v>31</v>
      </c>
      <c r="J674" s="23" t="s">
        <v>31</v>
      </c>
      <c r="K674" s="23" t="s">
        <v>31</v>
      </c>
      <c r="L674" s="20">
        <v>19082</v>
      </c>
      <c r="M674" s="37" t="s">
        <v>31</v>
      </c>
      <c r="N674" s="37" t="s">
        <v>31</v>
      </c>
      <c r="O674" s="37" t="s">
        <v>31</v>
      </c>
      <c r="P674" s="37" t="s">
        <v>31</v>
      </c>
      <c r="Q674" s="37" t="s">
        <v>31</v>
      </c>
      <c r="R674" s="7" t="s">
        <v>31</v>
      </c>
      <c r="S674" s="37" t="s">
        <v>31</v>
      </c>
      <c r="T674" s="43" t="s">
        <v>31</v>
      </c>
      <c r="U674" s="7" t="s">
        <v>31</v>
      </c>
      <c r="V674" s="48" t="s">
        <v>32</v>
      </c>
      <c r="W674" s="23" t="s">
        <v>156</v>
      </c>
      <c r="X674" s="7" t="s">
        <v>34</v>
      </c>
      <c r="Y674" s="10">
        <v>50</v>
      </c>
      <c r="Z674" s="23" t="s">
        <v>89</v>
      </c>
      <c r="AA674" s="37" t="s">
        <v>63</v>
      </c>
      <c r="AB674" s="51"/>
      <c r="AC674" s="23"/>
      <c r="AF674" s="23"/>
    </row>
    <row r="675" spans="1:32" ht="15" customHeight="1" x14ac:dyDescent="0.25">
      <c r="A675" s="42" t="s">
        <v>1505</v>
      </c>
      <c r="B675" s="25">
        <v>45352</v>
      </c>
      <c r="C675" s="29">
        <f>YEAR(B675) - YEAR(_xlfn.MINIFS($B:$B, $A:$A, A675)) + 1</f>
        <v>1</v>
      </c>
      <c r="D675" s="15">
        <f>IF(C675=1, 1500 - SUMIFS($Y:$Y, $A:$A, A675, $C:$C, C675, $E:$E, "Approved", $Z:$Z, "&lt;&gt;PFA GC", $F:$F, "&lt;&gt;No"),
   IF(C675=2, 1000 - SUMIFS($Y:$Y, $A:$A, A675, $C:$C, C675, $E:$E, "Approved", $Z:$Z, "&lt;&gt;PFA GC", $F:$F, "&lt;&gt;No"),
   IF(C675&gt;=3, 500 - SUMIFS($Y:$Y, $A:$A, A675, $C:$C, C675, $E:$E, "Approved", $Z:$Z, "&lt;&gt;PFA GC", $F:$F, "&lt;&gt;No"), "")))</f>
        <v>1210.78</v>
      </c>
      <c r="E675" s="16" t="s">
        <v>28</v>
      </c>
      <c r="F675" s="28">
        <v>45352</v>
      </c>
      <c r="G675" s="28" t="s">
        <v>30</v>
      </c>
      <c r="H675" s="23" t="s">
        <v>31</v>
      </c>
      <c r="I675" s="23" t="s">
        <v>31</v>
      </c>
      <c r="J675" s="23" t="s">
        <v>31</v>
      </c>
      <c r="K675" s="23" t="s">
        <v>31</v>
      </c>
      <c r="L675" s="20">
        <v>26365</v>
      </c>
      <c r="M675" s="37" t="s">
        <v>31</v>
      </c>
      <c r="N675" s="37" t="s">
        <v>31</v>
      </c>
      <c r="O675" s="37" t="s">
        <v>31</v>
      </c>
      <c r="P675" s="37" t="s">
        <v>31</v>
      </c>
      <c r="Q675" s="37" t="s">
        <v>31</v>
      </c>
      <c r="R675" s="7" t="s">
        <v>31</v>
      </c>
      <c r="S675" s="37" t="s">
        <v>31</v>
      </c>
      <c r="T675" s="43" t="s">
        <v>31</v>
      </c>
      <c r="U675" s="7" t="s">
        <v>31</v>
      </c>
      <c r="V675" s="22" t="s">
        <v>32</v>
      </c>
      <c r="W675" s="23" t="s">
        <v>61</v>
      </c>
      <c r="X675" s="7" t="s">
        <v>40</v>
      </c>
      <c r="Y675" s="10">
        <v>50</v>
      </c>
      <c r="Z675" s="23" t="s">
        <v>89</v>
      </c>
      <c r="AA675" s="12" t="s">
        <v>169</v>
      </c>
      <c r="AB675" s="51"/>
      <c r="AC675" s="23"/>
      <c r="AF675" s="23"/>
    </row>
    <row r="676" spans="1:32" ht="15" customHeight="1" x14ac:dyDescent="0.25">
      <c r="A676" s="42" t="s">
        <v>1505</v>
      </c>
      <c r="B676" s="13">
        <v>45352</v>
      </c>
      <c r="C676" s="29">
        <f>YEAR(B676) - YEAR(_xlfn.MINIFS($B:$B, $A:$A, A676)) + 1</f>
        <v>1</v>
      </c>
      <c r="D676" s="15">
        <f>IF(C676=1, 1500 - SUMIFS($Y:$Y, $A:$A, A676, $C:$C, C676, $E:$E, "Approved", $Z:$Z, "&lt;&gt;PFA GC", $F:$F, "&lt;&gt;No"),
   IF(C676=2, 1000 - SUMIFS($Y:$Y, $A:$A, A676, $C:$C, C676, $E:$E, "Approved", $Z:$Z, "&lt;&gt;PFA GC", $F:$F, "&lt;&gt;No"),
   IF(C676&gt;=3, 500 - SUMIFS($Y:$Y, $A:$A, A676, $C:$C, C676, $E:$E, "Approved", $Z:$Z, "&lt;&gt;PFA GC", $F:$F, "&lt;&gt;No"), "")))</f>
        <v>1210.78</v>
      </c>
      <c r="E676" s="16" t="s">
        <v>28</v>
      </c>
      <c r="F676" s="28">
        <v>45352</v>
      </c>
      <c r="G676" s="28" t="s">
        <v>30</v>
      </c>
      <c r="H676" s="23" t="s">
        <v>31</v>
      </c>
      <c r="I676" s="23" t="s">
        <v>31</v>
      </c>
      <c r="J676" s="23" t="s">
        <v>31</v>
      </c>
      <c r="K676" s="23" t="s">
        <v>31</v>
      </c>
      <c r="L676" s="20">
        <v>26365</v>
      </c>
      <c r="M676" s="37" t="s">
        <v>31</v>
      </c>
      <c r="N676" s="37" t="s">
        <v>31</v>
      </c>
      <c r="O676" s="37" t="s">
        <v>31</v>
      </c>
      <c r="P676" s="37" t="s">
        <v>31</v>
      </c>
      <c r="Q676" s="37" t="s">
        <v>31</v>
      </c>
      <c r="R676" s="7" t="s">
        <v>31</v>
      </c>
      <c r="S676" s="37" t="s">
        <v>31</v>
      </c>
      <c r="T676" s="43" t="s">
        <v>31</v>
      </c>
      <c r="U676" s="7" t="s">
        <v>31</v>
      </c>
      <c r="V676" s="48" t="s">
        <v>32</v>
      </c>
      <c r="W676" s="23" t="s">
        <v>61</v>
      </c>
      <c r="X676" s="7" t="s">
        <v>34</v>
      </c>
      <c r="Y676" s="10">
        <v>100</v>
      </c>
      <c r="Z676" s="23" t="s">
        <v>89</v>
      </c>
      <c r="AA676" s="37" t="s">
        <v>63</v>
      </c>
      <c r="AB676" s="51"/>
      <c r="AC676" s="23"/>
      <c r="AF676" s="23"/>
    </row>
    <row r="677" spans="1:32" ht="15" customHeight="1" x14ac:dyDescent="0.25">
      <c r="A677" s="27" t="s">
        <v>1581</v>
      </c>
      <c r="B677" s="13">
        <v>45352</v>
      </c>
      <c r="C677" s="29">
        <f>YEAR(B677) - YEAR(_xlfn.MINIFS($B:$B, $A:$A, A677)) + 1</f>
        <v>1</v>
      </c>
      <c r="D677" s="15">
        <f>IF(C677=1, 1500 - SUMIFS($Y:$Y, $A:$A, A677, $C:$C, C677, $E:$E, "Approved", $Z:$Z, "&lt;&gt;PFA GC", $F:$F, "&lt;&gt;No"),
   IF(C677=2, 1000 - SUMIFS($Y:$Y, $A:$A, A677, $C:$C, C677, $E:$E, "Approved", $Z:$Z, "&lt;&gt;PFA GC", $F:$F, "&lt;&gt;No"),
   IF(C677&gt;=3, 500 - SUMIFS($Y:$Y, $A:$A, A677, $C:$C, C677, $E:$E, "Approved", $Z:$Z, "&lt;&gt;PFA GC", $F:$F, "&lt;&gt;No"), "")))</f>
        <v>625</v>
      </c>
      <c r="E677" s="16" t="s">
        <v>28</v>
      </c>
      <c r="F677" s="28" t="s">
        <v>29</v>
      </c>
      <c r="G677" s="29" t="s">
        <v>30</v>
      </c>
      <c r="H677" s="23" t="s">
        <v>133</v>
      </c>
      <c r="I677" s="23" t="s">
        <v>94</v>
      </c>
      <c r="J677" s="23">
        <v>68025</v>
      </c>
      <c r="K677" s="37" t="s">
        <v>95</v>
      </c>
      <c r="L677" s="20">
        <v>35264</v>
      </c>
      <c r="M677" s="37" t="s">
        <v>101</v>
      </c>
      <c r="N677" s="37" t="s">
        <v>645</v>
      </c>
      <c r="O677" s="37" t="s">
        <v>98</v>
      </c>
      <c r="P677" s="41" t="s">
        <v>270</v>
      </c>
      <c r="Q677" s="37" t="s">
        <v>646</v>
      </c>
      <c r="R677" s="7" t="s">
        <v>31</v>
      </c>
      <c r="S677" s="23">
        <v>1</v>
      </c>
      <c r="T677" s="43">
        <v>1381.64</v>
      </c>
      <c r="U677" s="7">
        <v>5</v>
      </c>
      <c r="V677" s="48" t="s">
        <v>32</v>
      </c>
      <c r="W677" s="23" t="s">
        <v>250</v>
      </c>
      <c r="X677" s="7" t="s">
        <v>43</v>
      </c>
      <c r="Y677" s="10">
        <v>875</v>
      </c>
      <c r="Z677" s="23"/>
      <c r="AA677" s="12" t="s">
        <v>647</v>
      </c>
      <c r="AB677" s="51"/>
      <c r="AC677" s="23"/>
      <c r="AF677" s="23"/>
    </row>
    <row r="678" spans="1:32" ht="15" customHeight="1" x14ac:dyDescent="0.25">
      <c r="A678" s="31" t="s">
        <v>1579</v>
      </c>
      <c r="B678" s="32">
        <v>45352</v>
      </c>
      <c r="C678" s="29">
        <f>YEAR(B678) - YEAR(_xlfn.MINIFS($B:$B, $A:$A, A678)) + 1</f>
        <v>1</v>
      </c>
      <c r="D678" s="15">
        <f>IF(C678=1, 1500 - SUMIFS($Y:$Y, $A:$A, A678, $C:$C, C678, $E:$E, "Approved", $Z:$Z, "&lt;&gt;PFA GC", $F:$F, "&lt;&gt;No"),
   IF(C678=2, 1000 - SUMIFS($Y:$Y, $A:$A, A678, $C:$C, C678, $E:$E, "Approved", $Z:$Z, "&lt;&gt;PFA GC", $F:$F, "&lt;&gt;No"),
   IF(C678&gt;=3, 500 - SUMIFS($Y:$Y, $A:$A, A678, $C:$C, C678, $E:$E, "Approved", $Z:$Z, "&lt;&gt;PFA GC", $F:$F, "&lt;&gt;No"), "")))</f>
        <v>688.4</v>
      </c>
      <c r="E678" s="16" t="s">
        <v>28</v>
      </c>
      <c r="F678" s="28" t="s">
        <v>29</v>
      </c>
      <c r="G678" s="29" t="s">
        <v>30</v>
      </c>
      <c r="H678" s="41" t="s">
        <v>357</v>
      </c>
      <c r="I678" s="41" t="s">
        <v>94</v>
      </c>
      <c r="J678" s="41">
        <v>68133</v>
      </c>
      <c r="K678" s="41" t="s">
        <v>95</v>
      </c>
      <c r="L678" s="20" t="s">
        <v>31</v>
      </c>
      <c r="M678" s="41" t="s">
        <v>96</v>
      </c>
      <c r="N678" s="41" t="s">
        <v>97</v>
      </c>
      <c r="O678" s="41" t="s">
        <v>103</v>
      </c>
      <c r="P678" s="41" t="s">
        <v>270</v>
      </c>
      <c r="Q678" s="41" t="s">
        <v>114</v>
      </c>
      <c r="R678" s="7" t="s">
        <v>517</v>
      </c>
      <c r="S678" s="41">
        <v>2</v>
      </c>
      <c r="T678" s="46">
        <v>14037</v>
      </c>
      <c r="U678" s="7">
        <v>700</v>
      </c>
      <c r="V678" s="48" t="s">
        <v>32</v>
      </c>
      <c r="W678" s="41" t="s">
        <v>250</v>
      </c>
      <c r="X678" s="7" t="s">
        <v>40</v>
      </c>
      <c r="Y678" s="10">
        <v>200</v>
      </c>
      <c r="Z678" s="23" t="s">
        <v>35</v>
      </c>
      <c r="AA678" s="12" t="s">
        <v>169</v>
      </c>
      <c r="AB678" s="63"/>
      <c r="AC678" s="41"/>
      <c r="AF678" s="23"/>
    </row>
    <row r="679" spans="1:32" ht="15" customHeight="1" x14ac:dyDescent="0.25">
      <c r="A679" s="31" t="s">
        <v>1579</v>
      </c>
      <c r="B679" s="32">
        <v>45352</v>
      </c>
      <c r="C679" s="29">
        <f>YEAR(B679) - YEAR(_xlfn.MINIFS($B:$B, $A:$A, A679)) + 1</f>
        <v>1</v>
      </c>
      <c r="D679" s="15">
        <f>IF(C679=1, 1500 - SUMIFS($Y:$Y, $A:$A, A679, $C:$C, C679, $E:$E, "Approved", $Z:$Z, "&lt;&gt;PFA GC", $F:$F, "&lt;&gt;No"),
   IF(C679=2, 1000 - SUMIFS($Y:$Y, $A:$A, A679, $C:$C, C679, $E:$E, "Approved", $Z:$Z, "&lt;&gt;PFA GC", $F:$F, "&lt;&gt;No"),
   IF(C679&gt;=3, 500 - SUMIFS($Y:$Y, $A:$A, A679, $C:$C, C679, $E:$E, "Approved", $Z:$Z, "&lt;&gt;PFA GC", $F:$F, "&lt;&gt;No"), "")))</f>
        <v>688.4</v>
      </c>
      <c r="E679" s="16" t="s">
        <v>28</v>
      </c>
      <c r="F679" s="28" t="s">
        <v>29</v>
      </c>
      <c r="G679" s="29" t="s">
        <v>30</v>
      </c>
      <c r="H679" s="41" t="s">
        <v>357</v>
      </c>
      <c r="I679" s="41" t="s">
        <v>94</v>
      </c>
      <c r="J679" s="41">
        <v>68133</v>
      </c>
      <c r="K679" s="41" t="s">
        <v>95</v>
      </c>
      <c r="L679" s="20" t="s">
        <v>31</v>
      </c>
      <c r="M679" s="41" t="s">
        <v>96</v>
      </c>
      <c r="N679" s="41" t="s">
        <v>97</v>
      </c>
      <c r="O679" s="41" t="s">
        <v>103</v>
      </c>
      <c r="P679" s="41" t="s">
        <v>270</v>
      </c>
      <c r="Q679" s="41" t="s">
        <v>114</v>
      </c>
      <c r="R679" s="7" t="s">
        <v>517</v>
      </c>
      <c r="S679" s="41">
        <v>2</v>
      </c>
      <c r="T679" s="46">
        <v>14037</v>
      </c>
      <c r="U679" s="7">
        <v>700</v>
      </c>
      <c r="V679" s="48" t="s">
        <v>32</v>
      </c>
      <c r="W679" s="41" t="s">
        <v>250</v>
      </c>
      <c r="X679" s="7" t="s">
        <v>42</v>
      </c>
      <c r="Y679" s="10">
        <v>611.6</v>
      </c>
      <c r="Z679" s="41"/>
      <c r="AA679" s="41" t="s">
        <v>644</v>
      </c>
      <c r="AB679" s="63"/>
      <c r="AC679" s="41"/>
      <c r="AF679" s="23"/>
    </row>
    <row r="680" spans="1:32" ht="15" customHeight="1" x14ac:dyDescent="0.25">
      <c r="A680" s="27" t="s">
        <v>1580</v>
      </c>
      <c r="B680" s="25">
        <v>45352</v>
      </c>
      <c r="C680" s="29">
        <f>YEAR(B680) - YEAR(_xlfn.MINIFS($B:$B, $A:$A, A680)) + 1</f>
        <v>1</v>
      </c>
      <c r="D680" s="15">
        <f>IF(C680=1, 1500 - SUMIFS($Y:$Y, $A:$A, A680, $C:$C, C680, $E:$E, "Approved", $Z:$Z, "&lt;&gt;PFA GC", $F:$F, "&lt;&gt;No"),
   IF(C680=2, 1000 - SUMIFS($Y:$Y, $A:$A, A680, $C:$C, C680, $E:$E, "Approved", $Z:$Z, "&lt;&gt;PFA GC", $F:$F, "&lt;&gt;No"),
   IF(C680&gt;=3, 500 - SUMIFS($Y:$Y, $A:$A, A680, $C:$C, C680, $E:$E, "Approved", $Z:$Z, "&lt;&gt;PFA GC", $F:$F, "&lt;&gt;No"), "")))</f>
        <v>1500</v>
      </c>
      <c r="E680" s="36" t="s">
        <v>139</v>
      </c>
      <c r="F680" s="28" t="s">
        <v>99</v>
      </c>
      <c r="G680" s="29" t="s">
        <v>202</v>
      </c>
      <c r="K680" s="37"/>
      <c r="L680" s="20" t="s">
        <v>31</v>
      </c>
      <c r="M680" s="37"/>
      <c r="R680" s="7"/>
      <c r="S680" s="23"/>
      <c r="T680" s="43"/>
      <c r="U680" s="7"/>
      <c r="V680" s="48" t="s">
        <v>82</v>
      </c>
      <c r="W680" s="23" t="s">
        <v>206</v>
      </c>
      <c r="X680" s="7" t="s">
        <v>41</v>
      </c>
      <c r="Y680" s="10"/>
      <c r="Z680" s="23"/>
      <c r="AA680" s="12"/>
      <c r="AB680" s="51"/>
      <c r="AC680" s="23"/>
      <c r="AF680" s="23"/>
    </row>
    <row r="681" spans="1:32" ht="15" customHeight="1" x14ac:dyDescent="0.25">
      <c r="A681" s="31" t="s">
        <v>1582</v>
      </c>
      <c r="B681" s="25">
        <v>45355</v>
      </c>
      <c r="C681" s="29">
        <f>YEAR(B681) - YEAR(_xlfn.MINIFS($B:$B, $A:$A, A681)) + 1</f>
        <v>1</v>
      </c>
      <c r="D681" s="15">
        <f>IF(C681=1, 1500 - SUMIFS($Y:$Y, $A:$A, A681, $C:$C, C681, $E:$E, "Approved", $Z:$Z, "&lt;&gt;PFA GC", $F:$F, "&lt;&gt;No"),
   IF(C681=2, 1000 - SUMIFS($Y:$Y, $A:$A, A681, $C:$C, C681, $E:$E, "Approved", $Z:$Z, "&lt;&gt;PFA GC", $F:$F, "&lt;&gt;No"),
   IF(C681&gt;=3, 500 - SUMIFS($Y:$Y, $A:$A, A681, $C:$C, C681, $E:$E, "Approved", $Z:$Z, "&lt;&gt;PFA GC", $F:$F, "&lt;&gt;No"), "")))</f>
        <v>1500</v>
      </c>
      <c r="E681" s="16" t="s">
        <v>28</v>
      </c>
      <c r="F681" s="28">
        <v>45355</v>
      </c>
      <c r="G681" s="28" t="s">
        <v>30</v>
      </c>
      <c r="H681" s="23" t="s">
        <v>31</v>
      </c>
      <c r="I681" s="23" t="s">
        <v>31</v>
      </c>
      <c r="J681" s="23" t="s">
        <v>31</v>
      </c>
      <c r="K681" s="23" t="s">
        <v>31</v>
      </c>
      <c r="L681" s="20">
        <v>31653</v>
      </c>
      <c r="M681" s="37" t="s">
        <v>31</v>
      </c>
      <c r="N681" s="37" t="s">
        <v>31</v>
      </c>
      <c r="O681" s="37" t="s">
        <v>31</v>
      </c>
      <c r="P681" s="37" t="s">
        <v>31</v>
      </c>
      <c r="Q681" s="37" t="s">
        <v>31</v>
      </c>
      <c r="R681" s="7" t="s">
        <v>31</v>
      </c>
      <c r="S681" s="37" t="s">
        <v>31</v>
      </c>
      <c r="T681" s="43" t="s">
        <v>31</v>
      </c>
      <c r="U681" s="7" t="s">
        <v>31</v>
      </c>
      <c r="V681" s="48" t="s">
        <v>32</v>
      </c>
      <c r="W681" s="23" t="s">
        <v>61</v>
      </c>
      <c r="X681" s="7" t="s">
        <v>40</v>
      </c>
      <c r="Y681" s="10">
        <v>50</v>
      </c>
      <c r="Z681" s="23" t="s">
        <v>89</v>
      </c>
      <c r="AA681" s="12" t="s">
        <v>169</v>
      </c>
      <c r="AB681" s="51"/>
      <c r="AC681" s="23"/>
      <c r="AF681" s="23"/>
    </row>
    <row r="682" spans="1:32" ht="15" customHeight="1" x14ac:dyDescent="0.25">
      <c r="A682" s="31" t="s">
        <v>1583</v>
      </c>
      <c r="B682" s="25">
        <v>45356</v>
      </c>
      <c r="C682" s="29">
        <f>YEAR(B682) - YEAR(_xlfn.MINIFS($B:$B, $A:$A, A682)) + 1</f>
        <v>1</v>
      </c>
      <c r="D682" s="15">
        <f>IF(C682=1, 1500 - SUMIFS($Y:$Y, $A:$A, A682, $C:$C, C682, $E:$E, "Approved", $Z:$Z, "&lt;&gt;PFA GC", $F:$F, "&lt;&gt;No"),
   IF(C682=2, 1000 - SUMIFS($Y:$Y, $A:$A, A682, $C:$C, C682, $E:$E, "Approved", $Z:$Z, "&lt;&gt;PFA GC", $F:$F, "&lt;&gt;No"),
   IF(C682&gt;=3, 500 - SUMIFS($Y:$Y, $A:$A, A682, $C:$C, C682, $E:$E, "Approved", $Z:$Z, "&lt;&gt;PFA GC", $F:$F, "&lt;&gt;No"), "")))</f>
        <v>1500</v>
      </c>
      <c r="E682" s="16" t="s">
        <v>28</v>
      </c>
      <c r="F682" s="28">
        <v>45356</v>
      </c>
      <c r="G682" s="28" t="s">
        <v>30</v>
      </c>
      <c r="H682" s="23" t="s">
        <v>31</v>
      </c>
      <c r="I682" s="23" t="s">
        <v>31</v>
      </c>
      <c r="J682" s="23" t="s">
        <v>31</v>
      </c>
      <c r="K682" s="23" t="s">
        <v>31</v>
      </c>
      <c r="L682" s="20">
        <v>24285</v>
      </c>
      <c r="M682" s="37" t="s">
        <v>31</v>
      </c>
      <c r="N682" s="37" t="s">
        <v>31</v>
      </c>
      <c r="O682" s="37" t="s">
        <v>31</v>
      </c>
      <c r="P682" s="37" t="s">
        <v>31</v>
      </c>
      <c r="Q682" s="37" t="s">
        <v>31</v>
      </c>
      <c r="R682" s="7" t="s">
        <v>31</v>
      </c>
      <c r="S682" s="37" t="s">
        <v>31</v>
      </c>
      <c r="T682" s="43" t="s">
        <v>31</v>
      </c>
      <c r="U682" s="7" t="s">
        <v>31</v>
      </c>
      <c r="V682" s="48" t="s">
        <v>32</v>
      </c>
      <c r="W682" s="23" t="s">
        <v>156</v>
      </c>
      <c r="X682" s="7" t="s">
        <v>40</v>
      </c>
      <c r="Y682" s="10">
        <v>100</v>
      </c>
      <c r="Z682" s="23" t="s">
        <v>89</v>
      </c>
      <c r="AA682" s="12" t="s">
        <v>169</v>
      </c>
      <c r="AB682" s="51"/>
      <c r="AC682" s="23"/>
      <c r="AF682" s="23"/>
    </row>
    <row r="683" spans="1:32" ht="15" customHeight="1" x14ac:dyDescent="0.25">
      <c r="A683" s="31" t="s">
        <v>1325</v>
      </c>
      <c r="B683" s="32">
        <v>45356</v>
      </c>
      <c r="C683" s="29">
        <f>YEAR(B683) - YEAR(_xlfn.MINIFS($B:$B, $A:$A, A683)) + 1</f>
        <v>2</v>
      </c>
      <c r="D683" s="15">
        <f>IF(C683=1, 1500 - SUMIFS($Y:$Y, $A:$A, A683, $C:$C, C683, $E:$E, "Approved", $Z:$Z, "&lt;&gt;PFA GC", $F:$F, "&lt;&gt;No"),
   IF(C683=2, 1000 - SUMIFS($Y:$Y, $A:$A, A683, $C:$C, C683, $E:$E, "Approved", $Z:$Z, "&lt;&gt;PFA GC", $F:$F, "&lt;&gt;No"),
   IF(C683&gt;=3, 500 - SUMIFS($Y:$Y, $A:$A, A683, $C:$C, C683, $E:$E, "Approved", $Z:$Z, "&lt;&gt;PFA GC", $F:$F, "&lt;&gt;No"), "")))</f>
        <v>20</v>
      </c>
      <c r="E683" s="16" t="s">
        <v>28</v>
      </c>
      <c r="F683" s="28" t="s">
        <v>29</v>
      </c>
      <c r="G683" s="44" t="s">
        <v>30</v>
      </c>
      <c r="H683" s="41" t="s">
        <v>93</v>
      </c>
      <c r="I683" s="41" t="s">
        <v>94</v>
      </c>
      <c r="J683" s="41">
        <v>68521</v>
      </c>
      <c r="K683" s="41" t="s">
        <v>95</v>
      </c>
      <c r="L683" s="55">
        <v>29287</v>
      </c>
      <c r="M683" s="41" t="s">
        <v>101</v>
      </c>
      <c r="N683" s="41" t="s">
        <v>97</v>
      </c>
      <c r="O683" s="41" t="s">
        <v>103</v>
      </c>
      <c r="P683" s="41" t="s">
        <v>270</v>
      </c>
      <c r="Q683" s="41" t="s">
        <v>231</v>
      </c>
      <c r="R683" s="7" t="s">
        <v>488</v>
      </c>
      <c r="S683" s="41">
        <v>2</v>
      </c>
      <c r="T683" s="46">
        <v>0</v>
      </c>
      <c r="U683" s="7">
        <v>15</v>
      </c>
      <c r="V683" s="41" t="s">
        <v>85</v>
      </c>
      <c r="W683" s="41" t="s">
        <v>107</v>
      </c>
      <c r="X683" s="7" t="s">
        <v>34</v>
      </c>
      <c r="Y683" s="10">
        <v>500</v>
      </c>
      <c r="Z683" s="23"/>
      <c r="AA683" s="12" t="s">
        <v>606</v>
      </c>
      <c r="AB683" s="51"/>
      <c r="AC683" s="23"/>
      <c r="AF683" s="23"/>
    </row>
    <row r="684" spans="1:32" ht="15" customHeight="1" x14ac:dyDescent="0.25">
      <c r="A684" s="42" t="s">
        <v>1582</v>
      </c>
      <c r="B684" s="25">
        <v>45356</v>
      </c>
      <c r="C684" s="29">
        <f>YEAR(B684) - YEAR(_xlfn.MINIFS($B:$B, $A:$A, A684)) + 1</f>
        <v>1</v>
      </c>
      <c r="D684" s="15">
        <f>IF(C684=1, 1500 - SUMIFS($Y:$Y, $A:$A, A684, $C:$C, C684, $E:$E, "Approved", $Z:$Z, "&lt;&gt;PFA GC", $F:$F, "&lt;&gt;No"),
   IF(C684=2, 1000 - SUMIFS($Y:$Y, $A:$A, A684, $C:$C, C684, $E:$E, "Approved", $Z:$Z, "&lt;&gt;PFA GC", $F:$F, "&lt;&gt;No"),
   IF(C684&gt;=3, 500 - SUMIFS($Y:$Y, $A:$A, A684, $C:$C, C684, $E:$E, "Approved", $Z:$Z, "&lt;&gt;PFA GC", $F:$F, "&lt;&gt;No"), "")))</f>
        <v>1500</v>
      </c>
      <c r="E684" s="16" t="s">
        <v>28</v>
      </c>
      <c r="F684" s="28">
        <v>45356</v>
      </c>
      <c r="G684" s="28" t="s">
        <v>30</v>
      </c>
      <c r="H684" s="23" t="s">
        <v>31</v>
      </c>
      <c r="I684" s="23" t="s">
        <v>31</v>
      </c>
      <c r="J684" s="23" t="s">
        <v>31</v>
      </c>
      <c r="K684" s="23" t="s">
        <v>31</v>
      </c>
      <c r="L684" s="20">
        <v>31653</v>
      </c>
      <c r="M684" s="37" t="s">
        <v>31</v>
      </c>
      <c r="N684" s="37" t="s">
        <v>31</v>
      </c>
      <c r="O684" s="37" t="s">
        <v>31</v>
      </c>
      <c r="P684" s="37" t="s">
        <v>31</v>
      </c>
      <c r="Q684" s="37" t="s">
        <v>31</v>
      </c>
      <c r="R684" s="7" t="s">
        <v>31</v>
      </c>
      <c r="S684" s="37" t="s">
        <v>31</v>
      </c>
      <c r="T684" s="43" t="s">
        <v>31</v>
      </c>
      <c r="U684" s="7" t="s">
        <v>31</v>
      </c>
      <c r="V684" s="22" t="s">
        <v>32</v>
      </c>
      <c r="W684" s="23" t="s">
        <v>61</v>
      </c>
      <c r="X684" s="7" t="s">
        <v>34</v>
      </c>
      <c r="Y684" s="10">
        <v>100</v>
      </c>
      <c r="Z684" s="23" t="s">
        <v>89</v>
      </c>
      <c r="AA684" s="37" t="s">
        <v>63</v>
      </c>
      <c r="AB684" s="51"/>
      <c r="AC684" s="23"/>
      <c r="AF684" s="23"/>
    </row>
    <row r="685" spans="1:32" ht="15" customHeight="1" x14ac:dyDescent="0.25">
      <c r="A685" s="31" t="s">
        <v>1582</v>
      </c>
      <c r="B685" s="25">
        <v>45356</v>
      </c>
      <c r="C685" s="29">
        <f>YEAR(B685) - YEAR(_xlfn.MINIFS($B:$B, $A:$A, A685)) + 1</f>
        <v>1</v>
      </c>
      <c r="D685" s="15">
        <f>IF(C685=1, 1500 - SUMIFS($Y:$Y, $A:$A, A685, $C:$C, C685, $E:$E, "Approved", $Z:$Z, "&lt;&gt;PFA GC", $F:$F, "&lt;&gt;No"),
   IF(C685=2, 1000 - SUMIFS($Y:$Y, $A:$A, A685, $C:$C, C685, $E:$E, "Approved", $Z:$Z, "&lt;&gt;PFA GC", $F:$F, "&lt;&gt;No"),
   IF(C685&gt;=3, 500 - SUMIFS($Y:$Y, $A:$A, A685, $C:$C, C685, $E:$E, "Approved", $Z:$Z, "&lt;&gt;PFA GC", $F:$F, "&lt;&gt;No"), "")))</f>
        <v>1500</v>
      </c>
      <c r="E685" s="16" t="s">
        <v>28</v>
      </c>
      <c r="F685" s="28">
        <v>45356</v>
      </c>
      <c r="G685" s="28" t="s">
        <v>30</v>
      </c>
      <c r="H685" s="23" t="s">
        <v>31</v>
      </c>
      <c r="I685" s="23" t="s">
        <v>31</v>
      </c>
      <c r="J685" s="23" t="s">
        <v>31</v>
      </c>
      <c r="K685" s="23" t="s">
        <v>31</v>
      </c>
      <c r="L685" s="20">
        <v>31653</v>
      </c>
      <c r="M685" s="37" t="s">
        <v>31</v>
      </c>
      <c r="N685" s="37" t="s">
        <v>31</v>
      </c>
      <c r="O685" s="37" t="s">
        <v>31</v>
      </c>
      <c r="P685" s="37" t="s">
        <v>31</v>
      </c>
      <c r="Q685" s="37" t="s">
        <v>31</v>
      </c>
      <c r="R685" s="7" t="s">
        <v>31</v>
      </c>
      <c r="S685" s="37" t="s">
        <v>31</v>
      </c>
      <c r="T685" s="43" t="s">
        <v>31</v>
      </c>
      <c r="U685" s="7" t="s">
        <v>31</v>
      </c>
      <c r="V685" s="22" t="s">
        <v>32</v>
      </c>
      <c r="W685" s="23" t="s">
        <v>61</v>
      </c>
      <c r="X685" s="7" t="s">
        <v>40</v>
      </c>
      <c r="Y685" s="10">
        <v>100</v>
      </c>
      <c r="Z685" s="23" t="s">
        <v>89</v>
      </c>
      <c r="AA685" s="12" t="s">
        <v>169</v>
      </c>
      <c r="AB685" s="51"/>
      <c r="AC685" s="23"/>
      <c r="AF685" s="23"/>
    </row>
    <row r="686" spans="1:32" ht="15" customHeight="1" x14ac:dyDescent="0.25">
      <c r="A686" s="31" t="s">
        <v>1420</v>
      </c>
      <c r="B686" s="25">
        <v>45357</v>
      </c>
      <c r="C686" s="29">
        <f>YEAR(B686) - YEAR(_xlfn.MINIFS($B:$B, $A:$A, A686)) + 1</f>
        <v>2</v>
      </c>
      <c r="D686" s="15">
        <f>IF(C686=1, 1500 - SUMIFS($Y:$Y, $A:$A, A686, $C:$C, C686, $E:$E, "Approved", $Z:$Z, "&lt;&gt;PFA GC", $F:$F, "&lt;&gt;No"),
   IF(C686=2, 1000 - SUMIFS($Y:$Y, $A:$A, A686, $C:$C, C686, $E:$E, "Approved", $Z:$Z, "&lt;&gt;PFA GC", $F:$F, "&lt;&gt;No"),
   IF(C686&gt;=3, 500 - SUMIFS($Y:$Y, $A:$A, A686, $C:$C, C686, $E:$E, "Approved", $Z:$Z, "&lt;&gt;PFA GC", $F:$F, "&lt;&gt;No"), "")))</f>
        <v>1000</v>
      </c>
      <c r="E686" s="16" t="s">
        <v>28</v>
      </c>
      <c r="F686" s="28">
        <v>45357</v>
      </c>
      <c r="G686" s="28" t="s">
        <v>30</v>
      </c>
      <c r="H686" s="23" t="s">
        <v>31</v>
      </c>
      <c r="I686" s="23" t="s">
        <v>31</v>
      </c>
      <c r="J686" s="23" t="s">
        <v>31</v>
      </c>
      <c r="K686" s="23" t="s">
        <v>31</v>
      </c>
      <c r="L686" s="20">
        <v>21247</v>
      </c>
      <c r="M686" s="37" t="s">
        <v>31</v>
      </c>
      <c r="N686" s="37" t="s">
        <v>31</v>
      </c>
      <c r="O686" s="37" t="s">
        <v>31</v>
      </c>
      <c r="P686" s="37" t="s">
        <v>31</v>
      </c>
      <c r="Q686" s="37" t="s">
        <v>31</v>
      </c>
      <c r="R686" s="7" t="s">
        <v>31</v>
      </c>
      <c r="S686" s="37" t="s">
        <v>31</v>
      </c>
      <c r="T686" s="43" t="s">
        <v>31</v>
      </c>
      <c r="U686" s="7" t="s">
        <v>31</v>
      </c>
      <c r="V686" s="22" t="s">
        <v>32</v>
      </c>
      <c r="W686" s="23" t="s">
        <v>61</v>
      </c>
      <c r="X686" s="7" t="s">
        <v>34</v>
      </c>
      <c r="Y686" s="10">
        <v>50</v>
      </c>
      <c r="Z686" s="23" t="s">
        <v>89</v>
      </c>
      <c r="AA686" s="37" t="s">
        <v>63</v>
      </c>
      <c r="AB686" s="51"/>
      <c r="AC686" s="23"/>
      <c r="AF686" s="23"/>
    </row>
    <row r="687" spans="1:32" ht="15" customHeight="1" x14ac:dyDescent="0.25">
      <c r="A687" s="42" t="s">
        <v>1420</v>
      </c>
      <c r="B687" s="25">
        <v>45357</v>
      </c>
      <c r="C687" s="29">
        <f>YEAR(B687) - YEAR(_xlfn.MINIFS($B:$B, $A:$A, A687)) + 1</f>
        <v>2</v>
      </c>
      <c r="D687" s="15">
        <f>IF(C687=1, 1500 - SUMIFS($Y:$Y, $A:$A, A687, $C:$C, C687, $E:$E, "Approved", $Z:$Z, "&lt;&gt;PFA GC", $F:$F, "&lt;&gt;No"),
   IF(C687=2, 1000 - SUMIFS($Y:$Y, $A:$A, A687, $C:$C, C687, $E:$E, "Approved", $Z:$Z, "&lt;&gt;PFA GC", $F:$F, "&lt;&gt;No"),
   IF(C687&gt;=3, 500 - SUMIFS($Y:$Y, $A:$A, A687, $C:$C, C687, $E:$E, "Approved", $Z:$Z, "&lt;&gt;PFA GC", $F:$F, "&lt;&gt;No"), "")))</f>
        <v>1000</v>
      </c>
      <c r="E687" s="16" t="s">
        <v>28</v>
      </c>
      <c r="F687" s="28">
        <v>45357</v>
      </c>
      <c r="G687" s="28" t="s">
        <v>30</v>
      </c>
      <c r="H687" s="23" t="s">
        <v>31</v>
      </c>
      <c r="I687" s="23" t="s">
        <v>31</v>
      </c>
      <c r="J687" s="23" t="s">
        <v>31</v>
      </c>
      <c r="K687" s="23" t="s">
        <v>31</v>
      </c>
      <c r="L687" s="20">
        <v>21247</v>
      </c>
      <c r="M687" s="37" t="s">
        <v>31</v>
      </c>
      <c r="N687" s="37" t="s">
        <v>31</v>
      </c>
      <c r="O687" s="37" t="s">
        <v>31</v>
      </c>
      <c r="P687" s="37" t="s">
        <v>31</v>
      </c>
      <c r="Q687" s="37" t="s">
        <v>31</v>
      </c>
      <c r="R687" s="7" t="s">
        <v>31</v>
      </c>
      <c r="S687" s="37" t="s">
        <v>31</v>
      </c>
      <c r="T687" s="43" t="s">
        <v>31</v>
      </c>
      <c r="U687" s="7" t="s">
        <v>31</v>
      </c>
      <c r="V687" s="48" t="s">
        <v>32</v>
      </c>
      <c r="W687" s="23" t="s">
        <v>61</v>
      </c>
      <c r="X687" s="7" t="s">
        <v>40</v>
      </c>
      <c r="Y687" s="10">
        <v>50</v>
      </c>
      <c r="Z687" s="23" t="s">
        <v>89</v>
      </c>
      <c r="AA687" s="12" t="s">
        <v>169</v>
      </c>
      <c r="AB687" s="51"/>
      <c r="AC687" s="23"/>
      <c r="AF687" s="23"/>
    </row>
    <row r="688" spans="1:32" ht="15" customHeight="1" x14ac:dyDescent="0.25">
      <c r="A688" s="42" t="s">
        <v>1212</v>
      </c>
      <c r="B688" s="25">
        <v>45357</v>
      </c>
      <c r="C688" s="29">
        <f>YEAR(B688) - YEAR(_xlfn.MINIFS($B:$B, $A:$A, A688)) + 1</f>
        <v>1</v>
      </c>
      <c r="D688" s="15">
        <f>IF(C688=1, 1500 - SUMIFS($Y:$Y, $A:$A, A688, $C:$C, C688, $E:$E, "Approved", $Z:$Z, "&lt;&gt;PFA GC", $F:$F, "&lt;&gt;No"),
   IF(C688=2, 1000 - SUMIFS($Y:$Y, $A:$A, A688, $C:$C, C688, $E:$E, "Approved", $Z:$Z, "&lt;&gt;PFA GC", $F:$F, "&lt;&gt;No"),
   IF(C688&gt;=3, 500 - SUMIFS($Y:$Y, $A:$A, A688, $C:$C, C688, $E:$E, "Approved", $Z:$Z, "&lt;&gt;PFA GC", $F:$F, "&lt;&gt;No"), "")))</f>
        <v>906.05000000000007</v>
      </c>
      <c r="E688" s="16" t="s">
        <v>28</v>
      </c>
      <c r="F688" s="28">
        <v>45357</v>
      </c>
      <c r="G688" s="28" t="s">
        <v>30</v>
      </c>
      <c r="H688" s="23" t="s">
        <v>31</v>
      </c>
      <c r="I688" s="23" t="s">
        <v>31</v>
      </c>
      <c r="J688" s="23" t="s">
        <v>31</v>
      </c>
      <c r="K688" s="23" t="s">
        <v>31</v>
      </c>
      <c r="L688" s="20">
        <v>22199</v>
      </c>
      <c r="M688" s="37" t="s">
        <v>31</v>
      </c>
      <c r="N688" s="37" t="s">
        <v>31</v>
      </c>
      <c r="O688" s="37" t="s">
        <v>31</v>
      </c>
      <c r="P688" s="37" t="s">
        <v>31</v>
      </c>
      <c r="Q688" s="37" t="s">
        <v>31</v>
      </c>
      <c r="R688" s="7" t="s">
        <v>31</v>
      </c>
      <c r="S688" s="37" t="s">
        <v>31</v>
      </c>
      <c r="T688" s="43" t="s">
        <v>31</v>
      </c>
      <c r="U688" s="7" t="s">
        <v>31</v>
      </c>
      <c r="V688" s="48" t="s">
        <v>32</v>
      </c>
      <c r="W688" s="23" t="s">
        <v>61</v>
      </c>
      <c r="X688" s="7" t="s">
        <v>34</v>
      </c>
      <c r="Y688" s="10">
        <v>50</v>
      </c>
      <c r="Z688" s="23" t="s">
        <v>89</v>
      </c>
      <c r="AA688" s="37" t="s">
        <v>63</v>
      </c>
      <c r="AB688" s="51"/>
      <c r="AC688" s="23"/>
      <c r="AF688" s="23"/>
    </row>
    <row r="689" spans="1:32" ht="15" customHeight="1" x14ac:dyDescent="0.25">
      <c r="A689" s="42" t="s">
        <v>1212</v>
      </c>
      <c r="B689" s="25">
        <v>45357</v>
      </c>
      <c r="C689" s="29">
        <f>YEAR(B689) - YEAR(_xlfn.MINIFS($B:$B, $A:$A, A689)) + 1</f>
        <v>1</v>
      </c>
      <c r="D689" s="15">
        <f>IF(C689=1, 1500 - SUMIFS($Y:$Y, $A:$A, A689, $C:$C, C689, $E:$E, "Approved", $Z:$Z, "&lt;&gt;PFA GC", $F:$F, "&lt;&gt;No"),
   IF(C689=2, 1000 - SUMIFS($Y:$Y, $A:$A, A689, $C:$C, C689, $E:$E, "Approved", $Z:$Z, "&lt;&gt;PFA GC", $F:$F, "&lt;&gt;No"),
   IF(C689&gt;=3, 500 - SUMIFS($Y:$Y, $A:$A, A689, $C:$C, C689, $E:$E, "Approved", $Z:$Z, "&lt;&gt;PFA GC", $F:$F, "&lt;&gt;No"), "")))</f>
        <v>906.05000000000007</v>
      </c>
      <c r="E689" s="16" t="s">
        <v>28</v>
      </c>
      <c r="F689" s="28">
        <v>45357</v>
      </c>
      <c r="G689" s="28" t="s">
        <v>30</v>
      </c>
      <c r="H689" s="23" t="s">
        <v>31</v>
      </c>
      <c r="I689" s="23" t="s">
        <v>31</v>
      </c>
      <c r="J689" s="23" t="s">
        <v>31</v>
      </c>
      <c r="K689" s="23" t="s">
        <v>31</v>
      </c>
      <c r="L689" s="20">
        <v>22199</v>
      </c>
      <c r="M689" s="37" t="s">
        <v>31</v>
      </c>
      <c r="N689" s="37" t="s">
        <v>31</v>
      </c>
      <c r="O689" s="37" t="s">
        <v>31</v>
      </c>
      <c r="P689" s="37" t="s">
        <v>31</v>
      </c>
      <c r="Q689" s="37" t="s">
        <v>31</v>
      </c>
      <c r="R689" s="7" t="s">
        <v>31</v>
      </c>
      <c r="S689" s="37" t="s">
        <v>31</v>
      </c>
      <c r="T689" s="43" t="s">
        <v>31</v>
      </c>
      <c r="U689" s="7" t="s">
        <v>31</v>
      </c>
      <c r="V689" s="48" t="s">
        <v>32</v>
      </c>
      <c r="W689" s="23" t="s">
        <v>61</v>
      </c>
      <c r="X689" s="7" t="s">
        <v>40</v>
      </c>
      <c r="Y689" s="10">
        <v>100</v>
      </c>
      <c r="Z689" s="23" t="s">
        <v>89</v>
      </c>
      <c r="AA689" s="12" t="s">
        <v>169</v>
      </c>
      <c r="AB689" s="51"/>
      <c r="AC689" s="23"/>
      <c r="AF689" s="23"/>
    </row>
    <row r="690" spans="1:32" ht="15" customHeight="1" x14ac:dyDescent="0.25">
      <c r="A690" s="42" t="s">
        <v>1584</v>
      </c>
      <c r="B690" s="32">
        <v>45357</v>
      </c>
      <c r="C690" s="29">
        <f>YEAR(B690) - YEAR(_xlfn.MINIFS($B:$B, $A:$A, A690)) + 1</f>
        <v>1</v>
      </c>
      <c r="D690" s="15">
        <f>IF(C690=1, 1500 - SUMIFS($Y:$Y, $A:$A, A690, $C:$C, C690, $E:$E, "Approved", $Z:$Z, "&lt;&gt;PFA GC", $F:$F, "&lt;&gt;No"),
   IF(C690=2, 1000 - SUMIFS($Y:$Y, $A:$A, A690, $C:$C, C690, $E:$E, "Approved", $Z:$Z, "&lt;&gt;PFA GC", $F:$F, "&lt;&gt;No"),
   IF(C690&gt;=3, 500 - SUMIFS($Y:$Y, $A:$A, A690, $C:$C, C690, $E:$E, "Approved", $Z:$Z, "&lt;&gt;PFA GC", $F:$F, "&lt;&gt;No"), "")))</f>
        <v>770.24</v>
      </c>
      <c r="E690" s="16" t="s">
        <v>28</v>
      </c>
      <c r="F690" s="49" t="s">
        <v>29</v>
      </c>
      <c r="G690" s="44" t="s">
        <v>30</v>
      </c>
      <c r="H690" s="41" t="s">
        <v>100</v>
      </c>
      <c r="I690" s="41" t="s">
        <v>94</v>
      </c>
      <c r="J690" s="41">
        <v>68110</v>
      </c>
      <c r="K690" s="41" t="s">
        <v>95</v>
      </c>
      <c r="L690" s="55">
        <v>26181</v>
      </c>
      <c r="M690" s="41" t="s">
        <v>235</v>
      </c>
      <c r="N690" s="41" t="s">
        <v>102</v>
      </c>
      <c r="O690" s="41" t="s">
        <v>98</v>
      </c>
      <c r="P690" s="41" t="s">
        <v>270</v>
      </c>
      <c r="Q690" s="41" t="s">
        <v>114</v>
      </c>
      <c r="R690" s="7" t="s">
        <v>488</v>
      </c>
      <c r="S690" s="41">
        <v>2</v>
      </c>
      <c r="T690" s="46">
        <v>943</v>
      </c>
      <c r="U690" s="7">
        <v>15</v>
      </c>
      <c r="V690" s="22" t="s">
        <v>32</v>
      </c>
      <c r="W690" s="41" t="s">
        <v>39</v>
      </c>
      <c r="X690" s="7" t="s">
        <v>45</v>
      </c>
      <c r="Y690" s="10">
        <v>296</v>
      </c>
      <c r="Z690" s="23"/>
      <c r="AA690" s="12" t="s">
        <v>54</v>
      </c>
      <c r="AB690" s="51"/>
      <c r="AC690" s="23"/>
      <c r="AF690" s="23"/>
    </row>
    <row r="691" spans="1:32" ht="15" customHeight="1" x14ac:dyDescent="0.25">
      <c r="A691" s="42" t="s">
        <v>1584</v>
      </c>
      <c r="B691" s="47">
        <v>45357</v>
      </c>
      <c r="C691" s="29">
        <f>YEAR(B691) - YEAR(_xlfn.MINIFS($B:$B, $A:$A, A691)) + 1</f>
        <v>1</v>
      </c>
      <c r="D691" s="15">
        <f>IF(C691=1, 1500 - SUMIFS($Y:$Y, $A:$A, A691, $C:$C, C691, $E:$E, "Approved", $Z:$Z, "&lt;&gt;PFA GC", $F:$F, "&lt;&gt;No"),
   IF(C691=2, 1000 - SUMIFS($Y:$Y, $A:$A, A691, $C:$C, C691, $E:$E, "Approved", $Z:$Z, "&lt;&gt;PFA GC", $F:$F, "&lt;&gt;No"),
   IF(C691&gt;=3, 500 - SUMIFS($Y:$Y, $A:$A, A691, $C:$C, C691, $E:$E, "Approved", $Z:$Z, "&lt;&gt;PFA GC", $F:$F, "&lt;&gt;No"), "")))</f>
        <v>770.24</v>
      </c>
      <c r="E691" s="16" t="s">
        <v>28</v>
      </c>
      <c r="F691" s="49" t="s">
        <v>29</v>
      </c>
      <c r="G691" s="44" t="s">
        <v>30</v>
      </c>
      <c r="H691" s="41" t="s">
        <v>100</v>
      </c>
      <c r="I691" s="41" t="s">
        <v>94</v>
      </c>
      <c r="J691" s="41">
        <v>68110</v>
      </c>
      <c r="K691" s="41" t="s">
        <v>95</v>
      </c>
      <c r="L691" s="55">
        <v>26181</v>
      </c>
      <c r="M691" s="41" t="s">
        <v>235</v>
      </c>
      <c r="N691" s="41" t="s">
        <v>102</v>
      </c>
      <c r="O691" s="41" t="s">
        <v>98</v>
      </c>
      <c r="P691" s="41" t="s">
        <v>270</v>
      </c>
      <c r="Q691" s="41" t="s">
        <v>114</v>
      </c>
      <c r="R691" s="7" t="s">
        <v>488</v>
      </c>
      <c r="S691" s="41">
        <v>2</v>
      </c>
      <c r="T691" s="46">
        <v>943</v>
      </c>
      <c r="U691" s="7">
        <v>15</v>
      </c>
      <c r="V691" s="48" t="s">
        <v>32</v>
      </c>
      <c r="W691" s="41" t="s">
        <v>39</v>
      </c>
      <c r="X691" s="7" t="s">
        <v>45</v>
      </c>
      <c r="Y691" s="10">
        <v>433.76</v>
      </c>
      <c r="Z691" s="23"/>
      <c r="AA691" s="12" t="s">
        <v>55</v>
      </c>
      <c r="AB691" s="51"/>
      <c r="AC691" s="23"/>
      <c r="AF691" s="23"/>
    </row>
    <row r="692" spans="1:32" ht="15" customHeight="1" x14ac:dyDescent="0.25">
      <c r="A692" s="42" t="s">
        <v>1587</v>
      </c>
      <c r="B692" s="47">
        <v>45358</v>
      </c>
      <c r="C692" s="29">
        <f>YEAR(B692) - YEAR(_xlfn.MINIFS($B:$B, $A:$A, A692)) + 1</f>
        <v>1</v>
      </c>
      <c r="D692" s="15">
        <f>IF(C692=1, 1500 - SUMIFS($Y:$Y, $A:$A, A692, $C:$C, C692, $E:$E, "Approved", $Z:$Z, "&lt;&gt;PFA GC", $F:$F, "&lt;&gt;No"),
   IF(C692=2, 1000 - SUMIFS($Y:$Y, $A:$A, A692, $C:$C, C692, $E:$E, "Approved", $Z:$Z, "&lt;&gt;PFA GC", $F:$F, "&lt;&gt;No"),
   IF(C692&gt;=3, 500 - SUMIFS($Y:$Y, $A:$A, A692, $C:$C, C692, $E:$E, "Approved", $Z:$Z, "&lt;&gt;PFA GC", $F:$F, "&lt;&gt;No"), "")))</f>
        <v>173.57999999999993</v>
      </c>
      <c r="E692" s="16" t="s">
        <v>28</v>
      </c>
      <c r="F692" s="49" t="s">
        <v>29</v>
      </c>
      <c r="G692" s="44" t="s">
        <v>30</v>
      </c>
      <c r="H692" s="41" t="s">
        <v>93</v>
      </c>
      <c r="I692" s="41" t="s">
        <v>94</v>
      </c>
      <c r="J692" s="41">
        <v>68506</v>
      </c>
      <c r="K692" s="41" t="s">
        <v>95</v>
      </c>
      <c r="L692" s="55">
        <v>18006</v>
      </c>
      <c r="M692" s="41" t="s">
        <v>101</v>
      </c>
      <c r="N692" s="41" t="s">
        <v>97</v>
      </c>
      <c r="O692" s="41" t="s">
        <v>98</v>
      </c>
      <c r="P692" s="41" t="s">
        <v>270</v>
      </c>
      <c r="Q692" s="41" t="s">
        <v>231</v>
      </c>
      <c r="R692" s="7" t="s">
        <v>486</v>
      </c>
      <c r="S692" s="41">
        <v>1</v>
      </c>
      <c r="T692" s="46">
        <v>3154</v>
      </c>
      <c r="U692" s="7">
        <v>12</v>
      </c>
      <c r="V692" s="34" t="s">
        <v>85</v>
      </c>
      <c r="W692" s="23" t="s">
        <v>107</v>
      </c>
      <c r="X692" s="7" t="s">
        <v>43</v>
      </c>
      <c r="Y692" s="10">
        <v>1326.42</v>
      </c>
      <c r="Z692" s="23"/>
      <c r="AA692" s="12" t="s">
        <v>608</v>
      </c>
      <c r="AB692" s="51"/>
      <c r="AC692" s="23"/>
      <c r="AF692" s="23"/>
    </row>
    <row r="693" spans="1:32" ht="15" customHeight="1" x14ac:dyDescent="0.25">
      <c r="A693" s="30" t="s">
        <v>1586</v>
      </c>
      <c r="B693" s="13">
        <v>45358</v>
      </c>
      <c r="C693" s="29">
        <f>YEAR(B693) - YEAR(_xlfn.MINIFS($B:$B, $A:$A, A693)) + 1</f>
        <v>1</v>
      </c>
      <c r="D693" s="15">
        <f>IF(C693=1, 1500 - SUMIFS($Y:$Y, $A:$A, A693, $C:$C, C693, $E:$E, "Approved", $Z:$Z, "&lt;&gt;PFA GC", $F:$F, "&lt;&gt;No"),
   IF(C693=2, 1000 - SUMIFS($Y:$Y, $A:$A, A693, $C:$C, C693, $E:$E, "Approved", $Z:$Z, "&lt;&gt;PFA GC", $F:$F, "&lt;&gt;No"),
   IF(C693&gt;=3, 500 - SUMIFS($Y:$Y, $A:$A, A693, $C:$C, C693, $E:$E, "Approved", $Z:$Z, "&lt;&gt;PFA GC", $F:$F, "&lt;&gt;No"), "")))</f>
        <v>1000</v>
      </c>
      <c r="E693" s="16" t="s">
        <v>28</v>
      </c>
      <c r="F693" s="28" t="s">
        <v>29</v>
      </c>
      <c r="G693" s="29" t="s">
        <v>30</v>
      </c>
      <c r="H693" s="23" t="s">
        <v>648</v>
      </c>
      <c r="I693" s="23" t="s">
        <v>94</v>
      </c>
      <c r="J693" s="23">
        <v>68978</v>
      </c>
      <c r="K693" s="37" t="s">
        <v>95</v>
      </c>
      <c r="L693" s="20">
        <v>22050</v>
      </c>
      <c r="M693" s="37" t="s">
        <v>101</v>
      </c>
      <c r="N693" s="37" t="s">
        <v>97</v>
      </c>
      <c r="O693" s="37" t="s">
        <v>98</v>
      </c>
      <c r="P693" s="37" t="s">
        <v>270</v>
      </c>
      <c r="Q693" s="23" t="s">
        <v>114</v>
      </c>
      <c r="R693" s="7" t="s">
        <v>486</v>
      </c>
      <c r="S693" s="23">
        <v>1</v>
      </c>
      <c r="T693" s="43">
        <v>2500</v>
      </c>
      <c r="U693" s="7">
        <v>120</v>
      </c>
      <c r="V693" s="48" t="s">
        <v>144</v>
      </c>
      <c r="W693" s="23" t="s">
        <v>145</v>
      </c>
      <c r="X693" s="7" t="s">
        <v>40</v>
      </c>
      <c r="Y693" s="10">
        <v>500</v>
      </c>
      <c r="Z693" s="23" t="s">
        <v>35</v>
      </c>
      <c r="AA693" s="12" t="s">
        <v>169</v>
      </c>
      <c r="AB693" s="51"/>
      <c r="AC693" s="23"/>
      <c r="AF693" s="23"/>
    </row>
    <row r="694" spans="1:32" ht="15" customHeight="1" x14ac:dyDescent="0.25">
      <c r="A694" s="42" t="s">
        <v>1585</v>
      </c>
      <c r="B694" s="13">
        <v>45358</v>
      </c>
      <c r="C694" s="29">
        <f>YEAR(B694) - YEAR(_xlfn.MINIFS($B:$B, $A:$A, A694)) + 1</f>
        <v>1</v>
      </c>
      <c r="D694" s="15">
        <f>IF(C694=1, 1500 - SUMIFS($Y:$Y, $A:$A, A694, $C:$C, C694, $E:$E, "Approved", $Z:$Z, "&lt;&gt;PFA GC", $F:$F, "&lt;&gt;No"),
   IF(C694=2, 1000 - SUMIFS($Y:$Y, $A:$A, A694, $C:$C, C694, $E:$E, "Approved", $Z:$Z, "&lt;&gt;PFA GC", $F:$F, "&lt;&gt;No"),
   IF(C694&gt;=3, 500 - SUMIFS($Y:$Y, $A:$A, A694, $C:$C, C694, $E:$E, "Approved", $Z:$Z, "&lt;&gt;PFA GC", $F:$F, "&lt;&gt;No"), "")))</f>
        <v>1500</v>
      </c>
      <c r="E694" s="16" t="s">
        <v>28</v>
      </c>
      <c r="F694" s="28">
        <v>45358</v>
      </c>
      <c r="G694" s="28" t="s">
        <v>30</v>
      </c>
      <c r="H694" s="23" t="s">
        <v>31</v>
      </c>
      <c r="I694" s="23" t="s">
        <v>31</v>
      </c>
      <c r="J694" s="23" t="s">
        <v>31</v>
      </c>
      <c r="K694" s="23" t="s">
        <v>31</v>
      </c>
      <c r="L694" s="20">
        <v>24394</v>
      </c>
      <c r="M694" s="37" t="s">
        <v>31</v>
      </c>
      <c r="N694" s="37" t="s">
        <v>31</v>
      </c>
      <c r="O694" s="37" t="s">
        <v>31</v>
      </c>
      <c r="P694" s="37" t="s">
        <v>31</v>
      </c>
      <c r="Q694" s="37" t="s">
        <v>31</v>
      </c>
      <c r="R694" s="7" t="s">
        <v>31</v>
      </c>
      <c r="S694" s="37" t="s">
        <v>31</v>
      </c>
      <c r="T694" s="43" t="s">
        <v>31</v>
      </c>
      <c r="U694" s="7" t="s">
        <v>31</v>
      </c>
      <c r="V694" s="22" t="s">
        <v>32</v>
      </c>
      <c r="W694" s="23" t="s">
        <v>39</v>
      </c>
      <c r="X694" s="7" t="s">
        <v>34</v>
      </c>
      <c r="Y694" s="10">
        <v>100</v>
      </c>
      <c r="Z694" s="23" t="s">
        <v>89</v>
      </c>
      <c r="AA694" s="37" t="s">
        <v>63</v>
      </c>
      <c r="AB694" s="51"/>
      <c r="AC694" s="23"/>
      <c r="AF694" s="23"/>
    </row>
    <row r="695" spans="1:32" ht="15" customHeight="1" x14ac:dyDescent="0.25">
      <c r="A695" s="42" t="s">
        <v>1543</v>
      </c>
      <c r="B695" s="47">
        <v>45359</v>
      </c>
      <c r="C695" s="29">
        <f>YEAR(B695) - YEAR(_xlfn.MINIFS($B:$B, $A:$A, A695)) + 1</f>
        <v>1</v>
      </c>
      <c r="D695" s="15">
        <f>IF(C695=1, 1500 - SUMIFS($Y:$Y, $A:$A, A695, $C:$C, C695, $E:$E, "Approved", $Z:$Z, "&lt;&gt;PFA GC", $F:$F, "&lt;&gt;No"),
   IF(C695=2, 1000 - SUMIFS($Y:$Y, $A:$A, A695, $C:$C, C695, $E:$E, "Approved", $Z:$Z, "&lt;&gt;PFA GC", $F:$F, "&lt;&gt;No"),
   IF(C695&gt;=3, 500 - SUMIFS($Y:$Y, $A:$A, A695, $C:$C, C695, $E:$E, "Approved", $Z:$Z, "&lt;&gt;PFA GC", $F:$F, "&lt;&gt;No"), "")))</f>
        <v>107.81999999999994</v>
      </c>
      <c r="E695" s="16" t="s">
        <v>28</v>
      </c>
      <c r="F695" s="49" t="s">
        <v>136</v>
      </c>
      <c r="G695" s="44" t="s">
        <v>30</v>
      </c>
      <c r="H695" s="41" t="s">
        <v>93</v>
      </c>
      <c r="I695" s="23" t="s">
        <v>125</v>
      </c>
      <c r="J695" s="41">
        <v>68522</v>
      </c>
      <c r="K695" s="41" t="s">
        <v>95</v>
      </c>
      <c r="L695" s="20" t="s">
        <v>2067</v>
      </c>
      <c r="M695" s="45" t="s">
        <v>96</v>
      </c>
      <c r="N695" s="41" t="s">
        <v>102</v>
      </c>
      <c r="O695" s="41" t="s">
        <v>41</v>
      </c>
      <c r="P695" s="39" t="s">
        <v>303</v>
      </c>
      <c r="Q695" s="41" t="s">
        <v>231</v>
      </c>
      <c r="R695" s="7" t="s">
        <v>507</v>
      </c>
      <c r="S695" s="41">
        <v>2</v>
      </c>
      <c r="T695" s="46">
        <v>1262.7</v>
      </c>
      <c r="U695" s="7">
        <v>15</v>
      </c>
      <c r="V695" s="41" t="s">
        <v>85</v>
      </c>
      <c r="W695" s="41" t="s">
        <v>107</v>
      </c>
      <c r="X695" s="7" t="s">
        <v>34</v>
      </c>
      <c r="Y695" s="10">
        <v>200</v>
      </c>
      <c r="Z695" s="23" t="s">
        <v>35</v>
      </c>
      <c r="AA695" s="50" t="s">
        <v>649</v>
      </c>
      <c r="AB695" s="51"/>
      <c r="AC695" s="23"/>
      <c r="AF695" s="23"/>
    </row>
    <row r="696" spans="1:32" ht="15" customHeight="1" x14ac:dyDescent="0.25">
      <c r="A696" s="30" t="s">
        <v>1442</v>
      </c>
      <c r="B696" s="13">
        <v>45359</v>
      </c>
      <c r="C696" s="29">
        <f>YEAR(B696) - YEAR(_xlfn.MINIFS($B:$B, $A:$A, A696)) + 1</f>
        <v>2</v>
      </c>
      <c r="D696" s="15">
        <f>IF(C696=1, 1500 - SUMIFS($Y:$Y, $A:$A, A696, $C:$C, C696, $E:$E, "Approved", $Z:$Z, "&lt;&gt;PFA GC", $F:$F, "&lt;&gt;No"),
   IF(C696=2, 1000 - SUMIFS($Y:$Y, $A:$A, A696, $C:$C, C696, $E:$E, "Approved", $Z:$Z, "&lt;&gt;PFA GC", $F:$F, "&lt;&gt;No"),
   IF(C696&gt;=3, 500 - SUMIFS($Y:$Y, $A:$A, A696, $C:$C, C696, $E:$E, "Approved", $Z:$Z, "&lt;&gt;PFA GC", $F:$F, "&lt;&gt;No"), "")))</f>
        <v>-245.90000000000009</v>
      </c>
      <c r="E696" s="16" t="s">
        <v>28</v>
      </c>
      <c r="F696" s="28" t="s">
        <v>29</v>
      </c>
      <c r="G696" s="29" t="s">
        <v>30</v>
      </c>
      <c r="H696" s="23" t="s">
        <v>93</v>
      </c>
      <c r="I696" s="23" t="s">
        <v>125</v>
      </c>
      <c r="J696" s="23">
        <v>68516</v>
      </c>
      <c r="K696" s="23" t="s">
        <v>95</v>
      </c>
      <c r="L696" s="20" t="s">
        <v>2103</v>
      </c>
      <c r="M696" s="37" t="s">
        <v>108</v>
      </c>
      <c r="N696" s="23" t="s">
        <v>97</v>
      </c>
      <c r="O696" s="23" t="s">
        <v>98</v>
      </c>
      <c r="P696" s="41" t="s">
        <v>270</v>
      </c>
      <c r="Q696" s="23" t="s">
        <v>114</v>
      </c>
      <c r="R696" s="7" t="s">
        <v>31</v>
      </c>
      <c r="S696" s="23">
        <v>2</v>
      </c>
      <c r="T696" s="43">
        <v>4454</v>
      </c>
      <c r="U696" s="7" t="s">
        <v>31</v>
      </c>
      <c r="V696" s="41" t="s">
        <v>81</v>
      </c>
      <c r="W696" s="23" t="s">
        <v>109</v>
      </c>
      <c r="X696" s="7" t="s">
        <v>45</v>
      </c>
      <c r="Y696" s="10">
        <v>13.68</v>
      </c>
      <c r="Z696" s="23" t="s">
        <v>38</v>
      </c>
      <c r="AA696" s="12" t="s">
        <v>104</v>
      </c>
      <c r="AB696" s="51" t="s">
        <v>29</v>
      </c>
      <c r="AC696" s="23" t="s">
        <v>99</v>
      </c>
      <c r="AF696" s="23"/>
    </row>
    <row r="697" spans="1:32" ht="15" customHeight="1" x14ac:dyDescent="0.25">
      <c r="A697" s="30" t="s">
        <v>1442</v>
      </c>
      <c r="B697" s="13">
        <v>45359</v>
      </c>
      <c r="C697" s="29">
        <f>YEAR(B697) - YEAR(_xlfn.MINIFS($B:$B, $A:$A, A697)) + 1</f>
        <v>2</v>
      </c>
      <c r="D697" s="15">
        <f>IF(C697=1, 1500 - SUMIFS($Y:$Y, $A:$A, A697, $C:$C, C697, $E:$E, "Approved", $Z:$Z, "&lt;&gt;PFA GC", $F:$F, "&lt;&gt;No"),
   IF(C697=2, 1000 - SUMIFS($Y:$Y, $A:$A, A697, $C:$C, C697, $E:$E, "Approved", $Z:$Z, "&lt;&gt;PFA GC", $F:$F, "&lt;&gt;No"),
   IF(C697&gt;=3, 500 - SUMIFS($Y:$Y, $A:$A, A697, $C:$C, C697, $E:$E, "Approved", $Z:$Z, "&lt;&gt;PFA GC", $F:$F, "&lt;&gt;No"), "")))</f>
        <v>-245.90000000000009</v>
      </c>
      <c r="E697" s="16" t="s">
        <v>28</v>
      </c>
      <c r="F697" s="28" t="s">
        <v>29</v>
      </c>
      <c r="G697" s="29" t="s">
        <v>30</v>
      </c>
      <c r="H697" s="23" t="s">
        <v>93</v>
      </c>
      <c r="I697" s="23" t="s">
        <v>125</v>
      </c>
      <c r="J697" s="23">
        <v>68516</v>
      </c>
      <c r="K697" s="23" t="s">
        <v>95</v>
      </c>
      <c r="L697" s="20" t="s">
        <v>2103</v>
      </c>
      <c r="M697" s="37" t="s">
        <v>108</v>
      </c>
      <c r="N697" s="23" t="s">
        <v>97</v>
      </c>
      <c r="O697" s="23" t="s">
        <v>98</v>
      </c>
      <c r="P697" s="41" t="s">
        <v>270</v>
      </c>
      <c r="Q697" s="23" t="s">
        <v>114</v>
      </c>
      <c r="R697" s="7" t="s">
        <v>31</v>
      </c>
      <c r="S697" s="23">
        <v>2</v>
      </c>
      <c r="T697" s="43">
        <v>4454</v>
      </c>
      <c r="U697" s="7" t="s">
        <v>31</v>
      </c>
      <c r="V697" s="41" t="s">
        <v>81</v>
      </c>
      <c r="W697" s="23" t="s">
        <v>109</v>
      </c>
      <c r="X697" s="7" t="s">
        <v>45</v>
      </c>
      <c r="Y697" s="10">
        <v>55</v>
      </c>
      <c r="Z697" s="23" t="s">
        <v>38</v>
      </c>
      <c r="AA697" s="12" t="s">
        <v>591</v>
      </c>
      <c r="AB697" s="51" t="s">
        <v>29</v>
      </c>
      <c r="AC697" s="23" t="s">
        <v>99</v>
      </c>
      <c r="AF697" s="23"/>
    </row>
    <row r="698" spans="1:32" ht="15" customHeight="1" x14ac:dyDescent="0.25">
      <c r="A698" s="42" t="s">
        <v>1476</v>
      </c>
      <c r="B698" s="47">
        <v>45362</v>
      </c>
      <c r="C698" s="44">
        <f>YEAR(B698) - YEAR(_xlfn.MINIFS($B:$B, $A:$A, A698)) + 1</f>
        <v>2</v>
      </c>
      <c r="D698" s="15">
        <f>IF(C698=1, 1500 - SUMIFS($Y:$Y, $A:$A, A698, $C:$C, C698, $E:$E, "Approved", $Z:$Z, "&lt;&gt;PFA GC", $F:$F, "&lt;&gt;No"),
   IF(C698=2, 1000 - SUMIFS($Y:$Y, $A:$A, A698, $C:$C, C698, $E:$E, "Approved", $Z:$Z, "&lt;&gt;PFA GC", $F:$F, "&lt;&gt;No"),
   IF(C698&gt;=3, 500 - SUMIFS($Y:$Y, $A:$A, A698, $C:$C, C698, $E:$E, "Approved", $Z:$Z, "&lt;&gt;PFA GC", $F:$F, "&lt;&gt;No"), "")))</f>
        <v>935</v>
      </c>
      <c r="E698" s="16" t="s">
        <v>28</v>
      </c>
      <c r="F698" s="49" t="s">
        <v>29</v>
      </c>
      <c r="G698" s="44" t="s">
        <v>30</v>
      </c>
      <c r="H698" s="41" t="s">
        <v>31</v>
      </c>
      <c r="I698" s="41" t="s">
        <v>31</v>
      </c>
      <c r="J698" s="41" t="s">
        <v>31</v>
      </c>
      <c r="K698" s="41" t="s">
        <v>31</v>
      </c>
      <c r="L698" s="20" t="s">
        <v>2079</v>
      </c>
      <c r="M698" s="45" t="s">
        <v>31</v>
      </c>
      <c r="N698" s="41" t="s">
        <v>31</v>
      </c>
      <c r="O698" s="41" t="s">
        <v>31</v>
      </c>
      <c r="P698" s="41" t="s">
        <v>31</v>
      </c>
      <c r="Q698" s="41" t="s">
        <v>31</v>
      </c>
      <c r="R698" s="7" t="s">
        <v>31</v>
      </c>
      <c r="S698" s="41" t="s">
        <v>31</v>
      </c>
      <c r="T698" s="46" t="s">
        <v>31</v>
      </c>
      <c r="U698" s="7" t="s">
        <v>31</v>
      </c>
      <c r="V698" s="48" t="s">
        <v>32</v>
      </c>
      <c r="W698" s="41" t="s">
        <v>61</v>
      </c>
      <c r="X698" s="7" t="s">
        <v>33</v>
      </c>
      <c r="Y698" s="10">
        <v>65</v>
      </c>
      <c r="Z698" s="23" t="s">
        <v>48</v>
      </c>
      <c r="AA698" s="12" t="s">
        <v>650</v>
      </c>
      <c r="AB698" s="51" t="s">
        <v>29</v>
      </c>
      <c r="AC698" s="23" t="s">
        <v>91</v>
      </c>
      <c r="AF698" s="23"/>
    </row>
    <row r="699" spans="1:32" ht="15" customHeight="1" x14ac:dyDescent="0.25">
      <c r="A699" s="42" t="s">
        <v>1588</v>
      </c>
      <c r="B699" s="13">
        <v>45362</v>
      </c>
      <c r="C699" s="29">
        <f>YEAR(B699) - YEAR(_xlfn.MINIFS($B:$B, $A:$A, A699)) + 1</f>
        <v>1</v>
      </c>
      <c r="D699" s="15">
        <f>IF(C699=1, 1500 - SUMIFS($Y:$Y, $A:$A, A699, $C:$C, C699, $E:$E, "Approved", $Z:$Z, "&lt;&gt;PFA GC", $F:$F, "&lt;&gt;No"),
   IF(C699=2, 1000 - SUMIFS($Y:$Y, $A:$A, A699, $C:$C, C699, $E:$E, "Approved", $Z:$Z, "&lt;&gt;PFA GC", $F:$F, "&lt;&gt;No"),
   IF(C699&gt;=3, 500 - SUMIFS($Y:$Y, $A:$A, A699, $C:$C, C699, $E:$E, "Approved", $Z:$Z, "&lt;&gt;PFA GC", $F:$F, "&lt;&gt;No"), "")))</f>
        <v>1500</v>
      </c>
      <c r="E699" s="16" t="s">
        <v>28</v>
      </c>
      <c r="F699" s="28">
        <v>45362</v>
      </c>
      <c r="G699" s="28" t="s">
        <v>30</v>
      </c>
      <c r="H699" s="23" t="s">
        <v>31</v>
      </c>
      <c r="I699" s="23" t="s">
        <v>31</v>
      </c>
      <c r="J699" s="23" t="s">
        <v>31</v>
      </c>
      <c r="K699" s="23" t="s">
        <v>31</v>
      </c>
      <c r="L699" s="20">
        <v>23074</v>
      </c>
      <c r="M699" s="37" t="s">
        <v>31</v>
      </c>
      <c r="N699" s="37" t="s">
        <v>31</v>
      </c>
      <c r="O699" s="37" t="s">
        <v>31</v>
      </c>
      <c r="P699" s="37" t="s">
        <v>31</v>
      </c>
      <c r="Q699" s="37" t="s">
        <v>31</v>
      </c>
      <c r="R699" s="7" t="s">
        <v>31</v>
      </c>
      <c r="S699" s="37" t="s">
        <v>31</v>
      </c>
      <c r="T699" s="43" t="s">
        <v>31</v>
      </c>
      <c r="U699" s="7" t="s">
        <v>31</v>
      </c>
      <c r="V699" s="22" t="s">
        <v>32</v>
      </c>
      <c r="W699" s="23" t="s">
        <v>61</v>
      </c>
      <c r="X699" s="7" t="s">
        <v>40</v>
      </c>
      <c r="Y699" s="10">
        <v>50</v>
      </c>
      <c r="Z699" s="23" t="s">
        <v>89</v>
      </c>
      <c r="AA699" s="12" t="s">
        <v>169</v>
      </c>
      <c r="AB699" s="51"/>
      <c r="AC699" s="23"/>
      <c r="AF699" s="23"/>
    </row>
    <row r="700" spans="1:32" ht="15" customHeight="1" x14ac:dyDescent="0.25">
      <c r="A700" s="31" t="s">
        <v>1588</v>
      </c>
      <c r="B700" s="13">
        <v>45362</v>
      </c>
      <c r="C700" s="29">
        <f>YEAR(B700) - YEAR(_xlfn.MINIFS($B:$B, $A:$A, A700)) + 1</f>
        <v>1</v>
      </c>
      <c r="D700" s="15">
        <f>IF(C700=1, 1500 - SUMIFS($Y:$Y, $A:$A, A700, $C:$C, C700, $E:$E, "Approved", $Z:$Z, "&lt;&gt;PFA GC", $F:$F, "&lt;&gt;No"),
   IF(C700=2, 1000 - SUMIFS($Y:$Y, $A:$A, A700, $C:$C, C700, $E:$E, "Approved", $Z:$Z, "&lt;&gt;PFA GC", $F:$F, "&lt;&gt;No"),
   IF(C700&gt;=3, 500 - SUMIFS($Y:$Y, $A:$A, A700, $C:$C, C700, $E:$E, "Approved", $Z:$Z, "&lt;&gt;PFA GC", $F:$F, "&lt;&gt;No"), "")))</f>
        <v>1500</v>
      </c>
      <c r="E700" s="16" t="s">
        <v>28</v>
      </c>
      <c r="F700" s="28">
        <v>45362</v>
      </c>
      <c r="G700" s="28" t="s">
        <v>30</v>
      </c>
      <c r="H700" s="23" t="s">
        <v>31</v>
      </c>
      <c r="I700" s="23" t="s">
        <v>31</v>
      </c>
      <c r="J700" s="23" t="s">
        <v>31</v>
      </c>
      <c r="K700" s="23" t="s">
        <v>31</v>
      </c>
      <c r="L700" s="20">
        <v>23074</v>
      </c>
      <c r="M700" s="37" t="s">
        <v>31</v>
      </c>
      <c r="N700" s="37" t="s">
        <v>31</v>
      </c>
      <c r="O700" s="37" t="s">
        <v>31</v>
      </c>
      <c r="P700" s="37" t="s">
        <v>31</v>
      </c>
      <c r="Q700" s="37" t="s">
        <v>31</v>
      </c>
      <c r="R700" s="7" t="s">
        <v>31</v>
      </c>
      <c r="S700" s="37" t="s">
        <v>31</v>
      </c>
      <c r="T700" s="43" t="s">
        <v>31</v>
      </c>
      <c r="U700" s="7" t="s">
        <v>31</v>
      </c>
      <c r="V700" s="48" t="s">
        <v>32</v>
      </c>
      <c r="W700" s="23" t="s">
        <v>61</v>
      </c>
      <c r="X700" s="7" t="s">
        <v>34</v>
      </c>
      <c r="Y700" s="10">
        <v>75</v>
      </c>
      <c r="Z700" s="23" t="s">
        <v>89</v>
      </c>
      <c r="AA700" s="37" t="s">
        <v>63</v>
      </c>
      <c r="AB700" s="51"/>
      <c r="AC700" s="23"/>
      <c r="AF700" s="23"/>
    </row>
    <row r="701" spans="1:32" ht="15" customHeight="1" x14ac:dyDescent="0.25">
      <c r="A701" s="27" t="s">
        <v>1343</v>
      </c>
      <c r="B701" s="25">
        <v>45363</v>
      </c>
      <c r="C701" s="29">
        <f>YEAR(B701) - YEAR(_xlfn.MINIFS($B:$B, $A:$A, A701)) + 1</f>
        <v>2</v>
      </c>
      <c r="D701" s="15">
        <f>IF(C701=1, 1500 - SUMIFS($Y:$Y, $A:$A, A701, $C:$C, C701, $E:$E, "Approved", $Z:$Z, "&lt;&gt;PFA GC", $F:$F, "&lt;&gt;No"),
   IF(C701=2, 1000 - SUMIFS($Y:$Y, $A:$A, A701, $C:$C, C701, $E:$E, "Approved", $Z:$Z, "&lt;&gt;PFA GC", $F:$F, "&lt;&gt;No"),
   IF(C701&gt;=3, 500 - SUMIFS($Y:$Y, $A:$A, A701, $C:$C, C701, $E:$E, "Approved", $Z:$Z, "&lt;&gt;PFA GC", $F:$F, "&lt;&gt;No"), "")))</f>
        <v>296</v>
      </c>
      <c r="E701" s="16" t="s">
        <v>28</v>
      </c>
      <c r="F701" s="28" t="s">
        <v>29</v>
      </c>
      <c r="G701" s="29" t="s">
        <v>30</v>
      </c>
      <c r="H701" s="23" t="s">
        <v>594</v>
      </c>
      <c r="I701" s="23" t="s">
        <v>94</v>
      </c>
      <c r="J701" s="23">
        <v>68028</v>
      </c>
      <c r="K701" s="37" t="s">
        <v>95</v>
      </c>
      <c r="L701" s="20" t="s">
        <v>31</v>
      </c>
      <c r="M701" s="37"/>
      <c r="R701" s="7"/>
      <c r="S701" s="23"/>
      <c r="T701" s="43"/>
      <c r="U701" s="7"/>
      <c r="V701" s="22" t="s">
        <v>32</v>
      </c>
      <c r="W701" s="23" t="s">
        <v>250</v>
      </c>
      <c r="X701" s="7" t="s">
        <v>43</v>
      </c>
      <c r="Y701" s="10">
        <v>704</v>
      </c>
      <c r="Z701" s="23"/>
      <c r="AA701" s="12"/>
      <c r="AB701" s="51"/>
      <c r="AC701" s="23"/>
      <c r="AF701" s="23"/>
    </row>
    <row r="702" spans="1:32" ht="15" customHeight="1" x14ac:dyDescent="0.25">
      <c r="A702" s="27" t="s">
        <v>1591</v>
      </c>
      <c r="B702" s="25">
        <v>45364</v>
      </c>
      <c r="C702" s="29">
        <f>YEAR(B702) - YEAR(_xlfn.MINIFS($B:$B, $A:$A, A702)) + 1</f>
        <v>1</v>
      </c>
      <c r="D702" s="15">
        <f>IF(C702=1, 1500 - SUMIFS($Y:$Y, $A:$A, A702, $C:$C, C702, $E:$E, "Approved", $Z:$Z, "&lt;&gt;PFA GC", $F:$F, "&lt;&gt;No"),
   IF(C702=2, 1000 - SUMIFS($Y:$Y, $A:$A, A702, $C:$C, C702, $E:$E, "Approved", $Z:$Z, "&lt;&gt;PFA GC", $F:$F, "&lt;&gt;No"),
   IF(C702&gt;=3, 500 - SUMIFS($Y:$Y, $A:$A, A702, $C:$C, C702, $E:$E, "Approved", $Z:$Z, "&lt;&gt;PFA GC", $F:$F, "&lt;&gt;No"), "")))</f>
        <v>1275.3899999999999</v>
      </c>
      <c r="E702" s="16" t="s">
        <v>28</v>
      </c>
      <c r="F702" s="28" t="s">
        <v>29</v>
      </c>
      <c r="G702" s="29" t="s">
        <v>30</v>
      </c>
      <c r="H702" s="23" t="s">
        <v>143</v>
      </c>
      <c r="I702" s="23" t="s">
        <v>94</v>
      </c>
      <c r="J702" s="23">
        <v>68901</v>
      </c>
      <c r="K702" s="37" t="s">
        <v>151</v>
      </c>
      <c r="L702" s="20">
        <v>21842</v>
      </c>
      <c r="M702" s="37" t="s">
        <v>96</v>
      </c>
      <c r="N702" s="37" t="s">
        <v>97</v>
      </c>
      <c r="O702" s="37" t="s">
        <v>98</v>
      </c>
      <c r="P702" s="37" t="s">
        <v>270</v>
      </c>
      <c r="Q702" s="37" t="s">
        <v>114</v>
      </c>
      <c r="R702" s="7" t="s">
        <v>507</v>
      </c>
      <c r="S702" s="23">
        <v>2</v>
      </c>
      <c r="T702" s="43">
        <v>3000</v>
      </c>
      <c r="U702" s="7">
        <v>2</v>
      </c>
      <c r="V702" s="22" t="s">
        <v>144</v>
      </c>
      <c r="W702" s="23" t="s">
        <v>145</v>
      </c>
      <c r="X702" s="7" t="s">
        <v>45</v>
      </c>
      <c r="Y702" s="10">
        <v>224.61</v>
      </c>
      <c r="Z702" s="23"/>
      <c r="AA702" s="12"/>
      <c r="AB702" s="51"/>
      <c r="AC702" s="23"/>
      <c r="AF702" s="23"/>
    </row>
    <row r="703" spans="1:32" ht="15" customHeight="1" x14ac:dyDescent="0.25">
      <c r="A703" s="27" t="s">
        <v>1589</v>
      </c>
      <c r="B703" s="25">
        <v>45364</v>
      </c>
      <c r="C703" s="29">
        <f>YEAR(B703) - YEAR(_xlfn.MINIFS($B:$B, $A:$A, A703)) + 1</f>
        <v>1</v>
      </c>
      <c r="D703" s="15">
        <f>IF(C703=1, 1500 - SUMIFS($Y:$Y, $A:$A, A703, $C:$C, C703, $E:$E, "Approved", $Z:$Z, "&lt;&gt;PFA GC", $F:$F, "&lt;&gt;No"),
   IF(C703=2, 1000 - SUMIFS($Y:$Y, $A:$A, A703, $C:$C, C703, $E:$E, "Approved", $Z:$Z, "&lt;&gt;PFA GC", $F:$F, "&lt;&gt;No"),
   IF(C703&gt;=3, 500 - SUMIFS($Y:$Y, $A:$A, A703, $C:$C, C703, $E:$E, "Approved", $Z:$Z, "&lt;&gt;PFA GC", $F:$F, "&lt;&gt;No"), "")))</f>
        <v>559.39</v>
      </c>
      <c r="E703" s="16" t="s">
        <v>28</v>
      </c>
      <c r="F703" s="28" t="s">
        <v>29</v>
      </c>
      <c r="G703" s="29" t="s">
        <v>30</v>
      </c>
      <c r="H703" s="23" t="s">
        <v>100</v>
      </c>
      <c r="I703" s="23" t="s">
        <v>94</v>
      </c>
      <c r="J703" s="23">
        <v>68127</v>
      </c>
      <c r="K703" s="37" t="s">
        <v>151</v>
      </c>
      <c r="L703" s="20">
        <v>25099</v>
      </c>
      <c r="M703" s="37" t="s">
        <v>101</v>
      </c>
      <c r="N703" s="37" t="s">
        <v>97</v>
      </c>
      <c r="O703" s="37" t="s">
        <v>98</v>
      </c>
      <c r="P703" s="37" t="s">
        <v>270</v>
      </c>
      <c r="Q703" s="37" t="s">
        <v>114</v>
      </c>
      <c r="R703" s="7" t="s">
        <v>507</v>
      </c>
      <c r="S703" s="23">
        <v>1</v>
      </c>
      <c r="T703" s="43">
        <v>2282.52</v>
      </c>
      <c r="U703" s="7">
        <v>10</v>
      </c>
      <c r="V703" s="22" t="s">
        <v>47</v>
      </c>
      <c r="W703" s="23" t="s">
        <v>246</v>
      </c>
      <c r="X703" s="7" t="s">
        <v>45</v>
      </c>
      <c r="Y703" s="10">
        <v>90.61</v>
      </c>
      <c r="Z703" s="23" t="s">
        <v>38</v>
      </c>
      <c r="AA703" s="12" t="s">
        <v>55</v>
      </c>
      <c r="AB703" s="51"/>
      <c r="AC703" s="23"/>
      <c r="AF703" s="23"/>
    </row>
    <row r="704" spans="1:32" ht="15" customHeight="1" x14ac:dyDescent="0.25">
      <c r="A704" s="27" t="s">
        <v>1589</v>
      </c>
      <c r="B704" s="25">
        <v>45364</v>
      </c>
      <c r="C704" s="29">
        <f>YEAR(B704) - YEAR(_xlfn.MINIFS($B:$B, $A:$A, A704)) + 1</f>
        <v>1</v>
      </c>
      <c r="D704" s="15">
        <f>IF(C704=1, 1500 - SUMIFS($Y:$Y, $A:$A, A704, $C:$C, C704, $E:$E, "Approved", $Z:$Z, "&lt;&gt;PFA GC", $F:$F, "&lt;&gt;No"),
   IF(C704=2, 1000 - SUMIFS($Y:$Y, $A:$A, A704, $C:$C, C704, $E:$E, "Approved", $Z:$Z, "&lt;&gt;PFA GC", $F:$F, "&lt;&gt;No"),
   IF(C704&gt;=3, 500 - SUMIFS($Y:$Y, $A:$A, A704, $C:$C, C704, $E:$E, "Approved", $Z:$Z, "&lt;&gt;PFA GC", $F:$F, "&lt;&gt;No"), "")))</f>
        <v>559.39</v>
      </c>
      <c r="E704" s="16" t="s">
        <v>28</v>
      </c>
      <c r="F704" s="28" t="s">
        <v>29</v>
      </c>
      <c r="G704" s="29" t="s">
        <v>30</v>
      </c>
      <c r="H704" s="23" t="s">
        <v>100</v>
      </c>
      <c r="I704" s="23" t="s">
        <v>94</v>
      </c>
      <c r="J704" s="23">
        <v>68127</v>
      </c>
      <c r="K704" s="37" t="s">
        <v>151</v>
      </c>
      <c r="L704" s="20">
        <v>25099</v>
      </c>
      <c r="M704" s="37" t="s">
        <v>101</v>
      </c>
      <c r="N704" s="37" t="s">
        <v>97</v>
      </c>
      <c r="O704" s="37" t="s">
        <v>98</v>
      </c>
      <c r="P704" s="37" t="s">
        <v>270</v>
      </c>
      <c r="Q704" s="37" t="s">
        <v>114</v>
      </c>
      <c r="R704" s="7" t="s">
        <v>507</v>
      </c>
      <c r="S704" s="23">
        <v>1</v>
      </c>
      <c r="T704" s="43">
        <v>2282.52</v>
      </c>
      <c r="U704" s="7">
        <v>10</v>
      </c>
      <c r="V704" s="22" t="s">
        <v>47</v>
      </c>
      <c r="W704" s="23" t="s">
        <v>246</v>
      </c>
      <c r="X704" s="7" t="s">
        <v>43</v>
      </c>
      <c r="Y704" s="10">
        <v>850</v>
      </c>
      <c r="Z704" s="23" t="s">
        <v>146</v>
      </c>
      <c r="AA704" s="12" t="s">
        <v>651</v>
      </c>
      <c r="AB704" s="51"/>
      <c r="AC704" s="23"/>
      <c r="AF704" s="23"/>
    </row>
    <row r="705" spans="1:32" ht="15" customHeight="1" x14ac:dyDescent="0.25">
      <c r="A705" s="31" t="s">
        <v>1227</v>
      </c>
      <c r="B705" s="25">
        <v>45364</v>
      </c>
      <c r="C705" s="29">
        <f>YEAR(B705) - YEAR(_xlfn.MINIFS($B:$B, $A:$A, A705)) + 1</f>
        <v>2</v>
      </c>
      <c r="D705" s="15">
        <f>IF(C705=1, 1500 - SUMIFS($Y:$Y, $A:$A, A705, $C:$C, C705, $E:$E, "Approved", $Z:$Z, "&lt;&gt;PFA GC", $F:$F, "&lt;&gt;No"),
   IF(C705=2, 1000 - SUMIFS($Y:$Y, $A:$A, A705, $C:$C, C705, $E:$E, "Approved", $Z:$Z, "&lt;&gt;PFA GC", $F:$F, "&lt;&gt;No"),
   IF(C705&gt;=3, 500 - SUMIFS($Y:$Y, $A:$A, A705, $C:$C, C705, $E:$E, "Approved", $Z:$Z, "&lt;&gt;PFA GC", $F:$F, "&lt;&gt;No"), "")))</f>
        <v>1000</v>
      </c>
      <c r="E705" s="16" t="s">
        <v>28</v>
      </c>
      <c r="F705" s="28">
        <v>45364</v>
      </c>
      <c r="G705" s="28" t="s">
        <v>30</v>
      </c>
      <c r="H705" s="23" t="s">
        <v>31</v>
      </c>
      <c r="I705" s="23" t="s">
        <v>31</v>
      </c>
      <c r="J705" s="23" t="s">
        <v>31</v>
      </c>
      <c r="K705" s="23" t="s">
        <v>31</v>
      </c>
      <c r="L705" s="20">
        <v>25951</v>
      </c>
      <c r="M705" s="37" t="s">
        <v>31</v>
      </c>
      <c r="N705" s="37" t="s">
        <v>31</v>
      </c>
      <c r="O705" s="37" t="s">
        <v>31</v>
      </c>
      <c r="P705" s="37" t="s">
        <v>31</v>
      </c>
      <c r="Q705" s="37" t="s">
        <v>31</v>
      </c>
      <c r="R705" s="7" t="s">
        <v>31</v>
      </c>
      <c r="S705" s="37" t="s">
        <v>31</v>
      </c>
      <c r="T705" s="43" t="s">
        <v>31</v>
      </c>
      <c r="U705" s="7" t="s">
        <v>31</v>
      </c>
      <c r="V705" s="48" t="s">
        <v>32</v>
      </c>
      <c r="W705" s="23" t="s">
        <v>61</v>
      </c>
      <c r="X705" s="7" t="s">
        <v>34</v>
      </c>
      <c r="Y705" s="10">
        <v>50</v>
      </c>
      <c r="Z705" s="23" t="s">
        <v>89</v>
      </c>
      <c r="AA705" s="37" t="s">
        <v>63</v>
      </c>
      <c r="AB705" s="51"/>
      <c r="AC705" s="23"/>
      <c r="AF705" s="23"/>
    </row>
    <row r="706" spans="1:32" ht="15" customHeight="1" x14ac:dyDescent="0.25">
      <c r="A706" s="30" t="s">
        <v>1590</v>
      </c>
      <c r="B706" s="25">
        <v>45364</v>
      </c>
      <c r="C706" s="29">
        <f>YEAR(B706) - YEAR(_xlfn.MINIFS($B:$B, $A:$A, A706)) + 1</f>
        <v>1</v>
      </c>
      <c r="D706" s="15">
        <f>IF(C706=1, 1500 - SUMIFS($Y:$Y, $A:$A, A706, $C:$C, C706, $E:$E, "Approved", $Z:$Z, "&lt;&gt;PFA GC", $F:$F, "&lt;&gt;No"),
   IF(C706=2, 1000 - SUMIFS($Y:$Y, $A:$A, A706, $C:$C, C706, $E:$E, "Approved", $Z:$Z, "&lt;&gt;PFA GC", $F:$F, "&lt;&gt;No"),
   IF(C706&gt;=3, 500 - SUMIFS($Y:$Y, $A:$A, A706, $C:$C, C706, $E:$E, "Approved", $Z:$Z, "&lt;&gt;PFA GC", $F:$F, "&lt;&gt;No"), "")))</f>
        <v>1300</v>
      </c>
      <c r="E706" s="16" t="s">
        <v>28</v>
      </c>
      <c r="F706" s="28" t="s">
        <v>29</v>
      </c>
      <c r="G706" s="29" t="s">
        <v>30</v>
      </c>
      <c r="H706" s="23" t="s">
        <v>143</v>
      </c>
      <c r="I706" s="23" t="s">
        <v>94</v>
      </c>
      <c r="J706" s="23">
        <v>68901</v>
      </c>
      <c r="K706" s="37"/>
      <c r="L706" s="20" t="s">
        <v>31</v>
      </c>
      <c r="M706" s="37"/>
      <c r="R706" s="7"/>
      <c r="S706" s="23">
        <v>2</v>
      </c>
      <c r="T706" s="43">
        <v>3296</v>
      </c>
      <c r="U706" s="7"/>
      <c r="V706" s="22" t="s">
        <v>144</v>
      </c>
      <c r="W706" s="23" t="s">
        <v>145</v>
      </c>
      <c r="X706" s="7" t="s">
        <v>34</v>
      </c>
      <c r="Y706" s="10">
        <v>200</v>
      </c>
      <c r="Z706" s="23" t="s">
        <v>35</v>
      </c>
      <c r="AA706" s="12" t="s">
        <v>52</v>
      </c>
      <c r="AB706" s="51"/>
      <c r="AC706" s="23"/>
      <c r="AF706" s="23"/>
    </row>
    <row r="707" spans="1:32" ht="15" customHeight="1" x14ac:dyDescent="0.25">
      <c r="A707" s="30" t="s">
        <v>1594</v>
      </c>
      <c r="B707" s="25">
        <v>45365</v>
      </c>
      <c r="C707" s="29">
        <f>YEAR(B707) - YEAR(_xlfn.MINIFS($B:$B, $A:$A, A707)) + 1</f>
        <v>1</v>
      </c>
      <c r="D707" s="15">
        <f>IF(C707=1, 1500 - SUMIFS($Y:$Y, $A:$A, A707, $C:$C, C707, $E:$E, "Approved", $Z:$Z, "&lt;&gt;PFA GC", $F:$F, "&lt;&gt;No"),
   IF(C707=2, 1000 - SUMIFS($Y:$Y, $A:$A, A707, $C:$C, C707, $E:$E, "Approved", $Z:$Z, "&lt;&gt;PFA GC", $F:$F, "&lt;&gt;No"),
   IF(C707&gt;=3, 500 - SUMIFS($Y:$Y, $A:$A, A707, $C:$C, C707, $E:$E, "Approved", $Z:$Z, "&lt;&gt;PFA GC", $F:$F, "&lt;&gt;No"), "")))</f>
        <v>0</v>
      </c>
      <c r="E707" s="16" t="s">
        <v>28</v>
      </c>
      <c r="F707" s="28" t="s">
        <v>29</v>
      </c>
      <c r="G707" s="29" t="s">
        <v>30</v>
      </c>
      <c r="H707" s="23" t="s">
        <v>93</v>
      </c>
      <c r="I707" s="41" t="s">
        <v>94</v>
      </c>
      <c r="J707" s="23">
        <v>68521</v>
      </c>
      <c r="K707" s="37" t="s">
        <v>95</v>
      </c>
      <c r="L707" s="20">
        <v>15978</v>
      </c>
      <c r="M707" s="37" t="s">
        <v>96</v>
      </c>
      <c r="N707" s="37" t="s">
        <v>102</v>
      </c>
      <c r="O707" s="37" t="s">
        <v>98</v>
      </c>
      <c r="P707" s="37" t="s">
        <v>270</v>
      </c>
      <c r="Q707" s="37" t="s">
        <v>231</v>
      </c>
      <c r="R707" s="7" t="s">
        <v>486</v>
      </c>
      <c r="S707" s="23">
        <v>2</v>
      </c>
      <c r="T707" s="43">
        <v>2971</v>
      </c>
      <c r="U707" s="7">
        <v>20</v>
      </c>
      <c r="V707" s="22" t="s">
        <v>85</v>
      </c>
      <c r="W707" s="48" t="s">
        <v>107</v>
      </c>
      <c r="X707" s="7" t="s">
        <v>43</v>
      </c>
      <c r="Y707" s="10">
        <v>1500</v>
      </c>
      <c r="Z707" s="43"/>
      <c r="AA707" s="23" t="s">
        <v>57</v>
      </c>
      <c r="AB707" s="51"/>
      <c r="AC707" s="23"/>
      <c r="AF707" s="23"/>
    </row>
    <row r="708" spans="1:32" ht="15" customHeight="1" x14ac:dyDescent="0.25">
      <c r="A708" s="30" t="s">
        <v>1593</v>
      </c>
      <c r="B708" s="13">
        <v>45365</v>
      </c>
      <c r="C708" s="29">
        <f>YEAR(B708) - YEAR(_xlfn.MINIFS($B:$B, $A:$A, A708)) + 1</f>
        <v>1</v>
      </c>
      <c r="D708" s="15">
        <f>IF(C708=1, 1500 - SUMIFS($Y:$Y, $A:$A, A708, $C:$C, C708, $E:$E, "Approved", $Z:$Z, "&lt;&gt;PFA GC", $F:$F, "&lt;&gt;No"),
   IF(C708=2, 1000 - SUMIFS($Y:$Y, $A:$A, A708, $C:$C, C708, $E:$E, "Approved", $Z:$Z, "&lt;&gt;PFA GC", $F:$F, "&lt;&gt;No"),
   IF(C708&gt;=3, 500 - SUMIFS($Y:$Y, $A:$A, A708, $C:$C, C708, $E:$E, "Approved", $Z:$Z, "&lt;&gt;PFA GC", $F:$F, "&lt;&gt;No"), "")))</f>
        <v>312.78999999999996</v>
      </c>
      <c r="E708" s="16" t="s">
        <v>28</v>
      </c>
      <c r="F708" s="28" t="s">
        <v>29</v>
      </c>
      <c r="G708" s="29" t="s">
        <v>30</v>
      </c>
      <c r="H708" s="23" t="s">
        <v>154</v>
      </c>
      <c r="I708" s="23" t="s">
        <v>94</v>
      </c>
      <c r="J708" s="23">
        <v>68847</v>
      </c>
      <c r="K708" s="37" t="s">
        <v>95</v>
      </c>
      <c r="L708" s="20">
        <v>20571</v>
      </c>
      <c r="M708" s="37" t="s">
        <v>111</v>
      </c>
      <c r="N708" s="37" t="s">
        <v>97</v>
      </c>
      <c r="O708" s="37" t="s">
        <v>98</v>
      </c>
      <c r="P708" s="37" t="s">
        <v>126</v>
      </c>
      <c r="Q708" s="37" t="s">
        <v>114</v>
      </c>
      <c r="R708" s="7" t="s">
        <v>517</v>
      </c>
      <c r="S708" s="23">
        <v>1</v>
      </c>
      <c r="T708" s="43">
        <v>1981</v>
      </c>
      <c r="U708" s="7">
        <v>325</v>
      </c>
      <c r="V708" s="22" t="s">
        <v>47</v>
      </c>
      <c r="W708" s="23" t="s">
        <v>246</v>
      </c>
      <c r="X708" s="7" t="s">
        <v>43</v>
      </c>
      <c r="Y708" s="10">
        <v>687.21</v>
      </c>
      <c r="Z708" s="23"/>
      <c r="AA708" s="12" t="s">
        <v>165</v>
      </c>
      <c r="AB708" s="51"/>
      <c r="AC708" s="23"/>
      <c r="AF708" s="23"/>
    </row>
    <row r="709" spans="1:32" ht="14.25" customHeight="1" x14ac:dyDescent="0.25">
      <c r="A709" s="42" t="s">
        <v>1464</v>
      </c>
      <c r="B709" s="13">
        <v>45365</v>
      </c>
      <c r="C709" s="29">
        <f>YEAR(B709) - YEAR(_xlfn.MINIFS($B:$B, $A:$A, A709)) + 1</f>
        <v>2</v>
      </c>
      <c r="D709" s="15">
        <f>IF(C709=1, 1500 - SUMIFS($Y:$Y, $A:$A, A709, $C:$C, C709, $E:$E, "Approved", $Z:$Z, "&lt;&gt;PFA GC", $F:$F, "&lt;&gt;No"),
   IF(C709=2, 1000 - SUMIFS($Y:$Y, $A:$A, A709, $C:$C, C709, $E:$E, "Approved", $Z:$Z, "&lt;&gt;PFA GC", $F:$F, "&lt;&gt;No"),
   IF(C709&gt;=3, 500 - SUMIFS($Y:$Y, $A:$A, A709, $C:$C, C709, $E:$E, "Approved", $Z:$Z, "&lt;&gt;PFA GC", $F:$F, "&lt;&gt;No"), "")))</f>
        <v>400.65</v>
      </c>
      <c r="E709" s="16" t="s">
        <v>28</v>
      </c>
      <c r="F709" s="28">
        <v>45365</v>
      </c>
      <c r="G709" s="28" t="s">
        <v>30</v>
      </c>
      <c r="H709" s="23" t="s">
        <v>31</v>
      </c>
      <c r="I709" s="23" t="s">
        <v>31</v>
      </c>
      <c r="J709" s="23" t="s">
        <v>31</v>
      </c>
      <c r="K709" s="23" t="s">
        <v>31</v>
      </c>
      <c r="L709" s="20">
        <v>21596</v>
      </c>
      <c r="M709" s="37" t="s">
        <v>31</v>
      </c>
      <c r="N709" s="37" t="s">
        <v>31</v>
      </c>
      <c r="O709" s="37" t="s">
        <v>31</v>
      </c>
      <c r="P709" s="37" t="s">
        <v>31</v>
      </c>
      <c r="Q709" s="37" t="s">
        <v>31</v>
      </c>
      <c r="R709" s="7" t="s">
        <v>31</v>
      </c>
      <c r="S709" s="37" t="s">
        <v>31</v>
      </c>
      <c r="T709" s="43" t="s">
        <v>31</v>
      </c>
      <c r="U709" s="7" t="s">
        <v>31</v>
      </c>
      <c r="V709" s="22" t="s">
        <v>32</v>
      </c>
      <c r="W709" s="23" t="s">
        <v>61</v>
      </c>
      <c r="X709" s="7" t="s">
        <v>34</v>
      </c>
      <c r="Y709" s="10">
        <v>50</v>
      </c>
      <c r="Z709" s="23" t="s">
        <v>89</v>
      </c>
      <c r="AA709" s="37" t="s">
        <v>63</v>
      </c>
      <c r="AB709" s="51"/>
      <c r="AC709" s="23"/>
      <c r="AF709" s="23"/>
    </row>
    <row r="710" spans="1:32" ht="15" customHeight="1" x14ac:dyDescent="0.25">
      <c r="A710" s="42" t="s">
        <v>1592</v>
      </c>
      <c r="B710" s="25">
        <v>45365</v>
      </c>
      <c r="C710" s="29">
        <f>YEAR(B710) - YEAR(_xlfn.MINIFS($B:$B, $A:$A, A710)) + 1</f>
        <v>1</v>
      </c>
      <c r="D710" s="15">
        <f>IF(C710=1, 1500 - SUMIFS($Y:$Y, $A:$A, A710, $C:$C, C710, $E:$E, "Approved", $Z:$Z, "&lt;&gt;PFA GC", $F:$F, "&lt;&gt;No"),
   IF(C710=2, 1000 - SUMIFS($Y:$Y, $A:$A, A710, $C:$C, C710, $E:$E, "Approved", $Z:$Z, "&lt;&gt;PFA GC", $F:$F, "&lt;&gt;No"),
   IF(C710&gt;=3, 500 - SUMIFS($Y:$Y, $A:$A, A710, $C:$C, C710, $E:$E, "Approved", $Z:$Z, "&lt;&gt;PFA GC", $F:$F, "&lt;&gt;No"), "")))</f>
        <v>700</v>
      </c>
      <c r="E710" s="16" t="s">
        <v>28</v>
      </c>
      <c r="F710" s="28">
        <v>45365</v>
      </c>
      <c r="G710" s="28" t="s">
        <v>30</v>
      </c>
      <c r="H710" s="23" t="s">
        <v>31</v>
      </c>
      <c r="I710" s="23" t="s">
        <v>31</v>
      </c>
      <c r="J710" s="23" t="s">
        <v>31</v>
      </c>
      <c r="K710" s="23" t="s">
        <v>31</v>
      </c>
      <c r="L710" s="20">
        <v>23647</v>
      </c>
      <c r="M710" s="37" t="s">
        <v>31</v>
      </c>
      <c r="N710" s="37" t="s">
        <v>31</v>
      </c>
      <c r="O710" s="37" t="s">
        <v>31</v>
      </c>
      <c r="P710" s="37" t="s">
        <v>31</v>
      </c>
      <c r="Q710" s="37" t="s">
        <v>31</v>
      </c>
      <c r="R710" s="7" t="s">
        <v>31</v>
      </c>
      <c r="S710" s="37" t="s">
        <v>31</v>
      </c>
      <c r="T710" s="43" t="s">
        <v>31</v>
      </c>
      <c r="U710" s="7" t="s">
        <v>31</v>
      </c>
      <c r="V710" s="22" t="s">
        <v>32</v>
      </c>
      <c r="W710" s="23" t="s">
        <v>61</v>
      </c>
      <c r="X710" s="7" t="s">
        <v>34</v>
      </c>
      <c r="Y710" s="10">
        <v>50</v>
      </c>
      <c r="Z710" s="23" t="s">
        <v>89</v>
      </c>
      <c r="AA710" s="37" t="s">
        <v>63</v>
      </c>
      <c r="AB710" s="51"/>
      <c r="AC710" s="23"/>
      <c r="AF710" s="23"/>
    </row>
    <row r="711" spans="1:32" ht="15" customHeight="1" x14ac:dyDescent="0.25">
      <c r="A711" s="42" t="s">
        <v>1448</v>
      </c>
      <c r="B711" s="32">
        <v>45365</v>
      </c>
      <c r="C711" s="44">
        <f>YEAR(B711) - YEAR(_xlfn.MINIFS($B:$B, $A:$A, A711)) + 1</f>
        <v>2</v>
      </c>
      <c r="D711" s="15">
        <f>IF(C711=1, 1500 - SUMIFS($Y:$Y, $A:$A, A711, $C:$C, C711, $E:$E, "Approved", $Z:$Z, "&lt;&gt;PFA GC", $F:$F, "&lt;&gt;No"),
   IF(C711=2, 1000 - SUMIFS($Y:$Y, $A:$A, A711, $C:$C, C711, $E:$E, "Approved", $Z:$Z, "&lt;&gt;PFA GC", $F:$F, "&lt;&gt;No"),
   IF(C711&gt;=3, 500 - SUMIFS($Y:$Y, $A:$A, A711, $C:$C, C711, $E:$E, "Approved", $Z:$Z, "&lt;&gt;PFA GC", $F:$F, "&lt;&gt;No"), "")))</f>
        <v>33</v>
      </c>
      <c r="E711" s="16" t="s">
        <v>28</v>
      </c>
      <c r="F711" s="49" t="s">
        <v>29</v>
      </c>
      <c r="G711" s="44" t="s">
        <v>30</v>
      </c>
      <c r="H711" s="41" t="s">
        <v>31</v>
      </c>
      <c r="I711" s="41" t="s">
        <v>31</v>
      </c>
      <c r="J711" s="41" t="s">
        <v>31</v>
      </c>
      <c r="K711" s="41" t="s">
        <v>31</v>
      </c>
      <c r="L711" s="20">
        <v>25519</v>
      </c>
      <c r="M711" s="45" t="s">
        <v>31</v>
      </c>
      <c r="N711" s="41" t="s">
        <v>31</v>
      </c>
      <c r="O711" s="41" t="s">
        <v>31</v>
      </c>
      <c r="P711" s="41" t="s">
        <v>31</v>
      </c>
      <c r="Q711" s="41" t="s">
        <v>31</v>
      </c>
      <c r="R711" s="7" t="s">
        <v>31</v>
      </c>
      <c r="S711" s="41" t="s">
        <v>31</v>
      </c>
      <c r="T711" s="46" t="s">
        <v>31</v>
      </c>
      <c r="U711" s="7" t="s">
        <v>31</v>
      </c>
      <c r="V711" s="22" t="s">
        <v>32</v>
      </c>
      <c r="W711" s="41" t="s">
        <v>61</v>
      </c>
      <c r="X711" s="7" t="s">
        <v>33</v>
      </c>
      <c r="Y711" s="10">
        <v>21</v>
      </c>
      <c r="Z711" s="23" t="s">
        <v>38</v>
      </c>
      <c r="AA711" s="12" t="s">
        <v>59</v>
      </c>
      <c r="AB711" s="51" t="s">
        <v>29</v>
      </c>
      <c r="AC711" s="23" t="s">
        <v>91</v>
      </c>
      <c r="AF711" s="23"/>
    </row>
    <row r="712" spans="1:32" ht="15" customHeight="1" x14ac:dyDescent="0.25">
      <c r="A712" s="42" t="s">
        <v>1272</v>
      </c>
      <c r="B712" s="25">
        <v>45365</v>
      </c>
      <c r="C712" s="29">
        <f>YEAR(B712) - YEAR(_xlfn.MINIFS($B:$B, $A:$A, A712)) + 1</f>
        <v>2</v>
      </c>
      <c r="D712" s="15">
        <f>IF(C712=1, 1500 - SUMIFS($Y:$Y, $A:$A, A712, $C:$C, C712, $E:$E, "Approved", $Z:$Z, "&lt;&gt;PFA GC", $F:$F, "&lt;&gt;No"),
   IF(C712=2, 1000 - SUMIFS($Y:$Y, $A:$A, A712, $C:$C, C712, $E:$E, "Approved", $Z:$Z, "&lt;&gt;PFA GC", $F:$F, "&lt;&gt;No"),
   IF(C712&gt;=3, 500 - SUMIFS($Y:$Y, $A:$A, A712, $C:$C, C712, $E:$E, "Approved", $Z:$Z, "&lt;&gt;PFA GC", $F:$F, "&lt;&gt;No"), "")))</f>
        <v>1000</v>
      </c>
      <c r="E712" s="16" t="s">
        <v>28</v>
      </c>
      <c r="F712" s="28">
        <v>45365</v>
      </c>
      <c r="G712" s="28" t="s">
        <v>30</v>
      </c>
      <c r="H712" s="23" t="s">
        <v>31</v>
      </c>
      <c r="I712" s="23" t="s">
        <v>31</v>
      </c>
      <c r="J712" s="23" t="s">
        <v>31</v>
      </c>
      <c r="K712" s="23" t="s">
        <v>31</v>
      </c>
      <c r="L712" s="20" t="s">
        <v>31</v>
      </c>
      <c r="M712" s="37" t="s">
        <v>31</v>
      </c>
      <c r="N712" s="37" t="s">
        <v>31</v>
      </c>
      <c r="O712" s="37" t="s">
        <v>31</v>
      </c>
      <c r="P712" s="37" t="s">
        <v>31</v>
      </c>
      <c r="Q712" s="37" t="s">
        <v>31</v>
      </c>
      <c r="R712" s="7" t="s">
        <v>31</v>
      </c>
      <c r="S712" s="37" t="s">
        <v>31</v>
      </c>
      <c r="T712" s="43" t="s">
        <v>31</v>
      </c>
      <c r="U712" s="7" t="s">
        <v>31</v>
      </c>
      <c r="V712" s="22" t="s">
        <v>32</v>
      </c>
      <c r="W712" s="23" t="s">
        <v>61</v>
      </c>
      <c r="X712" s="7" t="s">
        <v>34</v>
      </c>
      <c r="Y712" s="10">
        <v>50</v>
      </c>
      <c r="Z712" s="23" t="s">
        <v>89</v>
      </c>
      <c r="AA712" s="37" t="s">
        <v>63</v>
      </c>
      <c r="AB712" s="51"/>
      <c r="AC712" s="23"/>
      <c r="AF712" s="23"/>
    </row>
    <row r="713" spans="1:32" ht="15" customHeight="1" x14ac:dyDescent="0.25">
      <c r="A713" s="42" t="s">
        <v>1464</v>
      </c>
      <c r="B713" s="32">
        <v>45366</v>
      </c>
      <c r="C713" s="44">
        <f>YEAR(B713) - YEAR(_xlfn.MINIFS($B:$B, $A:$A, A713)) + 1</f>
        <v>2</v>
      </c>
      <c r="D713" s="15">
        <f>IF(C713=1, 1500 - SUMIFS($Y:$Y, $A:$A, A713, $C:$C, C713, $E:$E, "Approved", $Z:$Z, "&lt;&gt;PFA GC", $F:$F, "&lt;&gt;No"),
   IF(C713=2, 1000 - SUMIFS($Y:$Y, $A:$A, A713, $C:$C, C713, $E:$E, "Approved", $Z:$Z, "&lt;&gt;PFA GC", $F:$F, "&lt;&gt;No"),
   IF(C713&gt;=3, 500 - SUMIFS($Y:$Y, $A:$A, A713, $C:$C, C713, $E:$E, "Approved", $Z:$Z, "&lt;&gt;PFA GC", $F:$F, "&lt;&gt;No"), "")))</f>
        <v>400.65</v>
      </c>
      <c r="E713" s="16" t="s">
        <v>28</v>
      </c>
      <c r="F713" s="49" t="s">
        <v>29</v>
      </c>
      <c r="G713" s="44" t="s">
        <v>30</v>
      </c>
      <c r="H713" s="41" t="s">
        <v>31</v>
      </c>
      <c r="I713" s="41" t="s">
        <v>31</v>
      </c>
      <c r="J713" s="41" t="s">
        <v>31</v>
      </c>
      <c r="K713" s="41" t="s">
        <v>31</v>
      </c>
      <c r="L713" s="20" t="s">
        <v>2078</v>
      </c>
      <c r="M713" s="45" t="s">
        <v>31</v>
      </c>
      <c r="N713" s="41" t="s">
        <v>31</v>
      </c>
      <c r="O713" s="41" t="s">
        <v>31</v>
      </c>
      <c r="P713" s="41" t="s">
        <v>31</v>
      </c>
      <c r="Q713" s="41" t="s">
        <v>31</v>
      </c>
      <c r="R713" s="7" t="s">
        <v>31</v>
      </c>
      <c r="S713" s="41" t="s">
        <v>31</v>
      </c>
      <c r="T713" s="46" t="s">
        <v>31</v>
      </c>
      <c r="U713" s="7" t="s">
        <v>31</v>
      </c>
      <c r="V713" s="22" t="s">
        <v>32</v>
      </c>
      <c r="W713" s="41" t="s">
        <v>61</v>
      </c>
      <c r="X713" s="7" t="s">
        <v>45</v>
      </c>
      <c r="Y713" s="10">
        <v>599.35</v>
      </c>
      <c r="Z713" s="23"/>
      <c r="AA713" s="12" t="s">
        <v>657</v>
      </c>
      <c r="AB713" s="51" t="s">
        <v>29</v>
      </c>
      <c r="AC713" s="23" t="s">
        <v>91</v>
      </c>
      <c r="AF713" s="23"/>
    </row>
    <row r="714" spans="1:32" ht="15" customHeight="1" x14ac:dyDescent="0.25">
      <c r="A714" s="30" t="s">
        <v>1376</v>
      </c>
      <c r="B714" s="25">
        <v>45366</v>
      </c>
      <c r="C714" s="29">
        <f>YEAR(B714) - YEAR(_xlfn.MINIFS($B:$B, $A:$A, A714)) + 1</f>
        <v>2</v>
      </c>
      <c r="D714" s="15">
        <f>IF(C714=1, 1500 - SUMIFS($Y:$Y, $A:$A, A714, $C:$C, C714, $E:$E, "Approved", $Z:$Z, "&lt;&gt;PFA GC", $F:$F, "&lt;&gt;No"),
   IF(C714=2, 1000 - SUMIFS($Y:$Y, $A:$A, A714, $C:$C, C714, $E:$E, "Approved", $Z:$Z, "&lt;&gt;PFA GC", $F:$F, "&lt;&gt;No"),
   IF(C714&gt;=3, 500 - SUMIFS($Y:$Y, $A:$A, A714, $C:$C, C714, $E:$E, "Approved", $Z:$Z, "&lt;&gt;PFA GC", $F:$F, "&lt;&gt;No"), "")))</f>
        <v>800</v>
      </c>
      <c r="E714" s="16" t="s">
        <v>28</v>
      </c>
      <c r="F714" s="28" t="s">
        <v>29</v>
      </c>
      <c r="G714" s="29" t="s">
        <v>30</v>
      </c>
      <c r="H714" s="23" t="s">
        <v>376</v>
      </c>
      <c r="I714" s="23" t="s">
        <v>94</v>
      </c>
      <c r="J714" s="52">
        <v>68450</v>
      </c>
      <c r="K714" s="23" t="s">
        <v>95</v>
      </c>
      <c r="L714" s="20" t="s">
        <v>2097</v>
      </c>
      <c r="M714" s="23" t="s">
        <v>377</v>
      </c>
      <c r="N714" s="23" t="s">
        <v>97</v>
      </c>
      <c r="O714" s="23" t="s">
        <v>98</v>
      </c>
      <c r="P714" s="41" t="s">
        <v>270</v>
      </c>
      <c r="Q714" s="23" t="s">
        <v>114</v>
      </c>
      <c r="R714" s="7" t="s">
        <v>31</v>
      </c>
      <c r="S714" s="23">
        <v>2</v>
      </c>
      <c r="T714" s="43">
        <v>1063</v>
      </c>
      <c r="U714" s="7" t="s">
        <v>31</v>
      </c>
      <c r="V714" s="34" t="s">
        <v>81</v>
      </c>
      <c r="W714" s="23" t="s">
        <v>109</v>
      </c>
      <c r="X714" s="7" t="s">
        <v>34</v>
      </c>
      <c r="Y714" s="10">
        <v>200</v>
      </c>
      <c r="Z714" s="12" t="s">
        <v>35</v>
      </c>
      <c r="AA714" s="12" t="s">
        <v>52</v>
      </c>
      <c r="AB714" s="51" t="s">
        <v>29</v>
      </c>
      <c r="AC714" s="23" t="s">
        <v>99</v>
      </c>
      <c r="AF714" s="23"/>
    </row>
    <row r="715" spans="1:32" ht="15" customHeight="1" x14ac:dyDescent="0.25">
      <c r="A715" s="42" t="s">
        <v>1476</v>
      </c>
      <c r="B715" s="25">
        <v>45366</v>
      </c>
      <c r="C715" s="29">
        <f>YEAR(B715) - YEAR(_xlfn.MINIFS($B:$B, $A:$A, A715)) + 1</f>
        <v>2</v>
      </c>
      <c r="D715" s="15">
        <f>IF(C715=1, 1500 - SUMIFS($Y:$Y, $A:$A, A715, $C:$C, C715, $E:$E, "Approved", $Z:$Z, "&lt;&gt;PFA GC", $F:$F, "&lt;&gt;No"),
   IF(C715=2, 1000 - SUMIFS($Y:$Y, $A:$A, A715, $C:$C, C715, $E:$E, "Approved", $Z:$Z, "&lt;&gt;PFA GC", $F:$F, "&lt;&gt;No"),
   IF(C715&gt;=3, 500 - SUMIFS($Y:$Y, $A:$A, A715, $C:$C, C715, $E:$E, "Approved", $Z:$Z, "&lt;&gt;PFA GC", $F:$F, "&lt;&gt;No"), "")))</f>
        <v>935</v>
      </c>
      <c r="E715" s="16" t="s">
        <v>28</v>
      </c>
      <c r="F715" s="28">
        <v>45366</v>
      </c>
      <c r="G715" s="28" t="s">
        <v>30</v>
      </c>
      <c r="H715" s="23" t="s">
        <v>31</v>
      </c>
      <c r="I715" s="23" t="s">
        <v>31</v>
      </c>
      <c r="J715" s="23" t="s">
        <v>31</v>
      </c>
      <c r="K715" s="23" t="s">
        <v>31</v>
      </c>
      <c r="L715" s="20">
        <v>21991</v>
      </c>
      <c r="M715" s="37" t="s">
        <v>31</v>
      </c>
      <c r="N715" s="37" t="s">
        <v>31</v>
      </c>
      <c r="O715" s="37" t="s">
        <v>31</v>
      </c>
      <c r="P715" s="37" t="s">
        <v>31</v>
      </c>
      <c r="Q715" s="37" t="s">
        <v>31</v>
      </c>
      <c r="R715" s="7" t="s">
        <v>31</v>
      </c>
      <c r="S715" s="37" t="s">
        <v>31</v>
      </c>
      <c r="T715" s="43" t="s">
        <v>31</v>
      </c>
      <c r="U715" s="7" t="s">
        <v>31</v>
      </c>
      <c r="V715" s="22" t="s">
        <v>32</v>
      </c>
      <c r="W715" s="23" t="s">
        <v>61</v>
      </c>
      <c r="X715" s="7" t="s">
        <v>34</v>
      </c>
      <c r="Y715" s="10">
        <v>50</v>
      </c>
      <c r="Z715" s="23" t="s">
        <v>89</v>
      </c>
      <c r="AA715" s="37" t="s">
        <v>63</v>
      </c>
      <c r="AB715" s="51"/>
      <c r="AC715" s="23"/>
      <c r="AF715" s="23"/>
    </row>
    <row r="716" spans="1:32" ht="15" customHeight="1" x14ac:dyDescent="0.25">
      <c r="A716" s="30" t="s">
        <v>1235</v>
      </c>
      <c r="B716" s="13">
        <v>45366</v>
      </c>
      <c r="C716" s="29">
        <f>YEAR(B716) - YEAR(_xlfn.MINIFS($B:$B, $A:$A, A716)) + 1</f>
        <v>2</v>
      </c>
      <c r="D716" s="15">
        <f>IF(C716=1, 1500 - SUMIFS($Y:$Y, $A:$A, A716, $C:$C, C716, $E:$E, "Approved", $Z:$Z, "&lt;&gt;PFA GC", $F:$F, "&lt;&gt;No"),
   IF(C716=2, 1000 - SUMIFS($Y:$Y, $A:$A, A716, $C:$C, C716, $E:$E, "Approved", $Z:$Z, "&lt;&gt;PFA GC", $F:$F, "&lt;&gt;No"),
   IF(C716&gt;=3, 500 - SUMIFS($Y:$Y, $A:$A, A716, $C:$C, C716, $E:$E, "Approved", $Z:$Z, "&lt;&gt;PFA GC", $F:$F, "&lt;&gt;No"), "")))</f>
        <v>1000</v>
      </c>
      <c r="E716" s="16" t="s">
        <v>147</v>
      </c>
      <c r="F716" s="28" t="s">
        <v>99</v>
      </c>
      <c r="G716" s="29" t="s">
        <v>652</v>
      </c>
      <c r="H716" s="23" t="s">
        <v>653</v>
      </c>
      <c r="I716" s="23" t="s">
        <v>94</v>
      </c>
      <c r="J716" s="23">
        <v>68417</v>
      </c>
      <c r="K716" s="37" t="s">
        <v>95</v>
      </c>
      <c r="L716" s="20">
        <v>25465</v>
      </c>
      <c r="M716" s="37" t="s">
        <v>108</v>
      </c>
      <c r="N716" s="37" t="s">
        <v>102</v>
      </c>
      <c r="O716" s="37" t="s">
        <v>98</v>
      </c>
      <c r="P716" s="37" t="s">
        <v>29</v>
      </c>
      <c r="Q716" s="37" t="s">
        <v>114</v>
      </c>
      <c r="R716" s="7" t="s">
        <v>488</v>
      </c>
      <c r="S716" s="23">
        <v>1</v>
      </c>
      <c r="T716" s="43">
        <v>1300</v>
      </c>
      <c r="U716" s="7">
        <v>100</v>
      </c>
      <c r="V716" s="22" t="s">
        <v>32</v>
      </c>
      <c r="W716" s="23" t="s">
        <v>39</v>
      </c>
      <c r="X716" s="7" t="s">
        <v>43</v>
      </c>
      <c r="Y716" s="10">
        <v>450</v>
      </c>
      <c r="Z716" s="23"/>
      <c r="AA716" s="12" t="s">
        <v>654</v>
      </c>
      <c r="AB716" s="51"/>
      <c r="AC716" s="23"/>
      <c r="AF716" s="23"/>
    </row>
    <row r="717" spans="1:32" ht="15" customHeight="1" x14ac:dyDescent="0.25">
      <c r="A717" s="30" t="s">
        <v>1595</v>
      </c>
      <c r="B717" s="13">
        <v>45366</v>
      </c>
      <c r="C717" s="29">
        <f>YEAR(B717) - YEAR(_xlfn.MINIFS($B:$B, $A:$A, A717)) + 1</f>
        <v>1</v>
      </c>
      <c r="D717" s="15">
        <f>IF(C717=1, 1500 - SUMIFS($Y:$Y, $A:$A, A717, $C:$C, C717, $E:$E, "Approved", $Z:$Z, "&lt;&gt;PFA GC", $F:$F, "&lt;&gt;No"),
   IF(C717=2, 1000 - SUMIFS($Y:$Y, $A:$A, A717, $C:$C, C717, $E:$E, "Approved", $Z:$Z, "&lt;&gt;PFA GC", $F:$F, "&lt;&gt;No"),
   IF(C717&gt;=3, 500 - SUMIFS($Y:$Y, $A:$A, A717, $C:$C, C717, $E:$E, "Approved", $Z:$Z, "&lt;&gt;PFA GC", $F:$F, "&lt;&gt;No"), "")))</f>
        <v>1500</v>
      </c>
      <c r="E717" s="16" t="s">
        <v>28</v>
      </c>
      <c r="F717" s="28" t="s">
        <v>99</v>
      </c>
      <c r="G717" s="29" t="s">
        <v>655</v>
      </c>
      <c r="K717" s="37"/>
      <c r="L717" s="20" t="s">
        <v>31</v>
      </c>
      <c r="M717" s="37"/>
      <c r="R717" s="7"/>
      <c r="S717" s="23"/>
      <c r="T717" s="43"/>
      <c r="U717" s="7"/>
      <c r="V717" s="18" t="s">
        <v>85</v>
      </c>
      <c r="W717" s="41" t="s">
        <v>130</v>
      </c>
      <c r="X717" s="7" t="s">
        <v>42</v>
      </c>
      <c r="Y717" s="10">
        <v>1039.92</v>
      </c>
      <c r="Z717" s="23" t="s">
        <v>146</v>
      </c>
      <c r="AA717" s="12" t="s">
        <v>116</v>
      </c>
      <c r="AB717" s="51"/>
      <c r="AC717" s="29"/>
      <c r="AF717" s="23"/>
    </row>
    <row r="718" spans="1:32" ht="15" customHeight="1" x14ac:dyDescent="0.25">
      <c r="A718" s="27" t="s">
        <v>1596</v>
      </c>
      <c r="B718" s="25">
        <v>45366</v>
      </c>
      <c r="C718" s="29">
        <f>YEAR(B718) - YEAR(_xlfn.MINIFS($B:$B, $A:$A, A718)) + 1</f>
        <v>1</v>
      </c>
      <c r="D718" s="15">
        <f>IF(C718=1, 1500 - SUMIFS($Y:$Y, $A:$A, A718, $C:$C, C718, $E:$E, "Approved", $Z:$Z, "&lt;&gt;PFA GC", $F:$F, "&lt;&gt;No"),
   IF(C718=2, 1000 - SUMIFS($Y:$Y, $A:$A, A718, $C:$C, C718, $E:$E, "Approved", $Z:$Z, "&lt;&gt;PFA GC", $F:$F, "&lt;&gt;No"),
   IF(C718&gt;=3, 500 - SUMIFS($Y:$Y, $A:$A, A718, $C:$C, C718, $E:$E, "Approved", $Z:$Z, "&lt;&gt;PFA GC", $F:$F, "&lt;&gt;No"), "")))</f>
        <v>1500</v>
      </c>
      <c r="E718" s="36" t="s">
        <v>139</v>
      </c>
      <c r="F718" s="28" t="s">
        <v>99</v>
      </c>
      <c r="G718" s="29" t="s">
        <v>202</v>
      </c>
      <c r="K718" s="37"/>
      <c r="L718" s="20" t="s">
        <v>31</v>
      </c>
      <c r="M718" s="37"/>
      <c r="R718" s="7"/>
      <c r="S718" s="23"/>
      <c r="T718" s="43"/>
      <c r="U718" s="7"/>
      <c r="V718" s="41" t="s">
        <v>81</v>
      </c>
      <c r="W718" s="23" t="s">
        <v>109</v>
      </c>
      <c r="X718" s="7" t="s">
        <v>41</v>
      </c>
      <c r="Y718" s="10"/>
      <c r="Z718" s="23"/>
      <c r="AA718" s="12"/>
      <c r="AB718" s="51"/>
      <c r="AC718" s="23"/>
      <c r="AD718" s="23" t="s">
        <v>656</v>
      </c>
      <c r="AF718" s="23"/>
    </row>
    <row r="719" spans="1:32" ht="15" customHeight="1" x14ac:dyDescent="0.25">
      <c r="A719" s="27" t="s">
        <v>1424</v>
      </c>
      <c r="B719" s="25">
        <v>45369</v>
      </c>
      <c r="C719" s="29">
        <f>YEAR(B719) - YEAR(_xlfn.MINIFS($B:$B, $A:$A, A719)) + 1</f>
        <v>2</v>
      </c>
      <c r="D719" s="15">
        <f>IF(C719=1, 1500 - SUMIFS($Y:$Y, $A:$A, A719, $C:$C, C719, $E:$E, "Approved", $Z:$Z, "&lt;&gt;PFA GC", $F:$F, "&lt;&gt;No"),
   IF(C719=2, 1000 - SUMIFS($Y:$Y, $A:$A, A719, $C:$C, C719, $E:$E, "Approved", $Z:$Z, "&lt;&gt;PFA GC", $F:$F, "&lt;&gt;No"),
   IF(C719&gt;=3, 500 - SUMIFS($Y:$Y, $A:$A, A719, $C:$C, C719, $E:$E, "Approved", $Z:$Z, "&lt;&gt;PFA GC", $F:$F, "&lt;&gt;No"), "")))</f>
        <v>423.9</v>
      </c>
      <c r="E719" s="16" t="s">
        <v>28</v>
      </c>
      <c r="F719" s="28" t="s">
        <v>29</v>
      </c>
      <c r="G719" s="28" t="s">
        <v>30</v>
      </c>
      <c r="H719" s="24" t="s">
        <v>426</v>
      </c>
      <c r="I719" s="24" t="s">
        <v>94</v>
      </c>
      <c r="J719" s="52">
        <v>68666</v>
      </c>
      <c r="K719" s="23" t="s">
        <v>95</v>
      </c>
      <c r="L719" s="20" t="s">
        <v>2071</v>
      </c>
      <c r="M719" s="37" t="s">
        <v>96</v>
      </c>
      <c r="N719" s="23" t="s">
        <v>97</v>
      </c>
      <c r="O719" s="23" t="s">
        <v>98</v>
      </c>
      <c r="P719" s="41" t="s">
        <v>270</v>
      </c>
      <c r="Q719" s="23" t="s">
        <v>114</v>
      </c>
      <c r="R719" s="7" t="s">
        <v>31</v>
      </c>
      <c r="S719" s="23">
        <v>2</v>
      </c>
      <c r="T719" s="43">
        <v>4700</v>
      </c>
      <c r="U719" s="7" t="s">
        <v>31</v>
      </c>
      <c r="V719" s="41" t="s">
        <v>81</v>
      </c>
      <c r="W719" s="23" t="s">
        <v>267</v>
      </c>
      <c r="X719" s="7" t="s">
        <v>33</v>
      </c>
      <c r="Y719" s="10">
        <v>88.05</v>
      </c>
      <c r="Z719" s="7" t="s">
        <v>48</v>
      </c>
      <c r="AA719" s="12" t="s">
        <v>82</v>
      </c>
      <c r="AB719" s="51" t="s">
        <v>29</v>
      </c>
      <c r="AC719" s="23" t="s">
        <v>99</v>
      </c>
      <c r="AF719" s="23"/>
    </row>
    <row r="720" spans="1:32" ht="15" customHeight="1" x14ac:dyDescent="0.25">
      <c r="A720" s="30" t="s">
        <v>1242</v>
      </c>
      <c r="B720" s="25">
        <v>45369</v>
      </c>
      <c r="C720" s="44">
        <f>YEAR(B720) - YEAR(_xlfn.MINIFS($B:$B, $A:$A, A720)) + 1</f>
        <v>2</v>
      </c>
      <c r="D720" s="15">
        <f>IF(C720=1, 1500 - SUMIFS($Y:$Y, $A:$A, A720, $C:$C, C720, $E:$E, "Approved", $Z:$Z, "&lt;&gt;PFA GC", $F:$F, "&lt;&gt;No"),
   IF(C720=2, 1000 - SUMIFS($Y:$Y, $A:$A, A720, $C:$C, C720, $E:$E, "Approved", $Z:$Z, "&lt;&gt;PFA GC", $F:$F, "&lt;&gt;No"),
   IF(C720&gt;=3, 500 - SUMIFS($Y:$Y, $A:$A, A720, $C:$C, C720, $E:$E, "Approved", $Z:$Z, "&lt;&gt;PFA GC", $F:$F, "&lt;&gt;No"), "")))</f>
        <v>-390.02</v>
      </c>
      <c r="E720" s="16" t="s">
        <v>28</v>
      </c>
      <c r="F720" s="28" t="s">
        <v>29</v>
      </c>
      <c r="G720" s="28" t="s">
        <v>30</v>
      </c>
      <c r="H720" s="24" t="s">
        <v>93</v>
      </c>
      <c r="I720" s="24" t="s">
        <v>94</v>
      </c>
      <c r="J720" s="52">
        <v>68502</v>
      </c>
      <c r="K720" s="23" t="s">
        <v>95</v>
      </c>
      <c r="L720" s="20" t="s">
        <v>2072</v>
      </c>
      <c r="M720" s="37" t="s">
        <v>31</v>
      </c>
      <c r="N720" s="23" t="s">
        <v>97</v>
      </c>
      <c r="O720" s="23" t="s">
        <v>98</v>
      </c>
      <c r="P720" s="41" t="s">
        <v>270</v>
      </c>
      <c r="Q720" s="23" t="s">
        <v>31</v>
      </c>
      <c r="R720" s="7" t="s">
        <v>31</v>
      </c>
      <c r="S720" s="23">
        <v>1</v>
      </c>
      <c r="T720" s="46" t="s">
        <v>31</v>
      </c>
      <c r="U720" s="7" t="s">
        <v>31</v>
      </c>
      <c r="V720" s="41" t="s">
        <v>81</v>
      </c>
      <c r="W720" s="23" t="s">
        <v>109</v>
      </c>
      <c r="X720" s="7" t="s">
        <v>45</v>
      </c>
      <c r="Y720" s="10">
        <v>145</v>
      </c>
      <c r="Z720" s="12"/>
      <c r="AA720" s="12" t="s">
        <v>104</v>
      </c>
      <c r="AB720" s="51" t="s">
        <v>29</v>
      </c>
      <c r="AC720" s="24" t="s">
        <v>29</v>
      </c>
      <c r="AF720" s="23"/>
    </row>
    <row r="721" spans="1:32" ht="15" customHeight="1" x14ac:dyDescent="0.25">
      <c r="A721" s="27" t="s">
        <v>1597</v>
      </c>
      <c r="B721" s="13">
        <v>45369</v>
      </c>
      <c r="C721" s="29">
        <f>YEAR(B721) - YEAR(_xlfn.MINIFS($B:$B, $A:$A, A721)) + 1</f>
        <v>1</v>
      </c>
      <c r="D721" s="15">
        <f>IF(C721=1, 1500 - SUMIFS($Y:$Y, $A:$A, A721, $C:$C, C721, $E:$E, "Approved", $Z:$Z, "&lt;&gt;PFA GC", $F:$F, "&lt;&gt;No"),
   IF(C721=2, 1000 - SUMIFS($Y:$Y, $A:$A, A721, $C:$C, C721, $E:$E, "Approved", $Z:$Z, "&lt;&gt;PFA GC", $F:$F, "&lt;&gt;No"),
   IF(C721&gt;=3, 500 - SUMIFS($Y:$Y, $A:$A, A721, $C:$C, C721, $E:$E, "Approved", $Z:$Z, "&lt;&gt;PFA GC", $F:$F, "&lt;&gt;No"), "")))</f>
        <v>289.18000000000006</v>
      </c>
      <c r="E721" s="16" t="s">
        <v>28</v>
      </c>
      <c r="F721" s="28" t="s">
        <v>29</v>
      </c>
      <c r="G721" s="29" t="s">
        <v>30</v>
      </c>
      <c r="H721" s="23" t="s">
        <v>93</v>
      </c>
      <c r="I721" s="23" t="s">
        <v>94</v>
      </c>
      <c r="J721" s="23">
        <v>68507</v>
      </c>
      <c r="K721" s="37" t="s">
        <v>95</v>
      </c>
      <c r="L721" s="20">
        <v>24010</v>
      </c>
      <c r="M721" s="37" t="s">
        <v>108</v>
      </c>
      <c r="N721" s="37" t="s">
        <v>97</v>
      </c>
      <c r="O721" s="37" t="s">
        <v>98</v>
      </c>
      <c r="P721" s="41" t="s">
        <v>270</v>
      </c>
      <c r="Q721" s="37" t="s">
        <v>114</v>
      </c>
      <c r="R721" s="7" t="s">
        <v>507</v>
      </c>
      <c r="S721" s="23">
        <v>1</v>
      </c>
      <c r="T721" s="43">
        <v>4971</v>
      </c>
      <c r="U721" s="7">
        <v>28</v>
      </c>
      <c r="V721" s="41" t="s">
        <v>81</v>
      </c>
      <c r="W721" s="23" t="s">
        <v>109</v>
      </c>
      <c r="X721" s="7" t="s">
        <v>43</v>
      </c>
      <c r="Y721" s="10">
        <v>1210.82</v>
      </c>
      <c r="Z721" s="23"/>
      <c r="AA721" s="12" t="s">
        <v>658</v>
      </c>
      <c r="AB721" s="51"/>
      <c r="AC721" s="23"/>
      <c r="AF721" s="23"/>
    </row>
    <row r="722" spans="1:32" ht="15" customHeight="1" x14ac:dyDescent="0.25">
      <c r="A722" s="42" t="s">
        <v>1599</v>
      </c>
      <c r="B722" s="25">
        <v>45370</v>
      </c>
      <c r="C722" s="29">
        <f>YEAR(B722) - YEAR(_xlfn.MINIFS($B:$B, $A:$A, A722)) + 1</f>
        <v>1</v>
      </c>
      <c r="D722" s="15">
        <f>IF(C722=1, 1500 - SUMIFS($Y:$Y, $A:$A, A722, $C:$C, C722, $E:$E, "Approved", $Z:$Z, "&lt;&gt;PFA GC", $F:$F, "&lt;&gt;No"),
   IF(C722=2, 1000 - SUMIFS($Y:$Y, $A:$A, A722, $C:$C, C722, $E:$E, "Approved", $Z:$Z, "&lt;&gt;PFA GC", $F:$F, "&lt;&gt;No"),
   IF(C722&gt;=3, 500 - SUMIFS($Y:$Y, $A:$A, A722, $C:$C, C722, $E:$E, "Approved", $Z:$Z, "&lt;&gt;PFA GC", $F:$F, "&lt;&gt;No"), "")))</f>
        <v>1500</v>
      </c>
      <c r="E722" s="16" t="s">
        <v>28</v>
      </c>
      <c r="F722" s="28">
        <v>45370</v>
      </c>
      <c r="G722" s="28" t="s">
        <v>30</v>
      </c>
      <c r="H722" s="23" t="s">
        <v>31</v>
      </c>
      <c r="I722" s="23" t="s">
        <v>31</v>
      </c>
      <c r="J722" s="23" t="s">
        <v>31</v>
      </c>
      <c r="K722" s="23" t="s">
        <v>31</v>
      </c>
      <c r="L722" s="20">
        <v>17758</v>
      </c>
      <c r="M722" s="37" t="s">
        <v>31</v>
      </c>
      <c r="N722" s="37" t="s">
        <v>31</v>
      </c>
      <c r="O722" s="37" t="s">
        <v>31</v>
      </c>
      <c r="P722" s="37" t="s">
        <v>31</v>
      </c>
      <c r="Q722" s="37" t="s">
        <v>31</v>
      </c>
      <c r="R722" s="7" t="s">
        <v>31</v>
      </c>
      <c r="S722" s="37" t="s">
        <v>31</v>
      </c>
      <c r="T722" s="43" t="s">
        <v>31</v>
      </c>
      <c r="U722" s="7" t="s">
        <v>31</v>
      </c>
      <c r="V722" s="48" t="s">
        <v>32</v>
      </c>
      <c r="W722" s="23" t="s">
        <v>61</v>
      </c>
      <c r="X722" s="7" t="s">
        <v>34</v>
      </c>
      <c r="Y722" s="10">
        <v>50</v>
      </c>
      <c r="Z722" s="23" t="s">
        <v>89</v>
      </c>
      <c r="AA722" s="37" t="s">
        <v>63</v>
      </c>
      <c r="AB722" s="51"/>
      <c r="AC722" s="23"/>
      <c r="AF722" s="23"/>
    </row>
    <row r="723" spans="1:32" ht="15" customHeight="1" x14ac:dyDescent="0.25">
      <c r="A723" s="27" t="s">
        <v>1600</v>
      </c>
      <c r="B723" s="25">
        <v>45370</v>
      </c>
      <c r="C723" s="29">
        <f>YEAR(B723) - YEAR(_xlfn.MINIFS($B:$B, $A:$A, A723)) + 1</f>
        <v>1</v>
      </c>
      <c r="D723" s="15">
        <f>IF(C723=1, 1500 - SUMIFS($Y:$Y, $A:$A, A723, $C:$C, C723, $E:$E, "Approved", $Z:$Z, "&lt;&gt;PFA GC", $F:$F, "&lt;&gt;No"),
   IF(C723=2, 1000 - SUMIFS($Y:$Y, $A:$A, A723, $C:$C, C723, $E:$E, "Approved", $Z:$Z, "&lt;&gt;PFA GC", $F:$F, "&lt;&gt;No"),
   IF(C723&gt;=3, 500 - SUMIFS($Y:$Y, $A:$A, A723, $C:$C, C723, $E:$E, "Approved", $Z:$Z, "&lt;&gt;PFA GC", $F:$F, "&lt;&gt;No"), "")))</f>
        <v>1500</v>
      </c>
      <c r="E723" s="16" t="s">
        <v>28</v>
      </c>
      <c r="F723" s="28" t="s">
        <v>99</v>
      </c>
      <c r="G723" s="29" t="s">
        <v>659</v>
      </c>
      <c r="H723" s="23" t="s">
        <v>100</v>
      </c>
      <c r="I723" s="23" t="s">
        <v>94</v>
      </c>
      <c r="J723" s="23">
        <v>68134</v>
      </c>
      <c r="K723" s="37" t="s">
        <v>95</v>
      </c>
      <c r="L723" s="20">
        <v>25099</v>
      </c>
      <c r="M723" s="37" t="s">
        <v>108</v>
      </c>
      <c r="N723" s="37" t="s">
        <v>97</v>
      </c>
      <c r="O723" s="37" t="s">
        <v>98</v>
      </c>
      <c r="P723" s="37" t="s">
        <v>99</v>
      </c>
      <c r="Q723" s="37" t="s">
        <v>114</v>
      </c>
      <c r="R723" s="7" t="s">
        <v>507</v>
      </c>
      <c r="S723" s="23">
        <v>1</v>
      </c>
      <c r="T723" s="43">
        <v>4000</v>
      </c>
      <c r="U723" s="7">
        <v>13</v>
      </c>
      <c r="V723" s="48" t="s">
        <v>47</v>
      </c>
      <c r="W723" s="23" t="s">
        <v>246</v>
      </c>
      <c r="X723" s="7" t="s">
        <v>49</v>
      </c>
      <c r="Y723" s="10">
        <v>400</v>
      </c>
      <c r="Z723" s="23" t="s">
        <v>660</v>
      </c>
      <c r="AA723" s="12" t="s">
        <v>661</v>
      </c>
      <c r="AB723" s="51"/>
      <c r="AC723" s="23"/>
      <c r="AF723" s="23"/>
    </row>
    <row r="724" spans="1:32" ht="15" customHeight="1" x14ac:dyDescent="0.25">
      <c r="A724" s="30" t="s">
        <v>1598</v>
      </c>
      <c r="B724" s="25">
        <v>45370</v>
      </c>
      <c r="C724" s="29">
        <f>YEAR(B724) - YEAR(_xlfn.MINIFS($B:$B, $A:$A, A724)) + 1</f>
        <v>1</v>
      </c>
      <c r="D724" s="15">
        <f>IF(C724=1, 1500 - SUMIFS($Y:$Y, $A:$A, A724, $C:$C, C724, $E:$E, "Approved", $Z:$Z, "&lt;&gt;PFA GC", $F:$F, "&lt;&gt;No"),
   IF(C724=2, 1000 - SUMIFS($Y:$Y, $A:$A, A724, $C:$C, C724, $E:$E, "Approved", $Z:$Z, "&lt;&gt;PFA GC", $F:$F, "&lt;&gt;No"),
   IF(C724&gt;=3, 500 - SUMIFS($Y:$Y, $A:$A, A724, $C:$C, C724, $E:$E, "Approved", $Z:$Z, "&lt;&gt;PFA GC", $F:$F, "&lt;&gt;No"), "")))</f>
        <v>92</v>
      </c>
      <c r="E724" s="16" t="s">
        <v>28</v>
      </c>
      <c r="F724" s="28" t="s">
        <v>29</v>
      </c>
      <c r="G724" s="29" t="s">
        <v>30</v>
      </c>
      <c r="K724" s="37"/>
      <c r="L724" s="20" t="s">
        <v>31</v>
      </c>
      <c r="M724" s="37"/>
      <c r="R724" s="7"/>
      <c r="S724" s="23"/>
      <c r="T724" s="43"/>
      <c r="U724" s="7"/>
      <c r="V724" s="34" t="s">
        <v>81</v>
      </c>
      <c r="W724" s="23" t="s">
        <v>351</v>
      </c>
      <c r="X724" s="7" t="s">
        <v>43</v>
      </c>
      <c r="Y724" s="10">
        <v>300</v>
      </c>
      <c r="Z724" s="23" t="s">
        <v>232</v>
      </c>
      <c r="AA724" s="12" t="s">
        <v>662</v>
      </c>
      <c r="AB724" s="51"/>
      <c r="AC724" s="23"/>
      <c r="AF724" s="23"/>
    </row>
    <row r="725" spans="1:32" ht="15" customHeight="1" x14ac:dyDescent="0.25">
      <c r="A725" s="27" t="s">
        <v>1601</v>
      </c>
      <c r="B725" s="25">
        <v>45370</v>
      </c>
      <c r="C725" s="29">
        <f>YEAR(B725) - YEAR(_xlfn.MINIFS($B:$B, $A:$A, A725)) + 1</f>
        <v>1</v>
      </c>
      <c r="D725" s="15">
        <f>IF(C725=1, 1500 - SUMIFS($Y:$Y, $A:$A, A725, $C:$C, C725, $E:$E, "Approved", $Z:$Z, "&lt;&gt;PFA GC", $F:$F, "&lt;&gt;No"),
   IF(C725=2, 1000 - SUMIFS($Y:$Y, $A:$A, A725, $C:$C, C725, $E:$E, "Approved", $Z:$Z, "&lt;&gt;PFA GC", $F:$F, "&lt;&gt;No"),
   IF(C725&gt;=3, 500 - SUMIFS($Y:$Y, $A:$A, A725, $C:$C, C725, $E:$E, "Approved", $Z:$Z, "&lt;&gt;PFA GC", $F:$F, "&lt;&gt;No"), "")))</f>
        <v>0</v>
      </c>
      <c r="E725" s="16" t="s">
        <v>28</v>
      </c>
      <c r="F725" s="28" t="s">
        <v>29</v>
      </c>
      <c r="G725" s="29" t="s">
        <v>30</v>
      </c>
      <c r="K725" s="37"/>
      <c r="L725" s="20" t="s">
        <v>31</v>
      </c>
      <c r="M725" s="37"/>
      <c r="R725" s="7"/>
      <c r="S725" s="23"/>
      <c r="T725" s="43">
        <v>2034</v>
      </c>
      <c r="U725" s="7"/>
      <c r="V725" s="22" t="s">
        <v>85</v>
      </c>
      <c r="W725" s="23" t="s">
        <v>130</v>
      </c>
      <c r="X725" s="7" t="s">
        <v>43</v>
      </c>
      <c r="Y725" s="10">
        <v>1500</v>
      </c>
      <c r="Z725" s="23" t="s">
        <v>146</v>
      </c>
      <c r="AA725" s="12" t="s">
        <v>607</v>
      </c>
      <c r="AB725" s="51"/>
      <c r="AC725" s="23"/>
      <c r="AF725" s="23"/>
    </row>
    <row r="726" spans="1:32" ht="15" customHeight="1" x14ac:dyDescent="0.25">
      <c r="A726" s="31" t="s">
        <v>1604</v>
      </c>
      <c r="B726" s="32">
        <v>45371</v>
      </c>
      <c r="C726" s="29">
        <f>YEAR(B726) - YEAR(_xlfn.MINIFS($B:$B, $A:$A, A726)) + 1</f>
        <v>1</v>
      </c>
      <c r="D726" s="15">
        <f>IF(C726=1, 1500 - SUMIFS($Y:$Y, $A:$A, A726, $C:$C, C726, $E:$E, "Approved", $Z:$Z, "&lt;&gt;PFA GC", $F:$F, "&lt;&gt;No"),
   IF(C726=2, 1000 - SUMIFS($Y:$Y, $A:$A, A726, $C:$C, C726, $E:$E, "Approved", $Z:$Z, "&lt;&gt;PFA GC", $F:$F, "&lt;&gt;No"),
   IF(C726&gt;=3, 500 - SUMIFS($Y:$Y, $A:$A, A726, $C:$C, C726, $E:$E, "Approved", $Z:$Z, "&lt;&gt;PFA GC", $F:$F, "&lt;&gt;No"), "")))</f>
        <v>0</v>
      </c>
      <c r="E726" s="16" t="s">
        <v>28</v>
      </c>
      <c r="F726" s="49" t="s">
        <v>29</v>
      </c>
      <c r="G726" s="44" t="s">
        <v>30</v>
      </c>
      <c r="H726" s="41" t="s">
        <v>494</v>
      </c>
      <c r="I726" s="41" t="s">
        <v>94</v>
      </c>
      <c r="J726" s="41">
        <v>68005</v>
      </c>
      <c r="K726" s="41" t="s">
        <v>95</v>
      </c>
      <c r="L726" s="55">
        <v>18847</v>
      </c>
      <c r="M726" s="41" t="s">
        <v>111</v>
      </c>
      <c r="N726" s="41" t="s">
        <v>102</v>
      </c>
      <c r="O726" s="41" t="s">
        <v>98</v>
      </c>
      <c r="P726" s="41" t="s">
        <v>231</v>
      </c>
      <c r="Q726" s="41" t="s">
        <v>114</v>
      </c>
      <c r="R726" s="7" t="s">
        <v>519</v>
      </c>
      <c r="S726" s="41">
        <v>1</v>
      </c>
      <c r="T726" s="46">
        <v>2200</v>
      </c>
      <c r="U726" s="7">
        <v>20</v>
      </c>
      <c r="V726" s="22" t="s">
        <v>32</v>
      </c>
      <c r="W726" s="41" t="s">
        <v>664</v>
      </c>
      <c r="X726" s="7" t="s">
        <v>33</v>
      </c>
      <c r="Y726" s="10">
        <v>1500</v>
      </c>
      <c r="Z726" s="41"/>
      <c r="AA726" s="41" t="s">
        <v>665</v>
      </c>
      <c r="AB726" s="63"/>
      <c r="AC726" s="41"/>
      <c r="AF726" s="23"/>
    </row>
    <row r="727" spans="1:32" ht="15" customHeight="1" x14ac:dyDescent="0.25">
      <c r="A727" s="42" t="s">
        <v>1603</v>
      </c>
      <c r="B727" s="25">
        <v>45371</v>
      </c>
      <c r="C727" s="29">
        <f>YEAR(B727) - YEAR(_xlfn.MINIFS($B:$B, $A:$A, A727)) + 1</f>
        <v>1</v>
      </c>
      <c r="D727" s="15">
        <f>IF(C727=1, 1500 - SUMIFS($Y:$Y, $A:$A, A727, $C:$C, C727, $E:$E, "Approved", $Z:$Z, "&lt;&gt;PFA GC", $F:$F, "&lt;&gt;No"),
   IF(C727=2, 1000 - SUMIFS($Y:$Y, $A:$A, A727, $C:$C, C727, $E:$E, "Approved", $Z:$Z, "&lt;&gt;PFA GC", $F:$F, "&lt;&gt;No"),
   IF(C727&gt;=3, 500 - SUMIFS($Y:$Y, $A:$A, A727, $C:$C, C727, $E:$E, "Approved", $Z:$Z, "&lt;&gt;PFA GC", $F:$F, "&lt;&gt;No"), "")))</f>
        <v>1500</v>
      </c>
      <c r="E727" s="16" t="s">
        <v>28</v>
      </c>
      <c r="F727" s="28">
        <v>45371</v>
      </c>
      <c r="G727" s="28" t="s">
        <v>30</v>
      </c>
      <c r="H727" s="23" t="s">
        <v>31</v>
      </c>
      <c r="I727" s="23" t="s">
        <v>31</v>
      </c>
      <c r="J727" s="23" t="s">
        <v>31</v>
      </c>
      <c r="K727" s="23" t="s">
        <v>31</v>
      </c>
      <c r="L727" s="20">
        <v>21764</v>
      </c>
      <c r="M727" s="37" t="s">
        <v>31</v>
      </c>
      <c r="N727" s="37" t="s">
        <v>31</v>
      </c>
      <c r="O727" s="37" t="s">
        <v>31</v>
      </c>
      <c r="P727" s="37" t="s">
        <v>31</v>
      </c>
      <c r="Q727" s="37" t="s">
        <v>31</v>
      </c>
      <c r="R727" s="7" t="s">
        <v>31</v>
      </c>
      <c r="S727" s="37" t="s">
        <v>31</v>
      </c>
      <c r="T727" s="43" t="s">
        <v>31</v>
      </c>
      <c r="U727" s="7" t="s">
        <v>31</v>
      </c>
      <c r="V727" s="22" t="s">
        <v>32</v>
      </c>
      <c r="W727" s="23" t="s">
        <v>250</v>
      </c>
      <c r="X727" s="7" t="s">
        <v>34</v>
      </c>
      <c r="Y727" s="10">
        <v>50</v>
      </c>
      <c r="Z727" s="23" t="s">
        <v>89</v>
      </c>
      <c r="AA727" s="37" t="s">
        <v>63</v>
      </c>
      <c r="AB727" s="51"/>
      <c r="AC727" s="23"/>
      <c r="AF727" s="23"/>
    </row>
    <row r="728" spans="1:32" ht="15" customHeight="1" x14ac:dyDescent="0.25">
      <c r="A728" s="42" t="s">
        <v>1602</v>
      </c>
      <c r="B728" s="32">
        <v>45371</v>
      </c>
      <c r="C728" s="29">
        <f>YEAR(B728) - YEAR(_xlfn.MINIFS($B:$B, $A:$A, A728)) + 1</f>
        <v>1</v>
      </c>
      <c r="D728" s="15">
        <f>IF(C728=1, 1500 - SUMIFS($Y:$Y, $A:$A, A728, $C:$C, C728, $E:$E, "Approved", $Z:$Z, "&lt;&gt;PFA GC", $F:$F, "&lt;&gt;No"),
   IF(C728=2, 1000 - SUMIFS($Y:$Y, $A:$A, A728, $C:$C, C728, $E:$E, "Approved", $Z:$Z, "&lt;&gt;PFA GC", $F:$F, "&lt;&gt;No"),
   IF(C728&gt;=3, 500 - SUMIFS($Y:$Y, $A:$A, A728, $C:$C, C728, $E:$E, "Approved", $Z:$Z, "&lt;&gt;PFA GC", $F:$F, "&lt;&gt;No"), "")))</f>
        <v>646.74</v>
      </c>
      <c r="E728" s="16" t="s">
        <v>28</v>
      </c>
      <c r="F728" s="49" t="s">
        <v>29</v>
      </c>
      <c r="G728" s="44" t="s">
        <v>30</v>
      </c>
      <c r="H728" s="41" t="s">
        <v>663</v>
      </c>
      <c r="I728" s="23" t="s">
        <v>94</v>
      </c>
      <c r="J728" s="41">
        <v>68377</v>
      </c>
      <c r="K728" s="41" t="s">
        <v>95</v>
      </c>
      <c r="L728" s="55" t="s">
        <v>31</v>
      </c>
      <c r="M728" s="41" t="s">
        <v>96</v>
      </c>
      <c r="N728" s="41" t="s">
        <v>102</v>
      </c>
      <c r="O728" s="41" t="s">
        <v>98</v>
      </c>
      <c r="P728" s="41" t="s">
        <v>270</v>
      </c>
      <c r="Q728" s="41" t="s">
        <v>231</v>
      </c>
      <c r="R728" s="7" t="s">
        <v>507</v>
      </c>
      <c r="S728" s="41">
        <v>5</v>
      </c>
      <c r="T728" s="46">
        <v>1691.86</v>
      </c>
      <c r="U728" s="7">
        <v>124</v>
      </c>
      <c r="V728" s="41" t="s">
        <v>85</v>
      </c>
      <c r="W728" s="41" t="s">
        <v>107</v>
      </c>
      <c r="X728" s="7" t="s">
        <v>34</v>
      </c>
      <c r="Y728" s="10">
        <v>200</v>
      </c>
      <c r="Z728" s="41" t="s">
        <v>35</v>
      </c>
      <c r="AA728" s="41" t="s">
        <v>52</v>
      </c>
      <c r="AB728" s="63"/>
      <c r="AC728" s="41"/>
      <c r="AF728" s="23"/>
    </row>
    <row r="729" spans="1:32" ht="15" customHeight="1" x14ac:dyDescent="0.25">
      <c r="A729" s="42" t="s">
        <v>1602</v>
      </c>
      <c r="B729" s="47">
        <v>45371</v>
      </c>
      <c r="C729" s="29">
        <f>YEAR(B729) - YEAR(_xlfn.MINIFS($B:$B, $A:$A, A729)) + 1</f>
        <v>1</v>
      </c>
      <c r="D729" s="15">
        <f>IF(C729=1, 1500 - SUMIFS($Y:$Y, $A:$A, A729, $C:$C, C729, $E:$E, "Approved", $Z:$Z, "&lt;&gt;PFA GC", $F:$F, "&lt;&gt;No"),
   IF(C729=2, 1000 - SUMIFS($Y:$Y, $A:$A, A729, $C:$C, C729, $E:$E, "Approved", $Z:$Z, "&lt;&gt;PFA GC", $F:$F, "&lt;&gt;No"),
   IF(C729&gt;=3, 500 - SUMIFS($Y:$Y, $A:$A, A729, $C:$C, C729, $E:$E, "Approved", $Z:$Z, "&lt;&gt;PFA GC", $F:$F, "&lt;&gt;No"), "")))</f>
        <v>646.74</v>
      </c>
      <c r="E729" s="16" t="s">
        <v>28</v>
      </c>
      <c r="F729" s="49" t="s">
        <v>29</v>
      </c>
      <c r="G729" s="44" t="s">
        <v>30</v>
      </c>
      <c r="H729" s="41" t="s">
        <v>663</v>
      </c>
      <c r="I729" s="41" t="s">
        <v>94</v>
      </c>
      <c r="J729" s="41">
        <v>68377</v>
      </c>
      <c r="K729" s="41" t="s">
        <v>95</v>
      </c>
      <c r="L729" s="55" t="s">
        <v>31</v>
      </c>
      <c r="M729" s="41" t="s">
        <v>96</v>
      </c>
      <c r="N729" s="41" t="s">
        <v>102</v>
      </c>
      <c r="O729" s="41" t="s">
        <v>98</v>
      </c>
      <c r="P729" s="41" t="s">
        <v>270</v>
      </c>
      <c r="Q729" s="41" t="s">
        <v>231</v>
      </c>
      <c r="R729" s="7" t="s">
        <v>507</v>
      </c>
      <c r="S729" s="41">
        <v>5</v>
      </c>
      <c r="T729" s="46">
        <v>1691.86</v>
      </c>
      <c r="U729" s="7">
        <v>124</v>
      </c>
      <c r="V729" s="41" t="s">
        <v>85</v>
      </c>
      <c r="W729" s="41" t="s">
        <v>107</v>
      </c>
      <c r="X729" s="7" t="s">
        <v>43</v>
      </c>
      <c r="Y729" s="10">
        <v>653.26</v>
      </c>
      <c r="Z729" s="41" t="s">
        <v>146</v>
      </c>
      <c r="AA729" s="41" t="s">
        <v>291</v>
      </c>
      <c r="AB729" s="63"/>
      <c r="AC729" s="41"/>
      <c r="AF729" s="23"/>
    </row>
    <row r="730" spans="1:32" ht="15" customHeight="1" x14ac:dyDescent="0.25">
      <c r="A730" s="42" t="s">
        <v>1605</v>
      </c>
      <c r="B730" s="13">
        <v>45372</v>
      </c>
      <c r="C730" s="29">
        <f>YEAR(B730) - YEAR(_xlfn.MINIFS($B:$B, $A:$A, A730)) + 1</f>
        <v>1</v>
      </c>
      <c r="D730" s="15">
        <f>IF(C730=1, 1500 - SUMIFS($Y:$Y, $A:$A, A730, $C:$C, C730, $E:$E, "Approved", $Z:$Z, "&lt;&gt;PFA GC", $F:$F, "&lt;&gt;No"),
   IF(C730=2, 1000 - SUMIFS($Y:$Y, $A:$A, A730, $C:$C, C730, $E:$E, "Approved", $Z:$Z, "&lt;&gt;PFA GC", $F:$F, "&lt;&gt;No"),
   IF(C730&gt;=3, 500 - SUMIFS($Y:$Y, $A:$A, A730, $C:$C, C730, $E:$E, "Approved", $Z:$Z, "&lt;&gt;PFA GC", $F:$F, "&lt;&gt;No"), "")))</f>
        <v>260</v>
      </c>
      <c r="E730" s="16" t="s">
        <v>28</v>
      </c>
      <c r="F730" s="28">
        <v>45372</v>
      </c>
      <c r="G730" s="28" t="s">
        <v>30</v>
      </c>
      <c r="H730" s="23" t="s">
        <v>31</v>
      </c>
      <c r="I730" s="23" t="s">
        <v>31</v>
      </c>
      <c r="J730" s="23" t="s">
        <v>31</v>
      </c>
      <c r="K730" s="23" t="s">
        <v>31</v>
      </c>
      <c r="L730" s="20">
        <v>26431</v>
      </c>
      <c r="M730" s="37" t="s">
        <v>31</v>
      </c>
      <c r="N730" s="37" t="s">
        <v>31</v>
      </c>
      <c r="O730" s="37" t="s">
        <v>31</v>
      </c>
      <c r="P730" s="37" t="s">
        <v>31</v>
      </c>
      <c r="Q730" s="37" t="s">
        <v>31</v>
      </c>
      <c r="R730" s="7" t="s">
        <v>31</v>
      </c>
      <c r="S730" s="37" t="s">
        <v>31</v>
      </c>
      <c r="T730" s="43" t="s">
        <v>31</v>
      </c>
      <c r="U730" s="7" t="s">
        <v>31</v>
      </c>
      <c r="V730" s="22" t="s">
        <v>32</v>
      </c>
      <c r="W730" s="23" t="s">
        <v>61</v>
      </c>
      <c r="X730" s="7" t="s">
        <v>34</v>
      </c>
      <c r="Y730" s="10">
        <v>100</v>
      </c>
      <c r="Z730" s="23" t="s">
        <v>89</v>
      </c>
      <c r="AA730" s="37" t="s">
        <v>63</v>
      </c>
      <c r="AB730" s="51"/>
      <c r="AC730" s="23"/>
      <c r="AF730" s="23"/>
    </row>
    <row r="731" spans="1:32" ht="15" customHeight="1" x14ac:dyDescent="0.25">
      <c r="A731" s="31" t="s">
        <v>1605</v>
      </c>
      <c r="B731" s="13">
        <v>45372</v>
      </c>
      <c r="C731" s="29">
        <f>YEAR(B731) - YEAR(_xlfn.MINIFS($B:$B, $A:$A, A731)) + 1</f>
        <v>1</v>
      </c>
      <c r="D731" s="15">
        <f>IF(C731=1, 1500 - SUMIFS($Y:$Y, $A:$A, A731, $C:$C, C731, $E:$E, "Approved", $Z:$Z, "&lt;&gt;PFA GC", $F:$F, "&lt;&gt;No"),
   IF(C731=2, 1000 - SUMIFS($Y:$Y, $A:$A, A731, $C:$C, C731, $E:$E, "Approved", $Z:$Z, "&lt;&gt;PFA GC", $F:$F, "&lt;&gt;No"),
   IF(C731&gt;=3, 500 - SUMIFS($Y:$Y, $A:$A, A731, $C:$C, C731, $E:$E, "Approved", $Z:$Z, "&lt;&gt;PFA GC", $F:$F, "&lt;&gt;No"), "")))</f>
        <v>260</v>
      </c>
      <c r="E731" s="16" t="s">
        <v>28</v>
      </c>
      <c r="F731" s="28">
        <v>45372</v>
      </c>
      <c r="G731" s="28" t="s">
        <v>30</v>
      </c>
      <c r="H731" s="23" t="s">
        <v>31</v>
      </c>
      <c r="I731" s="23" t="s">
        <v>31</v>
      </c>
      <c r="J731" s="23" t="s">
        <v>31</v>
      </c>
      <c r="K731" s="23" t="s">
        <v>31</v>
      </c>
      <c r="L731" s="20">
        <v>26431</v>
      </c>
      <c r="M731" s="37" t="s">
        <v>31</v>
      </c>
      <c r="N731" s="37" t="s">
        <v>31</v>
      </c>
      <c r="O731" s="37" t="s">
        <v>31</v>
      </c>
      <c r="P731" s="37" t="s">
        <v>31</v>
      </c>
      <c r="Q731" s="37" t="s">
        <v>31</v>
      </c>
      <c r="R731" s="7" t="s">
        <v>31</v>
      </c>
      <c r="S731" s="37" t="s">
        <v>31</v>
      </c>
      <c r="T731" s="43" t="s">
        <v>31</v>
      </c>
      <c r="U731" s="7" t="s">
        <v>31</v>
      </c>
      <c r="V731" s="22" t="s">
        <v>32</v>
      </c>
      <c r="W731" s="23" t="s">
        <v>61</v>
      </c>
      <c r="X731" s="7" t="s">
        <v>40</v>
      </c>
      <c r="Y731" s="10">
        <v>100</v>
      </c>
      <c r="Z731" s="23" t="s">
        <v>89</v>
      </c>
      <c r="AA731" s="12" t="s">
        <v>169</v>
      </c>
      <c r="AB731" s="51"/>
      <c r="AC731" s="23"/>
      <c r="AF731" s="23"/>
    </row>
    <row r="732" spans="1:32" ht="15" customHeight="1" x14ac:dyDescent="0.25">
      <c r="A732" s="27" t="s">
        <v>1606</v>
      </c>
      <c r="B732" s="25">
        <v>45372</v>
      </c>
      <c r="C732" s="29">
        <f>YEAR(B732) - YEAR(_xlfn.MINIFS($B:$B, $A:$A, A732)) + 1</f>
        <v>1</v>
      </c>
      <c r="D732" s="15">
        <f>IF(C732=1, 1500 - SUMIFS($Y:$Y, $A:$A, A732, $C:$C, C732, $E:$E, "Approved", $Z:$Z, "&lt;&gt;PFA GC", $F:$F, "&lt;&gt;No"),
   IF(C732=2, 1000 - SUMIFS($Y:$Y, $A:$A, A732, $C:$C, C732, $E:$E, "Approved", $Z:$Z, "&lt;&gt;PFA GC", $F:$F, "&lt;&gt;No"),
   IF(C732&gt;=3, 500 - SUMIFS($Y:$Y, $A:$A, A732, $C:$C, C732, $E:$E, "Approved", $Z:$Z, "&lt;&gt;PFA GC", $F:$F, "&lt;&gt;No"), "")))</f>
        <v>987.94999999999993</v>
      </c>
      <c r="E732" s="16" t="s">
        <v>28</v>
      </c>
      <c r="F732" s="28" t="s">
        <v>29</v>
      </c>
      <c r="G732" s="29" t="s">
        <v>30</v>
      </c>
      <c r="H732" s="23" t="s">
        <v>93</v>
      </c>
      <c r="I732" s="23" t="s">
        <v>94</v>
      </c>
      <c r="J732" s="23">
        <v>68522</v>
      </c>
      <c r="K732" s="37" t="s">
        <v>106</v>
      </c>
      <c r="L732" s="20">
        <v>26472</v>
      </c>
      <c r="M732" s="37" t="s">
        <v>96</v>
      </c>
      <c r="N732" s="37" t="s">
        <v>97</v>
      </c>
      <c r="O732" s="23" t="s">
        <v>31</v>
      </c>
      <c r="P732" s="39" t="s">
        <v>303</v>
      </c>
      <c r="Q732" s="37" t="s">
        <v>114</v>
      </c>
      <c r="R732" s="7" t="s">
        <v>507</v>
      </c>
      <c r="S732" s="23">
        <v>4</v>
      </c>
      <c r="T732" s="43">
        <v>6000</v>
      </c>
      <c r="U732" s="7" t="s">
        <v>126</v>
      </c>
      <c r="V732" s="41" t="s">
        <v>82</v>
      </c>
      <c r="W732" s="23" t="s">
        <v>636</v>
      </c>
      <c r="X732" s="7" t="s">
        <v>45</v>
      </c>
      <c r="Y732" s="10">
        <v>154.66999999999999</v>
      </c>
      <c r="Z732" s="23" t="s">
        <v>48</v>
      </c>
      <c r="AA732" s="12" t="s">
        <v>666</v>
      </c>
      <c r="AB732" s="51"/>
      <c r="AC732" s="23"/>
      <c r="AF732" s="23"/>
    </row>
    <row r="733" spans="1:32" ht="15" customHeight="1" x14ac:dyDescent="0.25">
      <c r="A733" s="27" t="s">
        <v>1606</v>
      </c>
      <c r="B733" s="25">
        <v>45372</v>
      </c>
      <c r="C733" s="29">
        <f>YEAR(B733) - YEAR(_xlfn.MINIFS($B:$B, $A:$A, A733)) + 1</f>
        <v>1</v>
      </c>
      <c r="D733" s="15">
        <f>IF(C733=1, 1500 - SUMIFS($Y:$Y, $A:$A, A733, $C:$C, C733, $E:$E, "Approved", $Z:$Z, "&lt;&gt;PFA GC", $F:$F, "&lt;&gt;No"),
   IF(C733=2, 1000 - SUMIFS($Y:$Y, $A:$A, A733, $C:$C, C733, $E:$E, "Approved", $Z:$Z, "&lt;&gt;PFA GC", $F:$F, "&lt;&gt;No"),
   IF(C733&gt;=3, 500 - SUMIFS($Y:$Y, $A:$A, A733, $C:$C, C733, $E:$E, "Approved", $Z:$Z, "&lt;&gt;PFA GC", $F:$F, "&lt;&gt;No"), "")))</f>
        <v>987.94999999999993</v>
      </c>
      <c r="E733" s="16" t="s">
        <v>28</v>
      </c>
      <c r="F733" s="28" t="s">
        <v>29</v>
      </c>
      <c r="G733" s="29" t="s">
        <v>30</v>
      </c>
      <c r="H733" s="23" t="s">
        <v>93</v>
      </c>
      <c r="I733" s="23" t="s">
        <v>94</v>
      </c>
      <c r="J733" s="23">
        <v>68522</v>
      </c>
      <c r="K733" s="37" t="s">
        <v>106</v>
      </c>
      <c r="L733" s="20">
        <v>26472</v>
      </c>
      <c r="M733" s="37" t="s">
        <v>96</v>
      </c>
      <c r="N733" s="37" t="s">
        <v>97</v>
      </c>
      <c r="O733" s="23" t="s">
        <v>31</v>
      </c>
      <c r="P733" s="39" t="s">
        <v>303</v>
      </c>
      <c r="Q733" s="37" t="s">
        <v>114</v>
      </c>
      <c r="R733" s="7" t="s">
        <v>507</v>
      </c>
      <c r="S733" s="23">
        <v>4</v>
      </c>
      <c r="T733" s="43">
        <v>6000</v>
      </c>
      <c r="U733" s="7" t="s">
        <v>126</v>
      </c>
      <c r="V733" s="34" t="s">
        <v>82</v>
      </c>
      <c r="W733" s="23" t="s">
        <v>636</v>
      </c>
      <c r="X733" s="7" t="s">
        <v>45</v>
      </c>
      <c r="Y733" s="10">
        <v>174.05</v>
      </c>
      <c r="Z733" s="23" t="s">
        <v>48</v>
      </c>
      <c r="AA733" s="12" t="s">
        <v>104</v>
      </c>
      <c r="AB733" s="51"/>
      <c r="AC733" s="23"/>
      <c r="AF733" s="23"/>
    </row>
    <row r="734" spans="1:32" ht="15" customHeight="1" x14ac:dyDescent="0.25">
      <c r="A734" s="27" t="s">
        <v>1606</v>
      </c>
      <c r="B734" s="25">
        <v>45372</v>
      </c>
      <c r="C734" s="29">
        <f>YEAR(B734) - YEAR(_xlfn.MINIFS($B:$B, $A:$A, A734)) + 1</f>
        <v>1</v>
      </c>
      <c r="D734" s="15">
        <f>IF(C734=1, 1500 - SUMIFS($Y:$Y, $A:$A, A734, $C:$C, C734, $E:$E, "Approved", $Z:$Z, "&lt;&gt;PFA GC", $F:$F, "&lt;&gt;No"),
   IF(C734=2, 1000 - SUMIFS($Y:$Y, $A:$A, A734, $C:$C, C734, $E:$E, "Approved", $Z:$Z, "&lt;&gt;PFA GC", $F:$F, "&lt;&gt;No"),
   IF(C734&gt;=3, 500 - SUMIFS($Y:$Y, $A:$A, A734, $C:$C, C734, $E:$E, "Approved", $Z:$Z, "&lt;&gt;PFA GC", $F:$F, "&lt;&gt;No"), "")))</f>
        <v>987.94999999999993</v>
      </c>
      <c r="E734" s="16" t="s">
        <v>28</v>
      </c>
      <c r="F734" s="28" t="s">
        <v>29</v>
      </c>
      <c r="G734" s="29" t="s">
        <v>30</v>
      </c>
      <c r="H734" s="23" t="s">
        <v>93</v>
      </c>
      <c r="I734" s="23" t="s">
        <v>94</v>
      </c>
      <c r="J734" s="23">
        <v>68522</v>
      </c>
      <c r="K734" s="37" t="s">
        <v>106</v>
      </c>
      <c r="L734" s="20">
        <v>26472</v>
      </c>
      <c r="M734" s="37" t="s">
        <v>96</v>
      </c>
      <c r="N734" s="37" t="s">
        <v>97</v>
      </c>
      <c r="O734" s="23" t="s">
        <v>31</v>
      </c>
      <c r="P734" s="39" t="s">
        <v>303</v>
      </c>
      <c r="Q734" s="37" t="s">
        <v>114</v>
      </c>
      <c r="R734" s="7" t="s">
        <v>507</v>
      </c>
      <c r="S734" s="23">
        <v>4</v>
      </c>
      <c r="T734" s="43">
        <v>6000</v>
      </c>
      <c r="U734" s="7" t="s">
        <v>126</v>
      </c>
      <c r="V734" s="34" t="s">
        <v>82</v>
      </c>
      <c r="W734" s="23" t="s">
        <v>636</v>
      </c>
      <c r="X734" s="7" t="s">
        <v>45</v>
      </c>
      <c r="Y734" s="10">
        <v>183.33</v>
      </c>
      <c r="Z734" s="23" t="s">
        <v>48</v>
      </c>
      <c r="AA734" s="12" t="s">
        <v>70</v>
      </c>
      <c r="AB734" s="51"/>
      <c r="AC734" s="23"/>
      <c r="AF734" s="23"/>
    </row>
    <row r="735" spans="1:32" ht="15" customHeight="1" x14ac:dyDescent="0.25">
      <c r="A735" s="27" t="s">
        <v>1607</v>
      </c>
      <c r="B735" s="25">
        <v>45372</v>
      </c>
      <c r="C735" s="14">
        <f>YEAR(B735) - YEAR(_xlfn.MINIFS($B:$B, $A:$A, A735)) + 1</f>
        <v>1</v>
      </c>
      <c r="D735" s="15">
        <f>IF(C735=1, 1500 - SUMIFS($Y:$Y, $A:$A, A735, $C:$C, C735, $E:$E, "Approved", $Z:$Z, "&lt;&gt;PFA GC", $F:$F, "&lt;&gt;No"),
   IF(C735=2, 1000 - SUMIFS($Y:$Y, $A:$A, A735, $C:$C, C735, $E:$E, "Approved", $Z:$Z, "&lt;&gt;PFA GC", $F:$F, "&lt;&gt;No"),
   IF(C735&gt;=3, 500 - SUMIFS($Y:$Y, $A:$A, A735, $C:$C, C735, $E:$E, "Approved", $Z:$Z, "&lt;&gt;PFA GC", $F:$F, "&lt;&gt;No"), "")))</f>
        <v>1087.29</v>
      </c>
      <c r="E735" s="16" t="s">
        <v>28</v>
      </c>
      <c r="F735" s="17" t="s">
        <v>136</v>
      </c>
      <c r="G735" s="29" t="s">
        <v>30</v>
      </c>
      <c r="K735" s="37"/>
      <c r="L735" s="20" t="s">
        <v>31</v>
      </c>
      <c r="M735" s="37"/>
      <c r="Q735" s="19"/>
      <c r="R735" s="7"/>
      <c r="S735" s="23">
        <v>2</v>
      </c>
      <c r="T735" s="43">
        <v>1911</v>
      </c>
      <c r="U735" s="7"/>
      <c r="V735" s="22" t="s">
        <v>144</v>
      </c>
      <c r="W735" s="23" t="s">
        <v>145</v>
      </c>
      <c r="X735" s="7" t="s">
        <v>45</v>
      </c>
      <c r="Y735" s="10">
        <v>412.71</v>
      </c>
      <c r="Z735" s="23" t="s">
        <v>48</v>
      </c>
      <c r="AA735" s="12" t="s">
        <v>547</v>
      </c>
      <c r="AB735" s="51"/>
      <c r="AC735" s="23"/>
      <c r="AF735" s="23"/>
    </row>
    <row r="736" spans="1:32" ht="15" customHeight="1" x14ac:dyDescent="0.25">
      <c r="A736" s="31" t="s">
        <v>1610</v>
      </c>
      <c r="B736" s="25">
        <v>45376</v>
      </c>
      <c r="C736" s="29">
        <f>YEAR(B736) - YEAR(_xlfn.MINIFS($B:$B, $A:$A, A736)) + 1</f>
        <v>1</v>
      </c>
      <c r="D736" s="15">
        <f>IF(C736=1, 1500 - SUMIFS($Y:$Y, $A:$A, A736, $C:$C, C736, $E:$E, "Approved", $Z:$Z, "&lt;&gt;PFA GC", $F:$F, "&lt;&gt;No"),
   IF(C736=2, 1000 - SUMIFS($Y:$Y, $A:$A, A736, $C:$C, C736, $E:$E, "Approved", $Z:$Z, "&lt;&gt;PFA GC", $F:$F, "&lt;&gt;No"),
   IF(C736&gt;=3, 500 - SUMIFS($Y:$Y, $A:$A, A736, $C:$C, C736, $E:$E, "Approved", $Z:$Z, "&lt;&gt;PFA GC", $F:$F, "&lt;&gt;No"), "")))</f>
        <v>1500</v>
      </c>
      <c r="E736" s="16" t="s">
        <v>28</v>
      </c>
      <c r="F736" s="28">
        <v>45376</v>
      </c>
      <c r="G736" s="28" t="s">
        <v>30</v>
      </c>
      <c r="H736" s="23" t="s">
        <v>31</v>
      </c>
      <c r="I736" s="23" t="s">
        <v>31</v>
      </c>
      <c r="J736" s="23" t="s">
        <v>31</v>
      </c>
      <c r="K736" s="23" t="s">
        <v>31</v>
      </c>
      <c r="L736" s="20">
        <v>14664</v>
      </c>
      <c r="M736" s="37" t="s">
        <v>31</v>
      </c>
      <c r="N736" s="37" t="s">
        <v>31</v>
      </c>
      <c r="O736" s="37" t="s">
        <v>31</v>
      </c>
      <c r="P736" s="37" t="s">
        <v>31</v>
      </c>
      <c r="Q736" s="37" t="s">
        <v>31</v>
      </c>
      <c r="R736" s="7" t="s">
        <v>31</v>
      </c>
      <c r="S736" s="37" t="s">
        <v>31</v>
      </c>
      <c r="T736" s="43" t="s">
        <v>31</v>
      </c>
      <c r="U736" s="7" t="s">
        <v>31</v>
      </c>
      <c r="V736" s="22" t="s">
        <v>32</v>
      </c>
      <c r="W736" s="23" t="s">
        <v>61</v>
      </c>
      <c r="X736" s="7" t="s">
        <v>40</v>
      </c>
      <c r="Y736" s="10">
        <v>75</v>
      </c>
      <c r="Z736" s="23" t="s">
        <v>89</v>
      </c>
      <c r="AA736" s="12" t="s">
        <v>169</v>
      </c>
      <c r="AB736" s="51"/>
      <c r="AC736" s="23"/>
      <c r="AF736" s="23"/>
    </row>
    <row r="737" spans="1:32" ht="15" customHeight="1" x14ac:dyDescent="0.25">
      <c r="A737" s="31" t="s">
        <v>1608</v>
      </c>
      <c r="B737" s="25">
        <v>45376</v>
      </c>
      <c r="C737" s="29">
        <f>YEAR(B737) - YEAR(_xlfn.MINIFS($B:$B, $A:$A, A737)) + 1</f>
        <v>1</v>
      </c>
      <c r="D737" s="15">
        <f>IF(C737=1, 1500 - SUMIFS($Y:$Y, $A:$A, A737, $C:$C, C737, $E:$E, "Approved", $Z:$Z, "&lt;&gt;PFA GC", $F:$F, "&lt;&gt;No"),
   IF(C737=2, 1000 - SUMIFS($Y:$Y, $A:$A, A737, $C:$C, C737, $E:$E, "Approved", $Z:$Z, "&lt;&gt;PFA GC", $F:$F, "&lt;&gt;No"),
   IF(C737&gt;=3, 500 - SUMIFS($Y:$Y, $A:$A, A737, $C:$C, C737, $E:$E, "Approved", $Z:$Z, "&lt;&gt;PFA GC", $F:$F, "&lt;&gt;No"), "")))</f>
        <v>1500</v>
      </c>
      <c r="E737" s="16" t="s">
        <v>28</v>
      </c>
      <c r="F737" s="28">
        <v>45376</v>
      </c>
      <c r="G737" s="28" t="s">
        <v>30</v>
      </c>
      <c r="H737" s="23" t="s">
        <v>31</v>
      </c>
      <c r="I737" s="23" t="s">
        <v>31</v>
      </c>
      <c r="J737" s="23" t="s">
        <v>31</v>
      </c>
      <c r="K737" s="23" t="s">
        <v>31</v>
      </c>
      <c r="L737" s="20">
        <v>15107</v>
      </c>
      <c r="M737" s="37" t="s">
        <v>31</v>
      </c>
      <c r="N737" s="37" t="s">
        <v>31</v>
      </c>
      <c r="O737" s="37" t="s">
        <v>31</v>
      </c>
      <c r="P737" s="37" t="s">
        <v>31</v>
      </c>
      <c r="Q737" s="37" t="s">
        <v>31</v>
      </c>
      <c r="R737" s="7" t="s">
        <v>31</v>
      </c>
      <c r="S737" s="37" t="s">
        <v>31</v>
      </c>
      <c r="T737" s="43" t="s">
        <v>31</v>
      </c>
      <c r="U737" s="7" t="s">
        <v>31</v>
      </c>
      <c r="V737" s="22" t="s">
        <v>32</v>
      </c>
      <c r="W737" s="23" t="s">
        <v>61</v>
      </c>
      <c r="X737" s="7" t="s">
        <v>40</v>
      </c>
      <c r="Y737" s="10">
        <v>25</v>
      </c>
      <c r="Z737" s="23" t="s">
        <v>89</v>
      </c>
      <c r="AA737" s="12" t="s">
        <v>169</v>
      </c>
      <c r="AB737" s="51"/>
      <c r="AC737" s="23"/>
      <c r="AF737" s="23"/>
    </row>
    <row r="738" spans="1:32" ht="15.75" customHeight="1" x14ac:dyDescent="0.25">
      <c r="A738" s="31" t="s">
        <v>1609</v>
      </c>
      <c r="B738" s="25">
        <v>45376</v>
      </c>
      <c r="C738" s="29">
        <f>YEAR(B738) - YEAR(_xlfn.MINIFS($B:$B, $A:$A, A738)) + 1</f>
        <v>1</v>
      </c>
      <c r="D738" s="15">
        <f>IF(C738=1, 1500 - SUMIFS($Y:$Y, $A:$A, A738, $C:$C, C738, $E:$E, "Approved", $Z:$Z, "&lt;&gt;PFA GC", $F:$F, "&lt;&gt;No"),
   IF(C738=2, 1000 - SUMIFS($Y:$Y, $A:$A, A738, $C:$C, C738, $E:$E, "Approved", $Z:$Z, "&lt;&gt;PFA GC", $F:$F, "&lt;&gt;No"),
   IF(C738&gt;=3, 500 - SUMIFS($Y:$Y, $A:$A, A738, $C:$C, C738, $E:$E, "Approved", $Z:$Z, "&lt;&gt;PFA GC", $F:$F, "&lt;&gt;No"), "")))</f>
        <v>1500</v>
      </c>
      <c r="E738" s="16" t="s">
        <v>28</v>
      </c>
      <c r="F738" s="28">
        <v>45376</v>
      </c>
      <c r="G738" s="28" t="s">
        <v>30</v>
      </c>
      <c r="H738" s="23" t="s">
        <v>31</v>
      </c>
      <c r="I738" s="23" t="s">
        <v>31</v>
      </c>
      <c r="J738" s="23" t="s">
        <v>31</v>
      </c>
      <c r="K738" s="23" t="s">
        <v>31</v>
      </c>
      <c r="L738" s="20">
        <v>25818</v>
      </c>
      <c r="M738" s="37" t="s">
        <v>31</v>
      </c>
      <c r="N738" s="37" t="s">
        <v>31</v>
      </c>
      <c r="O738" s="37" t="s">
        <v>31</v>
      </c>
      <c r="P738" s="37" t="s">
        <v>31</v>
      </c>
      <c r="Q738" s="37" t="s">
        <v>31</v>
      </c>
      <c r="R738" s="7" t="s">
        <v>31</v>
      </c>
      <c r="S738" s="37" t="s">
        <v>31</v>
      </c>
      <c r="T738" s="43" t="s">
        <v>31</v>
      </c>
      <c r="U738" s="7" t="s">
        <v>31</v>
      </c>
      <c r="V738" s="22" t="s">
        <v>32</v>
      </c>
      <c r="W738" s="23" t="s">
        <v>61</v>
      </c>
      <c r="X738" s="7" t="s">
        <v>40</v>
      </c>
      <c r="Y738" s="10">
        <v>25</v>
      </c>
      <c r="Z738" s="23" t="s">
        <v>89</v>
      </c>
      <c r="AA738" s="12" t="s">
        <v>169</v>
      </c>
      <c r="AB738" s="51"/>
      <c r="AC738" s="23"/>
      <c r="AF738" s="23"/>
    </row>
    <row r="739" spans="1:32" ht="15" customHeight="1" x14ac:dyDescent="0.25">
      <c r="A739" s="31" t="s">
        <v>1611</v>
      </c>
      <c r="B739" s="32">
        <v>45376</v>
      </c>
      <c r="C739" s="44">
        <f>YEAR(B739) - YEAR(_xlfn.MINIFS($B:$B, $A:$A, A739)) + 1</f>
        <v>1</v>
      </c>
      <c r="D739" s="15">
        <f>IF(C739=1, 1500 - SUMIFS($Y:$Y, $A:$A, A739, $C:$C, C739, $E:$E, "Approved", $Z:$Z, "&lt;&gt;PFA GC", $F:$F, "&lt;&gt;No"),
   IF(C739=2, 1000 - SUMIFS($Y:$Y, $A:$A, A739, $C:$C, C739, $E:$E, "Approved", $Z:$Z, "&lt;&gt;PFA GC", $F:$F, "&lt;&gt;No"),
   IF(C739&gt;=3, 500 - SUMIFS($Y:$Y, $A:$A, A739, $C:$C, C739, $E:$E, "Approved", $Z:$Z, "&lt;&gt;PFA GC", $F:$F, "&lt;&gt;No"), "")))</f>
        <v>1500</v>
      </c>
      <c r="E739" s="36" t="s">
        <v>147</v>
      </c>
      <c r="F739" s="28" t="s">
        <v>99</v>
      </c>
      <c r="G739" s="44" t="s">
        <v>667</v>
      </c>
      <c r="H739" s="41" t="s">
        <v>149</v>
      </c>
      <c r="I739" s="23" t="s">
        <v>94</v>
      </c>
      <c r="J739" s="41">
        <v>68128</v>
      </c>
      <c r="K739" s="41" t="s">
        <v>95</v>
      </c>
      <c r="L739" s="55">
        <v>26179</v>
      </c>
      <c r="M739" s="41" t="s">
        <v>108</v>
      </c>
      <c r="N739" s="41" t="s">
        <v>97</v>
      </c>
      <c r="O739" s="41" t="s">
        <v>98</v>
      </c>
      <c r="P739" s="41" t="s">
        <v>270</v>
      </c>
      <c r="Q739" s="41" t="s">
        <v>114</v>
      </c>
      <c r="R739" s="7" t="s">
        <v>499</v>
      </c>
      <c r="S739" s="41">
        <v>4</v>
      </c>
      <c r="T739" s="46">
        <v>2411</v>
      </c>
      <c r="U739" s="7">
        <v>0.5</v>
      </c>
      <c r="V739" s="22" t="s">
        <v>32</v>
      </c>
      <c r="W739" s="41" t="s">
        <v>250</v>
      </c>
      <c r="X739" s="7" t="s">
        <v>43</v>
      </c>
      <c r="Y739" s="10">
        <v>1025</v>
      </c>
      <c r="Z739" s="41"/>
      <c r="AA739" s="41" t="s">
        <v>668</v>
      </c>
      <c r="AB739" s="63"/>
      <c r="AC739" s="41"/>
      <c r="AF739" s="23"/>
    </row>
    <row r="740" spans="1:32" ht="15" customHeight="1" x14ac:dyDescent="0.25">
      <c r="A740" s="27" t="s">
        <v>1614</v>
      </c>
      <c r="B740" s="25">
        <v>45377</v>
      </c>
      <c r="C740" s="29">
        <f>YEAR(B740) - YEAR(_xlfn.MINIFS($B:$B, $A:$A, A740)) + 1</f>
        <v>1</v>
      </c>
      <c r="D740" s="15">
        <f>IF(C740=1, 1500 - SUMIFS($Y:$Y, $A:$A, A740, $C:$C, C740, $E:$E, "Approved", $Z:$Z, "&lt;&gt;PFA GC", $F:$F, "&lt;&gt;No"),
   IF(C740=2, 1000 - SUMIFS($Y:$Y, $A:$A, A740, $C:$C, C740, $E:$E, "Approved", $Z:$Z, "&lt;&gt;PFA GC", $F:$F, "&lt;&gt;No"),
   IF(C740&gt;=3, 500 - SUMIFS($Y:$Y, $A:$A, A740, $C:$C, C740, $E:$E, "Approved", $Z:$Z, "&lt;&gt;PFA GC", $F:$F, "&lt;&gt;No"), "")))</f>
        <v>819.36</v>
      </c>
      <c r="E740" s="16" t="s">
        <v>28</v>
      </c>
      <c r="F740" s="28" t="s">
        <v>29</v>
      </c>
      <c r="G740" s="29" t="s">
        <v>30</v>
      </c>
      <c r="H740" s="23" t="s">
        <v>332</v>
      </c>
      <c r="I740" s="23" t="s">
        <v>94</v>
      </c>
      <c r="J740" s="23">
        <v>68434</v>
      </c>
      <c r="K740" s="37" t="s">
        <v>95</v>
      </c>
      <c r="L740" s="20">
        <v>21981</v>
      </c>
      <c r="M740" s="37" t="s">
        <v>96</v>
      </c>
      <c r="N740" s="37" t="s">
        <v>102</v>
      </c>
      <c r="O740" s="37" t="s">
        <v>98</v>
      </c>
      <c r="P740" s="41" t="s">
        <v>270</v>
      </c>
      <c r="Q740" s="37" t="s">
        <v>114</v>
      </c>
      <c r="R740" s="7" t="s">
        <v>486</v>
      </c>
      <c r="S740" s="23">
        <v>2</v>
      </c>
      <c r="T740" s="43">
        <v>1674</v>
      </c>
      <c r="U740" s="7">
        <v>85</v>
      </c>
      <c r="V740" s="22" t="s">
        <v>82</v>
      </c>
      <c r="W740" s="23" t="s">
        <v>206</v>
      </c>
      <c r="X740" s="7" t="s">
        <v>49</v>
      </c>
      <c r="Y740" s="10">
        <v>680.64</v>
      </c>
      <c r="Z740" s="23"/>
      <c r="AA740" s="12" t="s">
        <v>669</v>
      </c>
      <c r="AB740" s="51"/>
      <c r="AC740" s="23"/>
      <c r="AF740" s="23"/>
    </row>
    <row r="741" spans="1:32" ht="15" customHeight="1" x14ac:dyDescent="0.25">
      <c r="A741" s="31" t="s">
        <v>1612</v>
      </c>
      <c r="B741" s="25">
        <v>45377</v>
      </c>
      <c r="C741" s="29">
        <f>YEAR(B741) - YEAR(_xlfn.MINIFS($B:$B, $A:$A, A741)) + 1</f>
        <v>1</v>
      </c>
      <c r="D741" s="15">
        <f>IF(C741=1, 1500 - SUMIFS($Y:$Y, $A:$A, A741, $C:$C, C741, $E:$E, "Approved", $Z:$Z, "&lt;&gt;PFA GC", $F:$F, "&lt;&gt;No"),
   IF(C741=2, 1000 - SUMIFS($Y:$Y, $A:$A, A741, $C:$C, C741, $E:$E, "Approved", $Z:$Z, "&lt;&gt;PFA GC", $F:$F, "&lt;&gt;No"),
   IF(C741&gt;=3, 500 - SUMIFS($Y:$Y, $A:$A, A741, $C:$C, C741, $E:$E, "Approved", $Z:$Z, "&lt;&gt;PFA GC", $F:$F, "&lt;&gt;No"), "")))</f>
        <v>1500</v>
      </c>
      <c r="E741" s="16" t="s">
        <v>28</v>
      </c>
      <c r="F741" s="28">
        <v>45377</v>
      </c>
      <c r="G741" s="28" t="s">
        <v>30</v>
      </c>
      <c r="H741" s="23" t="s">
        <v>31</v>
      </c>
      <c r="I741" s="23" t="s">
        <v>31</v>
      </c>
      <c r="J741" s="23" t="s">
        <v>31</v>
      </c>
      <c r="K741" s="23" t="s">
        <v>31</v>
      </c>
      <c r="L741" s="20">
        <v>23932</v>
      </c>
      <c r="M741" s="37" t="s">
        <v>31</v>
      </c>
      <c r="N741" s="37" t="s">
        <v>31</v>
      </c>
      <c r="O741" s="37" t="s">
        <v>31</v>
      </c>
      <c r="P741" s="37" t="s">
        <v>31</v>
      </c>
      <c r="Q741" s="37" t="s">
        <v>31</v>
      </c>
      <c r="R741" s="7" t="s">
        <v>31</v>
      </c>
      <c r="S741" s="37" t="s">
        <v>31</v>
      </c>
      <c r="T741" s="43" t="s">
        <v>31</v>
      </c>
      <c r="U741" s="7" t="s">
        <v>31</v>
      </c>
      <c r="V741" s="22" t="s">
        <v>32</v>
      </c>
      <c r="W741" s="23" t="s">
        <v>61</v>
      </c>
      <c r="X741" s="7" t="s">
        <v>34</v>
      </c>
      <c r="Y741" s="10">
        <v>50</v>
      </c>
      <c r="Z741" s="23" t="s">
        <v>89</v>
      </c>
      <c r="AA741" s="37" t="s">
        <v>63</v>
      </c>
      <c r="AB741" s="51"/>
      <c r="AC741" s="23"/>
      <c r="AF741" s="23"/>
    </row>
    <row r="742" spans="1:32" ht="15" customHeight="1" x14ac:dyDescent="0.25">
      <c r="A742" s="42" t="s">
        <v>1612</v>
      </c>
      <c r="B742" s="25">
        <v>45377</v>
      </c>
      <c r="C742" s="29">
        <f>YEAR(B742) - YEAR(_xlfn.MINIFS($B:$B, $A:$A, A742)) + 1</f>
        <v>1</v>
      </c>
      <c r="D742" s="15">
        <f>IF(C742=1, 1500 - SUMIFS($Y:$Y, $A:$A, A742, $C:$C, C742, $E:$E, "Approved", $Z:$Z, "&lt;&gt;PFA GC", $F:$F, "&lt;&gt;No"),
   IF(C742=2, 1000 - SUMIFS($Y:$Y, $A:$A, A742, $C:$C, C742, $E:$E, "Approved", $Z:$Z, "&lt;&gt;PFA GC", $F:$F, "&lt;&gt;No"),
   IF(C742&gt;=3, 500 - SUMIFS($Y:$Y, $A:$A, A742, $C:$C, C742, $E:$E, "Approved", $Z:$Z, "&lt;&gt;PFA GC", $F:$F, "&lt;&gt;No"), "")))</f>
        <v>1500</v>
      </c>
      <c r="E742" s="16" t="s">
        <v>28</v>
      </c>
      <c r="F742" s="28">
        <v>45377</v>
      </c>
      <c r="G742" s="28" t="s">
        <v>30</v>
      </c>
      <c r="H742" s="23" t="s">
        <v>31</v>
      </c>
      <c r="I742" s="23" t="s">
        <v>31</v>
      </c>
      <c r="J742" s="23" t="s">
        <v>31</v>
      </c>
      <c r="K742" s="23" t="s">
        <v>31</v>
      </c>
      <c r="L742" s="20">
        <v>23932</v>
      </c>
      <c r="M742" s="37" t="s">
        <v>31</v>
      </c>
      <c r="N742" s="37" t="s">
        <v>31</v>
      </c>
      <c r="O742" s="37" t="s">
        <v>31</v>
      </c>
      <c r="P742" s="37" t="s">
        <v>31</v>
      </c>
      <c r="Q742" s="37" t="s">
        <v>31</v>
      </c>
      <c r="R742" s="7" t="s">
        <v>31</v>
      </c>
      <c r="S742" s="37" t="s">
        <v>31</v>
      </c>
      <c r="T742" s="43" t="s">
        <v>31</v>
      </c>
      <c r="U742" s="7" t="s">
        <v>31</v>
      </c>
      <c r="V742" s="22" t="s">
        <v>32</v>
      </c>
      <c r="W742" s="23" t="s">
        <v>61</v>
      </c>
      <c r="X742" s="7" t="s">
        <v>40</v>
      </c>
      <c r="Y742" s="10">
        <v>50</v>
      </c>
      <c r="Z742" s="23" t="s">
        <v>89</v>
      </c>
      <c r="AA742" s="12" t="s">
        <v>169</v>
      </c>
      <c r="AB742" s="51"/>
      <c r="AC742" s="23"/>
      <c r="AF742" s="23"/>
    </row>
    <row r="743" spans="1:32" ht="15" customHeight="1" x14ac:dyDescent="0.25">
      <c r="A743" s="42" t="s">
        <v>1613</v>
      </c>
      <c r="B743" s="13">
        <v>45377</v>
      </c>
      <c r="C743" s="29">
        <f>YEAR(B743) - YEAR(_xlfn.MINIFS($B:$B, $A:$A, A743)) + 1</f>
        <v>1</v>
      </c>
      <c r="D743" s="15">
        <f>IF(C743=1, 1500 - SUMIFS($Y:$Y, $A:$A, A743, $C:$C, C743, $E:$E, "Approved", $Z:$Z, "&lt;&gt;PFA GC", $F:$F, "&lt;&gt;No"),
   IF(C743=2, 1000 - SUMIFS($Y:$Y, $A:$A, A743, $C:$C, C743, $E:$E, "Approved", $Z:$Z, "&lt;&gt;PFA GC", $F:$F, "&lt;&gt;No"),
   IF(C743&gt;=3, 500 - SUMIFS($Y:$Y, $A:$A, A743, $C:$C, C743, $E:$E, "Approved", $Z:$Z, "&lt;&gt;PFA GC", $F:$F, "&lt;&gt;No"), "")))</f>
        <v>1500</v>
      </c>
      <c r="E743" s="16" t="s">
        <v>28</v>
      </c>
      <c r="F743" s="28">
        <v>45377</v>
      </c>
      <c r="G743" s="28" t="s">
        <v>30</v>
      </c>
      <c r="H743" s="23" t="s">
        <v>31</v>
      </c>
      <c r="I743" s="23" t="s">
        <v>31</v>
      </c>
      <c r="J743" s="23" t="s">
        <v>31</v>
      </c>
      <c r="K743" s="23" t="s">
        <v>31</v>
      </c>
      <c r="L743" s="20">
        <v>24730</v>
      </c>
      <c r="M743" s="37" t="s">
        <v>31</v>
      </c>
      <c r="N743" s="37" t="s">
        <v>31</v>
      </c>
      <c r="O743" s="37" t="s">
        <v>31</v>
      </c>
      <c r="P743" s="37" t="s">
        <v>31</v>
      </c>
      <c r="Q743" s="37" t="s">
        <v>31</v>
      </c>
      <c r="R743" s="7" t="s">
        <v>31</v>
      </c>
      <c r="S743" s="37" t="s">
        <v>31</v>
      </c>
      <c r="T743" s="43" t="s">
        <v>31</v>
      </c>
      <c r="U743" s="7" t="s">
        <v>31</v>
      </c>
      <c r="V743" s="22" t="s">
        <v>32</v>
      </c>
      <c r="W743" s="23" t="s">
        <v>61</v>
      </c>
      <c r="X743" s="7" t="s">
        <v>40</v>
      </c>
      <c r="Y743" s="10">
        <v>100</v>
      </c>
      <c r="Z743" s="23" t="s">
        <v>89</v>
      </c>
      <c r="AA743" s="12" t="s">
        <v>169</v>
      </c>
      <c r="AB743" s="51"/>
      <c r="AC743" s="23"/>
      <c r="AF743" s="23"/>
    </row>
    <row r="744" spans="1:32" ht="15" customHeight="1" x14ac:dyDescent="0.25">
      <c r="A744" s="42" t="s">
        <v>1613</v>
      </c>
      <c r="B744" s="13">
        <v>45377</v>
      </c>
      <c r="C744" s="29">
        <f>YEAR(B744) - YEAR(_xlfn.MINIFS($B:$B, $A:$A, A744)) + 1</f>
        <v>1</v>
      </c>
      <c r="D744" s="15">
        <f>IF(C744=1, 1500 - SUMIFS($Y:$Y, $A:$A, A744, $C:$C, C744, $E:$E, "Approved", $Z:$Z, "&lt;&gt;PFA GC", $F:$F, "&lt;&gt;No"),
   IF(C744=2, 1000 - SUMIFS($Y:$Y, $A:$A, A744, $C:$C, C744, $E:$E, "Approved", $Z:$Z, "&lt;&gt;PFA GC", $F:$F, "&lt;&gt;No"),
   IF(C744&gt;=3, 500 - SUMIFS($Y:$Y, $A:$A, A744, $C:$C, C744, $E:$E, "Approved", $Z:$Z, "&lt;&gt;PFA GC", $F:$F, "&lt;&gt;No"), "")))</f>
        <v>1500</v>
      </c>
      <c r="E744" s="16" t="s">
        <v>28</v>
      </c>
      <c r="F744" s="28">
        <v>45377</v>
      </c>
      <c r="G744" s="28" t="s">
        <v>30</v>
      </c>
      <c r="H744" s="23" t="s">
        <v>31</v>
      </c>
      <c r="I744" s="23" t="s">
        <v>31</v>
      </c>
      <c r="J744" s="23" t="s">
        <v>31</v>
      </c>
      <c r="K744" s="23" t="s">
        <v>31</v>
      </c>
      <c r="L744" s="20">
        <v>24730</v>
      </c>
      <c r="M744" s="37" t="s">
        <v>31</v>
      </c>
      <c r="N744" s="37" t="s">
        <v>31</v>
      </c>
      <c r="O744" s="37" t="s">
        <v>31</v>
      </c>
      <c r="P744" s="37" t="s">
        <v>31</v>
      </c>
      <c r="Q744" s="37" t="s">
        <v>31</v>
      </c>
      <c r="R744" s="7" t="s">
        <v>31</v>
      </c>
      <c r="S744" s="37" t="s">
        <v>31</v>
      </c>
      <c r="T744" s="43" t="s">
        <v>31</v>
      </c>
      <c r="U744" s="7" t="s">
        <v>31</v>
      </c>
      <c r="V744" s="22" t="s">
        <v>32</v>
      </c>
      <c r="W744" s="23" t="s">
        <v>61</v>
      </c>
      <c r="X744" s="7" t="s">
        <v>34</v>
      </c>
      <c r="Y744" s="10">
        <v>150</v>
      </c>
      <c r="Z744" s="23" t="s">
        <v>89</v>
      </c>
      <c r="AA744" s="37" t="s">
        <v>63</v>
      </c>
      <c r="AB744" s="51"/>
      <c r="AC744" s="23"/>
      <c r="AF744" s="23"/>
    </row>
    <row r="745" spans="1:32" ht="15" customHeight="1" x14ac:dyDescent="0.25">
      <c r="A745" s="42" t="s">
        <v>1605</v>
      </c>
      <c r="B745" s="13">
        <v>45377</v>
      </c>
      <c r="C745" s="29">
        <f>YEAR(B745) - YEAR(_xlfn.MINIFS($B:$B, $A:$A, A745)) + 1</f>
        <v>1</v>
      </c>
      <c r="D745" s="15">
        <f>IF(C745=1, 1500 - SUMIFS($Y:$Y, $A:$A, A745, $C:$C, C745, $E:$E, "Approved", $Z:$Z, "&lt;&gt;PFA GC", $F:$F, "&lt;&gt;No"),
   IF(C745=2, 1000 - SUMIFS($Y:$Y, $A:$A, A745, $C:$C, C745, $E:$E, "Approved", $Z:$Z, "&lt;&gt;PFA GC", $F:$F, "&lt;&gt;No"),
   IF(C745&gt;=3, 500 - SUMIFS($Y:$Y, $A:$A, A745, $C:$C, C745, $E:$E, "Approved", $Z:$Z, "&lt;&gt;PFA GC", $F:$F, "&lt;&gt;No"), "")))</f>
        <v>260</v>
      </c>
      <c r="E745" s="16" t="s">
        <v>28</v>
      </c>
      <c r="F745" s="28">
        <v>45377</v>
      </c>
      <c r="G745" s="28" t="s">
        <v>30</v>
      </c>
      <c r="H745" s="23" t="s">
        <v>31</v>
      </c>
      <c r="I745" s="23" t="s">
        <v>31</v>
      </c>
      <c r="J745" s="23" t="s">
        <v>31</v>
      </c>
      <c r="K745" s="23" t="s">
        <v>31</v>
      </c>
      <c r="L745" s="20">
        <v>26431</v>
      </c>
      <c r="M745" s="37" t="s">
        <v>31</v>
      </c>
      <c r="N745" s="37" t="s">
        <v>31</v>
      </c>
      <c r="O745" s="37" t="s">
        <v>31</v>
      </c>
      <c r="P745" s="37" t="s">
        <v>31</v>
      </c>
      <c r="Q745" s="37" t="s">
        <v>31</v>
      </c>
      <c r="R745" s="7" t="s">
        <v>31</v>
      </c>
      <c r="S745" s="37" t="s">
        <v>31</v>
      </c>
      <c r="T745" s="43" t="s">
        <v>31</v>
      </c>
      <c r="U745" s="7" t="s">
        <v>31</v>
      </c>
      <c r="V745" s="48" t="s">
        <v>32</v>
      </c>
      <c r="W745" s="23" t="s">
        <v>61</v>
      </c>
      <c r="X745" s="7" t="s">
        <v>34</v>
      </c>
      <c r="Y745" s="10">
        <v>50</v>
      </c>
      <c r="Z745" s="23" t="s">
        <v>89</v>
      </c>
      <c r="AA745" s="37" t="s">
        <v>63</v>
      </c>
      <c r="AB745" s="51"/>
      <c r="AC745" s="23"/>
      <c r="AF745" s="23"/>
    </row>
    <row r="746" spans="1:32" ht="15" customHeight="1" x14ac:dyDescent="0.25">
      <c r="A746" s="30" t="s">
        <v>1615</v>
      </c>
      <c r="B746" s="13">
        <v>45377</v>
      </c>
      <c r="C746" s="29">
        <f>YEAR(B746) - YEAR(_xlfn.MINIFS($B:$B, $A:$A, A746)) + 1</f>
        <v>1</v>
      </c>
      <c r="D746" s="15">
        <f>IF(C746=1, 1500 - SUMIFS($Y:$Y, $A:$A, A746, $C:$C, C746, $E:$E, "Approved", $Z:$Z, "&lt;&gt;PFA GC", $F:$F, "&lt;&gt;No"),
   IF(C746=2, 1000 - SUMIFS($Y:$Y, $A:$A, A746, $C:$C, C746, $E:$E, "Approved", $Z:$Z, "&lt;&gt;PFA GC", $F:$F, "&lt;&gt;No"),
   IF(C746&gt;=3, 500 - SUMIFS($Y:$Y, $A:$A, A746, $C:$C, C746, $E:$E, "Approved", $Z:$Z, "&lt;&gt;PFA GC", $F:$F, "&lt;&gt;No"), "")))</f>
        <v>650</v>
      </c>
      <c r="E746" s="16" t="s">
        <v>28</v>
      </c>
      <c r="F746" s="28" t="s">
        <v>29</v>
      </c>
      <c r="G746" s="29" t="s">
        <v>30</v>
      </c>
      <c r="H746" s="23" t="s">
        <v>100</v>
      </c>
      <c r="I746" s="23" t="s">
        <v>94</v>
      </c>
      <c r="J746" s="23">
        <v>68127</v>
      </c>
      <c r="K746" s="37" t="s">
        <v>95</v>
      </c>
      <c r="L746" s="20">
        <v>26557</v>
      </c>
      <c r="M746" s="37" t="s">
        <v>101</v>
      </c>
      <c r="N746" s="37" t="s">
        <v>97</v>
      </c>
      <c r="O746" s="37" t="s">
        <v>98</v>
      </c>
      <c r="P746" s="41" t="s">
        <v>270</v>
      </c>
      <c r="Q746" s="37" t="s">
        <v>114</v>
      </c>
      <c r="R746" s="7" t="s">
        <v>31</v>
      </c>
      <c r="S746" s="23">
        <v>1</v>
      </c>
      <c r="T746" s="43">
        <v>1400</v>
      </c>
      <c r="U746" s="7">
        <v>12</v>
      </c>
      <c r="V746" s="48" t="s">
        <v>32</v>
      </c>
      <c r="W746" s="23" t="s">
        <v>308</v>
      </c>
      <c r="X746" s="7" t="s">
        <v>43</v>
      </c>
      <c r="Y746" s="10">
        <v>850</v>
      </c>
      <c r="Z746" s="23"/>
      <c r="AA746" s="12" t="s">
        <v>651</v>
      </c>
      <c r="AB746" s="51"/>
      <c r="AC746" s="23"/>
      <c r="AF746" s="23"/>
    </row>
    <row r="747" spans="1:32" ht="15" customHeight="1" x14ac:dyDescent="0.25">
      <c r="A747" s="57" t="s">
        <v>1212</v>
      </c>
      <c r="B747" s="47">
        <v>45378</v>
      </c>
      <c r="C747" s="29">
        <f>YEAR(B747) - YEAR(_xlfn.MINIFS($B:$B, $A:$A, A747)) + 1</f>
        <v>1</v>
      </c>
      <c r="D747" s="15">
        <f>IF(C747=1, 1500 - SUMIFS($Y:$Y, $A:$A, A747, $C:$C, C747, $E:$E, "Approved", $Z:$Z, "&lt;&gt;PFA GC", $F:$F, "&lt;&gt;No"),
   IF(C747=2, 1000 - SUMIFS($Y:$Y, $A:$A, A747, $C:$C, C747, $E:$E, "Approved", $Z:$Z, "&lt;&gt;PFA GC", $F:$F, "&lt;&gt;No"),
   IF(C747&gt;=3, 500 - SUMIFS($Y:$Y, $A:$A, A747, $C:$C, C747, $E:$E, "Approved", $Z:$Z, "&lt;&gt;PFA GC", $F:$F, "&lt;&gt;No"), "")))</f>
        <v>906.05000000000007</v>
      </c>
      <c r="E747" s="16" t="s">
        <v>28</v>
      </c>
      <c r="F747" s="49" t="s">
        <v>29</v>
      </c>
      <c r="G747" s="44" t="s">
        <v>30</v>
      </c>
      <c r="H747" s="41" t="s">
        <v>113</v>
      </c>
      <c r="I747" s="41" t="s">
        <v>94</v>
      </c>
      <c r="J747" s="41">
        <v>68850</v>
      </c>
      <c r="K747" s="41" t="s">
        <v>106</v>
      </c>
      <c r="L747" s="20">
        <v>22199</v>
      </c>
      <c r="M747" s="45" t="s">
        <v>101</v>
      </c>
      <c r="N747" s="41" t="s">
        <v>97</v>
      </c>
      <c r="O747" s="41" t="s">
        <v>98</v>
      </c>
      <c r="P747" s="39" t="s">
        <v>303</v>
      </c>
      <c r="Q747" s="41" t="s">
        <v>114</v>
      </c>
      <c r="R747" s="7" t="s">
        <v>115</v>
      </c>
      <c r="S747" s="41">
        <v>0</v>
      </c>
      <c r="T747" s="46">
        <v>0</v>
      </c>
      <c r="U747" s="7">
        <v>180</v>
      </c>
      <c r="V747" s="48" t="s">
        <v>32</v>
      </c>
      <c r="W747" s="23" t="s">
        <v>61</v>
      </c>
      <c r="X747" s="7" t="s">
        <v>33</v>
      </c>
      <c r="Y747" s="10">
        <v>57.84</v>
      </c>
      <c r="Z747" s="23" t="s">
        <v>38</v>
      </c>
      <c r="AA747" s="12" t="s">
        <v>67</v>
      </c>
      <c r="AB747" s="51" t="s">
        <v>29</v>
      </c>
      <c r="AC747" s="23" t="s">
        <v>99</v>
      </c>
      <c r="AF747" s="23"/>
    </row>
    <row r="748" spans="1:32" ht="15" customHeight="1" x14ac:dyDescent="0.25">
      <c r="A748" s="42" t="s">
        <v>1448</v>
      </c>
      <c r="B748" s="47">
        <v>45378</v>
      </c>
      <c r="C748" s="44">
        <f>YEAR(B748) - YEAR(_xlfn.MINIFS($B:$B, $A:$A, A748)) + 1</f>
        <v>2</v>
      </c>
      <c r="D748" s="15">
        <f>IF(C748=1, 1500 - SUMIFS($Y:$Y, $A:$A, A748, $C:$C, C748, $E:$E, "Approved", $Z:$Z, "&lt;&gt;PFA GC", $F:$F, "&lt;&gt;No"),
   IF(C748=2, 1000 - SUMIFS($Y:$Y, $A:$A, A748, $C:$C, C748, $E:$E, "Approved", $Z:$Z, "&lt;&gt;PFA GC", $F:$F, "&lt;&gt;No"),
   IF(C748&gt;=3, 500 - SUMIFS($Y:$Y, $A:$A, A748, $C:$C, C748, $E:$E, "Approved", $Z:$Z, "&lt;&gt;PFA GC", $F:$F, "&lt;&gt;No"), "")))</f>
        <v>33</v>
      </c>
      <c r="E748" s="16" t="s">
        <v>28</v>
      </c>
      <c r="F748" s="49" t="s">
        <v>29</v>
      </c>
      <c r="G748" s="44" t="s">
        <v>30</v>
      </c>
      <c r="H748" s="41" t="s">
        <v>31</v>
      </c>
      <c r="I748" s="41" t="s">
        <v>31</v>
      </c>
      <c r="J748" s="41" t="s">
        <v>31</v>
      </c>
      <c r="K748" s="41" t="s">
        <v>31</v>
      </c>
      <c r="L748" s="20">
        <v>25519</v>
      </c>
      <c r="M748" s="45" t="s">
        <v>31</v>
      </c>
      <c r="N748" s="41" t="s">
        <v>31</v>
      </c>
      <c r="O748" s="41" t="s">
        <v>31</v>
      </c>
      <c r="P748" s="41" t="s">
        <v>31</v>
      </c>
      <c r="Q748" s="41" t="s">
        <v>31</v>
      </c>
      <c r="R748" s="7" t="s">
        <v>31</v>
      </c>
      <c r="S748" s="41" t="s">
        <v>31</v>
      </c>
      <c r="T748" s="46" t="s">
        <v>31</v>
      </c>
      <c r="U748" s="7" t="s">
        <v>31</v>
      </c>
      <c r="V748" s="22" t="s">
        <v>32</v>
      </c>
      <c r="W748" s="41" t="s">
        <v>61</v>
      </c>
      <c r="X748" s="7" t="s">
        <v>33</v>
      </c>
      <c r="Y748" s="10">
        <v>125</v>
      </c>
      <c r="Z748" s="23" t="s">
        <v>38</v>
      </c>
      <c r="AA748" s="12" t="s">
        <v>59</v>
      </c>
      <c r="AB748" s="51" t="s">
        <v>29</v>
      </c>
      <c r="AC748" s="23" t="s">
        <v>91</v>
      </c>
      <c r="AF748" s="23"/>
    </row>
    <row r="749" spans="1:32" ht="15" customHeight="1" x14ac:dyDescent="0.25">
      <c r="A749" s="42" t="s">
        <v>1617</v>
      </c>
      <c r="B749" s="47">
        <v>45378</v>
      </c>
      <c r="C749" s="44">
        <f>YEAR(B749) - YEAR(_xlfn.MINIFS($B:$B, $A:$A, A749)) + 1</f>
        <v>1</v>
      </c>
      <c r="D749" s="15">
        <f>IF(C749=1, 1500 - SUMIFS($Y:$Y, $A:$A, A749, $C:$C, C749, $E:$E, "Approved", $Z:$Z, "&lt;&gt;PFA GC", $F:$F, "&lt;&gt;No"),
   IF(C749=2, 1000 - SUMIFS($Y:$Y, $A:$A, A749, $C:$C, C749, $E:$E, "Approved", $Z:$Z, "&lt;&gt;PFA GC", $F:$F, "&lt;&gt;No"),
   IF(C749&gt;=3, 500 - SUMIFS($Y:$Y, $A:$A, A749, $C:$C, C749, $E:$E, "Approved", $Z:$Z, "&lt;&gt;PFA GC", $F:$F, "&lt;&gt;No"), "")))</f>
        <v>1500</v>
      </c>
      <c r="E749" s="36" t="s">
        <v>139</v>
      </c>
      <c r="F749" s="28" t="s">
        <v>99</v>
      </c>
      <c r="G749" s="44" t="s">
        <v>327</v>
      </c>
      <c r="H749" s="41" t="s">
        <v>670</v>
      </c>
      <c r="I749" s="41" t="s">
        <v>94</v>
      </c>
      <c r="J749" s="41">
        <v>68127</v>
      </c>
      <c r="K749" s="41" t="s">
        <v>95</v>
      </c>
      <c r="L749" s="55">
        <v>33408</v>
      </c>
      <c r="M749" s="41" t="s">
        <v>96</v>
      </c>
      <c r="N749" s="41" t="s">
        <v>97</v>
      </c>
      <c r="O749" s="41" t="s">
        <v>98</v>
      </c>
      <c r="P749" s="41" t="s">
        <v>270</v>
      </c>
      <c r="Q749" s="41" t="s">
        <v>671</v>
      </c>
      <c r="R749" s="7" t="s">
        <v>488</v>
      </c>
      <c r="S749" s="41">
        <v>6</v>
      </c>
      <c r="T749" s="46">
        <v>2007.5</v>
      </c>
      <c r="U749" s="7">
        <v>14</v>
      </c>
      <c r="V749" s="22" t="s">
        <v>32</v>
      </c>
      <c r="W749" s="41" t="s">
        <v>672</v>
      </c>
      <c r="X749" s="7" t="s">
        <v>34</v>
      </c>
      <c r="Y749" s="10"/>
      <c r="Z749" s="41"/>
      <c r="AA749" s="41"/>
      <c r="AB749" s="63"/>
      <c r="AC749" s="41"/>
      <c r="AF749" s="23"/>
    </row>
    <row r="750" spans="1:32" ht="15" customHeight="1" x14ac:dyDescent="0.25">
      <c r="A750" s="42" t="s">
        <v>1616</v>
      </c>
      <c r="B750" s="13">
        <v>45378</v>
      </c>
      <c r="C750" s="29">
        <f>YEAR(B750) - YEAR(_xlfn.MINIFS($B:$B, $A:$A, A750)) + 1</f>
        <v>1</v>
      </c>
      <c r="D750" s="15">
        <f>IF(C750=1, 1500 - SUMIFS($Y:$Y, $A:$A, A750, $C:$C, C750, $E:$E, "Approved", $Z:$Z, "&lt;&gt;PFA GC", $F:$F, "&lt;&gt;No"),
   IF(C750=2, 1000 - SUMIFS($Y:$Y, $A:$A, A750, $C:$C, C750, $E:$E, "Approved", $Z:$Z, "&lt;&gt;PFA GC", $F:$F, "&lt;&gt;No"),
   IF(C750&gt;=3, 500 - SUMIFS($Y:$Y, $A:$A, A750, $C:$C, C750, $E:$E, "Approved", $Z:$Z, "&lt;&gt;PFA GC", $F:$F, "&lt;&gt;No"), "")))</f>
        <v>1500</v>
      </c>
      <c r="E750" s="16" t="s">
        <v>28</v>
      </c>
      <c r="F750" s="28">
        <v>45378</v>
      </c>
      <c r="G750" s="28" t="s">
        <v>30</v>
      </c>
      <c r="H750" s="23" t="s">
        <v>31</v>
      </c>
      <c r="I750" s="23" t="s">
        <v>31</v>
      </c>
      <c r="J750" s="23" t="s">
        <v>31</v>
      </c>
      <c r="K750" s="23" t="s">
        <v>31</v>
      </c>
      <c r="L750" s="20" t="s">
        <v>31</v>
      </c>
      <c r="M750" s="37" t="s">
        <v>31</v>
      </c>
      <c r="N750" s="37" t="s">
        <v>31</v>
      </c>
      <c r="O750" s="37" t="s">
        <v>31</v>
      </c>
      <c r="P750" s="37" t="s">
        <v>31</v>
      </c>
      <c r="Q750" s="37" t="s">
        <v>31</v>
      </c>
      <c r="R750" s="7" t="s">
        <v>31</v>
      </c>
      <c r="S750" s="37" t="s">
        <v>31</v>
      </c>
      <c r="T750" s="43" t="s">
        <v>31</v>
      </c>
      <c r="U750" s="7" t="s">
        <v>31</v>
      </c>
      <c r="V750" s="48" t="s">
        <v>32</v>
      </c>
      <c r="W750" s="23" t="s">
        <v>39</v>
      </c>
      <c r="X750" s="7" t="s">
        <v>40</v>
      </c>
      <c r="Y750" s="10">
        <v>25</v>
      </c>
      <c r="Z750" s="23" t="s">
        <v>89</v>
      </c>
      <c r="AA750" s="12" t="s">
        <v>169</v>
      </c>
      <c r="AB750" s="51"/>
      <c r="AC750" s="23"/>
      <c r="AF750" s="23"/>
    </row>
    <row r="751" spans="1:32" ht="15" customHeight="1" x14ac:dyDescent="0.25">
      <c r="A751" s="30" t="s">
        <v>1618</v>
      </c>
      <c r="B751" s="13">
        <v>45378</v>
      </c>
      <c r="C751" s="29">
        <f>YEAR(B751) - YEAR(_xlfn.MINIFS($B:$B, $A:$A, A751)) + 1</f>
        <v>1</v>
      </c>
      <c r="D751" s="15">
        <f>IF(C751=1, 1500 - SUMIFS($Y:$Y, $A:$A, A751, $C:$C, C751, $E:$E, "Approved", $Z:$Z, "&lt;&gt;PFA GC", $F:$F, "&lt;&gt;No"),
   IF(C751=2, 1000 - SUMIFS($Y:$Y, $A:$A, A751, $C:$C, C751, $E:$E, "Approved", $Z:$Z, "&lt;&gt;PFA GC", $F:$F, "&lt;&gt;No"),
   IF(C751&gt;=3, 500 - SUMIFS($Y:$Y, $A:$A, A751, $C:$C, C751, $E:$E, "Approved", $Z:$Z, "&lt;&gt;PFA GC", $F:$F, "&lt;&gt;No"), "")))</f>
        <v>1500</v>
      </c>
      <c r="E751" s="36" t="s">
        <v>139</v>
      </c>
      <c r="F751" s="17" t="s">
        <v>99</v>
      </c>
      <c r="G751" s="29" t="s">
        <v>157</v>
      </c>
      <c r="K751" s="37"/>
      <c r="L751" s="20" t="s">
        <v>31</v>
      </c>
      <c r="M751" s="37"/>
      <c r="R751" s="7"/>
      <c r="S751" s="23"/>
      <c r="T751" s="43"/>
      <c r="U751" s="7"/>
      <c r="V751" s="22" t="s">
        <v>82</v>
      </c>
      <c r="W751" s="23"/>
      <c r="X751" s="7" t="s">
        <v>41</v>
      </c>
      <c r="Y751" s="10"/>
      <c r="Z751" s="23"/>
      <c r="AA751" s="12"/>
      <c r="AB751" s="51"/>
      <c r="AC751" s="29"/>
      <c r="AF751" s="23"/>
    </row>
    <row r="752" spans="1:32" ht="15" customHeight="1" x14ac:dyDescent="0.25">
      <c r="A752" s="31" t="s">
        <v>1619</v>
      </c>
      <c r="B752" s="47">
        <v>45379</v>
      </c>
      <c r="C752" s="44">
        <f>YEAR(B752) - YEAR(_xlfn.MINIFS($B:$B, $A:$A, A752)) + 1</f>
        <v>1</v>
      </c>
      <c r="D752" s="15">
        <f>IF(C752=1, 1500 - SUMIFS($Y:$Y, $A:$A, A752, $C:$C, C752, $E:$E, "Approved", $Z:$Z, "&lt;&gt;PFA GC", $F:$F, "&lt;&gt;No"),
   IF(C752=2, 1000 - SUMIFS($Y:$Y, $A:$A, A752, $C:$C, C752, $E:$E, "Approved", $Z:$Z, "&lt;&gt;PFA GC", $F:$F, "&lt;&gt;No"),
   IF(C752&gt;=3, 500 - SUMIFS($Y:$Y, $A:$A, A752, $C:$C, C752, $E:$E, "Approved", $Z:$Z, "&lt;&gt;PFA GC", $F:$F, "&lt;&gt;No"), "")))</f>
        <v>0</v>
      </c>
      <c r="E752" s="16" t="s">
        <v>28</v>
      </c>
      <c r="F752" s="49" t="s">
        <v>29</v>
      </c>
      <c r="G752" s="44" t="s">
        <v>30</v>
      </c>
      <c r="H752" s="41" t="s">
        <v>673</v>
      </c>
      <c r="I752" s="41" t="s">
        <v>94</v>
      </c>
      <c r="J752" s="41">
        <v>68339</v>
      </c>
      <c r="K752" s="41" t="s">
        <v>95</v>
      </c>
      <c r="L752" s="55">
        <v>24217</v>
      </c>
      <c r="M752" s="41" t="s">
        <v>101</v>
      </c>
      <c r="N752" s="41" t="s">
        <v>102</v>
      </c>
      <c r="O752" s="41" t="s">
        <v>98</v>
      </c>
      <c r="P752" s="41" t="s">
        <v>270</v>
      </c>
      <c r="Q752" s="41" t="s">
        <v>231</v>
      </c>
      <c r="R752" s="7" t="s">
        <v>488</v>
      </c>
      <c r="S752" s="41">
        <v>1</v>
      </c>
      <c r="T752" s="46">
        <v>943</v>
      </c>
      <c r="U752" s="7">
        <v>4</v>
      </c>
      <c r="V752" s="41" t="s">
        <v>85</v>
      </c>
      <c r="W752" s="41" t="s">
        <v>107</v>
      </c>
      <c r="X752" s="7" t="s">
        <v>43</v>
      </c>
      <c r="Y752" s="10">
        <v>1000</v>
      </c>
      <c r="Z752" s="41"/>
      <c r="AA752" s="41" t="s">
        <v>674</v>
      </c>
      <c r="AB752" s="63"/>
      <c r="AC752" s="41"/>
      <c r="AF752" s="23"/>
    </row>
    <row r="753" spans="1:32" ht="15" customHeight="1" x14ac:dyDescent="0.25">
      <c r="A753" s="31" t="s">
        <v>1605</v>
      </c>
      <c r="B753" s="32">
        <v>45379</v>
      </c>
      <c r="C753" s="29">
        <f>YEAR(B753) - YEAR(_xlfn.MINIFS($B:$B, $A:$A, A753)) + 1</f>
        <v>1</v>
      </c>
      <c r="D753" s="15">
        <f>IF(C753=1, 1500 - SUMIFS($Y:$Y, $A:$A, A753, $C:$C, C753, $E:$E, "Approved", $Z:$Z, "&lt;&gt;PFA GC", $F:$F, "&lt;&gt;No"),
   IF(C753=2, 1000 - SUMIFS($Y:$Y, $A:$A, A753, $C:$C, C753, $E:$E, "Approved", $Z:$Z, "&lt;&gt;PFA GC", $F:$F, "&lt;&gt;No"),
   IF(C753&gt;=3, 500 - SUMIFS($Y:$Y, $A:$A, A753, $C:$C, C753, $E:$E, "Approved", $Z:$Z, "&lt;&gt;PFA GC", $F:$F, "&lt;&gt;No"), "")))</f>
        <v>260</v>
      </c>
      <c r="E753" s="16" t="s">
        <v>28</v>
      </c>
      <c r="F753" s="49" t="s">
        <v>29</v>
      </c>
      <c r="G753" s="44" t="s">
        <v>30</v>
      </c>
      <c r="H753" s="41" t="s">
        <v>476</v>
      </c>
      <c r="I753" s="41" t="s">
        <v>94</v>
      </c>
      <c r="J753" s="41">
        <v>68803</v>
      </c>
      <c r="K753" s="41" t="s">
        <v>95</v>
      </c>
      <c r="L753" s="55">
        <v>26431</v>
      </c>
      <c r="M753" s="41" t="s">
        <v>101</v>
      </c>
      <c r="N753" s="41" t="s">
        <v>97</v>
      </c>
      <c r="O753" s="41" t="s">
        <v>98</v>
      </c>
      <c r="P753" s="41" t="s">
        <v>270</v>
      </c>
      <c r="Q753" s="41" t="s">
        <v>114</v>
      </c>
      <c r="R753" s="7" t="s">
        <v>488</v>
      </c>
      <c r="S753" s="41">
        <v>0</v>
      </c>
      <c r="T753" s="46">
        <v>0</v>
      </c>
      <c r="U753" s="7">
        <v>10</v>
      </c>
      <c r="V753" s="22" t="s">
        <v>32</v>
      </c>
      <c r="W753" s="41" t="s">
        <v>61</v>
      </c>
      <c r="X753" s="7" t="s">
        <v>43</v>
      </c>
      <c r="Y753" s="10">
        <v>1240</v>
      </c>
      <c r="Z753" s="41"/>
      <c r="AA753" s="41" t="s">
        <v>607</v>
      </c>
      <c r="AB753" s="63"/>
      <c r="AC753" s="41"/>
      <c r="AF753" s="23"/>
    </row>
    <row r="754" spans="1:32" ht="15" customHeight="1" x14ac:dyDescent="0.25">
      <c r="A754" s="31" t="s">
        <v>1616</v>
      </c>
      <c r="B754" s="25">
        <v>45379</v>
      </c>
      <c r="C754" s="29">
        <f>YEAR(B754) - YEAR(_xlfn.MINIFS($B:$B, $A:$A, A754)) + 1</f>
        <v>1</v>
      </c>
      <c r="D754" s="15">
        <f>IF(C754=1, 1500 - SUMIFS($Y:$Y, $A:$A, A754, $C:$C, C754, $E:$E, "Approved", $Z:$Z, "&lt;&gt;PFA GC", $F:$F, "&lt;&gt;No"),
   IF(C754=2, 1000 - SUMIFS($Y:$Y, $A:$A, A754, $C:$C, C754, $E:$E, "Approved", $Z:$Z, "&lt;&gt;PFA GC", $F:$F, "&lt;&gt;No"),
   IF(C754&gt;=3, 500 - SUMIFS($Y:$Y, $A:$A, A754, $C:$C, C754, $E:$E, "Approved", $Z:$Z, "&lt;&gt;PFA GC", $F:$F, "&lt;&gt;No"), "")))</f>
        <v>1500</v>
      </c>
      <c r="E754" s="16" t="s">
        <v>28</v>
      </c>
      <c r="F754" s="28">
        <v>45379</v>
      </c>
      <c r="G754" s="28" t="s">
        <v>30</v>
      </c>
      <c r="H754" s="23" t="s">
        <v>31</v>
      </c>
      <c r="I754" s="23" t="s">
        <v>31</v>
      </c>
      <c r="J754" s="23" t="s">
        <v>31</v>
      </c>
      <c r="K754" s="23" t="s">
        <v>31</v>
      </c>
      <c r="L754" s="20" t="s">
        <v>31</v>
      </c>
      <c r="M754" s="37" t="s">
        <v>31</v>
      </c>
      <c r="N754" s="37" t="s">
        <v>31</v>
      </c>
      <c r="O754" s="37" t="s">
        <v>31</v>
      </c>
      <c r="P754" s="37" t="s">
        <v>31</v>
      </c>
      <c r="Q754" s="37" t="s">
        <v>31</v>
      </c>
      <c r="R754" s="7" t="s">
        <v>31</v>
      </c>
      <c r="S754" s="37" t="s">
        <v>31</v>
      </c>
      <c r="T754" s="43" t="s">
        <v>31</v>
      </c>
      <c r="U754" s="7" t="s">
        <v>31</v>
      </c>
      <c r="V754" s="48" t="s">
        <v>32</v>
      </c>
      <c r="W754" s="23" t="s">
        <v>39</v>
      </c>
      <c r="X754" s="7" t="s">
        <v>40</v>
      </c>
      <c r="Y754" s="10">
        <v>100</v>
      </c>
      <c r="Z754" s="23" t="s">
        <v>89</v>
      </c>
      <c r="AA754" s="12" t="s">
        <v>169</v>
      </c>
      <c r="AB754" s="51"/>
      <c r="AC754" s="23"/>
      <c r="AF754" s="23"/>
    </row>
    <row r="755" spans="1:32" ht="15" customHeight="1" x14ac:dyDescent="0.25">
      <c r="A755" s="31" t="s">
        <v>1620</v>
      </c>
      <c r="B755" s="25">
        <v>45379</v>
      </c>
      <c r="C755" s="29">
        <f>YEAR(B755) - YEAR(_xlfn.MINIFS($B:$B, $A:$A, A755)) + 1</f>
        <v>1</v>
      </c>
      <c r="D755" s="15">
        <f>IF(C755=1, 1500 - SUMIFS($Y:$Y, $A:$A, A755, $C:$C, C755, $E:$E, "Approved", $Z:$Z, "&lt;&gt;PFA GC", $F:$F, "&lt;&gt;No"),
   IF(C755=2, 1000 - SUMIFS($Y:$Y, $A:$A, A755, $C:$C, C755, $E:$E, "Approved", $Z:$Z, "&lt;&gt;PFA GC", $F:$F, "&lt;&gt;No"),
   IF(C755&gt;=3, 500 - SUMIFS($Y:$Y, $A:$A, A755, $C:$C, C755, $E:$E, "Approved", $Z:$Z, "&lt;&gt;PFA GC", $F:$F, "&lt;&gt;No"), "")))</f>
        <v>1500</v>
      </c>
      <c r="E755" s="16" t="s">
        <v>28</v>
      </c>
      <c r="F755" s="28">
        <v>45379</v>
      </c>
      <c r="G755" s="28" t="s">
        <v>30</v>
      </c>
      <c r="H755" s="23" t="s">
        <v>31</v>
      </c>
      <c r="I755" s="23" t="s">
        <v>31</v>
      </c>
      <c r="J755" s="23" t="s">
        <v>31</v>
      </c>
      <c r="K755" s="23" t="s">
        <v>31</v>
      </c>
      <c r="L755" s="20" t="s">
        <v>31</v>
      </c>
      <c r="M755" s="37" t="s">
        <v>31</v>
      </c>
      <c r="N755" s="37" t="s">
        <v>31</v>
      </c>
      <c r="O755" s="37" t="s">
        <v>31</v>
      </c>
      <c r="P755" s="37" t="s">
        <v>31</v>
      </c>
      <c r="Q755" s="37" t="s">
        <v>31</v>
      </c>
      <c r="R755" s="7" t="s">
        <v>31</v>
      </c>
      <c r="S755" s="37" t="s">
        <v>31</v>
      </c>
      <c r="T755" s="43" t="s">
        <v>31</v>
      </c>
      <c r="U755" s="7" t="s">
        <v>31</v>
      </c>
      <c r="V755" s="22" t="s">
        <v>32</v>
      </c>
      <c r="W755" s="23" t="s">
        <v>250</v>
      </c>
      <c r="X755" s="7" t="s">
        <v>40</v>
      </c>
      <c r="Y755" s="10">
        <v>50</v>
      </c>
      <c r="Z755" s="23" t="s">
        <v>89</v>
      </c>
      <c r="AA755" s="12" t="s">
        <v>169</v>
      </c>
      <c r="AB755" s="51"/>
      <c r="AC755" s="23"/>
      <c r="AF755" s="23"/>
    </row>
    <row r="756" spans="1:32" ht="15" customHeight="1" x14ac:dyDescent="0.25">
      <c r="A756" s="31" t="s">
        <v>1624</v>
      </c>
      <c r="B756" s="32">
        <v>45380</v>
      </c>
      <c r="C756" s="44">
        <f>YEAR(B756) - YEAR(_xlfn.MINIFS($B:$B, $A:$A, A756)) + 1</f>
        <v>1</v>
      </c>
      <c r="D756" s="15">
        <f>IF(C756=1, 1500 - SUMIFS($Y:$Y, $A:$A, A756, $C:$C, C756, $E:$E, "Approved", $Z:$Z, "&lt;&gt;PFA GC", $F:$F, "&lt;&gt;No"),
   IF(C756=2, 1000 - SUMIFS($Y:$Y, $A:$A, A756, $C:$C, C756, $E:$E, "Approved", $Z:$Z, "&lt;&gt;PFA GC", $F:$F, "&lt;&gt;No"),
   IF(C756&gt;=3, 500 - SUMIFS($Y:$Y, $A:$A, A756, $C:$C, C756, $E:$E, "Approved", $Z:$Z, "&lt;&gt;PFA GC", $F:$F, "&lt;&gt;No"), "")))</f>
        <v>1130.8800000000001</v>
      </c>
      <c r="E756" s="16" t="s">
        <v>28</v>
      </c>
      <c r="F756" s="49" t="s">
        <v>29</v>
      </c>
      <c r="G756" s="44" t="s">
        <v>30</v>
      </c>
      <c r="H756" s="41" t="s">
        <v>100</v>
      </c>
      <c r="I756" s="41" t="s">
        <v>94</v>
      </c>
      <c r="J756" s="41">
        <v>68111</v>
      </c>
      <c r="K756" s="41" t="s">
        <v>95</v>
      </c>
      <c r="L756" s="55">
        <v>22387</v>
      </c>
      <c r="M756" s="41" t="s">
        <v>101</v>
      </c>
      <c r="N756" s="41" t="s">
        <v>97</v>
      </c>
      <c r="O756" s="41" t="s">
        <v>103</v>
      </c>
      <c r="P756" s="41" t="s">
        <v>270</v>
      </c>
      <c r="Q756" s="41" t="s">
        <v>114</v>
      </c>
      <c r="R756" s="7" t="s">
        <v>488</v>
      </c>
      <c r="S756" s="41">
        <v>1</v>
      </c>
      <c r="T756" s="46">
        <v>347</v>
      </c>
      <c r="U756" s="7">
        <v>8</v>
      </c>
      <c r="V756" s="34" t="s">
        <v>84</v>
      </c>
      <c r="W756" s="41" t="s">
        <v>675</v>
      </c>
      <c r="X756" s="7" t="s">
        <v>43</v>
      </c>
      <c r="Y756" s="10">
        <v>369.12</v>
      </c>
      <c r="Z756" s="41" t="s">
        <v>48</v>
      </c>
      <c r="AA756" s="41" t="s">
        <v>676</v>
      </c>
      <c r="AB756" s="63"/>
      <c r="AC756" s="41"/>
      <c r="AF756" s="23"/>
    </row>
    <row r="757" spans="1:32" ht="15" customHeight="1" x14ac:dyDescent="0.25">
      <c r="A757" s="31" t="s">
        <v>1621</v>
      </c>
      <c r="B757" s="25">
        <v>45380</v>
      </c>
      <c r="C757" s="29">
        <f>YEAR(B757) - YEAR(_xlfn.MINIFS($B:$B, $A:$A, A757)) + 1</f>
        <v>1</v>
      </c>
      <c r="D757" s="15">
        <f>IF(C757=1, 1500 - SUMIFS($Y:$Y, $A:$A, A757, $C:$C, C757, $E:$E, "Approved", $Z:$Z, "&lt;&gt;PFA GC", $F:$F, "&lt;&gt;No"),
   IF(C757=2, 1000 - SUMIFS($Y:$Y, $A:$A, A757, $C:$C, C757, $E:$E, "Approved", $Z:$Z, "&lt;&gt;PFA GC", $F:$F, "&lt;&gt;No"),
   IF(C757&gt;=3, 500 - SUMIFS($Y:$Y, $A:$A, A757, $C:$C, C757, $E:$E, "Approved", $Z:$Z, "&lt;&gt;PFA GC", $F:$F, "&lt;&gt;No"), "")))</f>
        <v>1500</v>
      </c>
      <c r="E757" s="16" t="s">
        <v>28</v>
      </c>
      <c r="F757" s="28">
        <v>45380</v>
      </c>
      <c r="G757" s="28" t="s">
        <v>30</v>
      </c>
      <c r="H757" s="23" t="s">
        <v>31</v>
      </c>
      <c r="I757" s="23" t="s">
        <v>31</v>
      </c>
      <c r="J757" s="23" t="s">
        <v>31</v>
      </c>
      <c r="K757" s="23" t="s">
        <v>31</v>
      </c>
      <c r="L757" s="20">
        <v>23607</v>
      </c>
      <c r="M757" s="37" t="s">
        <v>31</v>
      </c>
      <c r="N757" s="37" t="s">
        <v>31</v>
      </c>
      <c r="O757" s="37" t="s">
        <v>31</v>
      </c>
      <c r="P757" s="37" t="s">
        <v>31</v>
      </c>
      <c r="Q757" s="37" t="s">
        <v>31</v>
      </c>
      <c r="R757" s="7" t="s">
        <v>31</v>
      </c>
      <c r="S757" s="37" t="s">
        <v>31</v>
      </c>
      <c r="T757" s="43" t="s">
        <v>31</v>
      </c>
      <c r="U757" s="7" t="s">
        <v>31</v>
      </c>
      <c r="V757" s="22" t="s">
        <v>32</v>
      </c>
      <c r="W757" s="23" t="s">
        <v>61</v>
      </c>
      <c r="X757" s="7" t="s">
        <v>40</v>
      </c>
      <c r="Y757" s="10">
        <v>50</v>
      </c>
      <c r="Z757" s="23" t="s">
        <v>89</v>
      </c>
      <c r="AA757" s="12" t="s">
        <v>169</v>
      </c>
      <c r="AB757" s="51"/>
      <c r="AC757" s="23"/>
      <c r="AF757" s="23"/>
    </row>
    <row r="758" spans="1:32" ht="15" customHeight="1" x14ac:dyDescent="0.25">
      <c r="A758" s="31" t="s">
        <v>1621</v>
      </c>
      <c r="B758" s="25">
        <v>45380</v>
      </c>
      <c r="C758" s="29">
        <f>YEAR(B758) - YEAR(_xlfn.MINIFS($B:$B, $A:$A, A758)) + 1</f>
        <v>1</v>
      </c>
      <c r="D758" s="15">
        <f>IF(C758=1, 1500 - SUMIFS($Y:$Y, $A:$A, A758, $C:$C, C758, $E:$E, "Approved", $Z:$Z, "&lt;&gt;PFA GC", $F:$F, "&lt;&gt;No"),
   IF(C758=2, 1000 - SUMIFS($Y:$Y, $A:$A, A758, $C:$C, C758, $E:$E, "Approved", $Z:$Z, "&lt;&gt;PFA GC", $F:$F, "&lt;&gt;No"),
   IF(C758&gt;=3, 500 - SUMIFS($Y:$Y, $A:$A, A758, $C:$C, C758, $E:$E, "Approved", $Z:$Z, "&lt;&gt;PFA GC", $F:$F, "&lt;&gt;No"), "")))</f>
        <v>1500</v>
      </c>
      <c r="E758" s="16" t="s">
        <v>28</v>
      </c>
      <c r="F758" s="28">
        <v>45380</v>
      </c>
      <c r="G758" s="28" t="s">
        <v>30</v>
      </c>
      <c r="H758" s="23" t="s">
        <v>31</v>
      </c>
      <c r="I758" s="23" t="s">
        <v>31</v>
      </c>
      <c r="J758" s="23" t="s">
        <v>31</v>
      </c>
      <c r="K758" s="23" t="s">
        <v>31</v>
      </c>
      <c r="L758" s="20">
        <v>23607</v>
      </c>
      <c r="M758" s="37" t="s">
        <v>31</v>
      </c>
      <c r="N758" s="37" t="s">
        <v>31</v>
      </c>
      <c r="O758" s="37" t="s">
        <v>31</v>
      </c>
      <c r="P758" s="37" t="s">
        <v>31</v>
      </c>
      <c r="Q758" s="37" t="s">
        <v>31</v>
      </c>
      <c r="R758" s="7" t="s">
        <v>31</v>
      </c>
      <c r="S758" s="37" t="s">
        <v>31</v>
      </c>
      <c r="T758" s="43" t="s">
        <v>31</v>
      </c>
      <c r="U758" s="7" t="s">
        <v>31</v>
      </c>
      <c r="V758" s="22" t="s">
        <v>32</v>
      </c>
      <c r="W758" s="23" t="s">
        <v>61</v>
      </c>
      <c r="X758" s="7" t="s">
        <v>34</v>
      </c>
      <c r="Y758" s="10">
        <v>100</v>
      </c>
      <c r="Z758" s="23" t="s">
        <v>89</v>
      </c>
      <c r="AA758" s="37" t="s">
        <v>63</v>
      </c>
      <c r="AB758" s="51"/>
      <c r="AC758" s="23"/>
      <c r="AF758" s="23"/>
    </row>
    <row r="759" spans="1:32" ht="15" customHeight="1" x14ac:dyDescent="0.25">
      <c r="A759" s="31" t="s">
        <v>1623</v>
      </c>
      <c r="B759" s="25">
        <v>45380</v>
      </c>
      <c r="C759" s="29">
        <f>YEAR(B759) - YEAR(_xlfn.MINIFS($B:$B, $A:$A, A759)) + 1</f>
        <v>1</v>
      </c>
      <c r="D759" s="15">
        <f>IF(C759=1, 1500 - SUMIFS($Y:$Y, $A:$A, A759, $C:$C, C759, $E:$E, "Approved", $Z:$Z, "&lt;&gt;PFA GC", $F:$F, "&lt;&gt;No"),
   IF(C759=2, 1000 - SUMIFS($Y:$Y, $A:$A, A759, $C:$C, C759, $E:$E, "Approved", $Z:$Z, "&lt;&gt;PFA GC", $F:$F, "&lt;&gt;No"),
   IF(C759&gt;=3, 500 - SUMIFS($Y:$Y, $A:$A, A759, $C:$C, C759, $E:$E, "Approved", $Z:$Z, "&lt;&gt;PFA GC", $F:$F, "&lt;&gt;No"), "")))</f>
        <v>1500</v>
      </c>
      <c r="E759" s="16" t="s">
        <v>28</v>
      </c>
      <c r="F759" s="28">
        <v>45380</v>
      </c>
      <c r="G759" s="28" t="s">
        <v>30</v>
      </c>
      <c r="H759" s="23" t="s">
        <v>31</v>
      </c>
      <c r="I759" s="23" t="s">
        <v>31</v>
      </c>
      <c r="J759" s="23" t="s">
        <v>31</v>
      </c>
      <c r="K759" s="23" t="s">
        <v>31</v>
      </c>
      <c r="L759" s="20">
        <v>25328</v>
      </c>
      <c r="M759" s="37" t="s">
        <v>31</v>
      </c>
      <c r="N759" s="37" t="s">
        <v>31</v>
      </c>
      <c r="O759" s="37" t="s">
        <v>31</v>
      </c>
      <c r="P759" s="37" t="s">
        <v>31</v>
      </c>
      <c r="Q759" s="37" t="s">
        <v>31</v>
      </c>
      <c r="R759" s="7" t="s">
        <v>31</v>
      </c>
      <c r="S759" s="37" t="s">
        <v>31</v>
      </c>
      <c r="T759" s="43" t="s">
        <v>31</v>
      </c>
      <c r="U759" s="7" t="s">
        <v>31</v>
      </c>
      <c r="V759" s="22" t="s">
        <v>32</v>
      </c>
      <c r="W759" s="23" t="s">
        <v>61</v>
      </c>
      <c r="X759" s="7" t="s">
        <v>40</v>
      </c>
      <c r="Y759" s="10">
        <v>100</v>
      </c>
      <c r="Z759" s="23" t="s">
        <v>89</v>
      </c>
      <c r="AA759" s="12" t="s">
        <v>169</v>
      </c>
      <c r="AB759" s="51"/>
      <c r="AC759" s="23"/>
      <c r="AF759" s="23"/>
    </row>
    <row r="760" spans="1:32" ht="15" customHeight="1" x14ac:dyDescent="0.25">
      <c r="A760" s="42" t="s">
        <v>1622</v>
      </c>
      <c r="B760" s="32">
        <v>45380</v>
      </c>
      <c r="C760" s="29">
        <f>YEAR(B760) - YEAR(_xlfn.MINIFS($B:$B, $A:$A, A760)) + 1</f>
        <v>1</v>
      </c>
      <c r="D760" s="15">
        <f>IF(C760=1, 1500 - SUMIFS($Y:$Y, $A:$A, A760, $C:$C, C760, $E:$E, "Approved", $Z:$Z, "&lt;&gt;PFA GC", $F:$F, "&lt;&gt;No"),
   IF(C760=2, 1000 - SUMIFS($Y:$Y, $A:$A, A760, $C:$C, C760, $E:$E, "Approved", $Z:$Z, "&lt;&gt;PFA GC", $F:$F, "&lt;&gt;No"),
   IF(C760&gt;=3, 500 - SUMIFS($Y:$Y, $A:$A, A760, $C:$C, C760, $E:$E, "Approved", $Z:$Z, "&lt;&gt;PFA GC", $F:$F, "&lt;&gt;No"), "")))</f>
        <v>30</v>
      </c>
      <c r="E760" s="16" t="s">
        <v>28</v>
      </c>
      <c r="F760" s="28" t="s">
        <v>29</v>
      </c>
      <c r="G760" s="44" t="s">
        <v>30</v>
      </c>
      <c r="H760" s="41" t="s">
        <v>93</v>
      </c>
      <c r="I760" s="41" t="s">
        <v>94</v>
      </c>
      <c r="J760" s="41">
        <v>68502</v>
      </c>
      <c r="K760" s="41" t="s">
        <v>95</v>
      </c>
      <c r="L760" s="55">
        <v>31082</v>
      </c>
      <c r="M760" s="41" t="s">
        <v>101</v>
      </c>
      <c r="N760" s="41" t="s">
        <v>97</v>
      </c>
      <c r="O760" s="41" t="s">
        <v>98</v>
      </c>
      <c r="P760" s="41" t="s">
        <v>270</v>
      </c>
      <c r="Q760" s="41" t="s">
        <v>231</v>
      </c>
      <c r="R760" s="7" t="s">
        <v>507</v>
      </c>
      <c r="S760" s="41">
        <v>3</v>
      </c>
      <c r="T760" s="46">
        <v>250</v>
      </c>
      <c r="U760" s="7">
        <v>10</v>
      </c>
      <c r="V760" s="34" t="s">
        <v>85</v>
      </c>
      <c r="W760" s="41" t="s">
        <v>107</v>
      </c>
      <c r="X760" s="7" t="s">
        <v>34</v>
      </c>
      <c r="Y760" s="10">
        <v>100</v>
      </c>
      <c r="Z760" s="41"/>
      <c r="AA760" s="41" t="s">
        <v>52</v>
      </c>
      <c r="AB760" s="63"/>
      <c r="AC760" s="41"/>
      <c r="AF760" s="23"/>
    </row>
    <row r="761" spans="1:32" ht="15" customHeight="1" x14ac:dyDescent="0.25">
      <c r="A761" s="71" t="s">
        <v>1622</v>
      </c>
      <c r="B761" s="47">
        <v>45380</v>
      </c>
      <c r="C761" s="29">
        <f>YEAR(B761) - YEAR(_xlfn.MINIFS($B:$B, $A:$A, A761)) + 1</f>
        <v>1</v>
      </c>
      <c r="D761" s="15">
        <f>IF(C761=1, 1500 - SUMIFS($Y:$Y, $A:$A, A761, $C:$C, C761, $E:$E, "Approved", $Z:$Z, "&lt;&gt;PFA GC", $F:$F, "&lt;&gt;No"),
   IF(C761=2, 1000 - SUMIFS($Y:$Y, $A:$A, A761, $C:$C, C761, $E:$E, "Approved", $Z:$Z, "&lt;&gt;PFA GC", $F:$F, "&lt;&gt;No"),
   IF(C761&gt;=3, 500 - SUMIFS($Y:$Y, $A:$A, A761, $C:$C, C761, $E:$E, "Approved", $Z:$Z, "&lt;&gt;PFA GC", $F:$F, "&lt;&gt;No"), "")))</f>
        <v>30</v>
      </c>
      <c r="E761" s="16" t="s">
        <v>28</v>
      </c>
      <c r="F761" s="28" t="s">
        <v>29</v>
      </c>
      <c r="G761" s="44" t="s">
        <v>30</v>
      </c>
      <c r="H761" s="41" t="s">
        <v>93</v>
      </c>
      <c r="I761" s="41" t="s">
        <v>94</v>
      </c>
      <c r="J761" s="41">
        <v>68502</v>
      </c>
      <c r="K761" s="41" t="s">
        <v>95</v>
      </c>
      <c r="L761" s="55">
        <v>31082</v>
      </c>
      <c r="M761" s="41" t="s">
        <v>101</v>
      </c>
      <c r="N761" s="41" t="s">
        <v>97</v>
      </c>
      <c r="O761" s="41" t="s">
        <v>98</v>
      </c>
      <c r="P761" s="41" t="s">
        <v>270</v>
      </c>
      <c r="Q761" s="41" t="s">
        <v>231</v>
      </c>
      <c r="R761" s="7" t="s">
        <v>507</v>
      </c>
      <c r="S761" s="41">
        <v>3</v>
      </c>
      <c r="T761" s="46">
        <v>250</v>
      </c>
      <c r="U761" s="7">
        <v>10</v>
      </c>
      <c r="V761" s="34" t="s">
        <v>85</v>
      </c>
      <c r="W761" s="41" t="s">
        <v>107</v>
      </c>
      <c r="X761" s="7" t="s">
        <v>43</v>
      </c>
      <c r="Y761" s="10">
        <v>1370</v>
      </c>
      <c r="Z761" s="41" t="s">
        <v>146</v>
      </c>
      <c r="AA761" s="41" t="s">
        <v>679</v>
      </c>
      <c r="AB761" s="63"/>
      <c r="AC761" s="41"/>
      <c r="AF761" s="23"/>
    </row>
    <row r="762" spans="1:32" ht="15" customHeight="1" x14ac:dyDescent="0.25">
      <c r="A762" s="31" t="s">
        <v>1625</v>
      </c>
      <c r="B762" s="32">
        <v>45380</v>
      </c>
      <c r="C762" s="29">
        <f>YEAR(B762) - YEAR(_xlfn.MINIFS($B:$B, $A:$A, A762)) + 1</f>
        <v>1</v>
      </c>
      <c r="D762" s="15">
        <f>IF(C762=1, 1500 - SUMIFS($Y:$Y, $A:$A, A762, $C:$C, C762, $E:$E, "Approved", $Z:$Z, "&lt;&gt;PFA GC", $F:$F, "&lt;&gt;No"),
   IF(C762=2, 1000 - SUMIFS($Y:$Y, $A:$A, A762, $C:$C, C762, $E:$E, "Approved", $Z:$Z, "&lt;&gt;PFA GC", $F:$F, "&lt;&gt;No"),
   IF(C762&gt;=3, 500 - SUMIFS($Y:$Y, $A:$A, A762, $C:$C, C762, $E:$E, "Approved", $Z:$Z, "&lt;&gt;PFA GC", $F:$F, "&lt;&gt;No"), "")))</f>
        <v>275</v>
      </c>
      <c r="E762" s="16" t="s">
        <v>28</v>
      </c>
      <c r="F762" s="49" t="s">
        <v>29</v>
      </c>
      <c r="G762" s="44" t="s">
        <v>30</v>
      </c>
      <c r="H762" s="41" t="s">
        <v>93</v>
      </c>
      <c r="I762" s="23" t="s">
        <v>94</v>
      </c>
      <c r="J762" s="41">
        <v>68507</v>
      </c>
      <c r="K762" s="41" t="s">
        <v>95</v>
      </c>
      <c r="L762" s="55" t="s">
        <v>31</v>
      </c>
      <c r="M762" s="41" t="s">
        <v>101</v>
      </c>
      <c r="N762" s="41" t="s">
        <v>102</v>
      </c>
      <c r="O762" s="41" t="s">
        <v>98</v>
      </c>
      <c r="P762" s="41" t="s">
        <v>270</v>
      </c>
      <c r="Q762" s="41" t="s">
        <v>231</v>
      </c>
      <c r="R762" s="7" t="s">
        <v>486</v>
      </c>
      <c r="S762" s="41">
        <v>1</v>
      </c>
      <c r="T762" s="46">
        <v>1899.99</v>
      </c>
      <c r="U762" s="7">
        <v>15</v>
      </c>
      <c r="V762" s="34" t="s">
        <v>85</v>
      </c>
      <c r="W762" s="41" t="s">
        <v>107</v>
      </c>
      <c r="X762" s="7" t="s">
        <v>43</v>
      </c>
      <c r="Y762" s="10">
        <v>1225</v>
      </c>
      <c r="Z762" s="23"/>
      <c r="AA762" s="12" t="s">
        <v>678</v>
      </c>
      <c r="AB762" s="51"/>
      <c r="AC762" s="23"/>
      <c r="AF762" s="23"/>
    </row>
    <row r="763" spans="1:32" ht="15" customHeight="1" x14ac:dyDescent="0.25">
      <c r="A763" s="30" t="s">
        <v>1576</v>
      </c>
      <c r="B763" s="13">
        <v>45380</v>
      </c>
      <c r="C763" s="29">
        <f>YEAR(B763) - YEAR(_xlfn.MINIFS($B:$B, $A:$A, A763)) + 1</f>
        <v>1</v>
      </c>
      <c r="D763" s="15">
        <f>IF(C763=1, 1500 - SUMIFS($Y:$Y, $A:$A, A763, $C:$C, C763, $E:$E, "Approved", $Z:$Z, "&lt;&gt;PFA GC", $F:$F, "&lt;&gt;No"),
   IF(C763=2, 1000 - SUMIFS($Y:$Y, $A:$A, A763, $C:$C, C763, $E:$E, "Approved", $Z:$Z, "&lt;&gt;PFA GC", $F:$F, "&lt;&gt;No"),
   IF(C763&gt;=3, 500 - SUMIFS($Y:$Y, $A:$A, A763, $C:$C, C763, $E:$E, "Approved", $Z:$Z, "&lt;&gt;PFA GC", $F:$F, "&lt;&gt;No"), "")))</f>
        <v>750</v>
      </c>
      <c r="E763" s="16" t="s">
        <v>28</v>
      </c>
      <c r="F763" s="28" t="s">
        <v>29</v>
      </c>
      <c r="G763" s="29" t="s">
        <v>30</v>
      </c>
      <c r="K763" s="37"/>
      <c r="L763" s="20" t="s">
        <v>31</v>
      </c>
      <c r="M763" s="37"/>
      <c r="R763" s="7"/>
      <c r="S763" s="23"/>
      <c r="T763" s="43"/>
      <c r="U763" s="7"/>
      <c r="V763" s="22" t="s">
        <v>32</v>
      </c>
      <c r="W763" s="23" t="s">
        <v>250</v>
      </c>
      <c r="X763" s="7" t="s">
        <v>43</v>
      </c>
      <c r="Y763" s="10">
        <v>750</v>
      </c>
      <c r="Z763" s="23"/>
      <c r="AA763" s="12" t="s">
        <v>677</v>
      </c>
      <c r="AB763" s="51"/>
      <c r="AC763" s="23"/>
      <c r="AF763" s="23"/>
    </row>
    <row r="764" spans="1:32" ht="15" customHeight="1" x14ac:dyDescent="0.25">
      <c r="A764" s="30" t="s">
        <v>1629</v>
      </c>
      <c r="B764" s="13">
        <v>45383</v>
      </c>
      <c r="C764" s="29">
        <f>YEAR(B764) - YEAR(_xlfn.MINIFS($B:$B, $A:$A, A764)) + 1</f>
        <v>1</v>
      </c>
      <c r="D764" s="15">
        <f>IF(C764=1, 1500 - SUMIFS($Y:$Y, $A:$A, A764, $C:$C, C764, $E:$E, "Approved", $Z:$Z, "&lt;&gt;PFA GC", $F:$F, "&lt;&gt;No"),
   IF(C764=2, 1000 - SUMIFS($Y:$Y, $A:$A, A764, $C:$C, C764, $E:$E, "Approved", $Z:$Z, "&lt;&gt;PFA GC", $F:$F, "&lt;&gt;No"),
   IF(C764&gt;=3, 500 - SUMIFS($Y:$Y, $A:$A, A764, $C:$C, C764, $E:$E, "Approved", $Z:$Z, "&lt;&gt;PFA GC", $F:$F, "&lt;&gt;No"), "")))</f>
        <v>174.66000000000008</v>
      </c>
      <c r="E764" s="16" t="s">
        <v>28</v>
      </c>
      <c r="F764" s="28" t="s">
        <v>29</v>
      </c>
      <c r="G764" s="29" t="s">
        <v>30</v>
      </c>
      <c r="H764" s="23" t="s">
        <v>100</v>
      </c>
      <c r="I764" s="23" t="s">
        <v>94</v>
      </c>
      <c r="J764" s="23">
        <v>68164</v>
      </c>
      <c r="K764" s="37" t="s">
        <v>95</v>
      </c>
      <c r="L764" s="20">
        <v>22101</v>
      </c>
      <c r="M764" s="37" t="s">
        <v>96</v>
      </c>
      <c r="N764" s="37" t="s">
        <v>97</v>
      </c>
      <c r="O764" s="37" t="s">
        <v>98</v>
      </c>
      <c r="P764" s="37" t="s">
        <v>270</v>
      </c>
      <c r="Q764" s="37" t="s">
        <v>422</v>
      </c>
      <c r="R764" s="7" t="s">
        <v>507</v>
      </c>
      <c r="S764" s="23">
        <v>4</v>
      </c>
      <c r="T764" s="43">
        <v>6291</v>
      </c>
      <c r="U764" s="7">
        <v>5</v>
      </c>
      <c r="V764" s="22" t="s">
        <v>32</v>
      </c>
      <c r="W764" s="23" t="s">
        <v>39</v>
      </c>
      <c r="X764" s="7" t="s">
        <v>43</v>
      </c>
      <c r="Y764" s="10">
        <v>1325.34</v>
      </c>
      <c r="Z764" s="23"/>
      <c r="AA764" s="12" t="s">
        <v>680</v>
      </c>
      <c r="AB764" s="51"/>
      <c r="AC764" s="23"/>
      <c r="AF764" s="23"/>
    </row>
    <row r="765" spans="1:32" ht="15" customHeight="1" x14ac:dyDescent="0.25">
      <c r="A765" s="42" t="s">
        <v>1415</v>
      </c>
      <c r="B765" s="13">
        <v>45383</v>
      </c>
      <c r="C765" s="29">
        <f>YEAR(B765) - YEAR(_xlfn.MINIFS($B:$B, $A:$A, A765)) + 1</f>
        <v>2</v>
      </c>
      <c r="D765" s="15">
        <f>IF(C765=1, 1500 - SUMIFS($Y:$Y, $A:$A, A765, $C:$C, C765, $E:$E, "Approved", $Z:$Z, "&lt;&gt;PFA GC", $F:$F, "&lt;&gt;No"),
   IF(C765=2, 1000 - SUMIFS($Y:$Y, $A:$A, A765, $C:$C, C765, $E:$E, "Approved", $Z:$Z, "&lt;&gt;PFA GC", $F:$F, "&lt;&gt;No"),
   IF(C765&gt;=3, 500 - SUMIFS($Y:$Y, $A:$A, A765, $C:$C, C765, $E:$E, "Approved", $Z:$Z, "&lt;&gt;PFA GC", $F:$F, "&lt;&gt;No"), "")))</f>
        <v>610.70000000000005</v>
      </c>
      <c r="E765" s="16" t="s">
        <v>28</v>
      </c>
      <c r="F765" s="28">
        <v>45383</v>
      </c>
      <c r="G765" s="28" t="s">
        <v>30</v>
      </c>
      <c r="H765" s="23" t="s">
        <v>31</v>
      </c>
      <c r="I765" s="23" t="s">
        <v>31</v>
      </c>
      <c r="J765" s="23" t="s">
        <v>31</v>
      </c>
      <c r="K765" s="23" t="s">
        <v>31</v>
      </c>
      <c r="L765" s="20">
        <v>22646</v>
      </c>
      <c r="M765" s="37" t="s">
        <v>31</v>
      </c>
      <c r="N765" s="37" t="s">
        <v>31</v>
      </c>
      <c r="O765" s="37" t="s">
        <v>31</v>
      </c>
      <c r="P765" s="37" t="s">
        <v>31</v>
      </c>
      <c r="Q765" s="37" t="s">
        <v>31</v>
      </c>
      <c r="R765" s="7" t="s">
        <v>31</v>
      </c>
      <c r="S765" s="37" t="s">
        <v>31</v>
      </c>
      <c r="T765" s="43" t="s">
        <v>31</v>
      </c>
      <c r="U765" s="7" t="s">
        <v>31</v>
      </c>
      <c r="V765" s="48" t="s">
        <v>32</v>
      </c>
      <c r="W765" s="23" t="s">
        <v>61</v>
      </c>
      <c r="X765" s="7" t="s">
        <v>34</v>
      </c>
      <c r="Y765" s="10">
        <v>50</v>
      </c>
      <c r="Z765" s="23" t="s">
        <v>89</v>
      </c>
      <c r="AA765" s="37" t="s">
        <v>63</v>
      </c>
      <c r="AB765" s="51"/>
      <c r="AC765" s="23"/>
      <c r="AF765" s="23"/>
    </row>
    <row r="766" spans="1:32" ht="15" customHeight="1" x14ac:dyDescent="0.25">
      <c r="A766" s="42" t="s">
        <v>1588</v>
      </c>
      <c r="B766" s="13">
        <v>45383</v>
      </c>
      <c r="C766" s="29">
        <f>YEAR(B766) - YEAR(_xlfn.MINIFS($B:$B, $A:$A, A766)) + 1</f>
        <v>1</v>
      </c>
      <c r="D766" s="15">
        <f>IF(C766=1, 1500 - SUMIFS($Y:$Y, $A:$A, A766, $C:$C, C766, $E:$E, "Approved", $Z:$Z, "&lt;&gt;PFA GC", $F:$F, "&lt;&gt;No"),
   IF(C766=2, 1000 - SUMIFS($Y:$Y, $A:$A, A766, $C:$C, C766, $E:$E, "Approved", $Z:$Z, "&lt;&gt;PFA GC", $F:$F, "&lt;&gt;No"),
   IF(C766&gt;=3, 500 - SUMIFS($Y:$Y, $A:$A, A766, $C:$C, C766, $E:$E, "Approved", $Z:$Z, "&lt;&gt;PFA GC", $F:$F, "&lt;&gt;No"), "")))</f>
        <v>1500</v>
      </c>
      <c r="E766" s="16" t="s">
        <v>28</v>
      </c>
      <c r="F766" s="28">
        <v>45383</v>
      </c>
      <c r="G766" s="28" t="s">
        <v>30</v>
      </c>
      <c r="H766" s="23" t="s">
        <v>31</v>
      </c>
      <c r="I766" s="23" t="s">
        <v>31</v>
      </c>
      <c r="J766" s="23" t="s">
        <v>31</v>
      </c>
      <c r="K766" s="23" t="s">
        <v>31</v>
      </c>
      <c r="L766" s="20">
        <v>23074</v>
      </c>
      <c r="M766" s="37" t="s">
        <v>31</v>
      </c>
      <c r="N766" s="37" t="s">
        <v>31</v>
      </c>
      <c r="O766" s="37" t="s">
        <v>31</v>
      </c>
      <c r="P766" s="37" t="s">
        <v>31</v>
      </c>
      <c r="Q766" s="37" t="s">
        <v>31</v>
      </c>
      <c r="R766" s="7" t="s">
        <v>31</v>
      </c>
      <c r="S766" s="37" t="s">
        <v>31</v>
      </c>
      <c r="T766" s="43" t="s">
        <v>31</v>
      </c>
      <c r="U766" s="7" t="s">
        <v>31</v>
      </c>
      <c r="V766" s="48" t="s">
        <v>32</v>
      </c>
      <c r="W766" s="23" t="s">
        <v>61</v>
      </c>
      <c r="X766" s="7" t="s">
        <v>34</v>
      </c>
      <c r="Y766" s="10">
        <v>50</v>
      </c>
      <c r="Z766" s="23" t="s">
        <v>89</v>
      </c>
      <c r="AA766" s="37" t="s">
        <v>63</v>
      </c>
      <c r="AB766" s="51"/>
      <c r="AC766" s="23"/>
      <c r="AF766" s="23"/>
    </row>
    <row r="767" spans="1:32" ht="15" customHeight="1" x14ac:dyDescent="0.25">
      <c r="A767" s="42" t="s">
        <v>1626</v>
      </c>
      <c r="B767" s="13">
        <v>45383</v>
      </c>
      <c r="C767" s="29">
        <f>YEAR(B767) - YEAR(_xlfn.MINIFS($B:$B, $A:$A, A767)) + 1</f>
        <v>1</v>
      </c>
      <c r="D767" s="15">
        <f>IF(C767=1, 1500 - SUMIFS($Y:$Y, $A:$A, A767, $C:$C, C767, $E:$E, "Approved", $Z:$Z, "&lt;&gt;PFA GC", $F:$F, "&lt;&gt;No"),
   IF(C767=2, 1000 - SUMIFS($Y:$Y, $A:$A, A767, $C:$C, C767, $E:$E, "Approved", $Z:$Z, "&lt;&gt;PFA GC", $F:$F, "&lt;&gt;No"),
   IF(C767&gt;=3, 500 - SUMIFS($Y:$Y, $A:$A, A767, $C:$C, C767, $E:$E, "Approved", $Z:$Z, "&lt;&gt;PFA GC", $F:$F, "&lt;&gt;No"), "")))</f>
        <v>1500</v>
      </c>
      <c r="E767" s="16" t="s">
        <v>28</v>
      </c>
      <c r="F767" s="28">
        <v>45383</v>
      </c>
      <c r="G767" s="28" t="s">
        <v>30</v>
      </c>
      <c r="H767" s="23" t="s">
        <v>31</v>
      </c>
      <c r="I767" s="23" t="s">
        <v>31</v>
      </c>
      <c r="J767" s="23" t="s">
        <v>31</v>
      </c>
      <c r="K767" s="23" t="s">
        <v>31</v>
      </c>
      <c r="L767" s="20">
        <v>23250</v>
      </c>
      <c r="M767" s="37" t="s">
        <v>31</v>
      </c>
      <c r="N767" s="37" t="s">
        <v>31</v>
      </c>
      <c r="O767" s="37" t="s">
        <v>31</v>
      </c>
      <c r="P767" s="37" t="s">
        <v>31</v>
      </c>
      <c r="Q767" s="37" t="s">
        <v>31</v>
      </c>
      <c r="R767" s="7" t="s">
        <v>31</v>
      </c>
      <c r="S767" s="37" t="s">
        <v>31</v>
      </c>
      <c r="T767" s="43" t="s">
        <v>31</v>
      </c>
      <c r="U767" s="7" t="s">
        <v>31</v>
      </c>
      <c r="V767" s="48" t="s">
        <v>32</v>
      </c>
      <c r="W767" s="23" t="s">
        <v>39</v>
      </c>
      <c r="X767" s="7" t="s">
        <v>34</v>
      </c>
      <c r="Y767" s="10">
        <v>50</v>
      </c>
      <c r="Z767" s="23" t="s">
        <v>89</v>
      </c>
      <c r="AA767" s="37" t="s">
        <v>63</v>
      </c>
      <c r="AB767" s="51"/>
      <c r="AC767" s="23"/>
      <c r="AF767" s="23"/>
    </row>
    <row r="768" spans="1:32" ht="15" customHeight="1" x14ac:dyDescent="0.25">
      <c r="A768" s="42" t="s">
        <v>1630</v>
      </c>
      <c r="B768" s="47">
        <v>45383</v>
      </c>
      <c r="C768" s="29">
        <f>YEAR(B768) - YEAR(_xlfn.MINIFS($B:$B, $A:$A, A768)) + 1</f>
        <v>1</v>
      </c>
      <c r="D768" s="15">
        <f>IF(C768=1, 1500 - SUMIFS($Y:$Y, $A:$A, A768, $C:$C, C768, $E:$E, "Approved", $Z:$Z, "&lt;&gt;PFA GC", $F:$F, "&lt;&gt;No"),
   IF(C768=2, 1000 - SUMIFS($Y:$Y, $A:$A, A768, $C:$C, C768, $E:$E, "Approved", $Z:$Z, "&lt;&gt;PFA GC", $F:$F, "&lt;&gt;No"),
   IF(C768&gt;=3, 500 - SUMIFS($Y:$Y, $A:$A, A768, $C:$C, C768, $E:$E, "Approved", $Z:$Z, "&lt;&gt;PFA GC", $F:$F, "&lt;&gt;No"), "")))</f>
        <v>44.369999999999891</v>
      </c>
      <c r="E768" s="16" t="s">
        <v>28</v>
      </c>
      <c r="F768" s="49" t="s">
        <v>29</v>
      </c>
      <c r="G768" s="44" t="s">
        <v>30</v>
      </c>
      <c r="H768" s="41" t="s">
        <v>681</v>
      </c>
      <c r="I768" s="23" t="s">
        <v>94</v>
      </c>
      <c r="J768" s="41">
        <v>68820</v>
      </c>
      <c r="K768" s="41" t="s">
        <v>95</v>
      </c>
      <c r="L768" s="55">
        <v>23267</v>
      </c>
      <c r="M768" s="41" t="s">
        <v>108</v>
      </c>
      <c r="N768" s="41" t="s">
        <v>97</v>
      </c>
      <c r="O768" s="41" t="s">
        <v>98</v>
      </c>
      <c r="P768" s="41" t="s">
        <v>270</v>
      </c>
      <c r="Q768" s="41" t="s">
        <v>114</v>
      </c>
      <c r="R768" s="7" t="s">
        <v>507</v>
      </c>
      <c r="S768" s="41">
        <v>1</v>
      </c>
      <c r="T768" s="46">
        <v>2600</v>
      </c>
      <c r="U768" s="7">
        <v>30</v>
      </c>
      <c r="V768" s="22" t="s">
        <v>32</v>
      </c>
      <c r="W768" s="41" t="s">
        <v>61</v>
      </c>
      <c r="X768" s="7" t="s">
        <v>45</v>
      </c>
      <c r="Y768" s="10">
        <v>1455.63</v>
      </c>
      <c r="Z768" s="23"/>
      <c r="AA768" s="12" t="s">
        <v>547</v>
      </c>
      <c r="AB768" s="51"/>
      <c r="AC768" s="23"/>
      <c r="AF768" s="23"/>
    </row>
    <row r="769" spans="1:32" ht="15" customHeight="1" x14ac:dyDescent="0.25">
      <c r="A769" s="42" t="s">
        <v>1627</v>
      </c>
      <c r="B769" s="47">
        <v>45383</v>
      </c>
      <c r="C769" s="29">
        <f>YEAR(B769) - YEAR(_xlfn.MINIFS($B:$B, $A:$A, A769)) + 1</f>
        <v>1</v>
      </c>
      <c r="D769" s="15">
        <f>IF(C769=1, 1500 - SUMIFS($Y:$Y, $A:$A, A769, $C:$C, C769, $E:$E, "Approved", $Z:$Z, "&lt;&gt;PFA GC", $F:$F, "&lt;&gt;No"),
   IF(C769=2, 1000 - SUMIFS($Y:$Y, $A:$A, A769, $C:$C, C769, $E:$E, "Approved", $Z:$Z, "&lt;&gt;PFA GC", $F:$F, "&lt;&gt;No"),
   IF(C769&gt;=3, 500 - SUMIFS($Y:$Y, $A:$A, A769, $C:$C, C769, $E:$E, "Approved", $Z:$Z, "&lt;&gt;PFA GC", $F:$F, "&lt;&gt;No"), "")))</f>
        <v>630.66000000000008</v>
      </c>
      <c r="E769" s="16" t="s">
        <v>28</v>
      </c>
      <c r="F769" s="49" t="s">
        <v>29</v>
      </c>
      <c r="G769" s="44" t="s">
        <v>30</v>
      </c>
      <c r="H769" s="41" t="s">
        <v>446</v>
      </c>
      <c r="I769" s="23" t="s">
        <v>94</v>
      </c>
      <c r="J769" s="41">
        <v>68152</v>
      </c>
      <c r="K769" s="41" t="s">
        <v>95</v>
      </c>
      <c r="L769" s="55">
        <v>25104</v>
      </c>
      <c r="M769" s="41" t="s">
        <v>101</v>
      </c>
      <c r="N769" s="41" t="s">
        <v>97</v>
      </c>
      <c r="O769" s="41" t="s">
        <v>103</v>
      </c>
      <c r="P769" s="41" t="s">
        <v>270</v>
      </c>
      <c r="Q769" s="41" t="s">
        <v>231</v>
      </c>
      <c r="R769" s="7" t="s">
        <v>488</v>
      </c>
      <c r="S769" s="41">
        <v>1</v>
      </c>
      <c r="T769" s="46">
        <v>943</v>
      </c>
      <c r="U769" s="7">
        <v>10</v>
      </c>
      <c r="V769" s="22" t="s">
        <v>32</v>
      </c>
      <c r="W769" s="41" t="s">
        <v>39</v>
      </c>
      <c r="X769" s="7" t="s">
        <v>45</v>
      </c>
      <c r="Y769" s="10">
        <v>323.42</v>
      </c>
      <c r="Z769" s="23"/>
      <c r="AA769" s="12" t="s">
        <v>54</v>
      </c>
      <c r="AB769" s="51"/>
      <c r="AC769" s="23"/>
      <c r="AF769" s="23"/>
    </row>
    <row r="770" spans="1:32" ht="15" customHeight="1" x14ac:dyDescent="0.25">
      <c r="A770" s="42" t="s">
        <v>1627</v>
      </c>
      <c r="B770" s="47">
        <v>45383</v>
      </c>
      <c r="C770" s="29">
        <f>YEAR(B770) - YEAR(_xlfn.MINIFS($B:$B, $A:$A, A770)) + 1</f>
        <v>1</v>
      </c>
      <c r="D770" s="15">
        <f>IF(C770=1, 1500 - SUMIFS($Y:$Y, $A:$A, A770, $C:$C, C770, $E:$E, "Approved", $Z:$Z, "&lt;&gt;PFA GC", $F:$F, "&lt;&gt;No"),
   IF(C770=2, 1000 - SUMIFS($Y:$Y, $A:$A, A770, $C:$C, C770, $E:$E, "Approved", $Z:$Z, "&lt;&gt;PFA GC", $F:$F, "&lt;&gt;No"),
   IF(C770&gt;=3, 500 - SUMIFS($Y:$Y, $A:$A, A770, $C:$C, C770, $E:$E, "Approved", $Z:$Z, "&lt;&gt;PFA GC", $F:$F, "&lt;&gt;No"), "")))</f>
        <v>630.66000000000008</v>
      </c>
      <c r="E770" s="16" t="s">
        <v>28</v>
      </c>
      <c r="F770" s="49" t="s">
        <v>29</v>
      </c>
      <c r="G770" s="44" t="s">
        <v>30</v>
      </c>
      <c r="H770" s="41" t="s">
        <v>446</v>
      </c>
      <c r="I770" s="23" t="s">
        <v>94</v>
      </c>
      <c r="J770" s="41">
        <v>68152</v>
      </c>
      <c r="K770" s="41" t="s">
        <v>95</v>
      </c>
      <c r="L770" s="55">
        <v>25104</v>
      </c>
      <c r="M770" s="41" t="s">
        <v>101</v>
      </c>
      <c r="N770" s="41" t="s">
        <v>97</v>
      </c>
      <c r="O770" s="41" t="s">
        <v>103</v>
      </c>
      <c r="P770" s="41" t="s">
        <v>270</v>
      </c>
      <c r="Q770" s="41" t="s">
        <v>231</v>
      </c>
      <c r="R770" s="7" t="s">
        <v>488</v>
      </c>
      <c r="S770" s="41">
        <v>1</v>
      </c>
      <c r="T770" s="46">
        <v>943</v>
      </c>
      <c r="U770" s="7">
        <v>10</v>
      </c>
      <c r="V770" s="22" t="s">
        <v>32</v>
      </c>
      <c r="W770" s="41" t="s">
        <v>39</v>
      </c>
      <c r="X770" s="7" t="s">
        <v>45</v>
      </c>
      <c r="Y770" s="10">
        <v>545.91999999999996</v>
      </c>
      <c r="Z770" s="23"/>
      <c r="AA770" s="12" t="s">
        <v>55</v>
      </c>
      <c r="AB770" s="51"/>
      <c r="AC770" s="23"/>
      <c r="AF770" s="23"/>
    </row>
    <row r="771" spans="1:32" ht="15" customHeight="1" x14ac:dyDescent="0.25">
      <c r="A771" s="42" t="s">
        <v>1448</v>
      </c>
      <c r="B771" s="13">
        <v>45383</v>
      </c>
      <c r="C771" s="29">
        <f>YEAR(B771) - YEAR(_xlfn.MINIFS($B:$B, $A:$A, A771)) + 1</f>
        <v>2</v>
      </c>
      <c r="D771" s="15">
        <f>IF(C771=1, 1500 - SUMIFS($Y:$Y, $A:$A, A771, $C:$C, C771, $E:$E, "Approved", $Z:$Z, "&lt;&gt;PFA GC", $F:$F, "&lt;&gt;No"),
   IF(C771=2, 1000 - SUMIFS($Y:$Y, $A:$A, A771, $C:$C, C771, $E:$E, "Approved", $Z:$Z, "&lt;&gt;PFA GC", $F:$F, "&lt;&gt;No"),
   IF(C771&gt;=3, 500 - SUMIFS($Y:$Y, $A:$A, A771, $C:$C, C771, $E:$E, "Approved", $Z:$Z, "&lt;&gt;PFA GC", $F:$F, "&lt;&gt;No"), "")))</f>
        <v>33</v>
      </c>
      <c r="E771" s="16" t="s">
        <v>28</v>
      </c>
      <c r="F771" s="28">
        <v>45383</v>
      </c>
      <c r="G771" s="28" t="s">
        <v>30</v>
      </c>
      <c r="H771" s="23" t="s">
        <v>31</v>
      </c>
      <c r="I771" s="23" t="s">
        <v>31</v>
      </c>
      <c r="J771" s="23" t="s">
        <v>31</v>
      </c>
      <c r="K771" s="23" t="s">
        <v>31</v>
      </c>
      <c r="L771" s="20">
        <v>25519</v>
      </c>
      <c r="M771" s="37" t="s">
        <v>31</v>
      </c>
      <c r="N771" s="37" t="s">
        <v>31</v>
      </c>
      <c r="O771" s="37" t="s">
        <v>31</v>
      </c>
      <c r="P771" s="37" t="s">
        <v>31</v>
      </c>
      <c r="Q771" s="37" t="s">
        <v>31</v>
      </c>
      <c r="R771" s="7" t="s">
        <v>31</v>
      </c>
      <c r="S771" s="37" t="s">
        <v>31</v>
      </c>
      <c r="T771" s="43" t="s">
        <v>31</v>
      </c>
      <c r="U771" s="7" t="s">
        <v>31</v>
      </c>
      <c r="V771" s="22" t="s">
        <v>32</v>
      </c>
      <c r="W771" s="23" t="s">
        <v>61</v>
      </c>
      <c r="X771" s="7" t="s">
        <v>34</v>
      </c>
      <c r="Y771" s="10">
        <v>100</v>
      </c>
      <c r="Z771" s="23" t="s">
        <v>89</v>
      </c>
      <c r="AA771" s="37" t="s">
        <v>63</v>
      </c>
      <c r="AB771" s="51"/>
      <c r="AC771" s="23"/>
      <c r="AF771" s="23"/>
    </row>
    <row r="772" spans="1:32" ht="15" customHeight="1" x14ac:dyDescent="0.25">
      <c r="A772" s="42" t="s">
        <v>1205</v>
      </c>
      <c r="B772" s="13">
        <v>45383</v>
      </c>
      <c r="C772" s="29">
        <f>YEAR(B772) - YEAR(_xlfn.MINIFS($B:$B, $A:$A, A772)) + 1</f>
        <v>1</v>
      </c>
      <c r="D772" s="15">
        <f>IF(C772=1, 1500 - SUMIFS($Y:$Y, $A:$A, A772, $C:$C, C772, $E:$E, "Approved", $Z:$Z, "&lt;&gt;PFA GC", $F:$F, "&lt;&gt;No"),
   IF(C772=2, 1000 - SUMIFS($Y:$Y, $A:$A, A772, $C:$C, C772, $E:$E, "Approved", $Z:$Z, "&lt;&gt;PFA GC", $F:$F, "&lt;&gt;No"),
   IF(C772&gt;=3, 500 - SUMIFS($Y:$Y, $A:$A, A772, $C:$C, C772, $E:$E, "Approved", $Z:$Z, "&lt;&gt;PFA GC", $F:$F, "&lt;&gt;No"), "")))</f>
        <v>1500</v>
      </c>
      <c r="E772" s="16" t="s">
        <v>28</v>
      </c>
      <c r="F772" s="28">
        <v>45383</v>
      </c>
      <c r="G772" s="28" t="s">
        <v>30</v>
      </c>
      <c r="H772" s="23" t="s">
        <v>31</v>
      </c>
      <c r="I772" s="23" t="s">
        <v>31</v>
      </c>
      <c r="J772" s="23" t="s">
        <v>31</v>
      </c>
      <c r="K772" s="23" t="s">
        <v>31</v>
      </c>
      <c r="L772" s="20">
        <v>25725</v>
      </c>
      <c r="M772" s="37" t="s">
        <v>31</v>
      </c>
      <c r="N772" s="37" t="s">
        <v>31</v>
      </c>
      <c r="O772" s="37" t="s">
        <v>31</v>
      </c>
      <c r="P772" s="37" t="s">
        <v>31</v>
      </c>
      <c r="Q772" s="37" t="s">
        <v>31</v>
      </c>
      <c r="R772" s="7" t="s">
        <v>31</v>
      </c>
      <c r="S772" s="37" t="s">
        <v>31</v>
      </c>
      <c r="T772" s="43" t="s">
        <v>31</v>
      </c>
      <c r="U772" s="7" t="s">
        <v>31</v>
      </c>
      <c r="V772" s="22" t="s">
        <v>32</v>
      </c>
      <c r="W772" s="23" t="s">
        <v>61</v>
      </c>
      <c r="X772" s="7" t="s">
        <v>34</v>
      </c>
      <c r="Y772" s="10">
        <v>50</v>
      </c>
      <c r="Z772" s="23" t="s">
        <v>89</v>
      </c>
      <c r="AA772" s="37" t="s">
        <v>63</v>
      </c>
      <c r="AB772" s="51"/>
      <c r="AC772" s="23"/>
      <c r="AF772" s="23"/>
    </row>
    <row r="773" spans="1:32" ht="15" customHeight="1" x14ac:dyDescent="0.25">
      <c r="A773" s="42" t="s">
        <v>1218</v>
      </c>
      <c r="B773" s="13">
        <v>45383</v>
      </c>
      <c r="C773" s="29">
        <f>YEAR(B773) - YEAR(_xlfn.MINIFS($B:$B, $A:$A, A773)) + 1</f>
        <v>2</v>
      </c>
      <c r="D773" s="15">
        <f>IF(C773=1, 1500 - SUMIFS($Y:$Y, $A:$A, A773, $C:$C, C773, $E:$E, "Approved", $Z:$Z, "&lt;&gt;PFA GC", $F:$F, "&lt;&gt;No"),
   IF(C773=2, 1000 - SUMIFS($Y:$Y, $A:$A, A773, $C:$C, C773, $E:$E, "Approved", $Z:$Z, "&lt;&gt;PFA GC", $F:$F, "&lt;&gt;No"),
   IF(C773&gt;=3, 500 - SUMIFS($Y:$Y, $A:$A, A773, $C:$C, C773, $E:$E, "Approved", $Z:$Z, "&lt;&gt;PFA GC", $F:$F, "&lt;&gt;No"), "")))</f>
        <v>1000</v>
      </c>
      <c r="E773" s="16" t="s">
        <v>28</v>
      </c>
      <c r="F773" s="28">
        <v>45383</v>
      </c>
      <c r="G773" s="28" t="s">
        <v>30</v>
      </c>
      <c r="H773" s="23" t="s">
        <v>31</v>
      </c>
      <c r="I773" s="23" t="s">
        <v>31</v>
      </c>
      <c r="J773" s="23" t="s">
        <v>31</v>
      </c>
      <c r="K773" s="23" t="s">
        <v>31</v>
      </c>
      <c r="L773" s="20">
        <v>28490</v>
      </c>
      <c r="M773" s="37" t="s">
        <v>31</v>
      </c>
      <c r="N773" s="37" t="s">
        <v>31</v>
      </c>
      <c r="O773" s="37" t="s">
        <v>31</v>
      </c>
      <c r="P773" s="37" t="s">
        <v>31</v>
      </c>
      <c r="Q773" s="37" t="s">
        <v>31</v>
      </c>
      <c r="R773" s="7" t="s">
        <v>31</v>
      </c>
      <c r="S773" s="37" t="s">
        <v>31</v>
      </c>
      <c r="T773" s="43" t="s">
        <v>31</v>
      </c>
      <c r="U773" s="7" t="s">
        <v>31</v>
      </c>
      <c r="V773" s="22" t="s">
        <v>32</v>
      </c>
      <c r="W773" s="23" t="s">
        <v>61</v>
      </c>
      <c r="X773" s="7" t="s">
        <v>34</v>
      </c>
      <c r="Y773" s="10">
        <v>50</v>
      </c>
      <c r="Z773" s="23" t="s">
        <v>89</v>
      </c>
      <c r="AA773" s="37" t="s">
        <v>63</v>
      </c>
      <c r="AB773" s="51"/>
      <c r="AC773" s="23"/>
      <c r="AF773" s="23"/>
    </row>
    <row r="774" spans="1:32" ht="15" customHeight="1" x14ac:dyDescent="0.25">
      <c r="A774" s="42" t="s">
        <v>1628</v>
      </c>
      <c r="B774" s="13">
        <v>45383</v>
      </c>
      <c r="C774" s="29">
        <f>YEAR(B774) - YEAR(_xlfn.MINIFS($B:$B, $A:$A, A774)) + 1</f>
        <v>1</v>
      </c>
      <c r="D774" s="15">
        <f>IF(C774=1, 1500 - SUMIFS($Y:$Y, $A:$A, A774, $C:$C, C774, $E:$E, "Approved", $Z:$Z, "&lt;&gt;PFA GC", $F:$F, "&lt;&gt;No"),
   IF(C774=2, 1000 - SUMIFS($Y:$Y, $A:$A, A774, $C:$C, C774, $E:$E, "Approved", $Z:$Z, "&lt;&gt;PFA GC", $F:$F, "&lt;&gt;No"),
   IF(C774&gt;=3, 500 - SUMIFS($Y:$Y, $A:$A, A774, $C:$C, C774, $E:$E, "Approved", $Z:$Z, "&lt;&gt;PFA GC", $F:$F, "&lt;&gt;No"), "")))</f>
        <v>1500</v>
      </c>
      <c r="E774" s="16" t="s">
        <v>28</v>
      </c>
      <c r="F774" s="28">
        <v>45383</v>
      </c>
      <c r="G774" s="28" t="s">
        <v>30</v>
      </c>
      <c r="H774" s="23" t="s">
        <v>31</v>
      </c>
      <c r="I774" s="23" t="s">
        <v>31</v>
      </c>
      <c r="J774" s="23" t="s">
        <v>31</v>
      </c>
      <c r="K774" s="23" t="s">
        <v>31</v>
      </c>
      <c r="L774" s="20">
        <v>33838</v>
      </c>
      <c r="M774" s="37" t="s">
        <v>31</v>
      </c>
      <c r="N774" s="37" t="s">
        <v>31</v>
      </c>
      <c r="O774" s="37" t="s">
        <v>31</v>
      </c>
      <c r="P774" s="37" t="s">
        <v>31</v>
      </c>
      <c r="Q774" s="37" t="s">
        <v>31</v>
      </c>
      <c r="R774" s="7" t="s">
        <v>31</v>
      </c>
      <c r="S774" s="37" t="s">
        <v>31</v>
      </c>
      <c r="T774" s="43" t="s">
        <v>31</v>
      </c>
      <c r="U774" s="7" t="s">
        <v>31</v>
      </c>
      <c r="V774" s="22" t="s">
        <v>32</v>
      </c>
      <c r="W774" s="23" t="s">
        <v>61</v>
      </c>
      <c r="X774" s="7" t="s">
        <v>40</v>
      </c>
      <c r="Y774" s="10">
        <v>25</v>
      </c>
      <c r="Z774" s="23" t="s">
        <v>89</v>
      </c>
      <c r="AA774" s="12" t="s">
        <v>169</v>
      </c>
      <c r="AB774" s="51"/>
      <c r="AC774" s="23"/>
      <c r="AF774" s="23"/>
    </row>
    <row r="775" spans="1:32" ht="15" customHeight="1" x14ac:dyDescent="0.25">
      <c r="A775" s="42" t="s">
        <v>1631</v>
      </c>
      <c r="B775" s="47">
        <v>45384</v>
      </c>
      <c r="C775" s="44">
        <f>YEAR(B775) - YEAR(_xlfn.MINIFS($B:$B, $A:$A, A775)) + 1</f>
        <v>1</v>
      </c>
      <c r="D775" s="15">
        <f>IF(C775=1, 1500 - SUMIFS($Y:$Y, $A:$A, A775, $C:$C, C775, $E:$E, "Approved", $Z:$Z, "&lt;&gt;PFA GC", $F:$F, "&lt;&gt;No"),
   IF(C775=2, 1000 - SUMIFS($Y:$Y, $A:$A, A775, $C:$C, C775, $E:$E, "Approved", $Z:$Z, "&lt;&gt;PFA GC", $F:$F, "&lt;&gt;No"),
   IF(C775&gt;=3, 500 - SUMIFS($Y:$Y, $A:$A, A775, $C:$C, C775, $E:$E, "Approved", $Z:$Z, "&lt;&gt;PFA GC", $F:$F, "&lt;&gt;No"), "")))</f>
        <v>-47.089999999999918</v>
      </c>
      <c r="E775" s="16" t="s">
        <v>28</v>
      </c>
      <c r="F775" s="49" t="s">
        <v>136</v>
      </c>
      <c r="G775" s="44" t="s">
        <v>30</v>
      </c>
      <c r="H775" s="41" t="s">
        <v>93</v>
      </c>
      <c r="I775" s="23" t="s">
        <v>94</v>
      </c>
      <c r="J775" s="41">
        <v>68504</v>
      </c>
      <c r="K775" s="41" t="s">
        <v>95</v>
      </c>
      <c r="L775" s="55" t="s">
        <v>31</v>
      </c>
      <c r="M775" s="41" t="s">
        <v>96</v>
      </c>
      <c r="N775" s="41" t="s">
        <v>97</v>
      </c>
      <c r="O775" s="41" t="s">
        <v>103</v>
      </c>
      <c r="P775" s="41" t="s">
        <v>270</v>
      </c>
      <c r="Q775" s="41" t="s">
        <v>231</v>
      </c>
      <c r="R775" s="7" t="s">
        <v>507</v>
      </c>
      <c r="S775" s="41">
        <v>4</v>
      </c>
      <c r="T775" s="46">
        <v>5700.5</v>
      </c>
      <c r="U775" s="7">
        <v>13</v>
      </c>
      <c r="V775" s="34" t="s">
        <v>85</v>
      </c>
      <c r="W775" s="23" t="s">
        <v>107</v>
      </c>
      <c r="X775" s="7" t="s">
        <v>33</v>
      </c>
      <c r="Y775" s="10">
        <v>367.09</v>
      </c>
      <c r="Z775" s="23"/>
      <c r="AA775" s="12"/>
      <c r="AB775" s="51"/>
      <c r="AC775" s="23"/>
      <c r="AF775" s="23"/>
    </row>
    <row r="776" spans="1:32" ht="15" customHeight="1" x14ac:dyDescent="0.25">
      <c r="A776" s="42" t="s">
        <v>1631</v>
      </c>
      <c r="B776" s="47">
        <v>45384</v>
      </c>
      <c r="C776" s="44">
        <f>YEAR(B776) - YEAR(_xlfn.MINIFS($B:$B, $A:$A, A776)) + 1</f>
        <v>1</v>
      </c>
      <c r="D776" s="15">
        <f>IF(C776=1, 1500 - SUMIFS($Y:$Y, $A:$A, A776, $C:$C, C776, $E:$E, "Approved", $Z:$Z, "&lt;&gt;PFA GC", $F:$F, "&lt;&gt;No"),
   IF(C776=2, 1000 - SUMIFS($Y:$Y, $A:$A, A776, $C:$C, C776, $E:$E, "Approved", $Z:$Z, "&lt;&gt;PFA GC", $F:$F, "&lt;&gt;No"),
   IF(C776&gt;=3, 500 - SUMIFS($Y:$Y, $A:$A, A776, $C:$C, C776, $E:$E, "Approved", $Z:$Z, "&lt;&gt;PFA GC", $F:$F, "&lt;&gt;No"), "")))</f>
        <v>-47.089999999999918</v>
      </c>
      <c r="E776" s="16" t="s">
        <v>28</v>
      </c>
      <c r="F776" s="49" t="s">
        <v>136</v>
      </c>
      <c r="G776" s="44" t="s">
        <v>30</v>
      </c>
      <c r="H776" s="41" t="s">
        <v>93</v>
      </c>
      <c r="I776" s="23" t="s">
        <v>94</v>
      </c>
      <c r="J776" s="41">
        <v>68504</v>
      </c>
      <c r="K776" s="41" t="s">
        <v>95</v>
      </c>
      <c r="L776" s="55" t="s">
        <v>31</v>
      </c>
      <c r="M776" s="41" t="s">
        <v>96</v>
      </c>
      <c r="N776" s="41" t="s">
        <v>97</v>
      </c>
      <c r="O776" s="41" t="s">
        <v>103</v>
      </c>
      <c r="P776" s="41" t="s">
        <v>270</v>
      </c>
      <c r="Q776" s="41" t="s">
        <v>231</v>
      </c>
      <c r="R776" s="7" t="s">
        <v>507</v>
      </c>
      <c r="S776" s="41">
        <v>4</v>
      </c>
      <c r="T776" s="46">
        <v>5700.5</v>
      </c>
      <c r="U776" s="7">
        <v>13</v>
      </c>
      <c r="V776" s="34" t="s">
        <v>85</v>
      </c>
      <c r="W776" s="23" t="s">
        <v>107</v>
      </c>
      <c r="X776" s="7" t="s">
        <v>43</v>
      </c>
      <c r="Y776" s="10">
        <v>1180</v>
      </c>
      <c r="Z776" s="23"/>
      <c r="AA776" s="12" t="s">
        <v>461</v>
      </c>
      <c r="AB776" s="51"/>
      <c r="AC776" s="23"/>
      <c r="AF776" s="23"/>
    </row>
    <row r="777" spans="1:32" ht="15" customHeight="1" x14ac:dyDescent="0.25">
      <c r="A777" s="42" t="s">
        <v>1212</v>
      </c>
      <c r="B777" s="13">
        <v>45385</v>
      </c>
      <c r="C777" s="29">
        <f>YEAR(B777) - YEAR(_xlfn.MINIFS($B:$B, $A:$A, A777)) + 1</f>
        <v>1</v>
      </c>
      <c r="D777" s="15">
        <f>IF(C777=1, 1500 - SUMIFS($Y:$Y, $A:$A, A777, $C:$C, C777, $E:$E, "Approved", $Z:$Z, "&lt;&gt;PFA GC", $F:$F, "&lt;&gt;No"),
   IF(C777=2, 1000 - SUMIFS($Y:$Y, $A:$A, A777, $C:$C, C777, $E:$E, "Approved", $Z:$Z, "&lt;&gt;PFA GC", $F:$F, "&lt;&gt;No"),
   IF(C777&gt;=3, 500 - SUMIFS($Y:$Y, $A:$A, A777, $C:$C, C777, $E:$E, "Approved", $Z:$Z, "&lt;&gt;PFA GC", $F:$F, "&lt;&gt;No"), "")))</f>
        <v>906.05000000000007</v>
      </c>
      <c r="E777" s="16" t="s">
        <v>28</v>
      </c>
      <c r="F777" s="28">
        <v>45385</v>
      </c>
      <c r="G777" s="28" t="s">
        <v>30</v>
      </c>
      <c r="H777" s="23" t="s">
        <v>31</v>
      </c>
      <c r="I777" s="23" t="s">
        <v>31</v>
      </c>
      <c r="J777" s="23" t="s">
        <v>31</v>
      </c>
      <c r="K777" s="23" t="s">
        <v>31</v>
      </c>
      <c r="L777" s="20">
        <v>22199</v>
      </c>
      <c r="M777" s="37" t="s">
        <v>31</v>
      </c>
      <c r="N777" s="37" t="s">
        <v>31</v>
      </c>
      <c r="O777" s="37" t="s">
        <v>31</v>
      </c>
      <c r="P777" s="37" t="s">
        <v>31</v>
      </c>
      <c r="Q777" s="37" t="s">
        <v>31</v>
      </c>
      <c r="R777" s="7" t="s">
        <v>31</v>
      </c>
      <c r="S777" s="37" t="s">
        <v>31</v>
      </c>
      <c r="T777" s="43" t="s">
        <v>31</v>
      </c>
      <c r="U777" s="7" t="s">
        <v>31</v>
      </c>
      <c r="V777" s="22" t="s">
        <v>32</v>
      </c>
      <c r="W777" s="23" t="s">
        <v>61</v>
      </c>
      <c r="X777" s="7" t="s">
        <v>34</v>
      </c>
      <c r="Y777" s="10">
        <v>100</v>
      </c>
      <c r="Z777" s="23" t="s">
        <v>89</v>
      </c>
      <c r="AA777" s="37" t="s">
        <v>63</v>
      </c>
      <c r="AB777" s="51"/>
      <c r="AC777" s="23"/>
      <c r="AF777" s="23"/>
    </row>
    <row r="778" spans="1:32" ht="15" customHeight="1" x14ac:dyDescent="0.25">
      <c r="A778" s="57" t="s">
        <v>1212</v>
      </c>
      <c r="B778" s="13">
        <v>45386</v>
      </c>
      <c r="C778" s="29">
        <f>YEAR(B778) - YEAR(_xlfn.MINIFS($B:$B, $A:$A, A778)) + 1</f>
        <v>1</v>
      </c>
      <c r="D778" s="15">
        <f>IF(C778=1, 1500 - SUMIFS($Y:$Y, $A:$A, A778, $C:$C, C778, $E:$E, "Approved", $Z:$Z, "&lt;&gt;PFA GC", $F:$F, "&lt;&gt;No"),
   IF(C778=2, 1000 - SUMIFS($Y:$Y, $A:$A, A778, $C:$C, C778, $E:$E, "Approved", $Z:$Z, "&lt;&gt;PFA GC", $F:$F, "&lt;&gt;No"),
   IF(C778&gt;=3, 500 - SUMIFS($Y:$Y, $A:$A, A778, $C:$C, C778, $E:$E, "Approved", $Z:$Z, "&lt;&gt;PFA GC", $F:$F, "&lt;&gt;No"), "")))</f>
        <v>906.05000000000007</v>
      </c>
      <c r="E778" s="16" t="s">
        <v>28</v>
      </c>
      <c r="F778" s="28" t="s">
        <v>29</v>
      </c>
      <c r="G778" s="29" t="s">
        <v>30</v>
      </c>
      <c r="H778" s="41" t="s">
        <v>113</v>
      </c>
      <c r="I778" s="41" t="s">
        <v>94</v>
      </c>
      <c r="J778" s="41">
        <v>68850</v>
      </c>
      <c r="K778" s="41" t="s">
        <v>106</v>
      </c>
      <c r="L778" s="20">
        <v>22199</v>
      </c>
      <c r="M778" s="45" t="s">
        <v>101</v>
      </c>
      <c r="N778" s="41" t="s">
        <v>97</v>
      </c>
      <c r="O778" s="41" t="s">
        <v>98</v>
      </c>
      <c r="P778" s="39" t="s">
        <v>303</v>
      </c>
      <c r="Q778" s="41" t="s">
        <v>114</v>
      </c>
      <c r="R778" s="7" t="s">
        <v>115</v>
      </c>
      <c r="S778" s="41">
        <v>0</v>
      </c>
      <c r="T778" s="46">
        <v>0</v>
      </c>
      <c r="U778" s="7">
        <v>180</v>
      </c>
      <c r="V778" s="48" t="s">
        <v>32</v>
      </c>
      <c r="W778" s="23" t="s">
        <v>61</v>
      </c>
      <c r="X778" s="7" t="s">
        <v>33</v>
      </c>
      <c r="Y778" s="10">
        <v>47.6</v>
      </c>
      <c r="Z778" s="23" t="s">
        <v>48</v>
      </c>
      <c r="AA778" s="12" t="s">
        <v>682</v>
      </c>
      <c r="AB778" s="51"/>
      <c r="AC778" s="23"/>
      <c r="AF778" s="23"/>
    </row>
    <row r="779" spans="1:32" ht="15" customHeight="1" x14ac:dyDescent="0.25">
      <c r="A779" s="42" t="s">
        <v>1272</v>
      </c>
      <c r="B779" s="13">
        <v>45386</v>
      </c>
      <c r="C779" s="29">
        <f>YEAR(B779) - YEAR(_xlfn.MINIFS($B:$B, $A:$A, A779)) + 1</f>
        <v>2</v>
      </c>
      <c r="D779" s="15">
        <f>IF(C779=1, 1500 - SUMIFS($Y:$Y, $A:$A, A779, $C:$C, C779, $E:$E, "Approved", $Z:$Z, "&lt;&gt;PFA GC", $F:$F, "&lt;&gt;No"),
   IF(C779=2, 1000 - SUMIFS($Y:$Y, $A:$A, A779, $C:$C, C779, $E:$E, "Approved", $Z:$Z, "&lt;&gt;PFA GC", $F:$F, "&lt;&gt;No"),
   IF(C779&gt;=3, 500 - SUMIFS($Y:$Y, $A:$A, A779, $C:$C, C779, $E:$E, "Approved", $Z:$Z, "&lt;&gt;PFA GC", $F:$F, "&lt;&gt;No"), "")))</f>
        <v>1000</v>
      </c>
      <c r="E779" s="16" t="s">
        <v>28</v>
      </c>
      <c r="F779" s="28">
        <v>45386</v>
      </c>
      <c r="G779" s="28" t="s">
        <v>30</v>
      </c>
      <c r="H779" s="23" t="s">
        <v>31</v>
      </c>
      <c r="I779" s="23" t="s">
        <v>31</v>
      </c>
      <c r="J779" s="23" t="s">
        <v>31</v>
      </c>
      <c r="K779" s="23" t="s">
        <v>31</v>
      </c>
      <c r="L779" s="20">
        <v>33482</v>
      </c>
      <c r="M779" s="37" t="s">
        <v>31</v>
      </c>
      <c r="N779" s="37" t="s">
        <v>31</v>
      </c>
      <c r="O779" s="37" t="s">
        <v>31</v>
      </c>
      <c r="P779" s="37" t="s">
        <v>31</v>
      </c>
      <c r="Q779" s="37" t="s">
        <v>31</v>
      </c>
      <c r="R779" s="7" t="s">
        <v>31</v>
      </c>
      <c r="S779" s="37" t="s">
        <v>31</v>
      </c>
      <c r="T779" s="43" t="s">
        <v>31</v>
      </c>
      <c r="U779" s="7" t="s">
        <v>31</v>
      </c>
      <c r="V779" s="48" t="s">
        <v>32</v>
      </c>
      <c r="W779" s="23" t="s">
        <v>61</v>
      </c>
      <c r="X779" s="7" t="s">
        <v>34</v>
      </c>
      <c r="Y779" s="10">
        <v>50</v>
      </c>
      <c r="Z779" s="23" t="s">
        <v>89</v>
      </c>
      <c r="AA779" s="37" t="s">
        <v>63</v>
      </c>
      <c r="AB779" s="51"/>
      <c r="AC779" s="23"/>
      <c r="AF779" s="23"/>
    </row>
    <row r="780" spans="1:32" ht="15" customHeight="1" x14ac:dyDescent="0.25">
      <c r="A780" s="42" t="s">
        <v>1200</v>
      </c>
      <c r="B780" s="13">
        <v>45386</v>
      </c>
      <c r="C780" s="29">
        <f>YEAR(B780) - YEAR(_xlfn.MINIFS($B:$B, $A:$A, A780)) + 1</f>
        <v>1</v>
      </c>
      <c r="D780" s="15">
        <f>IF(C780=1, 1500 - SUMIFS($Y:$Y, $A:$A, A780, $C:$C, C780, $E:$E, "Approved", $Z:$Z, "&lt;&gt;PFA GC", $F:$F, "&lt;&gt;No"),
   IF(C780=2, 1000 - SUMIFS($Y:$Y, $A:$A, A780, $C:$C, C780, $E:$E, "Approved", $Z:$Z, "&lt;&gt;PFA GC", $F:$F, "&lt;&gt;No"),
   IF(C780&gt;=3, 500 - SUMIFS($Y:$Y, $A:$A, A780, $C:$C, C780, $E:$E, "Approved", $Z:$Z, "&lt;&gt;PFA GC", $F:$F, "&lt;&gt;No"), "")))</f>
        <v>1473</v>
      </c>
      <c r="E780" s="16" t="s">
        <v>28</v>
      </c>
      <c r="F780" s="28">
        <v>45386</v>
      </c>
      <c r="G780" s="28" t="s">
        <v>30</v>
      </c>
      <c r="H780" s="23" t="s">
        <v>31</v>
      </c>
      <c r="I780" s="23" t="s">
        <v>31</v>
      </c>
      <c r="J780" s="23" t="s">
        <v>31</v>
      </c>
      <c r="K780" s="23" t="s">
        <v>31</v>
      </c>
      <c r="L780" s="20">
        <v>33633</v>
      </c>
      <c r="M780" s="37" t="s">
        <v>31</v>
      </c>
      <c r="N780" s="37" t="s">
        <v>31</v>
      </c>
      <c r="O780" s="37" t="s">
        <v>31</v>
      </c>
      <c r="P780" s="37" t="s">
        <v>31</v>
      </c>
      <c r="Q780" s="37" t="s">
        <v>31</v>
      </c>
      <c r="R780" s="7" t="s">
        <v>31</v>
      </c>
      <c r="S780" s="37" t="s">
        <v>31</v>
      </c>
      <c r="T780" s="43" t="s">
        <v>31</v>
      </c>
      <c r="U780" s="7" t="s">
        <v>31</v>
      </c>
      <c r="V780" s="22" t="s">
        <v>32</v>
      </c>
      <c r="W780" s="23" t="s">
        <v>61</v>
      </c>
      <c r="X780" s="7" t="s">
        <v>34</v>
      </c>
      <c r="Y780" s="10">
        <v>100</v>
      </c>
      <c r="Z780" s="23" t="s">
        <v>89</v>
      </c>
      <c r="AA780" s="37" t="s">
        <v>63</v>
      </c>
      <c r="AB780" s="51"/>
      <c r="AC780" s="23"/>
      <c r="AF780" s="23"/>
    </row>
    <row r="781" spans="1:32" ht="15" customHeight="1" x14ac:dyDescent="0.25">
      <c r="A781" s="42" t="s">
        <v>1632</v>
      </c>
      <c r="B781" s="47">
        <v>45387</v>
      </c>
      <c r="C781" s="44">
        <f>YEAR(B781) - YEAR(_xlfn.MINIFS($B:$B, $A:$A, A781)) + 1</f>
        <v>1</v>
      </c>
      <c r="D781" s="15">
        <f>IF(C781=1, 1500 - SUMIFS($Y:$Y, $A:$A, A781, $C:$C, C781, $E:$E, "Approved", $Z:$Z, "&lt;&gt;PFA GC", $F:$F, "&lt;&gt;No"),
   IF(C781=2, 1000 - SUMIFS($Y:$Y, $A:$A, A781, $C:$C, C781, $E:$E, "Approved", $Z:$Z, "&lt;&gt;PFA GC", $F:$F, "&lt;&gt;No"),
   IF(C781&gt;=3, 500 - SUMIFS($Y:$Y, $A:$A, A781, $C:$C, C781, $E:$E, "Approved", $Z:$Z, "&lt;&gt;PFA GC", $F:$F, "&lt;&gt;No"), "")))</f>
        <v>1298</v>
      </c>
      <c r="E781" s="16" t="s">
        <v>28</v>
      </c>
      <c r="F781" s="49" t="s">
        <v>29</v>
      </c>
      <c r="G781" s="44" t="s">
        <v>30</v>
      </c>
      <c r="H781" s="41" t="s">
        <v>683</v>
      </c>
      <c r="I781" s="41" t="s">
        <v>94</v>
      </c>
      <c r="J781" s="41">
        <v>68502</v>
      </c>
      <c r="K781" s="41" t="s">
        <v>95</v>
      </c>
      <c r="L781" s="55" t="s">
        <v>31</v>
      </c>
      <c r="M781" s="41" t="s">
        <v>101</v>
      </c>
      <c r="N781" s="41" t="s">
        <v>97</v>
      </c>
      <c r="O781" s="41" t="s">
        <v>98</v>
      </c>
      <c r="P781" s="41" t="s">
        <v>270</v>
      </c>
      <c r="Q781" s="41" t="s">
        <v>114</v>
      </c>
      <c r="R781" s="7" t="s">
        <v>507</v>
      </c>
      <c r="S781" s="41">
        <v>1</v>
      </c>
      <c r="T781" s="46">
        <v>3500</v>
      </c>
      <c r="U781" s="7">
        <v>15</v>
      </c>
      <c r="V781" s="34" t="s">
        <v>81</v>
      </c>
      <c r="W781" s="41" t="s">
        <v>610</v>
      </c>
      <c r="X781" s="7" t="s">
        <v>45</v>
      </c>
      <c r="Y781" s="10">
        <v>62</v>
      </c>
      <c r="Z781" s="23"/>
      <c r="AA781" s="12" t="s">
        <v>46</v>
      </c>
      <c r="AB781" s="51"/>
      <c r="AC781" s="23"/>
      <c r="AF781" s="23"/>
    </row>
    <row r="782" spans="1:32" ht="15" customHeight="1" x14ac:dyDescent="0.25">
      <c r="A782" s="42" t="s">
        <v>1632</v>
      </c>
      <c r="B782" s="47">
        <v>45387</v>
      </c>
      <c r="C782" s="44">
        <f>YEAR(B782) - YEAR(_xlfn.MINIFS($B:$B, $A:$A, A782)) + 1</f>
        <v>1</v>
      </c>
      <c r="D782" s="15">
        <f>IF(C782=1, 1500 - SUMIFS($Y:$Y, $A:$A, A782, $C:$C, C782, $E:$E, "Approved", $Z:$Z, "&lt;&gt;PFA GC", $F:$F, "&lt;&gt;No"),
   IF(C782=2, 1000 - SUMIFS($Y:$Y, $A:$A, A782, $C:$C, C782, $E:$E, "Approved", $Z:$Z, "&lt;&gt;PFA GC", $F:$F, "&lt;&gt;No"),
   IF(C782&gt;=3, 500 - SUMIFS($Y:$Y, $A:$A, A782, $C:$C, C782, $E:$E, "Approved", $Z:$Z, "&lt;&gt;PFA GC", $F:$F, "&lt;&gt;No"), "")))</f>
        <v>1298</v>
      </c>
      <c r="E782" s="16" t="s">
        <v>28</v>
      </c>
      <c r="F782" s="49" t="s">
        <v>29</v>
      </c>
      <c r="G782" s="44" t="s">
        <v>30</v>
      </c>
      <c r="H782" s="41" t="s">
        <v>683</v>
      </c>
      <c r="I782" s="41" t="s">
        <v>94</v>
      </c>
      <c r="J782" s="41">
        <v>68502</v>
      </c>
      <c r="K782" s="41" t="s">
        <v>95</v>
      </c>
      <c r="L782" s="55" t="s">
        <v>31</v>
      </c>
      <c r="M782" s="41" t="s">
        <v>101</v>
      </c>
      <c r="N782" s="41" t="s">
        <v>97</v>
      </c>
      <c r="O782" s="41" t="s">
        <v>98</v>
      </c>
      <c r="P782" s="41" t="s">
        <v>270</v>
      </c>
      <c r="Q782" s="41" t="s">
        <v>114</v>
      </c>
      <c r="R782" s="7" t="s">
        <v>507</v>
      </c>
      <c r="S782" s="41">
        <v>1</v>
      </c>
      <c r="T782" s="46">
        <v>3500</v>
      </c>
      <c r="U782" s="7">
        <v>15</v>
      </c>
      <c r="V782" s="41" t="s">
        <v>81</v>
      </c>
      <c r="W782" s="41" t="s">
        <v>610</v>
      </c>
      <c r="X782" s="7" t="s">
        <v>45</v>
      </c>
      <c r="Y782" s="10">
        <v>140</v>
      </c>
      <c r="Z782" s="23"/>
      <c r="AA782" s="12" t="s">
        <v>104</v>
      </c>
      <c r="AB782" s="51"/>
      <c r="AC782" s="23"/>
      <c r="AF782" s="23"/>
    </row>
    <row r="783" spans="1:32" ht="15" customHeight="1" x14ac:dyDescent="0.25">
      <c r="A783" s="42" t="s">
        <v>1433</v>
      </c>
      <c r="B783" s="47">
        <v>45390</v>
      </c>
      <c r="C783" s="44">
        <f>YEAR(B783) - YEAR(_xlfn.MINIFS($B:$B, $A:$A, A783)) + 1</f>
        <v>2</v>
      </c>
      <c r="D783" s="15">
        <f>IF(C783=1, 1500 - SUMIFS($Y:$Y, $A:$A, A783, $C:$C, C783, $E:$E, "Approved", $Z:$Z, "&lt;&gt;PFA GC", $F:$F, "&lt;&gt;No"),
   IF(C783=2, 1000 - SUMIFS($Y:$Y, $A:$A, A783, $C:$C, C783, $E:$E, "Approved", $Z:$Z, "&lt;&gt;PFA GC", $F:$F, "&lt;&gt;No"),
   IF(C783&gt;=3, 500 - SUMIFS($Y:$Y, $A:$A, A783, $C:$C, C783, $E:$E, "Approved", $Z:$Z, "&lt;&gt;PFA GC", $F:$F, "&lt;&gt;No"), "")))</f>
        <v>-477.99</v>
      </c>
      <c r="E783" s="16" t="s">
        <v>28</v>
      </c>
      <c r="F783" s="49" t="s">
        <v>29</v>
      </c>
      <c r="G783" s="44" t="s">
        <v>30</v>
      </c>
      <c r="H783" s="41" t="s">
        <v>446</v>
      </c>
      <c r="I783" s="41" t="s">
        <v>94</v>
      </c>
      <c r="J783" s="41">
        <v>68137</v>
      </c>
      <c r="K783" s="41" t="s">
        <v>95</v>
      </c>
      <c r="L783" s="55" t="s">
        <v>31</v>
      </c>
      <c r="M783" s="41" t="s">
        <v>96</v>
      </c>
      <c r="N783" s="41" t="s">
        <v>102</v>
      </c>
      <c r="O783" s="41" t="s">
        <v>98</v>
      </c>
      <c r="P783" s="41" t="s">
        <v>270</v>
      </c>
      <c r="Q783" s="41" t="s">
        <v>114</v>
      </c>
      <c r="R783" s="7" t="s">
        <v>507</v>
      </c>
      <c r="S783" s="41">
        <v>4</v>
      </c>
      <c r="T783" s="46">
        <v>10178</v>
      </c>
      <c r="U783" s="7">
        <v>2</v>
      </c>
      <c r="V783" s="22" t="s">
        <v>32</v>
      </c>
      <c r="W783" s="23" t="s">
        <v>39</v>
      </c>
      <c r="X783" s="7" t="s">
        <v>43</v>
      </c>
      <c r="Y783" s="10">
        <v>1477.99</v>
      </c>
      <c r="Z783" s="41"/>
      <c r="AA783" s="41" t="s">
        <v>451</v>
      </c>
      <c r="AB783" s="63"/>
      <c r="AC783" s="41"/>
      <c r="AF783" s="23"/>
    </row>
    <row r="784" spans="1:32" ht="15" customHeight="1" x14ac:dyDescent="0.25">
      <c r="A784" s="30" t="s">
        <v>1635</v>
      </c>
      <c r="B784" s="13">
        <v>45391</v>
      </c>
      <c r="C784" s="29">
        <f>YEAR(B784) - YEAR(_xlfn.MINIFS($B:$B, $A:$A, A784)) + 1</f>
        <v>1</v>
      </c>
      <c r="D784" s="15">
        <f>IF(C784=1, 1500 - SUMIFS($Y:$Y, $A:$A, A784, $C:$C, C784, $E:$E, "Approved", $Z:$Z, "&lt;&gt;PFA GC", $F:$F, "&lt;&gt;No"),
   IF(C784=2, 1000 - SUMIFS($Y:$Y, $A:$A, A784, $C:$C, C784, $E:$E, "Approved", $Z:$Z, "&lt;&gt;PFA GC", $F:$F, "&lt;&gt;No"),
   IF(C784&gt;=3, 500 - SUMIFS($Y:$Y, $A:$A, A784, $C:$C, C784, $E:$E, "Approved", $Z:$Z, "&lt;&gt;PFA GC", $F:$F, "&lt;&gt;No"), "")))</f>
        <v>1500</v>
      </c>
      <c r="E784" s="36" t="s">
        <v>139</v>
      </c>
      <c r="F784" s="28" t="s">
        <v>99</v>
      </c>
      <c r="G784" s="29" t="s">
        <v>202</v>
      </c>
      <c r="H784" s="23" t="s">
        <v>347</v>
      </c>
      <c r="I784" s="23" t="s">
        <v>94</v>
      </c>
      <c r="J784" s="23">
        <v>68333</v>
      </c>
      <c r="K784" s="37" t="s">
        <v>95</v>
      </c>
      <c r="L784" s="20">
        <v>19083</v>
      </c>
      <c r="M784" s="37" t="s">
        <v>101</v>
      </c>
      <c r="N784" s="37" t="s">
        <v>97</v>
      </c>
      <c r="O784" s="37" t="s">
        <v>98</v>
      </c>
      <c r="P784" s="37" t="s">
        <v>99</v>
      </c>
      <c r="Q784" s="37" t="s">
        <v>114</v>
      </c>
      <c r="R784" s="7" t="s">
        <v>486</v>
      </c>
      <c r="S784" s="23">
        <v>1</v>
      </c>
      <c r="T784" s="43">
        <v>526</v>
      </c>
      <c r="U784" s="7">
        <v>50</v>
      </c>
      <c r="V784" s="34" t="s">
        <v>81</v>
      </c>
      <c r="W784" s="23" t="s">
        <v>351</v>
      </c>
      <c r="X784" s="7" t="s">
        <v>49</v>
      </c>
      <c r="Y784" s="10">
        <v>409.11</v>
      </c>
      <c r="Z784" s="23"/>
      <c r="AA784" s="12"/>
      <c r="AB784" s="51"/>
      <c r="AC784" s="29"/>
      <c r="AF784" s="23"/>
    </row>
    <row r="785" spans="1:32" ht="15" customHeight="1" x14ac:dyDescent="0.25">
      <c r="A785" s="42" t="s">
        <v>1633</v>
      </c>
      <c r="B785" s="47">
        <v>45391</v>
      </c>
      <c r="C785" s="44">
        <f>YEAR(B785) - YEAR(_xlfn.MINIFS($B:$B, $A:$A, A785)) + 1</f>
        <v>1</v>
      </c>
      <c r="D785" s="15">
        <f>IF(C785=1, 1500 - SUMIFS($Y:$Y, $A:$A, A785, $C:$C, C785, $E:$E, "Approved", $Z:$Z, "&lt;&gt;PFA GC", $F:$F, "&lt;&gt;No"),
   IF(C785=2, 1000 - SUMIFS($Y:$Y, $A:$A, A785, $C:$C, C785, $E:$E, "Approved", $Z:$Z, "&lt;&gt;PFA GC", $F:$F, "&lt;&gt;No"),
   IF(C785&gt;=3, 500 - SUMIFS($Y:$Y, $A:$A, A785, $C:$C, C785, $E:$E, "Approved", $Z:$Z, "&lt;&gt;PFA GC", $F:$F, "&lt;&gt;No"), "")))</f>
        <v>600</v>
      </c>
      <c r="E785" s="16" t="s">
        <v>28</v>
      </c>
      <c r="F785" s="49" t="s">
        <v>29</v>
      </c>
      <c r="G785" s="44" t="s">
        <v>30</v>
      </c>
      <c r="H785" s="41" t="s">
        <v>446</v>
      </c>
      <c r="I785" s="41" t="s">
        <v>94</v>
      </c>
      <c r="J785" s="41">
        <v>68107</v>
      </c>
      <c r="K785" s="41" t="s">
        <v>95</v>
      </c>
      <c r="L785" s="55" t="s">
        <v>31</v>
      </c>
      <c r="M785" s="41" t="s">
        <v>108</v>
      </c>
      <c r="N785" s="41" t="s">
        <v>97</v>
      </c>
      <c r="O785" s="41" t="s">
        <v>98</v>
      </c>
      <c r="P785" s="41" t="s">
        <v>270</v>
      </c>
      <c r="Q785" s="41" t="s">
        <v>114</v>
      </c>
      <c r="R785" s="7" t="s">
        <v>507</v>
      </c>
      <c r="S785" s="41">
        <v>1</v>
      </c>
      <c r="T785" s="46">
        <v>0</v>
      </c>
      <c r="U785" s="7">
        <v>10</v>
      </c>
      <c r="V785" s="22" t="s">
        <v>32</v>
      </c>
      <c r="W785" s="23" t="s">
        <v>39</v>
      </c>
      <c r="X785" s="7" t="s">
        <v>45</v>
      </c>
      <c r="Y785" s="10">
        <v>125</v>
      </c>
      <c r="Z785" s="41"/>
      <c r="AA785" s="41" t="s">
        <v>55</v>
      </c>
      <c r="AB785" s="63"/>
      <c r="AC785" s="41"/>
      <c r="AF785" s="23"/>
    </row>
    <row r="786" spans="1:32" ht="15" customHeight="1" x14ac:dyDescent="0.25">
      <c r="A786" s="42" t="s">
        <v>1634</v>
      </c>
      <c r="B786" s="47">
        <v>45391</v>
      </c>
      <c r="C786" s="44">
        <f>YEAR(B786) - YEAR(_xlfn.MINIFS($B:$B, $A:$A, A786)) + 1</f>
        <v>1</v>
      </c>
      <c r="D786" s="15">
        <f>IF(C786=1, 1500 - SUMIFS($Y:$Y, $A:$A, A786, $C:$C, C786, $E:$E, "Approved", $Z:$Z, "&lt;&gt;PFA GC", $F:$F, "&lt;&gt;No"),
   IF(C786=2, 1000 - SUMIFS($Y:$Y, $A:$A, A786, $C:$C, C786, $E:$E, "Approved", $Z:$Z, "&lt;&gt;PFA GC", $F:$F, "&lt;&gt;No"),
   IF(C786&gt;=3, 500 - SUMIFS($Y:$Y, $A:$A, A786, $C:$C, C786, $E:$E, "Approved", $Z:$Z, "&lt;&gt;PFA GC", $F:$F, "&lt;&gt;No"), "")))</f>
        <v>750</v>
      </c>
      <c r="E786" s="16" t="s">
        <v>28</v>
      </c>
      <c r="F786" s="49" t="s">
        <v>29</v>
      </c>
      <c r="G786" s="44" t="s">
        <v>30</v>
      </c>
      <c r="H786" s="41" t="s">
        <v>446</v>
      </c>
      <c r="I786" s="41" t="s">
        <v>94</v>
      </c>
      <c r="J786" s="41">
        <v>68114</v>
      </c>
      <c r="K786" s="41" t="s">
        <v>95</v>
      </c>
      <c r="L786" s="55" t="s">
        <v>31</v>
      </c>
      <c r="M786" s="41" t="s">
        <v>101</v>
      </c>
      <c r="N786" s="41" t="s">
        <v>97</v>
      </c>
      <c r="O786" s="41" t="s">
        <v>98</v>
      </c>
      <c r="P786" s="41" t="s">
        <v>270</v>
      </c>
      <c r="Q786" s="41" t="s">
        <v>114</v>
      </c>
      <c r="R786" s="7" t="s">
        <v>488</v>
      </c>
      <c r="S786" s="41">
        <v>1</v>
      </c>
      <c r="T786" s="46">
        <v>2000</v>
      </c>
      <c r="U786" s="7">
        <v>10</v>
      </c>
      <c r="V786" s="22" t="s">
        <v>32</v>
      </c>
      <c r="W786" s="23" t="s">
        <v>39</v>
      </c>
      <c r="X786" s="7" t="s">
        <v>34</v>
      </c>
      <c r="Y786" s="10">
        <v>250</v>
      </c>
      <c r="Z786" s="41" t="s">
        <v>35</v>
      </c>
      <c r="AA786" s="41" t="s">
        <v>52</v>
      </c>
      <c r="AB786" s="63"/>
      <c r="AC786" s="41"/>
      <c r="AF786" s="23"/>
    </row>
    <row r="787" spans="1:32" ht="15" customHeight="1" x14ac:dyDescent="0.25">
      <c r="A787" s="30" t="s">
        <v>1636</v>
      </c>
      <c r="B787" s="13">
        <v>45392</v>
      </c>
      <c r="C787" s="29">
        <f>YEAR(B787) - YEAR(_xlfn.MINIFS($B:$B, $A:$A, A787)) + 1</f>
        <v>1</v>
      </c>
      <c r="D787" s="15">
        <f>IF(C787=1, 1500 - SUMIFS($Y:$Y, $A:$A, A787, $C:$C, C787, $E:$E, "Approved", $Z:$Z, "&lt;&gt;PFA GC", $F:$F, "&lt;&gt;No"),
   IF(C787=2, 1000 - SUMIFS($Y:$Y, $A:$A, A787, $C:$C, C787, $E:$E, "Approved", $Z:$Z, "&lt;&gt;PFA GC", $F:$F, "&lt;&gt;No"),
   IF(C787&gt;=3, 500 - SUMIFS($Y:$Y, $A:$A, A787, $C:$C, C787, $E:$E, "Approved", $Z:$Z, "&lt;&gt;PFA GC", $F:$F, "&lt;&gt;No"), "")))</f>
        <v>500</v>
      </c>
      <c r="E787" s="16" t="s">
        <v>28</v>
      </c>
      <c r="F787" s="28" t="s">
        <v>29</v>
      </c>
      <c r="G787" s="29" t="s">
        <v>30</v>
      </c>
      <c r="H787" s="23" t="s">
        <v>93</v>
      </c>
      <c r="I787" s="23" t="s">
        <v>94</v>
      </c>
      <c r="J787" s="23">
        <v>68516</v>
      </c>
      <c r="K787" s="37" t="s">
        <v>95</v>
      </c>
      <c r="L787" s="20">
        <v>15748</v>
      </c>
      <c r="M787" s="37" t="s">
        <v>96</v>
      </c>
      <c r="N787" s="37" t="s">
        <v>97</v>
      </c>
      <c r="O787" s="37" t="s">
        <v>98</v>
      </c>
      <c r="P787" s="37" t="s">
        <v>99</v>
      </c>
      <c r="Q787" s="37" t="s">
        <v>114</v>
      </c>
      <c r="R787" s="7" t="s">
        <v>486</v>
      </c>
      <c r="S787" s="23">
        <v>2</v>
      </c>
      <c r="T787" s="43">
        <v>3820.41</v>
      </c>
      <c r="U787" s="7">
        <v>14</v>
      </c>
      <c r="V787" s="34" t="s">
        <v>81</v>
      </c>
      <c r="W787" s="23" t="s">
        <v>109</v>
      </c>
      <c r="X787" s="7" t="s">
        <v>34</v>
      </c>
      <c r="Y787" s="10">
        <v>200</v>
      </c>
      <c r="Z787" s="23" t="s">
        <v>35</v>
      </c>
      <c r="AA787" s="12" t="s">
        <v>52</v>
      </c>
      <c r="AB787" s="51"/>
      <c r="AC787" s="23"/>
      <c r="AF787" s="23"/>
    </row>
    <row r="788" spans="1:32" ht="15" customHeight="1" x14ac:dyDescent="0.25">
      <c r="A788" s="30" t="s">
        <v>1637</v>
      </c>
      <c r="B788" s="13">
        <v>45393</v>
      </c>
      <c r="C788" s="29">
        <f>YEAR(B788) - YEAR(_xlfn.MINIFS($B:$B, $A:$A, A788)) + 1</f>
        <v>1</v>
      </c>
      <c r="D788" s="15">
        <f>IF(C788=1, 1500 - SUMIFS($Y:$Y, $A:$A, A788, $C:$C, C788, $E:$E, "Approved", $Z:$Z, "&lt;&gt;PFA GC", $F:$F, "&lt;&gt;No"),
   IF(C788=2, 1000 - SUMIFS($Y:$Y, $A:$A, A788, $C:$C, C788, $E:$E, "Approved", $Z:$Z, "&lt;&gt;PFA GC", $F:$F, "&lt;&gt;No"),
   IF(C788&gt;=3, 500 - SUMIFS($Y:$Y, $A:$A, A788, $C:$C, C788, $E:$E, "Approved", $Z:$Z, "&lt;&gt;PFA GC", $F:$F, "&lt;&gt;No"), "")))</f>
        <v>80.019999999999982</v>
      </c>
      <c r="E788" s="16" t="s">
        <v>28</v>
      </c>
      <c r="F788" s="28" t="s">
        <v>29</v>
      </c>
      <c r="G788" s="29" t="s">
        <v>30</v>
      </c>
      <c r="H788" s="23" t="s">
        <v>93</v>
      </c>
      <c r="I788" s="23" t="s">
        <v>125</v>
      </c>
      <c r="J788" s="23">
        <v>68505</v>
      </c>
      <c r="K788" s="37" t="s">
        <v>95</v>
      </c>
      <c r="L788" s="20">
        <v>14218</v>
      </c>
      <c r="M788" s="37" t="s">
        <v>111</v>
      </c>
      <c r="N788" s="37" t="s">
        <v>97</v>
      </c>
      <c r="O788" s="37" t="s">
        <v>98</v>
      </c>
      <c r="P788" s="37" t="s">
        <v>270</v>
      </c>
      <c r="Q788" s="37" t="s">
        <v>114</v>
      </c>
      <c r="R788" s="7" t="s">
        <v>486</v>
      </c>
      <c r="S788" s="23">
        <v>1</v>
      </c>
      <c r="T788" s="43">
        <v>3278.21</v>
      </c>
      <c r="U788" s="7">
        <v>30</v>
      </c>
      <c r="V788" s="41" t="s">
        <v>81</v>
      </c>
      <c r="W788" s="23" t="s">
        <v>610</v>
      </c>
      <c r="X788" s="7" t="s">
        <v>40</v>
      </c>
      <c r="Y788" s="10">
        <v>200</v>
      </c>
      <c r="Z788" s="23" t="s">
        <v>35</v>
      </c>
      <c r="AA788" s="12" t="s">
        <v>169</v>
      </c>
      <c r="AB788" s="51"/>
      <c r="AC788" s="23"/>
      <c r="AF788" s="23"/>
    </row>
    <row r="789" spans="1:32" ht="15" customHeight="1" x14ac:dyDescent="0.25">
      <c r="A789" s="30" t="s">
        <v>1637</v>
      </c>
      <c r="B789" s="13">
        <v>45393</v>
      </c>
      <c r="C789" s="29">
        <f>YEAR(B789) - YEAR(_xlfn.MINIFS($B:$B, $A:$A, A789)) + 1</f>
        <v>1</v>
      </c>
      <c r="D789" s="15">
        <f>IF(C789=1, 1500 - SUMIFS($Y:$Y, $A:$A, A789, $C:$C, C789, $E:$E, "Approved", $Z:$Z, "&lt;&gt;PFA GC", $F:$F, "&lt;&gt;No"),
   IF(C789=2, 1000 - SUMIFS($Y:$Y, $A:$A, A789, $C:$C, C789, $E:$E, "Approved", $Z:$Z, "&lt;&gt;PFA GC", $F:$F, "&lt;&gt;No"),
   IF(C789&gt;=3, 500 - SUMIFS($Y:$Y, $A:$A, A789, $C:$C, C789, $E:$E, "Approved", $Z:$Z, "&lt;&gt;PFA GC", $F:$F, "&lt;&gt;No"), "")))</f>
        <v>80.019999999999982</v>
      </c>
      <c r="E789" s="16" t="s">
        <v>28</v>
      </c>
      <c r="F789" s="28" t="s">
        <v>29</v>
      </c>
      <c r="G789" s="29" t="s">
        <v>30</v>
      </c>
      <c r="H789" s="23" t="s">
        <v>93</v>
      </c>
      <c r="I789" s="23" t="s">
        <v>125</v>
      </c>
      <c r="J789" s="23">
        <v>68505</v>
      </c>
      <c r="K789" s="37" t="s">
        <v>95</v>
      </c>
      <c r="L789" s="20">
        <v>14218</v>
      </c>
      <c r="M789" s="37" t="s">
        <v>111</v>
      </c>
      <c r="N789" s="37" t="s">
        <v>97</v>
      </c>
      <c r="O789" s="37" t="s">
        <v>98</v>
      </c>
      <c r="P789" s="37" t="s">
        <v>270</v>
      </c>
      <c r="Q789" s="37" t="s">
        <v>114</v>
      </c>
      <c r="R789" s="7" t="s">
        <v>486</v>
      </c>
      <c r="S789" s="23">
        <v>1</v>
      </c>
      <c r="T789" s="43">
        <v>3278.21</v>
      </c>
      <c r="U789" s="7">
        <v>30</v>
      </c>
      <c r="V789" s="41" t="s">
        <v>81</v>
      </c>
      <c r="W789" s="23" t="s">
        <v>610</v>
      </c>
      <c r="X789" s="7" t="s">
        <v>43</v>
      </c>
      <c r="Y789" s="10">
        <v>1219.98</v>
      </c>
      <c r="Z789" s="23"/>
      <c r="AA789" s="12" t="s">
        <v>686</v>
      </c>
      <c r="AB789" s="51"/>
      <c r="AC789" s="23"/>
      <c r="AF789" s="23"/>
    </row>
    <row r="790" spans="1:32" ht="15" customHeight="1" x14ac:dyDescent="0.25">
      <c r="A790" s="30" t="s">
        <v>1640</v>
      </c>
      <c r="B790" s="13">
        <v>45393</v>
      </c>
      <c r="C790" s="29">
        <f>YEAR(B790) - YEAR(_xlfn.MINIFS($B:$B, $A:$A, A790)) + 1</f>
        <v>1</v>
      </c>
      <c r="D790" s="15">
        <f>IF(C790=1, 1500 - SUMIFS($Y:$Y, $A:$A, A790, $C:$C, C790, $E:$E, "Approved", $Z:$Z, "&lt;&gt;PFA GC", $F:$F, "&lt;&gt;No"),
   IF(C790=2, 1000 - SUMIFS($Y:$Y, $A:$A, A790, $C:$C, C790, $E:$E, "Approved", $Z:$Z, "&lt;&gt;PFA GC", $F:$F, "&lt;&gt;No"),
   IF(C790&gt;=3, 500 - SUMIFS($Y:$Y, $A:$A, A790, $C:$C, C790, $E:$E, "Approved", $Z:$Z, "&lt;&gt;PFA GC", $F:$F, "&lt;&gt;No"), "")))</f>
        <v>1289.47</v>
      </c>
      <c r="E790" s="16" t="s">
        <v>28</v>
      </c>
      <c r="F790" s="28" t="s">
        <v>29</v>
      </c>
      <c r="G790" s="29" t="s">
        <v>30</v>
      </c>
      <c r="H790" s="23" t="s">
        <v>93</v>
      </c>
      <c r="I790" s="23" t="s">
        <v>94</v>
      </c>
      <c r="J790" s="23">
        <v>68503</v>
      </c>
      <c r="K790" s="37" t="s">
        <v>95</v>
      </c>
      <c r="L790" s="20">
        <v>19541</v>
      </c>
      <c r="M790" s="37" t="s">
        <v>111</v>
      </c>
      <c r="N790" s="37" t="s">
        <v>97</v>
      </c>
      <c r="O790" s="37" t="s">
        <v>98</v>
      </c>
      <c r="P790" s="37" t="s">
        <v>99</v>
      </c>
      <c r="Q790" s="37" t="s">
        <v>114</v>
      </c>
      <c r="R790" s="7" t="s">
        <v>486</v>
      </c>
      <c r="S790" s="23">
        <v>2</v>
      </c>
      <c r="T790" s="43">
        <v>2331.6999999999998</v>
      </c>
      <c r="U790" s="7">
        <v>15</v>
      </c>
      <c r="V790" s="48" t="s">
        <v>82</v>
      </c>
      <c r="W790" s="23" t="s">
        <v>206</v>
      </c>
      <c r="X790" s="7" t="s">
        <v>49</v>
      </c>
      <c r="Y790" s="10">
        <v>210.53</v>
      </c>
      <c r="Z790" s="23"/>
      <c r="AA790" s="12" t="s">
        <v>685</v>
      </c>
      <c r="AB790" s="51"/>
      <c r="AC790" s="23"/>
      <c r="AF790" s="23"/>
    </row>
    <row r="791" spans="1:32" ht="15" customHeight="1" x14ac:dyDescent="0.25">
      <c r="A791" s="30" t="s">
        <v>1639</v>
      </c>
      <c r="B791" s="13">
        <v>45393</v>
      </c>
      <c r="C791" s="29">
        <f>YEAR(B791) - YEAR(_xlfn.MINIFS($B:$B, $A:$A, A791)) + 1</f>
        <v>1</v>
      </c>
      <c r="D791" s="15">
        <f>IF(C791=1, 1500 - SUMIFS($Y:$Y, $A:$A, A791, $C:$C, C791, $E:$E, "Approved", $Z:$Z, "&lt;&gt;PFA GC", $F:$F, "&lt;&gt;No"),
   IF(C791=2, 1000 - SUMIFS($Y:$Y, $A:$A, A791, $C:$C, C791, $E:$E, "Approved", $Z:$Z, "&lt;&gt;PFA GC", $F:$F, "&lt;&gt;No"),
   IF(C791&gt;=3, 500 - SUMIFS($Y:$Y, $A:$A, A791, $C:$C, C791, $E:$E, "Approved", $Z:$Z, "&lt;&gt;PFA GC", $F:$F, "&lt;&gt;No"), "")))</f>
        <v>1300</v>
      </c>
      <c r="E791" s="16" t="s">
        <v>28</v>
      </c>
      <c r="F791" s="28" t="s">
        <v>29</v>
      </c>
      <c r="G791" s="29" t="s">
        <v>30</v>
      </c>
      <c r="H791" s="23" t="s">
        <v>684</v>
      </c>
      <c r="I791" s="23" t="s">
        <v>94</v>
      </c>
      <c r="J791" s="23">
        <v>68873</v>
      </c>
      <c r="K791" s="37" t="s">
        <v>95</v>
      </c>
      <c r="L791" s="20">
        <v>28083</v>
      </c>
      <c r="M791" s="37" t="s">
        <v>101</v>
      </c>
      <c r="N791" s="37" t="s">
        <v>102</v>
      </c>
      <c r="O791" s="37" t="s">
        <v>98</v>
      </c>
      <c r="P791" s="37" t="s">
        <v>231</v>
      </c>
      <c r="Q791" s="37" t="s">
        <v>114</v>
      </c>
      <c r="R791" s="7" t="s">
        <v>488</v>
      </c>
      <c r="S791" s="23">
        <v>1</v>
      </c>
      <c r="T791" s="43">
        <v>0</v>
      </c>
      <c r="U791" s="7">
        <v>48</v>
      </c>
      <c r="V791" s="48" t="s">
        <v>144</v>
      </c>
      <c r="W791" s="23" t="s">
        <v>145</v>
      </c>
      <c r="X791" s="7" t="s">
        <v>34</v>
      </c>
      <c r="Y791" s="10">
        <v>200</v>
      </c>
      <c r="Z791" s="23" t="s">
        <v>35</v>
      </c>
      <c r="AA791" s="12" t="s">
        <v>52</v>
      </c>
      <c r="AB791" s="51"/>
      <c r="AC791" s="23"/>
      <c r="AF791" s="23"/>
    </row>
    <row r="792" spans="1:32" ht="15" customHeight="1" x14ac:dyDescent="0.25">
      <c r="A792" s="42" t="s">
        <v>1638</v>
      </c>
      <c r="B792" s="47">
        <v>45393</v>
      </c>
      <c r="C792" s="44">
        <f>YEAR(B792) - YEAR(_xlfn.MINIFS($B:$B, $A:$A, A792)) + 1</f>
        <v>1</v>
      </c>
      <c r="D792" s="15">
        <f>IF(C792=1, 1500 - SUMIFS($Y:$Y, $A:$A, A792, $C:$C, C792, $E:$E, "Approved", $Z:$Z, "&lt;&gt;PFA GC", $F:$F, "&lt;&gt;No"),
   IF(C792=2, 1000 - SUMIFS($Y:$Y, $A:$A, A792, $C:$C, C792, $E:$E, "Approved", $Z:$Z, "&lt;&gt;PFA GC", $F:$F, "&lt;&gt;No"),
   IF(C792&gt;=3, 500 - SUMIFS($Y:$Y, $A:$A, A792, $C:$C, C792, $E:$E, "Approved", $Z:$Z, "&lt;&gt;PFA GC", $F:$F, "&lt;&gt;No"), "")))</f>
        <v>104.68000000000006</v>
      </c>
      <c r="E792" s="16" t="s">
        <v>28</v>
      </c>
      <c r="F792" s="49" t="s">
        <v>29</v>
      </c>
      <c r="G792" s="44" t="s">
        <v>30</v>
      </c>
      <c r="H792" s="41" t="s">
        <v>132</v>
      </c>
      <c r="I792" s="41" t="s">
        <v>94</v>
      </c>
      <c r="J792" s="41">
        <v>68410</v>
      </c>
      <c r="K792" s="41" t="s">
        <v>95</v>
      </c>
      <c r="L792" s="55" t="s">
        <v>31</v>
      </c>
      <c r="M792" s="41" t="s">
        <v>101</v>
      </c>
      <c r="N792" s="41" t="s">
        <v>97</v>
      </c>
      <c r="O792" s="41" t="s">
        <v>98</v>
      </c>
      <c r="P792" s="41" t="s">
        <v>270</v>
      </c>
      <c r="Q792" s="41" t="s">
        <v>231</v>
      </c>
      <c r="R792" s="7" t="s">
        <v>486</v>
      </c>
      <c r="S792" s="41">
        <v>1</v>
      </c>
      <c r="T792" s="46">
        <v>1166</v>
      </c>
      <c r="U792" s="7">
        <v>88</v>
      </c>
      <c r="V792" s="41" t="s">
        <v>85</v>
      </c>
      <c r="W792" s="41" t="s">
        <v>107</v>
      </c>
      <c r="X792" s="7" t="s">
        <v>43</v>
      </c>
      <c r="Y792" s="10">
        <v>697.66</v>
      </c>
      <c r="Z792" s="41"/>
      <c r="AA792" s="41" t="s">
        <v>291</v>
      </c>
      <c r="AB792" s="63"/>
      <c r="AC792" s="41"/>
      <c r="AF792" s="23"/>
    </row>
    <row r="793" spans="1:32" ht="15" customHeight="1" x14ac:dyDescent="0.25">
      <c r="A793" s="30" t="s">
        <v>1442</v>
      </c>
      <c r="B793" s="13">
        <v>45394</v>
      </c>
      <c r="C793" s="29">
        <f>YEAR(B793) - YEAR(_xlfn.MINIFS($B:$B, $A:$A, A793)) + 1</f>
        <v>2</v>
      </c>
      <c r="D793" s="15">
        <f>IF(C793=1, 1500 - SUMIFS($Y:$Y, $A:$A, A793, $C:$C, C793, $E:$E, "Approved", $Z:$Z, "&lt;&gt;PFA GC", $F:$F, "&lt;&gt;No"),
   IF(C793=2, 1000 - SUMIFS($Y:$Y, $A:$A, A793, $C:$C, C793, $E:$E, "Approved", $Z:$Z, "&lt;&gt;PFA GC", $F:$F, "&lt;&gt;No"),
   IF(C793&gt;=3, 500 - SUMIFS($Y:$Y, $A:$A, A793, $C:$C, C793, $E:$E, "Approved", $Z:$Z, "&lt;&gt;PFA GC", $F:$F, "&lt;&gt;No"), "")))</f>
        <v>-245.90000000000009</v>
      </c>
      <c r="E793" s="16" t="s">
        <v>28</v>
      </c>
      <c r="F793" s="28" t="s">
        <v>29</v>
      </c>
      <c r="G793" s="29" t="s">
        <v>30</v>
      </c>
      <c r="H793" s="23" t="s">
        <v>93</v>
      </c>
      <c r="I793" s="23" t="s">
        <v>125</v>
      </c>
      <c r="J793" s="23">
        <v>68516</v>
      </c>
      <c r="K793" s="23" t="s">
        <v>95</v>
      </c>
      <c r="L793" s="20" t="s">
        <v>2103</v>
      </c>
      <c r="M793" s="37" t="s">
        <v>108</v>
      </c>
      <c r="N793" s="23" t="s">
        <v>97</v>
      </c>
      <c r="O793" s="23" t="s">
        <v>98</v>
      </c>
      <c r="P793" s="23" t="s">
        <v>99</v>
      </c>
      <c r="Q793" s="23" t="s">
        <v>114</v>
      </c>
      <c r="R793" s="7" t="s">
        <v>31</v>
      </c>
      <c r="S793" s="23">
        <v>2</v>
      </c>
      <c r="T793" s="43">
        <v>4454</v>
      </c>
      <c r="U793" s="7" t="s">
        <v>31</v>
      </c>
      <c r="V793" s="41" t="s">
        <v>81</v>
      </c>
      <c r="W793" s="23" t="s">
        <v>109</v>
      </c>
      <c r="X793" s="7" t="s">
        <v>45</v>
      </c>
      <c r="Y793" s="10">
        <v>83.22</v>
      </c>
      <c r="Z793" s="23" t="s">
        <v>38</v>
      </c>
      <c r="AA793" s="12" t="s">
        <v>104</v>
      </c>
      <c r="AB793" s="51" t="s">
        <v>29</v>
      </c>
      <c r="AC793" s="23" t="s">
        <v>99</v>
      </c>
      <c r="AF793" s="23"/>
    </row>
    <row r="794" spans="1:32" ht="15" customHeight="1" x14ac:dyDescent="0.25">
      <c r="A794" s="42" t="s">
        <v>1207</v>
      </c>
      <c r="B794" s="13">
        <v>45394</v>
      </c>
      <c r="C794" s="29">
        <f>YEAR(B794) - YEAR(_xlfn.MINIFS($B:$B, $A:$A, A794)) + 1</f>
        <v>2</v>
      </c>
      <c r="D794" s="15">
        <f>IF(C794=1, 1500 - SUMIFS($Y:$Y, $A:$A, A794, $C:$C, C794, $E:$E, "Approved", $Z:$Z, "&lt;&gt;PFA GC", $F:$F, "&lt;&gt;No"),
   IF(C794=2, 1000 - SUMIFS($Y:$Y, $A:$A, A794, $C:$C, C794, $E:$E, "Approved", $Z:$Z, "&lt;&gt;PFA GC", $F:$F, "&lt;&gt;No"),
   IF(C794&gt;=3, 500 - SUMIFS($Y:$Y, $A:$A, A794, $C:$C, C794, $E:$E, "Approved", $Z:$Z, "&lt;&gt;PFA GC", $F:$F, "&lt;&gt;No"), "")))</f>
        <v>1000</v>
      </c>
      <c r="E794" s="16" t="s">
        <v>28</v>
      </c>
      <c r="F794" s="28">
        <v>45394</v>
      </c>
      <c r="G794" s="28" t="s">
        <v>30</v>
      </c>
      <c r="H794" s="23" t="s">
        <v>31</v>
      </c>
      <c r="I794" s="23" t="s">
        <v>31</v>
      </c>
      <c r="J794" s="23" t="s">
        <v>31</v>
      </c>
      <c r="K794" s="23" t="s">
        <v>31</v>
      </c>
      <c r="L794" s="20">
        <v>19082</v>
      </c>
      <c r="M794" s="37" t="s">
        <v>31</v>
      </c>
      <c r="N794" s="37" t="s">
        <v>31</v>
      </c>
      <c r="O794" s="37" t="s">
        <v>31</v>
      </c>
      <c r="P794" s="37" t="s">
        <v>31</v>
      </c>
      <c r="Q794" s="37" t="s">
        <v>31</v>
      </c>
      <c r="R794" s="7" t="s">
        <v>31</v>
      </c>
      <c r="S794" s="37" t="s">
        <v>31</v>
      </c>
      <c r="T794" s="43" t="s">
        <v>31</v>
      </c>
      <c r="U794" s="7" t="s">
        <v>31</v>
      </c>
      <c r="V794" s="48" t="s">
        <v>32</v>
      </c>
      <c r="W794" s="23" t="s">
        <v>61</v>
      </c>
      <c r="X794" s="7" t="s">
        <v>34</v>
      </c>
      <c r="Y794" s="10">
        <v>25</v>
      </c>
      <c r="Z794" s="23" t="s">
        <v>89</v>
      </c>
      <c r="AA794" s="37" t="s">
        <v>63</v>
      </c>
      <c r="AB794" s="51"/>
      <c r="AC794" s="23"/>
      <c r="AF794" s="23"/>
    </row>
    <row r="795" spans="1:32" ht="15" customHeight="1" x14ac:dyDescent="0.25">
      <c r="A795" s="42" t="s">
        <v>1203</v>
      </c>
      <c r="B795" s="13">
        <v>45394</v>
      </c>
      <c r="C795" s="29">
        <f>YEAR(B795) - YEAR(_xlfn.MINIFS($B:$B, $A:$A, A795)) + 1</f>
        <v>2</v>
      </c>
      <c r="D795" s="15">
        <f>IF(C795=1, 1500 - SUMIFS($Y:$Y, $A:$A, A795, $C:$C, C795, $E:$E, "Approved", $Z:$Z, "&lt;&gt;PFA GC", $F:$F, "&lt;&gt;No"),
   IF(C795=2, 1000 - SUMIFS($Y:$Y, $A:$A, A795, $C:$C, C795, $E:$E, "Approved", $Z:$Z, "&lt;&gt;PFA GC", $F:$F, "&lt;&gt;No"),
   IF(C795&gt;=3, 500 - SUMIFS($Y:$Y, $A:$A, A795, $C:$C, C795, $E:$E, "Approved", $Z:$Z, "&lt;&gt;PFA GC", $F:$F, "&lt;&gt;No"), "")))</f>
        <v>1000</v>
      </c>
      <c r="E795" s="16" t="s">
        <v>28</v>
      </c>
      <c r="F795" s="28">
        <v>45394</v>
      </c>
      <c r="G795" s="28" t="s">
        <v>30</v>
      </c>
      <c r="H795" s="23" t="s">
        <v>31</v>
      </c>
      <c r="I795" s="23" t="s">
        <v>31</v>
      </c>
      <c r="J795" s="23" t="s">
        <v>31</v>
      </c>
      <c r="K795" s="23" t="s">
        <v>31</v>
      </c>
      <c r="L795" s="20">
        <v>22862</v>
      </c>
      <c r="M795" s="37" t="s">
        <v>31</v>
      </c>
      <c r="N795" s="37" t="s">
        <v>31</v>
      </c>
      <c r="O795" s="37" t="s">
        <v>31</v>
      </c>
      <c r="P795" s="37" t="s">
        <v>31</v>
      </c>
      <c r="Q795" s="37" t="s">
        <v>31</v>
      </c>
      <c r="R795" s="7" t="s">
        <v>31</v>
      </c>
      <c r="S795" s="37" t="s">
        <v>31</v>
      </c>
      <c r="T795" s="43" t="s">
        <v>31</v>
      </c>
      <c r="U795" s="7" t="s">
        <v>31</v>
      </c>
      <c r="V795" s="48" t="s">
        <v>32</v>
      </c>
      <c r="W795" s="23" t="s">
        <v>61</v>
      </c>
      <c r="X795" s="7" t="s">
        <v>34</v>
      </c>
      <c r="Y795" s="10">
        <v>50</v>
      </c>
      <c r="Z795" s="23" t="s">
        <v>89</v>
      </c>
      <c r="AA795" s="37" t="s">
        <v>63</v>
      </c>
      <c r="AB795" s="51"/>
      <c r="AC795" s="23"/>
      <c r="AF795" s="23"/>
    </row>
    <row r="796" spans="1:32" ht="15" customHeight="1" x14ac:dyDescent="0.25">
      <c r="A796" s="42" t="s">
        <v>1588</v>
      </c>
      <c r="B796" s="13">
        <v>45394</v>
      </c>
      <c r="C796" s="29">
        <f>YEAR(B796) - YEAR(_xlfn.MINIFS($B:$B, $A:$A, A796)) + 1</f>
        <v>1</v>
      </c>
      <c r="D796" s="15">
        <f>IF(C796=1, 1500 - SUMIFS($Y:$Y, $A:$A, A796, $C:$C, C796, $E:$E, "Approved", $Z:$Z, "&lt;&gt;PFA GC", $F:$F, "&lt;&gt;No"),
   IF(C796=2, 1000 - SUMIFS($Y:$Y, $A:$A, A796, $C:$C, C796, $E:$E, "Approved", $Z:$Z, "&lt;&gt;PFA GC", $F:$F, "&lt;&gt;No"),
   IF(C796&gt;=3, 500 - SUMIFS($Y:$Y, $A:$A, A796, $C:$C, C796, $E:$E, "Approved", $Z:$Z, "&lt;&gt;PFA GC", $F:$F, "&lt;&gt;No"), "")))</f>
        <v>1500</v>
      </c>
      <c r="E796" s="16" t="s">
        <v>28</v>
      </c>
      <c r="F796" s="28">
        <v>45394</v>
      </c>
      <c r="G796" s="28" t="s">
        <v>30</v>
      </c>
      <c r="H796" s="23" t="s">
        <v>31</v>
      </c>
      <c r="I796" s="23" t="s">
        <v>31</v>
      </c>
      <c r="J796" s="23" t="s">
        <v>31</v>
      </c>
      <c r="K796" s="23" t="s">
        <v>31</v>
      </c>
      <c r="L796" s="20">
        <v>23074</v>
      </c>
      <c r="M796" s="37" t="s">
        <v>31</v>
      </c>
      <c r="N796" s="37" t="s">
        <v>31</v>
      </c>
      <c r="O796" s="37" t="s">
        <v>31</v>
      </c>
      <c r="P796" s="37" t="s">
        <v>31</v>
      </c>
      <c r="Q796" s="37" t="s">
        <v>31</v>
      </c>
      <c r="R796" s="7" t="s">
        <v>31</v>
      </c>
      <c r="S796" s="37" t="s">
        <v>31</v>
      </c>
      <c r="T796" s="43" t="s">
        <v>31</v>
      </c>
      <c r="U796" s="7" t="s">
        <v>31</v>
      </c>
      <c r="V796" s="48" t="s">
        <v>32</v>
      </c>
      <c r="W796" s="23" t="s">
        <v>61</v>
      </c>
      <c r="X796" s="7" t="s">
        <v>34</v>
      </c>
      <c r="Y796" s="10">
        <v>50</v>
      </c>
      <c r="Z796" s="23" t="s">
        <v>89</v>
      </c>
      <c r="AA796" s="37" t="s">
        <v>63</v>
      </c>
      <c r="AB796" s="51"/>
      <c r="AC796" s="23"/>
      <c r="AF796" s="23"/>
    </row>
    <row r="797" spans="1:32" ht="15" customHeight="1" x14ac:dyDescent="0.25">
      <c r="A797" s="42" t="s">
        <v>1641</v>
      </c>
      <c r="B797" s="13">
        <v>45394</v>
      </c>
      <c r="C797" s="29">
        <f>YEAR(B797) - YEAR(_xlfn.MINIFS($B:$B, $A:$A, A797)) + 1</f>
        <v>1</v>
      </c>
      <c r="D797" s="15">
        <f>IF(C797=1, 1500 - SUMIFS($Y:$Y, $A:$A, A797, $C:$C, C797, $E:$E, "Approved", $Z:$Z, "&lt;&gt;PFA GC", $F:$F, "&lt;&gt;No"),
   IF(C797=2, 1000 - SUMIFS($Y:$Y, $A:$A, A797, $C:$C, C797, $E:$E, "Approved", $Z:$Z, "&lt;&gt;PFA GC", $F:$F, "&lt;&gt;No"),
   IF(C797&gt;=3, 500 - SUMIFS($Y:$Y, $A:$A, A797, $C:$C, C797, $E:$E, "Approved", $Z:$Z, "&lt;&gt;PFA GC", $F:$F, "&lt;&gt;No"), "")))</f>
        <v>1500</v>
      </c>
      <c r="E797" s="16" t="s">
        <v>28</v>
      </c>
      <c r="F797" s="28">
        <v>45394</v>
      </c>
      <c r="G797" s="28" t="s">
        <v>30</v>
      </c>
      <c r="H797" s="23" t="s">
        <v>31</v>
      </c>
      <c r="I797" s="23" t="s">
        <v>31</v>
      </c>
      <c r="J797" s="23" t="s">
        <v>31</v>
      </c>
      <c r="K797" s="23" t="s">
        <v>31</v>
      </c>
      <c r="L797" s="20">
        <v>23749</v>
      </c>
      <c r="M797" s="37" t="s">
        <v>31</v>
      </c>
      <c r="N797" s="37" t="s">
        <v>31</v>
      </c>
      <c r="O797" s="37" t="s">
        <v>31</v>
      </c>
      <c r="P797" s="37" t="s">
        <v>31</v>
      </c>
      <c r="Q797" s="37" t="s">
        <v>31</v>
      </c>
      <c r="R797" s="7" t="s">
        <v>31</v>
      </c>
      <c r="S797" s="37" t="s">
        <v>31</v>
      </c>
      <c r="T797" s="43" t="s">
        <v>31</v>
      </c>
      <c r="U797" s="7" t="s">
        <v>31</v>
      </c>
      <c r="V797" s="48" t="s">
        <v>32</v>
      </c>
      <c r="W797" s="23" t="s">
        <v>61</v>
      </c>
      <c r="X797" s="7" t="s">
        <v>34</v>
      </c>
      <c r="Y797" s="10">
        <v>100</v>
      </c>
      <c r="Z797" s="23" t="s">
        <v>89</v>
      </c>
      <c r="AA797" s="37" t="s">
        <v>63</v>
      </c>
      <c r="AB797" s="51"/>
      <c r="AC797" s="23"/>
      <c r="AF797" s="23"/>
    </row>
    <row r="798" spans="1:32" ht="15" customHeight="1" x14ac:dyDescent="0.25">
      <c r="A798" s="42" t="s">
        <v>1531</v>
      </c>
      <c r="B798" s="47">
        <v>45397</v>
      </c>
      <c r="C798" s="44">
        <f>YEAR(B798) - YEAR(_xlfn.MINIFS($B:$B, $A:$A, A798)) + 1</f>
        <v>1</v>
      </c>
      <c r="D798" s="15">
        <f>IF(C798=1, 1500 - SUMIFS($Y:$Y, $A:$A, A798, $C:$C, C798, $E:$E, "Approved", $Z:$Z, "&lt;&gt;PFA GC", $F:$F, "&lt;&gt;No"),
   IF(C798=2, 1000 - SUMIFS($Y:$Y, $A:$A, A798, $C:$C, C798, $E:$E, "Approved", $Z:$Z, "&lt;&gt;PFA GC", $F:$F, "&lt;&gt;No"),
   IF(C798&gt;=3, 500 - SUMIFS($Y:$Y, $A:$A, A798, $C:$C, C798, $E:$E, "Approved", $Z:$Z, "&lt;&gt;PFA GC", $F:$F, "&lt;&gt;No"), "")))</f>
        <v>310.22000000000003</v>
      </c>
      <c r="E798" s="16" t="s">
        <v>28</v>
      </c>
      <c r="F798" s="49" t="s">
        <v>29</v>
      </c>
      <c r="G798" s="44" t="s">
        <v>30</v>
      </c>
      <c r="H798" s="41" t="s">
        <v>584</v>
      </c>
      <c r="I798" s="41" t="s">
        <v>94</v>
      </c>
      <c r="J798" s="41">
        <v>68814</v>
      </c>
      <c r="K798" s="41" t="s">
        <v>95</v>
      </c>
      <c r="L798" s="20" t="s">
        <v>2079</v>
      </c>
      <c r="M798" s="45" t="s">
        <v>96</v>
      </c>
      <c r="N798" s="41" t="s">
        <v>102</v>
      </c>
      <c r="O798" s="41" t="s">
        <v>98</v>
      </c>
      <c r="P798" s="23" t="s">
        <v>99</v>
      </c>
      <c r="Q798" s="41" t="s">
        <v>114</v>
      </c>
      <c r="R798" s="7" t="s">
        <v>507</v>
      </c>
      <c r="S798" s="41">
        <v>2</v>
      </c>
      <c r="T798" s="46">
        <v>3148</v>
      </c>
      <c r="U798" s="7">
        <v>148</v>
      </c>
      <c r="V798" s="48" t="s">
        <v>32</v>
      </c>
      <c r="W798" s="41" t="s">
        <v>61</v>
      </c>
      <c r="X798" s="7" t="s">
        <v>34</v>
      </c>
      <c r="Y798" s="10">
        <v>75</v>
      </c>
      <c r="Z798" s="23" t="s">
        <v>35</v>
      </c>
      <c r="AA798" s="12" t="s">
        <v>52</v>
      </c>
      <c r="AB798" s="51" t="s">
        <v>29</v>
      </c>
      <c r="AC798" s="23" t="s">
        <v>91</v>
      </c>
      <c r="AF798" s="23"/>
    </row>
    <row r="799" spans="1:32" ht="15" customHeight="1" x14ac:dyDescent="0.25">
      <c r="A799" s="42" t="s">
        <v>1448</v>
      </c>
      <c r="B799" s="47">
        <v>45397</v>
      </c>
      <c r="C799" s="44">
        <f>YEAR(B799) - YEAR(_xlfn.MINIFS($B:$B, $A:$A, A799)) + 1</f>
        <v>2</v>
      </c>
      <c r="D799" s="15">
        <f>IF(C799=1, 1500 - SUMIFS($Y:$Y, $A:$A, A799, $C:$C, C799, $E:$E, "Approved", $Z:$Z, "&lt;&gt;PFA GC", $F:$F, "&lt;&gt;No"),
   IF(C799=2, 1000 - SUMIFS($Y:$Y, $A:$A, A799, $C:$C, C799, $E:$E, "Approved", $Z:$Z, "&lt;&gt;PFA GC", $F:$F, "&lt;&gt;No"),
   IF(C799&gt;=3, 500 - SUMIFS($Y:$Y, $A:$A, A799, $C:$C, C799, $E:$E, "Approved", $Z:$Z, "&lt;&gt;PFA GC", $F:$F, "&lt;&gt;No"), "")))</f>
        <v>33</v>
      </c>
      <c r="E799" s="16" t="s">
        <v>28</v>
      </c>
      <c r="F799" s="49" t="s">
        <v>29</v>
      </c>
      <c r="G799" s="44" t="s">
        <v>30</v>
      </c>
      <c r="H799" s="41" t="s">
        <v>31</v>
      </c>
      <c r="I799" s="41" t="s">
        <v>31</v>
      </c>
      <c r="J799" s="41" t="s">
        <v>31</v>
      </c>
      <c r="K799" s="41" t="s">
        <v>31</v>
      </c>
      <c r="L799" s="20">
        <v>25519</v>
      </c>
      <c r="M799" s="45" t="s">
        <v>31</v>
      </c>
      <c r="N799" s="41" t="s">
        <v>31</v>
      </c>
      <c r="O799" s="41" t="s">
        <v>31</v>
      </c>
      <c r="P799" s="41" t="s">
        <v>31</v>
      </c>
      <c r="Q799" s="41" t="s">
        <v>31</v>
      </c>
      <c r="R799" s="7" t="s">
        <v>31</v>
      </c>
      <c r="S799" s="41" t="s">
        <v>31</v>
      </c>
      <c r="T799" s="46" t="s">
        <v>31</v>
      </c>
      <c r="U799" s="7" t="s">
        <v>31</v>
      </c>
      <c r="V799" s="22" t="s">
        <v>32</v>
      </c>
      <c r="W799" s="41" t="s">
        <v>61</v>
      </c>
      <c r="X799" s="7" t="s">
        <v>33</v>
      </c>
      <c r="Y799" s="10">
        <v>14</v>
      </c>
      <c r="Z799" s="23" t="s">
        <v>38</v>
      </c>
      <c r="AA799" s="12" t="s">
        <v>59</v>
      </c>
      <c r="AB799" s="51" t="s">
        <v>29</v>
      </c>
      <c r="AC799" s="23" t="s">
        <v>91</v>
      </c>
      <c r="AF799" s="23"/>
    </row>
    <row r="800" spans="1:32" ht="15" customHeight="1" x14ac:dyDescent="0.25">
      <c r="A800" s="30" t="s">
        <v>1643</v>
      </c>
      <c r="B800" s="13">
        <v>45398</v>
      </c>
      <c r="C800" s="29">
        <f>YEAR(B800) - YEAR(_xlfn.MINIFS($B:$B, $A:$A, A800)) + 1</f>
        <v>1</v>
      </c>
      <c r="D800" s="15">
        <f>IF(C800=1, 1500 - SUMIFS($Y:$Y, $A:$A, A800, $C:$C, C800, $E:$E, "Approved", $Z:$Z, "&lt;&gt;PFA GC", $F:$F, "&lt;&gt;No"),
   IF(C800=2, 1000 - SUMIFS($Y:$Y, $A:$A, A800, $C:$C, C800, $E:$E, "Approved", $Z:$Z, "&lt;&gt;PFA GC", $F:$F, "&lt;&gt;No"),
   IF(C800&gt;=3, 500 - SUMIFS($Y:$Y, $A:$A, A800, $C:$C, C800, $E:$E, "Approved", $Z:$Z, "&lt;&gt;PFA GC", $F:$F, "&lt;&gt;No"), "")))</f>
        <v>-61</v>
      </c>
      <c r="E800" s="16" t="s">
        <v>28</v>
      </c>
      <c r="F800" s="28" t="s">
        <v>29</v>
      </c>
      <c r="G800" s="29" t="s">
        <v>30</v>
      </c>
      <c r="H800" s="23" t="s">
        <v>434</v>
      </c>
      <c r="I800" s="23" t="s">
        <v>94</v>
      </c>
      <c r="J800" s="23">
        <v>68826</v>
      </c>
      <c r="K800" s="37" t="s">
        <v>95</v>
      </c>
      <c r="L800" s="20">
        <v>26279</v>
      </c>
      <c r="M800" s="37" t="s">
        <v>101</v>
      </c>
      <c r="N800" s="37" t="s">
        <v>102</v>
      </c>
      <c r="O800" s="37" t="s">
        <v>98</v>
      </c>
      <c r="P800" s="41" t="s">
        <v>270</v>
      </c>
      <c r="Q800" s="37" t="s">
        <v>114</v>
      </c>
      <c r="R800" s="7" t="s">
        <v>488</v>
      </c>
      <c r="S800" s="23">
        <v>2</v>
      </c>
      <c r="T800" s="43">
        <v>1100</v>
      </c>
      <c r="U800" s="7">
        <v>30</v>
      </c>
      <c r="V800" s="22" t="s">
        <v>32</v>
      </c>
      <c r="W800" s="23" t="s">
        <v>61</v>
      </c>
      <c r="X800" s="7" t="s">
        <v>41</v>
      </c>
      <c r="Y800" s="10">
        <v>1561</v>
      </c>
      <c r="Z800" s="23" t="s">
        <v>48</v>
      </c>
      <c r="AA800" s="12" t="s">
        <v>687</v>
      </c>
      <c r="AB800" s="51" t="s">
        <v>29</v>
      </c>
      <c r="AC800" s="23"/>
      <c r="AF800" s="23"/>
    </row>
    <row r="801" spans="1:32" ht="15" customHeight="1" x14ac:dyDescent="0.25">
      <c r="A801" s="30" t="s">
        <v>1642</v>
      </c>
      <c r="B801" s="13">
        <v>45398</v>
      </c>
      <c r="C801" s="29">
        <f>YEAR(B801) - YEAR(_xlfn.MINIFS($B:$B, $A:$A, A801)) + 1</f>
        <v>1</v>
      </c>
      <c r="D801" s="15">
        <f>IF(C801=1, 1500 - SUMIFS($Y:$Y, $A:$A, A801, $C:$C, C801, $E:$E, "Approved", $Z:$Z, "&lt;&gt;PFA GC", $F:$F, "&lt;&gt;No"),
   IF(C801=2, 1000 - SUMIFS($Y:$Y, $A:$A, A801, $C:$C, C801, $E:$E, "Approved", $Z:$Z, "&lt;&gt;PFA GC", $F:$F, "&lt;&gt;No"),
   IF(C801&gt;=3, 500 - SUMIFS($Y:$Y, $A:$A, A801, $C:$C, C801, $E:$E, "Approved", $Z:$Z, "&lt;&gt;PFA GC", $F:$F, "&lt;&gt;No"), "")))</f>
        <v>1500</v>
      </c>
      <c r="E801" s="36" t="s">
        <v>147</v>
      </c>
      <c r="F801" s="28" t="s">
        <v>99</v>
      </c>
      <c r="G801" s="44" t="s">
        <v>229</v>
      </c>
      <c r="K801" s="37"/>
      <c r="L801" s="20" t="s">
        <v>31</v>
      </c>
      <c r="M801" s="37"/>
      <c r="R801" s="7"/>
      <c r="S801" s="23"/>
      <c r="T801" s="43"/>
      <c r="U801" s="7"/>
      <c r="V801" s="34" t="s">
        <v>81</v>
      </c>
      <c r="W801" s="23" t="s">
        <v>610</v>
      </c>
      <c r="X801" s="7" t="s">
        <v>41</v>
      </c>
      <c r="Y801" s="10"/>
      <c r="Z801" s="23"/>
      <c r="AA801" s="12"/>
      <c r="AB801" s="51"/>
      <c r="AC801" s="29"/>
      <c r="AF801" s="23"/>
    </row>
    <row r="802" spans="1:32" ht="15" customHeight="1" x14ac:dyDescent="0.25">
      <c r="A802" s="42" t="s">
        <v>1484</v>
      </c>
      <c r="B802" s="13">
        <v>45399</v>
      </c>
      <c r="C802" s="29">
        <f>YEAR(B802) - YEAR(_xlfn.MINIFS($B:$B, $A:$A, A802)) + 1</f>
        <v>1</v>
      </c>
      <c r="D802" s="15">
        <f>IF(C802=1, 1500 - SUMIFS($Y:$Y, $A:$A, A802, $C:$C, C802, $E:$E, "Approved", $Z:$Z, "&lt;&gt;PFA GC", $F:$F, "&lt;&gt;No"),
   IF(C802=2, 1000 - SUMIFS($Y:$Y, $A:$A, A802, $C:$C, C802, $E:$E, "Approved", $Z:$Z, "&lt;&gt;PFA GC", $F:$F, "&lt;&gt;No"),
   IF(C802&gt;=3, 500 - SUMIFS($Y:$Y, $A:$A, A802, $C:$C, C802, $E:$E, "Approved", $Z:$Z, "&lt;&gt;PFA GC", $F:$F, "&lt;&gt;No"), "")))</f>
        <v>332.06999999999994</v>
      </c>
      <c r="E802" s="16" t="s">
        <v>28</v>
      </c>
      <c r="F802" s="28" t="s">
        <v>29</v>
      </c>
      <c r="G802" s="29" t="s">
        <v>30</v>
      </c>
      <c r="H802" s="41" t="s">
        <v>516</v>
      </c>
      <c r="I802" s="41" t="s">
        <v>94</v>
      </c>
      <c r="J802" s="41">
        <v>68418</v>
      </c>
      <c r="K802" s="23" t="s">
        <v>95</v>
      </c>
      <c r="L802" s="20" t="s">
        <v>2075</v>
      </c>
      <c r="M802" s="45" t="s">
        <v>96</v>
      </c>
      <c r="N802" s="41" t="s">
        <v>97</v>
      </c>
      <c r="O802" s="41" t="s">
        <v>98</v>
      </c>
      <c r="P802" s="41" t="s">
        <v>270</v>
      </c>
      <c r="Q802" s="41" t="s">
        <v>114</v>
      </c>
      <c r="R802" s="7" t="s">
        <v>517</v>
      </c>
      <c r="S802" s="41">
        <v>2</v>
      </c>
      <c r="T802" s="46">
        <v>1022.273</v>
      </c>
      <c r="U802" s="7">
        <v>16</v>
      </c>
      <c r="V802" s="34" t="s">
        <v>81</v>
      </c>
      <c r="W802" s="23" t="s">
        <v>109</v>
      </c>
      <c r="X802" s="7" t="s">
        <v>45</v>
      </c>
      <c r="Y802" s="10">
        <v>88.81</v>
      </c>
      <c r="Z802" s="23"/>
      <c r="AA802" s="12" t="s">
        <v>570</v>
      </c>
      <c r="AB802" s="51" t="s">
        <v>99</v>
      </c>
      <c r="AC802" s="23" t="s">
        <v>99</v>
      </c>
      <c r="AF802" s="23"/>
    </row>
    <row r="803" spans="1:32" ht="15" customHeight="1" x14ac:dyDescent="0.25">
      <c r="A803" s="42" t="s">
        <v>1645</v>
      </c>
      <c r="B803" s="13">
        <v>45400</v>
      </c>
      <c r="C803" s="29">
        <f>YEAR(B803) - YEAR(_xlfn.MINIFS($B:$B, $A:$A, A803)) + 1</f>
        <v>1</v>
      </c>
      <c r="D803" s="15">
        <f>IF(C803=1, 1500 - SUMIFS($Y:$Y, $A:$A, A803, $C:$C, C803, $E:$E, "Approved", $Z:$Z, "&lt;&gt;PFA GC", $F:$F, "&lt;&gt;No"),
   IF(C803=2, 1000 - SUMIFS($Y:$Y, $A:$A, A803, $C:$C, C803, $E:$E, "Approved", $Z:$Z, "&lt;&gt;PFA GC", $F:$F, "&lt;&gt;No"),
   IF(C803&gt;=3, 500 - SUMIFS($Y:$Y, $A:$A, A803, $C:$C, C803, $E:$E, "Approved", $Z:$Z, "&lt;&gt;PFA GC", $F:$F, "&lt;&gt;No"), "")))</f>
        <v>1500</v>
      </c>
      <c r="E803" s="16" t="s">
        <v>28</v>
      </c>
      <c r="F803" s="28">
        <v>45400</v>
      </c>
      <c r="G803" s="28" t="s">
        <v>30</v>
      </c>
      <c r="H803" s="23" t="s">
        <v>31</v>
      </c>
      <c r="I803" s="23" t="s">
        <v>31</v>
      </c>
      <c r="J803" s="23" t="s">
        <v>31</v>
      </c>
      <c r="K803" s="23" t="s">
        <v>31</v>
      </c>
      <c r="L803" s="20">
        <v>26282</v>
      </c>
      <c r="M803" s="37" t="s">
        <v>31</v>
      </c>
      <c r="N803" s="37" t="s">
        <v>31</v>
      </c>
      <c r="O803" s="37" t="s">
        <v>31</v>
      </c>
      <c r="P803" s="37" t="s">
        <v>31</v>
      </c>
      <c r="Q803" s="37" t="s">
        <v>31</v>
      </c>
      <c r="R803" s="7" t="s">
        <v>31</v>
      </c>
      <c r="S803" s="37" t="s">
        <v>31</v>
      </c>
      <c r="T803" s="43" t="s">
        <v>31</v>
      </c>
      <c r="U803" s="7" t="s">
        <v>31</v>
      </c>
      <c r="V803" s="22" t="s">
        <v>32</v>
      </c>
      <c r="W803" s="23" t="s">
        <v>61</v>
      </c>
      <c r="X803" s="7" t="s">
        <v>34</v>
      </c>
      <c r="Y803" s="10">
        <v>100</v>
      </c>
      <c r="Z803" s="23" t="s">
        <v>89</v>
      </c>
      <c r="AA803" s="37" t="s">
        <v>63</v>
      </c>
      <c r="AB803" s="51"/>
      <c r="AC803" s="23"/>
      <c r="AF803" s="23"/>
    </row>
    <row r="804" spans="1:32" ht="15" customHeight="1" x14ac:dyDescent="0.25">
      <c r="A804" s="42" t="s">
        <v>1605</v>
      </c>
      <c r="B804" s="13">
        <v>45400</v>
      </c>
      <c r="C804" s="29">
        <f>YEAR(B804) - YEAR(_xlfn.MINIFS($B:$B, $A:$A, A804)) + 1</f>
        <v>1</v>
      </c>
      <c r="D804" s="15">
        <f>IF(C804=1, 1500 - SUMIFS($Y:$Y, $A:$A, A804, $C:$C, C804, $E:$E, "Approved", $Z:$Z, "&lt;&gt;PFA GC", $F:$F, "&lt;&gt;No"),
   IF(C804=2, 1000 - SUMIFS($Y:$Y, $A:$A, A804, $C:$C, C804, $E:$E, "Approved", $Z:$Z, "&lt;&gt;PFA GC", $F:$F, "&lt;&gt;No"),
   IF(C804&gt;=3, 500 - SUMIFS($Y:$Y, $A:$A, A804, $C:$C, C804, $E:$E, "Approved", $Z:$Z, "&lt;&gt;PFA GC", $F:$F, "&lt;&gt;No"), "")))</f>
        <v>260</v>
      </c>
      <c r="E804" s="16" t="s">
        <v>28</v>
      </c>
      <c r="F804" s="28">
        <v>45400</v>
      </c>
      <c r="G804" s="28" t="s">
        <v>30</v>
      </c>
      <c r="H804" s="23" t="s">
        <v>31</v>
      </c>
      <c r="I804" s="23" t="s">
        <v>31</v>
      </c>
      <c r="J804" s="23" t="s">
        <v>31</v>
      </c>
      <c r="K804" s="23" t="s">
        <v>31</v>
      </c>
      <c r="L804" s="20">
        <v>26431</v>
      </c>
      <c r="M804" s="37" t="s">
        <v>31</v>
      </c>
      <c r="N804" s="37" t="s">
        <v>31</v>
      </c>
      <c r="O804" s="37" t="s">
        <v>31</v>
      </c>
      <c r="P804" s="37" t="s">
        <v>31</v>
      </c>
      <c r="Q804" s="37" t="s">
        <v>31</v>
      </c>
      <c r="R804" s="7" t="s">
        <v>31</v>
      </c>
      <c r="S804" s="37" t="s">
        <v>31</v>
      </c>
      <c r="T804" s="43" t="s">
        <v>31</v>
      </c>
      <c r="U804" s="7" t="s">
        <v>31</v>
      </c>
      <c r="V804" s="22" t="s">
        <v>32</v>
      </c>
      <c r="W804" s="23" t="s">
        <v>61</v>
      </c>
      <c r="X804" s="7" t="s">
        <v>34</v>
      </c>
      <c r="Y804" s="10">
        <v>100</v>
      </c>
      <c r="Z804" s="23" t="s">
        <v>89</v>
      </c>
      <c r="AA804" s="37" t="s">
        <v>63</v>
      </c>
      <c r="AB804" s="51"/>
      <c r="AC804" s="23"/>
      <c r="AF804" s="23"/>
    </row>
    <row r="805" spans="1:32" ht="15" customHeight="1" x14ac:dyDescent="0.25">
      <c r="A805" s="30" t="s">
        <v>1644</v>
      </c>
      <c r="B805" s="13">
        <v>45400</v>
      </c>
      <c r="C805" s="29">
        <f>YEAR(B805) - YEAR(_xlfn.MINIFS($B:$B, $A:$A, A805)) + 1</f>
        <v>1</v>
      </c>
      <c r="D805" s="15">
        <f>IF(C805=1, 1500 - SUMIFS($Y:$Y, $A:$A, A805, $C:$C, C805, $E:$E, "Approved", $Z:$Z, "&lt;&gt;PFA GC", $F:$F, "&lt;&gt;No"),
   IF(C805=2, 1000 - SUMIFS($Y:$Y, $A:$A, A805, $C:$C, C805, $E:$E, "Approved", $Z:$Z, "&lt;&gt;PFA GC", $F:$F, "&lt;&gt;No"),
   IF(C805&gt;=3, 500 - SUMIFS($Y:$Y, $A:$A, A805, $C:$C, C805, $E:$E, "Approved", $Z:$Z, "&lt;&gt;PFA GC", $F:$F, "&lt;&gt;No"), "")))</f>
        <v>5.7599999999999909</v>
      </c>
      <c r="E805" s="16" t="s">
        <v>28</v>
      </c>
      <c r="F805" s="28" t="s">
        <v>29</v>
      </c>
      <c r="G805" s="29" t="s">
        <v>30</v>
      </c>
      <c r="K805" s="37"/>
      <c r="L805" s="20" t="s">
        <v>31</v>
      </c>
      <c r="M805" s="37"/>
      <c r="R805" s="7"/>
      <c r="S805" s="23"/>
      <c r="T805" s="43"/>
      <c r="U805" s="7"/>
      <c r="V805" s="22" t="s">
        <v>85</v>
      </c>
      <c r="W805" s="23" t="s">
        <v>130</v>
      </c>
      <c r="X805" s="7" t="s">
        <v>42</v>
      </c>
      <c r="Y805" s="10">
        <v>747.12</v>
      </c>
      <c r="Z805" s="23"/>
      <c r="AA805" s="12" t="s">
        <v>688</v>
      </c>
      <c r="AB805" s="51"/>
      <c r="AC805" s="23"/>
      <c r="AF805" s="23"/>
    </row>
    <row r="806" spans="1:32" ht="15" customHeight="1" x14ac:dyDescent="0.25">
      <c r="A806" s="30" t="s">
        <v>1237</v>
      </c>
      <c r="B806" s="13">
        <v>45401</v>
      </c>
      <c r="C806" s="29">
        <f>YEAR(B806) - YEAR(_xlfn.MINIFS($B:$B, $A:$A, A806)) + 1</f>
        <v>1</v>
      </c>
      <c r="D806" s="15">
        <f>IF(C806=1, 1500 - SUMIFS($Y:$Y, $A:$A, A806, $C:$C, C806, $E:$E, "Approved", $Z:$Z, "&lt;&gt;PFA GC", $F:$F, "&lt;&gt;No"),
   IF(C806=2, 1000 - SUMIFS($Y:$Y, $A:$A, A806, $C:$C, C806, $E:$E, "Approved", $Z:$Z, "&lt;&gt;PFA GC", $F:$F, "&lt;&gt;No"),
   IF(C806&gt;=3, 500 - SUMIFS($Y:$Y, $A:$A, A806, $C:$C, C806, $E:$E, "Approved", $Z:$Z, "&lt;&gt;PFA GC", $F:$F, "&lt;&gt;No"), "")))</f>
        <v>1100</v>
      </c>
      <c r="E806" s="16" t="s">
        <v>28</v>
      </c>
      <c r="F806" s="28" t="s">
        <v>29</v>
      </c>
      <c r="G806" s="28" t="s">
        <v>30</v>
      </c>
      <c r="H806" s="24" t="s">
        <v>161</v>
      </c>
      <c r="I806" s="24" t="s">
        <v>125</v>
      </c>
      <c r="J806" s="52">
        <v>68405</v>
      </c>
      <c r="K806" s="23" t="s">
        <v>151</v>
      </c>
      <c r="L806" s="20" t="s">
        <v>2092</v>
      </c>
      <c r="M806" s="23" t="s">
        <v>96</v>
      </c>
      <c r="N806" s="23" t="s">
        <v>102</v>
      </c>
      <c r="O806" s="23" t="s">
        <v>98</v>
      </c>
      <c r="P806" s="23" t="s">
        <v>99</v>
      </c>
      <c r="Q806" s="23" t="s">
        <v>114</v>
      </c>
      <c r="R806" s="7" t="s">
        <v>31</v>
      </c>
      <c r="S806" s="23">
        <v>5</v>
      </c>
      <c r="T806" s="46" t="s">
        <v>31</v>
      </c>
      <c r="U806" s="7" t="s">
        <v>31</v>
      </c>
      <c r="V806" s="34" t="s">
        <v>81</v>
      </c>
      <c r="W806" s="23" t="s">
        <v>109</v>
      </c>
      <c r="X806" s="7" t="s">
        <v>40</v>
      </c>
      <c r="Y806" s="10">
        <v>200</v>
      </c>
      <c r="Z806" s="12" t="s">
        <v>35</v>
      </c>
      <c r="AA806" s="12" t="s">
        <v>169</v>
      </c>
      <c r="AB806" s="51" t="s">
        <v>29</v>
      </c>
      <c r="AC806" s="23" t="s">
        <v>29</v>
      </c>
      <c r="AF806" s="23"/>
    </row>
    <row r="807" spans="1:32" ht="15" customHeight="1" x14ac:dyDescent="0.25">
      <c r="A807" s="42" t="s">
        <v>1476</v>
      </c>
      <c r="B807" s="13">
        <v>45401</v>
      </c>
      <c r="C807" s="29">
        <f>YEAR(B807) - YEAR(_xlfn.MINIFS($B:$B, $A:$A, A807)) + 1</f>
        <v>2</v>
      </c>
      <c r="D807" s="15">
        <f>IF(C807=1, 1500 - SUMIFS($Y:$Y, $A:$A, A807, $C:$C, C807, $E:$E, "Approved", $Z:$Z, "&lt;&gt;PFA GC", $F:$F, "&lt;&gt;No"),
   IF(C807=2, 1000 - SUMIFS($Y:$Y, $A:$A, A807, $C:$C, C807, $E:$E, "Approved", $Z:$Z, "&lt;&gt;PFA GC", $F:$F, "&lt;&gt;No"),
   IF(C807&gt;=3, 500 - SUMIFS($Y:$Y, $A:$A, A807, $C:$C, C807, $E:$E, "Approved", $Z:$Z, "&lt;&gt;PFA GC", $F:$F, "&lt;&gt;No"), "")))</f>
        <v>935</v>
      </c>
      <c r="E807" s="16" t="s">
        <v>28</v>
      </c>
      <c r="F807" s="28">
        <v>45401</v>
      </c>
      <c r="G807" s="28" t="s">
        <v>30</v>
      </c>
      <c r="H807" s="23" t="s">
        <v>31</v>
      </c>
      <c r="I807" s="23" t="s">
        <v>31</v>
      </c>
      <c r="J807" s="23" t="s">
        <v>31</v>
      </c>
      <c r="K807" s="23" t="s">
        <v>31</v>
      </c>
      <c r="L807" s="20">
        <v>22083</v>
      </c>
      <c r="M807" s="37" t="s">
        <v>31</v>
      </c>
      <c r="N807" s="37" t="s">
        <v>31</v>
      </c>
      <c r="O807" s="37" t="s">
        <v>31</v>
      </c>
      <c r="P807" s="37" t="s">
        <v>31</v>
      </c>
      <c r="Q807" s="37" t="s">
        <v>31</v>
      </c>
      <c r="R807" s="7" t="s">
        <v>31</v>
      </c>
      <c r="S807" s="37" t="s">
        <v>31</v>
      </c>
      <c r="T807" s="43" t="s">
        <v>31</v>
      </c>
      <c r="U807" s="7" t="s">
        <v>31</v>
      </c>
      <c r="V807" s="48" t="s">
        <v>32</v>
      </c>
      <c r="W807" s="23" t="s">
        <v>61</v>
      </c>
      <c r="X807" s="7" t="s">
        <v>34</v>
      </c>
      <c r="Y807" s="10">
        <v>50</v>
      </c>
      <c r="Z807" s="23" t="s">
        <v>89</v>
      </c>
      <c r="AA807" s="37" t="s">
        <v>63</v>
      </c>
      <c r="AB807" s="51"/>
      <c r="AC807" s="23"/>
      <c r="AF807" s="23"/>
    </row>
    <row r="808" spans="1:32" ht="15" customHeight="1" x14ac:dyDescent="0.25">
      <c r="A808" s="42" t="s">
        <v>1646</v>
      </c>
      <c r="B808" s="13">
        <v>45401</v>
      </c>
      <c r="C808" s="29">
        <f>YEAR(B808) - YEAR(_xlfn.MINIFS($B:$B, $A:$A, A808)) + 1</f>
        <v>1</v>
      </c>
      <c r="D808" s="15">
        <f>IF(C808=1, 1500 - SUMIFS($Y:$Y, $A:$A, A808, $C:$C, C808, $E:$E, "Approved", $Z:$Z, "&lt;&gt;PFA GC", $F:$F, "&lt;&gt;No"),
   IF(C808=2, 1000 - SUMIFS($Y:$Y, $A:$A, A808, $C:$C, C808, $E:$E, "Approved", $Z:$Z, "&lt;&gt;PFA GC", $F:$F, "&lt;&gt;No"),
   IF(C808&gt;=3, 500 - SUMIFS($Y:$Y, $A:$A, A808, $C:$C, C808, $E:$E, "Approved", $Z:$Z, "&lt;&gt;PFA GC", $F:$F, "&lt;&gt;No"), "")))</f>
        <v>1500</v>
      </c>
      <c r="E808" s="16" t="s">
        <v>28</v>
      </c>
      <c r="F808" s="28">
        <v>45401</v>
      </c>
      <c r="G808" s="28" t="s">
        <v>30</v>
      </c>
      <c r="H808" s="23" t="s">
        <v>31</v>
      </c>
      <c r="I808" s="23" t="s">
        <v>31</v>
      </c>
      <c r="J808" s="23" t="s">
        <v>31</v>
      </c>
      <c r="K808" s="23" t="s">
        <v>31</v>
      </c>
      <c r="L808" s="20">
        <v>24099</v>
      </c>
      <c r="M808" s="37" t="s">
        <v>31</v>
      </c>
      <c r="N808" s="37" t="s">
        <v>31</v>
      </c>
      <c r="O808" s="37" t="s">
        <v>31</v>
      </c>
      <c r="P808" s="37" t="s">
        <v>31</v>
      </c>
      <c r="Q808" s="37" t="s">
        <v>31</v>
      </c>
      <c r="R808" s="7" t="s">
        <v>31</v>
      </c>
      <c r="S808" s="37" t="s">
        <v>31</v>
      </c>
      <c r="T808" s="43" t="s">
        <v>31</v>
      </c>
      <c r="U808" s="7" t="s">
        <v>31</v>
      </c>
      <c r="V808" s="48" t="s">
        <v>32</v>
      </c>
      <c r="W808" s="23" t="s">
        <v>61</v>
      </c>
      <c r="X808" s="7" t="s">
        <v>34</v>
      </c>
      <c r="Y808" s="10">
        <v>50</v>
      </c>
      <c r="Z808" s="23" t="s">
        <v>89</v>
      </c>
      <c r="AA808" s="37" t="s">
        <v>63</v>
      </c>
      <c r="AB808" s="51"/>
      <c r="AC808" s="23"/>
      <c r="AF808" s="23"/>
    </row>
    <row r="809" spans="1:32" ht="15" customHeight="1" x14ac:dyDescent="0.25">
      <c r="A809" s="30" t="s">
        <v>1647</v>
      </c>
      <c r="B809" s="13">
        <v>45401</v>
      </c>
      <c r="C809" s="29">
        <f>YEAR(B809) - YEAR(_xlfn.MINIFS($B:$B, $A:$A, A809)) + 1</f>
        <v>1</v>
      </c>
      <c r="D809" s="15">
        <f>IF(C809=1, 1500 - SUMIFS($Y:$Y, $A:$A, A809, $C:$C, C809, $E:$E, "Approved", $Z:$Z, "&lt;&gt;PFA GC", $F:$F, "&lt;&gt;No"),
   IF(C809=2, 1000 - SUMIFS($Y:$Y, $A:$A, A809, $C:$C, C809, $E:$E, "Approved", $Z:$Z, "&lt;&gt;PFA GC", $F:$F, "&lt;&gt;No"),
   IF(C809&gt;=3, 500 - SUMIFS($Y:$Y, $A:$A, A809, $C:$C, C809, $E:$E, "Approved", $Z:$Z, "&lt;&gt;PFA GC", $F:$F, "&lt;&gt;No"), "")))</f>
        <v>1045</v>
      </c>
      <c r="E809" s="16" t="s">
        <v>28</v>
      </c>
      <c r="F809" s="28" t="s">
        <v>29</v>
      </c>
      <c r="G809" s="29" t="s">
        <v>30</v>
      </c>
      <c r="H809" s="23" t="s">
        <v>689</v>
      </c>
      <c r="I809" s="23" t="s">
        <v>94</v>
      </c>
      <c r="J809" s="23">
        <v>69101</v>
      </c>
      <c r="K809" s="37" t="s">
        <v>95</v>
      </c>
      <c r="L809" s="20">
        <v>25378</v>
      </c>
      <c r="M809" s="37" t="s">
        <v>96</v>
      </c>
      <c r="N809" s="37" t="s">
        <v>97</v>
      </c>
      <c r="O809" s="37" t="s">
        <v>98</v>
      </c>
      <c r="P809" s="37" t="s">
        <v>270</v>
      </c>
      <c r="Q809" s="37" t="s">
        <v>114</v>
      </c>
      <c r="R809" s="7" t="s">
        <v>488</v>
      </c>
      <c r="S809" s="23">
        <v>2</v>
      </c>
      <c r="T809" s="43">
        <v>2270</v>
      </c>
      <c r="U809" s="7">
        <v>608</v>
      </c>
      <c r="V809" s="41" t="s">
        <v>84</v>
      </c>
      <c r="W809" s="23" t="s">
        <v>526</v>
      </c>
      <c r="X809" s="7" t="s">
        <v>40</v>
      </c>
      <c r="Y809" s="10">
        <v>200</v>
      </c>
      <c r="Z809" s="23" t="s">
        <v>35</v>
      </c>
      <c r="AA809" s="12" t="s">
        <v>169</v>
      </c>
      <c r="AB809" s="51"/>
      <c r="AC809" s="23"/>
      <c r="AF809" s="23"/>
    </row>
    <row r="810" spans="1:32" ht="15" customHeight="1" x14ac:dyDescent="0.25">
      <c r="A810" s="30" t="s">
        <v>1647</v>
      </c>
      <c r="B810" s="13">
        <v>45401</v>
      </c>
      <c r="C810" s="29">
        <f>YEAR(B810) - YEAR(_xlfn.MINIFS($B:$B, $A:$A, A810)) + 1</f>
        <v>1</v>
      </c>
      <c r="D810" s="15">
        <f>IF(C810=1, 1500 - SUMIFS($Y:$Y, $A:$A, A810, $C:$C, C810, $E:$E, "Approved", $Z:$Z, "&lt;&gt;PFA GC", $F:$F, "&lt;&gt;No"),
   IF(C810=2, 1000 - SUMIFS($Y:$Y, $A:$A, A810, $C:$C, C810, $E:$E, "Approved", $Z:$Z, "&lt;&gt;PFA GC", $F:$F, "&lt;&gt;No"),
   IF(C810&gt;=3, 500 - SUMIFS($Y:$Y, $A:$A, A810, $C:$C, C810, $E:$E, "Approved", $Z:$Z, "&lt;&gt;PFA GC", $F:$F, "&lt;&gt;No"), "")))</f>
        <v>1045</v>
      </c>
      <c r="E810" s="16" t="s">
        <v>28</v>
      </c>
      <c r="F810" s="28" t="s">
        <v>29</v>
      </c>
      <c r="G810" s="29" t="s">
        <v>30</v>
      </c>
      <c r="H810" s="23" t="s">
        <v>689</v>
      </c>
      <c r="I810" s="23" t="s">
        <v>94</v>
      </c>
      <c r="J810" s="23">
        <v>69101</v>
      </c>
      <c r="K810" s="37" t="s">
        <v>95</v>
      </c>
      <c r="L810" s="20">
        <v>25378</v>
      </c>
      <c r="M810" s="37" t="s">
        <v>96</v>
      </c>
      <c r="N810" s="37" t="s">
        <v>97</v>
      </c>
      <c r="O810" s="37" t="s">
        <v>98</v>
      </c>
      <c r="P810" s="37" t="s">
        <v>270</v>
      </c>
      <c r="Q810" s="37" t="s">
        <v>114</v>
      </c>
      <c r="R810" s="7" t="s">
        <v>488</v>
      </c>
      <c r="S810" s="23">
        <v>2</v>
      </c>
      <c r="T810" s="43">
        <v>2270</v>
      </c>
      <c r="U810" s="7">
        <v>608</v>
      </c>
      <c r="V810" s="41" t="s">
        <v>84</v>
      </c>
      <c r="W810" s="23" t="s">
        <v>526</v>
      </c>
      <c r="X810" s="7" t="s">
        <v>43</v>
      </c>
      <c r="Y810" s="10">
        <v>255</v>
      </c>
      <c r="Z810" s="23"/>
      <c r="AA810" s="12" t="s">
        <v>691</v>
      </c>
      <c r="AB810" s="51"/>
      <c r="AC810" s="23"/>
      <c r="AF810" s="23"/>
    </row>
    <row r="811" spans="1:32" ht="15" customHeight="1" x14ac:dyDescent="0.25">
      <c r="A811" s="30" t="s">
        <v>1648</v>
      </c>
      <c r="B811" s="13">
        <v>45401</v>
      </c>
      <c r="C811" s="29">
        <f>YEAR(B811) - YEAR(_xlfn.MINIFS($B:$B, $A:$A, A811)) + 1</f>
        <v>1</v>
      </c>
      <c r="D811" s="15">
        <f>IF(C811=1, 1500 - SUMIFS($Y:$Y, $A:$A, A811, $C:$C, C811, $E:$E, "Approved", $Z:$Z, "&lt;&gt;PFA GC", $F:$F, "&lt;&gt;No"),
   IF(C811=2, 1000 - SUMIFS($Y:$Y, $A:$A, A811, $C:$C, C811, $E:$E, "Approved", $Z:$Z, "&lt;&gt;PFA GC", $F:$F, "&lt;&gt;No"),
   IF(C811&gt;=3, 500 - SUMIFS($Y:$Y, $A:$A, A811, $C:$C, C811, $E:$E, "Approved", $Z:$Z, "&lt;&gt;PFA GC", $F:$F, "&lt;&gt;No"), "")))</f>
        <v>-2.1199999999998909</v>
      </c>
      <c r="E811" s="16" t="s">
        <v>28</v>
      </c>
      <c r="F811" s="28" t="s">
        <v>29</v>
      </c>
      <c r="G811" s="29" t="s">
        <v>30</v>
      </c>
      <c r="H811" s="23" t="s">
        <v>110</v>
      </c>
      <c r="I811" s="23" t="s">
        <v>94</v>
      </c>
      <c r="J811" s="23">
        <v>68355</v>
      </c>
      <c r="K811" s="37" t="s">
        <v>95</v>
      </c>
      <c r="L811" s="20">
        <v>30567</v>
      </c>
      <c r="M811" s="37" t="s">
        <v>101</v>
      </c>
      <c r="N811" s="37" t="s">
        <v>102</v>
      </c>
      <c r="O811" s="37" t="s">
        <v>98</v>
      </c>
      <c r="P811" s="37" t="s">
        <v>270</v>
      </c>
      <c r="Q811" s="37" t="s">
        <v>231</v>
      </c>
      <c r="R811" s="7" t="s">
        <v>499</v>
      </c>
      <c r="S811" s="23">
        <v>1</v>
      </c>
      <c r="T811" s="43">
        <v>438</v>
      </c>
      <c r="U811" s="7">
        <v>200</v>
      </c>
      <c r="V811" s="48" t="s">
        <v>85</v>
      </c>
      <c r="W811" s="23" t="s">
        <v>692</v>
      </c>
      <c r="X811" s="7" t="s">
        <v>42</v>
      </c>
      <c r="Y811" s="10">
        <v>265.82</v>
      </c>
      <c r="Z811" s="23"/>
      <c r="AA811" s="12" t="s">
        <v>62</v>
      </c>
      <c r="AB811" s="51"/>
      <c r="AC811" s="23"/>
      <c r="AF811" s="23"/>
    </row>
    <row r="812" spans="1:32" ht="15" customHeight="1" x14ac:dyDescent="0.25">
      <c r="A812" s="30" t="s">
        <v>1649</v>
      </c>
      <c r="B812" s="13">
        <v>45401</v>
      </c>
      <c r="C812" s="29">
        <f>YEAR(B812) - YEAR(_xlfn.MINIFS($B:$B, $A:$A, A812)) + 1</f>
        <v>1</v>
      </c>
      <c r="D812" s="15">
        <f>IF(C812=1, 1500 - SUMIFS($Y:$Y, $A:$A, A812, $C:$C, C812, $E:$E, "Approved", $Z:$Z, "&lt;&gt;PFA GC", $F:$F, "&lt;&gt;No"),
   IF(C812=2, 1000 - SUMIFS($Y:$Y, $A:$A, A812, $C:$C, C812, $E:$E, "Approved", $Z:$Z, "&lt;&gt;PFA GC", $F:$F, "&lt;&gt;No"),
   IF(C812&gt;=3, 500 - SUMIFS($Y:$Y, $A:$A, A812, $C:$C, C812, $E:$E, "Approved", $Z:$Z, "&lt;&gt;PFA GC", $F:$F, "&lt;&gt;No"), "")))</f>
        <v>1500</v>
      </c>
      <c r="E812" s="36" t="s">
        <v>139</v>
      </c>
      <c r="F812" s="28" t="s">
        <v>99</v>
      </c>
      <c r="G812" s="29" t="s">
        <v>659</v>
      </c>
      <c r="H812" s="23" t="s">
        <v>427</v>
      </c>
      <c r="I812" s="23" t="s">
        <v>94</v>
      </c>
      <c r="J812" s="23">
        <v>68467</v>
      </c>
      <c r="K812" s="37" t="s">
        <v>95</v>
      </c>
      <c r="L812" s="20">
        <v>391916</v>
      </c>
      <c r="M812" s="37" t="s">
        <v>108</v>
      </c>
      <c r="N812" s="37" t="s">
        <v>97</v>
      </c>
      <c r="O812" s="37" t="s">
        <v>98</v>
      </c>
      <c r="P812" s="37" t="s">
        <v>99</v>
      </c>
      <c r="Q812" s="37" t="s">
        <v>114</v>
      </c>
      <c r="R812" s="7" t="s">
        <v>488</v>
      </c>
      <c r="S812" s="23">
        <v>2</v>
      </c>
      <c r="T812" s="43">
        <v>200</v>
      </c>
      <c r="U812" s="7">
        <v>118</v>
      </c>
      <c r="V812" s="48" t="s">
        <v>82</v>
      </c>
      <c r="W812" s="23" t="s">
        <v>206</v>
      </c>
      <c r="X812" s="7" t="s">
        <v>43</v>
      </c>
      <c r="Y812" s="10">
        <v>356.1</v>
      </c>
      <c r="Z812" s="23"/>
      <c r="AA812" s="12" t="s">
        <v>690</v>
      </c>
      <c r="AB812" s="51"/>
      <c r="AC812" s="29"/>
      <c r="AF812" s="23"/>
    </row>
    <row r="813" spans="1:32" ht="15" customHeight="1" x14ac:dyDescent="0.25">
      <c r="A813" s="30" t="s">
        <v>1650</v>
      </c>
      <c r="B813" s="13">
        <v>45404</v>
      </c>
      <c r="C813" s="29">
        <f>YEAR(B813) - YEAR(_xlfn.MINIFS($B:$B, $A:$A, A813)) + 1</f>
        <v>1</v>
      </c>
      <c r="D813" s="15">
        <f>IF(C813=1, 1500 - SUMIFS($Y:$Y, $A:$A, A813, $C:$C, C813, $E:$E, "Approved", $Z:$Z, "&lt;&gt;PFA GC", $F:$F, "&lt;&gt;No"),
   IF(C813=2, 1000 - SUMIFS($Y:$Y, $A:$A, A813, $C:$C, C813, $E:$E, "Approved", $Z:$Z, "&lt;&gt;PFA GC", $F:$F, "&lt;&gt;No"),
   IF(C813&gt;=3, 500 - SUMIFS($Y:$Y, $A:$A, A813, $C:$C, C813, $E:$E, "Approved", $Z:$Z, "&lt;&gt;PFA GC", $F:$F, "&lt;&gt;No"), "")))</f>
        <v>500</v>
      </c>
      <c r="E813" s="16" t="s">
        <v>28</v>
      </c>
      <c r="F813" s="28" t="s">
        <v>29</v>
      </c>
      <c r="G813" s="29" t="s">
        <v>30</v>
      </c>
      <c r="H813" s="23" t="s">
        <v>187</v>
      </c>
      <c r="I813" s="23" t="s">
        <v>94</v>
      </c>
      <c r="J813" s="23">
        <v>68310</v>
      </c>
      <c r="K813" s="37" t="s">
        <v>95</v>
      </c>
      <c r="L813" s="20">
        <v>12762</v>
      </c>
      <c r="M813" s="37" t="s">
        <v>111</v>
      </c>
      <c r="N813" s="37" t="s">
        <v>97</v>
      </c>
      <c r="O813" s="37" t="s">
        <v>98</v>
      </c>
      <c r="P813" s="37" t="s">
        <v>99</v>
      </c>
      <c r="Q813" s="37" t="s">
        <v>114</v>
      </c>
      <c r="R813" s="7" t="s">
        <v>486</v>
      </c>
      <c r="S813" s="23">
        <v>1</v>
      </c>
      <c r="T813" s="43">
        <v>1801.8</v>
      </c>
      <c r="U813" s="7">
        <v>85</v>
      </c>
      <c r="V813" s="41" t="s">
        <v>81</v>
      </c>
      <c r="W813" s="23" t="s">
        <v>109</v>
      </c>
      <c r="X813" s="7" t="s">
        <v>34</v>
      </c>
      <c r="Y813" s="10">
        <v>200</v>
      </c>
      <c r="Z813" s="23" t="s">
        <v>35</v>
      </c>
      <c r="AA813" s="12" t="s">
        <v>52</v>
      </c>
      <c r="AB813" s="51"/>
      <c r="AC813" s="23"/>
      <c r="AF813" s="23"/>
    </row>
    <row r="814" spans="1:32" ht="15" customHeight="1" x14ac:dyDescent="0.25">
      <c r="A814" s="30" t="s">
        <v>1650</v>
      </c>
      <c r="B814" s="13">
        <v>45404</v>
      </c>
      <c r="C814" s="29">
        <f>YEAR(B814) - YEAR(_xlfn.MINIFS($B:$B, $A:$A, A814)) + 1</f>
        <v>1</v>
      </c>
      <c r="D814" s="15">
        <f>IF(C814=1, 1500 - SUMIFS($Y:$Y, $A:$A, A814, $C:$C, C814, $E:$E, "Approved", $Z:$Z, "&lt;&gt;PFA GC", $F:$F, "&lt;&gt;No"),
   IF(C814=2, 1000 - SUMIFS($Y:$Y, $A:$A, A814, $C:$C, C814, $E:$E, "Approved", $Z:$Z, "&lt;&gt;PFA GC", $F:$F, "&lt;&gt;No"),
   IF(C814&gt;=3, 500 - SUMIFS($Y:$Y, $A:$A, A814, $C:$C, C814, $E:$E, "Approved", $Z:$Z, "&lt;&gt;PFA GC", $F:$F, "&lt;&gt;No"), "")))</f>
        <v>500</v>
      </c>
      <c r="E814" s="16" t="s">
        <v>28</v>
      </c>
      <c r="F814" s="28" t="s">
        <v>29</v>
      </c>
      <c r="G814" s="29" t="s">
        <v>30</v>
      </c>
      <c r="H814" s="23" t="s">
        <v>187</v>
      </c>
      <c r="I814" s="23" t="s">
        <v>94</v>
      </c>
      <c r="J814" s="23">
        <v>68310</v>
      </c>
      <c r="K814" s="37" t="s">
        <v>95</v>
      </c>
      <c r="L814" s="20">
        <v>12762</v>
      </c>
      <c r="M814" s="37" t="s">
        <v>111</v>
      </c>
      <c r="N814" s="37" t="s">
        <v>97</v>
      </c>
      <c r="O814" s="37" t="s">
        <v>98</v>
      </c>
      <c r="P814" s="37" t="s">
        <v>99</v>
      </c>
      <c r="Q814" s="37" t="s">
        <v>114</v>
      </c>
      <c r="R814" s="7" t="s">
        <v>486</v>
      </c>
      <c r="S814" s="23">
        <v>1</v>
      </c>
      <c r="T814" s="43">
        <v>1801.8</v>
      </c>
      <c r="U814" s="7">
        <v>85</v>
      </c>
      <c r="V814" s="41" t="s">
        <v>81</v>
      </c>
      <c r="W814" s="23" t="s">
        <v>109</v>
      </c>
      <c r="X814" s="7" t="s">
        <v>40</v>
      </c>
      <c r="Y814" s="10">
        <v>200</v>
      </c>
      <c r="Z814" s="23" t="s">
        <v>35</v>
      </c>
      <c r="AA814" s="12" t="s">
        <v>169</v>
      </c>
      <c r="AB814" s="51"/>
      <c r="AC814" s="23"/>
      <c r="AF814" s="23"/>
    </row>
    <row r="815" spans="1:32" ht="15" customHeight="1" x14ac:dyDescent="0.25">
      <c r="A815" s="42" t="s">
        <v>1651</v>
      </c>
      <c r="B815" s="13">
        <v>45405</v>
      </c>
      <c r="C815" s="29">
        <f>YEAR(B815) - YEAR(_xlfn.MINIFS($B:$B, $A:$A, A815)) + 1</f>
        <v>1</v>
      </c>
      <c r="D815" s="15">
        <f>IF(C815=1, 1500 - SUMIFS($Y:$Y, $A:$A, A815, $C:$C, C815, $E:$E, "Approved", $Z:$Z, "&lt;&gt;PFA GC", $F:$F, "&lt;&gt;No"),
   IF(C815=2, 1000 - SUMIFS($Y:$Y, $A:$A, A815, $C:$C, C815, $E:$E, "Approved", $Z:$Z, "&lt;&gt;PFA GC", $F:$F, "&lt;&gt;No"),
   IF(C815&gt;=3, 500 - SUMIFS($Y:$Y, $A:$A, A815, $C:$C, C815, $E:$E, "Approved", $Z:$Z, "&lt;&gt;PFA GC", $F:$F, "&lt;&gt;No"), "")))</f>
        <v>797.72</v>
      </c>
      <c r="E815" s="16" t="s">
        <v>28</v>
      </c>
      <c r="F815" s="28">
        <v>45405</v>
      </c>
      <c r="G815" s="28" t="s">
        <v>30</v>
      </c>
      <c r="H815" s="23" t="s">
        <v>31</v>
      </c>
      <c r="I815" s="23" t="s">
        <v>31</v>
      </c>
      <c r="J815" s="23" t="s">
        <v>31</v>
      </c>
      <c r="K815" s="23" t="s">
        <v>31</v>
      </c>
      <c r="L815" s="20">
        <v>19016</v>
      </c>
      <c r="M815" s="37" t="s">
        <v>31</v>
      </c>
      <c r="N815" s="37" t="s">
        <v>31</v>
      </c>
      <c r="O815" s="37" t="s">
        <v>31</v>
      </c>
      <c r="P815" s="37" t="s">
        <v>31</v>
      </c>
      <c r="Q815" s="37" t="s">
        <v>31</v>
      </c>
      <c r="R815" s="7" t="s">
        <v>31</v>
      </c>
      <c r="S815" s="37" t="s">
        <v>31</v>
      </c>
      <c r="T815" s="43" t="s">
        <v>31</v>
      </c>
      <c r="U815" s="7" t="s">
        <v>31</v>
      </c>
      <c r="V815" s="48" t="s">
        <v>32</v>
      </c>
      <c r="W815" s="23" t="s">
        <v>61</v>
      </c>
      <c r="X815" s="7" t="s">
        <v>34</v>
      </c>
      <c r="Y815" s="10">
        <v>100</v>
      </c>
      <c r="Z815" s="23" t="s">
        <v>89</v>
      </c>
      <c r="AA815" s="37" t="s">
        <v>63</v>
      </c>
      <c r="AB815" s="51"/>
      <c r="AC815" s="23"/>
      <c r="AF815" s="23"/>
    </row>
    <row r="816" spans="1:32" ht="15" customHeight="1" x14ac:dyDescent="0.25">
      <c r="A816" s="42" t="s">
        <v>1652</v>
      </c>
      <c r="B816" s="47">
        <v>45405</v>
      </c>
      <c r="C816" s="44">
        <f>YEAR(B816) - YEAR(_xlfn.MINIFS($B:$B, $A:$A, A816)) + 1</f>
        <v>1</v>
      </c>
      <c r="D816" s="15">
        <f>IF(C816=1, 1500 - SUMIFS($Y:$Y, $A:$A, A816, $C:$C, C816, $E:$E, "Approved", $Z:$Z, "&lt;&gt;PFA GC", $F:$F, "&lt;&gt;No"),
   IF(C816=2, 1000 - SUMIFS($Y:$Y, $A:$A, A816, $C:$C, C816, $E:$E, "Approved", $Z:$Z, "&lt;&gt;PFA GC", $F:$F, "&lt;&gt;No"),
   IF(C816&gt;=3, 500 - SUMIFS($Y:$Y, $A:$A, A816, $C:$C, C816, $E:$E, "Approved", $Z:$Z, "&lt;&gt;PFA GC", $F:$F, "&lt;&gt;No"), "")))</f>
        <v>542.4</v>
      </c>
      <c r="E816" s="16" t="s">
        <v>28</v>
      </c>
      <c r="F816" s="49" t="s">
        <v>29</v>
      </c>
      <c r="G816" s="44" t="s">
        <v>30</v>
      </c>
      <c r="H816" s="41" t="s">
        <v>93</v>
      </c>
      <c r="I816" s="41" t="s">
        <v>94</v>
      </c>
      <c r="J816" s="41">
        <v>68505</v>
      </c>
      <c r="K816" s="41" t="s">
        <v>95</v>
      </c>
      <c r="L816" s="55">
        <v>32028</v>
      </c>
      <c r="M816" s="41" t="s">
        <v>96</v>
      </c>
      <c r="N816" s="41" t="s">
        <v>97</v>
      </c>
      <c r="O816" s="41" t="s">
        <v>103</v>
      </c>
      <c r="P816" s="41" t="s">
        <v>270</v>
      </c>
      <c r="Q816" s="41" t="s">
        <v>231</v>
      </c>
      <c r="R816" s="7" t="s">
        <v>488</v>
      </c>
      <c r="S816" s="41">
        <v>6</v>
      </c>
      <c r="T816" s="46">
        <v>848.7</v>
      </c>
      <c r="U816" s="7">
        <v>8</v>
      </c>
      <c r="V816" s="41" t="s">
        <v>85</v>
      </c>
      <c r="W816" s="41" t="s">
        <v>107</v>
      </c>
      <c r="X816" s="7" t="s">
        <v>40</v>
      </c>
      <c r="Y816" s="10">
        <v>200</v>
      </c>
      <c r="Z816" s="23" t="s">
        <v>35</v>
      </c>
      <c r="AA816" s="12" t="s">
        <v>169</v>
      </c>
      <c r="AB816" s="63"/>
      <c r="AC816" s="41"/>
      <c r="AF816" s="23"/>
    </row>
    <row r="817" spans="1:32" ht="15" customHeight="1" x14ac:dyDescent="0.25">
      <c r="A817" s="42" t="s">
        <v>1652</v>
      </c>
      <c r="B817" s="47">
        <v>45405</v>
      </c>
      <c r="C817" s="44">
        <f>YEAR(B817) - YEAR(_xlfn.MINIFS($B:$B, $A:$A, A817)) + 1</f>
        <v>1</v>
      </c>
      <c r="D817" s="15">
        <f>IF(C817=1, 1500 - SUMIFS($Y:$Y, $A:$A, A817, $C:$C, C817, $E:$E, "Approved", $Z:$Z, "&lt;&gt;PFA GC", $F:$F, "&lt;&gt;No"),
   IF(C817=2, 1000 - SUMIFS($Y:$Y, $A:$A, A817, $C:$C, C817, $E:$E, "Approved", $Z:$Z, "&lt;&gt;PFA GC", $F:$F, "&lt;&gt;No"),
   IF(C817&gt;=3, 500 - SUMIFS($Y:$Y, $A:$A, A817, $C:$C, C817, $E:$E, "Approved", $Z:$Z, "&lt;&gt;PFA GC", $F:$F, "&lt;&gt;No"), "")))</f>
        <v>542.4</v>
      </c>
      <c r="E817" s="16" t="s">
        <v>28</v>
      </c>
      <c r="F817" s="49" t="s">
        <v>29</v>
      </c>
      <c r="G817" s="44" t="s">
        <v>30</v>
      </c>
      <c r="H817" s="41" t="s">
        <v>93</v>
      </c>
      <c r="I817" s="41" t="s">
        <v>94</v>
      </c>
      <c r="J817" s="41">
        <v>68505</v>
      </c>
      <c r="K817" s="41" t="s">
        <v>95</v>
      </c>
      <c r="L817" s="55">
        <v>32028</v>
      </c>
      <c r="M817" s="41" t="s">
        <v>96</v>
      </c>
      <c r="N817" s="41" t="s">
        <v>97</v>
      </c>
      <c r="O817" s="41" t="s">
        <v>103</v>
      </c>
      <c r="P817" s="41" t="s">
        <v>270</v>
      </c>
      <c r="Q817" s="41" t="s">
        <v>231</v>
      </c>
      <c r="R817" s="7" t="s">
        <v>488</v>
      </c>
      <c r="S817" s="41">
        <v>6</v>
      </c>
      <c r="T817" s="46">
        <v>848.7</v>
      </c>
      <c r="U817" s="7">
        <v>8</v>
      </c>
      <c r="V817" s="34" t="s">
        <v>85</v>
      </c>
      <c r="W817" s="41" t="s">
        <v>107</v>
      </c>
      <c r="X817" s="7" t="s">
        <v>49</v>
      </c>
      <c r="Y817" s="10">
        <v>357.6</v>
      </c>
      <c r="Z817" s="41"/>
      <c r="AA817" s="41"/>
      <c r="AB817" s="63"/>
      <c r="AC817" s="41"/>
      <c r="AF817" s="23"/>
    </row>
    <row r="818" spans="1:32" ht="15" customHeight="1" x14ac:dyDescent="0.25">
      <c r="A818" s="42" t="s">
        <v>1448</v>
      </c>
      <c r="B818" s="47">
        <v>45406</v>
      </c>
      <c r="C818" s="44">
        <f>YEAR(B818) - YEAR(_xlfn.MINIFS($B:$B, $A:$A, A818)) + 1</f>
        <v>2</v>
      </c>
      <c r="D818" s="15">
        <f>IF(C818=1, 1500 - SUMIFS($Y:$Y, $A:$A, A818, $C:$C, C818, $E:$E, "Approved", $Z:$Z, "&lt;&gt;PFA GC", $F:$F, "&lt;&gt;No"),
   IF(C818=2, 1000 - SUMIFS($Y:$Y, $A:$A, A818, $C:$C, C818, $E:$E, "Approved", $Z:$Z, "&lt;&gt;PFA GC", $F:$F, "&lt;&gt;No"),
   IF(C818&gt;=3, 500 - SUMIFS($Y:$Y, $A:$A, A818, $C:$C, C818, $E:$E, "Approved", $Z:$Z, "&lt;&gt;PFA GC", $F:$F, "&lt;&gt;No"), "")))</f>
        <v>33</v>
      </c>
      <c r="E818" s="16" t="s">
        <v>28</v>
      </c>
      <c r="F818" s="49" t="s">
        <v>29</v>
      </c>
      <c r="G818" s="44" t="s">
        <v>30</v>
      </c>
      <c r="H818" s="41" t="s">
        <v>31</v>
      </c>
      <c r="I818" s="41" t="s">
        <v>31</v>
      </c>
      <c r="J818" s="41" t="s">
        <v>31</v>
      </c>
      <c r="K818" s="41" t="s">
        <v>31</v>
      </c>
      <c r="L818" s="20">
        <v>25519</v>
      </c>
      <c r="M818" s="45" t="s">
        <v>31</v>
      </c>
      <c r="N818" s="41" t="s">
        <v>31</v>
      </c>
      <c r="O818" s="41" t="s">
        <v>31</v>
      </c>
      <c r="P818" s="41" t="s">
        <v>31</v>
      </c>
      <c r="Q818" s="41" t="s">
        <v>31</v>
      </c>
      <c r="R818" s="7" t="s">
        <v>31</v>
      </c>
      <c r="S818" s="41" t="s">
        <v>31</v>
      </c>
      <c r="T818" s="46" t="s">
        <v>31</v>
      </c>
      <c r="U818" s="7" t="s">
        <v>31</v>
      </c>
      <c r="V818" s="22" t="s">
        <v>32</v>
      </c>
      <c r="W818" s="41" t="s">
        <v>61</v>
      </c>
      <c r="X818" s="7" t="s">
        <v>33</v>
      </c>
      <c r="Y818" s="10">
        <v>125</v>
      </c>
      <c r="Z818" s="23" t="s">
        <v>38</v>
      </c>
      <c r="AA818" s="12" t="s">
        <v>59</v>
      </c>
      <c r="AB818" s="51" t="s">
        <v>29</v>
      </c>
      <c r="AC818" s="23" t="s">
        <v>91</v>
      </c>
      <c r="AF818" s="23"/>
    </row>
    <row r="819" spans="1:32" ht="15" customHeight="1" x14ac:dyDescent="0.25">
      <c r="A819" s="30" t="s">
        <v>1653</v>
      </c>
      <c r="B819" s="13">
        <v>45406</v>
      </c>
      <c r="C819" s="29">
        <f>YEAR(B819) - YEAR(_xlfn.MINIFS($B:$B, $A:$A, A819)) + 1</f>
        <v>1</v>
      </c>
      <c r="D819" s="15">
        <f>IF(C819=1, 1500 - SUMIFS($Y:$Y, $A:$A, A819, $C:$C, C819, $E:$E, "Approved", $Z:$Z, "&lt;&gt;PFA GC", $F:$F, "&lt;&gt;No"),
   IF(C819=2, 1000 - SUMIFS($Y:$Y, $A:$A, A819, $C:$C, C819, $E:$E, "Approved", $Z:$Z, "&lt;&gt;PFA GC", $F:$F, "&lt;&gt;No"),
   IF(C819&gt;=3, 500 - SUMIFS($Y:$Y, $A:$A, A819, $C:$C, C819, $E:$E, "Approved", $Z:$Z, "&lt;&gt;PFA GC", $F:$F, "&lt;&gt;No"), "")))</f>
        <v>37.1400000000001</v>
      </c>
      <c r="E819" s="16" t="s">
        <v>28</v>
      </c>
      <c r="F819" s="28" t="s">
        <v>29</v>
      </c>
      <c r="G819" s="29" t="s">
        <v>30</v>
      </c>
      <c r="H819" s="23" t="s">
        <v>120</v>
      </c>
      <c r="I819" s="23" t="s">
        <v>94</v>
      </c>
      <c r="J819" s="23">
        <v>68803</v>
      </c>
      <c r="K819" s="37" t="s">
        <v>95</v>
      </c>
      <c r="L819" s="20">
        <v>29661</v>
      </c>
      <c r="M819" s="37" t="s">
        <v>96</v>
      </c>
      <c r="N819" s="37" t="s">
        <v>102</v>
      </c>
      <c r="O819" s="37" t="s">
        <v>98</v>
      </c>
      <c r="P819" s="37" t="s">
        <v>99</v>
      </c>
      <c r="Q819" s="37" t="s">
        <v>114</v>
      </c>
      <c r="R819" s="7" t="s">
        <v>507</v>
      </c>
      <c r="S819" s="23">
        <v>4</v>
      </c>
      <c r="T819" s="43">
        <v>5455.6</v>
      </c>
      <c r="U819" s="7">
        <v>206</v>
      </c>
      <c r="V819" s="34" t="s">
        <v>81</v>
      </c>
      <c r="W819" s="23" t="s">
        <v>610</v>
      </c>
      <c r="X819" s="7" t="s">
        <v>43</v>
      </c>
      <c r="Y819" s="10">
        <v>1362.86</v>
      </c>
      <c r="Z819" s="23"/>
      <c r="AA819" s="12" t="s">
        <v>451</v>
      </c>
      <c r="AB819" s="51"/>
      <c r="AC819" s="23"/>
      <c r="AF819" s="23"/>
    </row>
    <row r="820" spans="1:32" ht="15" customHeight="1" x14ac:dyDescent="0.25">
      <c r="A820" s="30" t="s">
        <v>1654</v>
      </c>
      <c r="B820" s="13">
        <v>45406</v>
      </c>
      <c r="C820" s="29">
        <f>YEAR(B820) - YEAR(_xlfn.MINIFS($B:$B, $A:$A, A820)) + 1</f>
        <v>1</v>
      </c>
      <c r="D820" s="15">
        <f>IF(C820=1, 1500 - SUMIFS($Y:$Y, $A:$A, A820, $C:$C, C820, $E:$E, "Approved", $Z:$Z, "&lt;&gt;PFA GC", $F:$F, "&lt;&gt;No"),
   IF(C820=2, 1000 - SUMIFS($Y:$Y, $A:$A, A820, $C:$C, C820, $E:$E, "Approved", $Z:$Z, "&lt;&gt;PFA GC", $F:$F, "&lt;&gt;No"),
   IF(C820&gt;=3, 500 - SUMIFS($Y:$Y, $A:$A, A820, $C:$C, C820, $E:$E, "Approved", $Z:$Z, "&lt;&gt;PFA GC", $F:$F, "&lt;&gt;No"), "")))</f>
        <v>1300</v>
      </c>
      <c r="E820" s="16" t="s">
        <v>28</v>
      </c>
      <c r="F820" s="28" t="s">
        <v>29</v>
      </c>
      <c r="G820" s="29" t="s">
        <v>30</v>
      </c>
      <c r="H820" s="23" t="s">
        <v>143</v>
      </c>
      <c r="I820" s="23" t="s">
        <v>94</v>
      </c>
      <c r="J820" s="23">
        <v>68901</v>
      </c>
      <c r="K820" s="37" t="s">
        <v>95</v>
      </c>
      <c r="L820" s="20">
        <v>32496</v>
      </c>
      <c r="M820" s="37" t="s">
        <v>101</v>
      </c>
      <c r="N820" s="37" t="s">
        <v>102</v>
      </c>
      <c r="O820" s="37" t="s">
        <v>98</v>
      </c>
      <c r="P820" s="37" t="s">
        <v>303</v>
      </c>
      <c r="Q820" s="37" t="s">
        <v>114</v>
      </c>
      <c r="R820" s="7" t="s">
        <v>31</v>
      </c>
      <c r="S820" s="23">
        <v>3</v>
      </c>
      <c r="T820" s="43">
        <v>2189</v>
      </c>
      <c r="U820" s="7" t="s">
        <v>126</v>
      </c>
      <c r="V820" s="48" t="s">
        <v>144</v>
      </c>
      <c r="W820" s="23" t="s">
        <v>145</v>
      </c>
      <c r="X820" s="7" t="s">
        <v>34</v>
      </c>
      <c r="Y820" s="10">
        <v>200</v>
      </c>
      <c r="Z820" s="23" t="s">
        <v>35</v>
      </c>
      <c r="AA820" s="12" t="s">
        <v>52</v>
      </c>
      <c r="AB820" s="51"/>
      <c r="AC820" s="23"/>
      <c r="AF820" s="23"/>
    </row>
    <row r="821" spans="1:32" ht="15" customHeight="1" x14ac:dyDescent="0.25">
      <c r="A821" s="42" t="s">
        <v>1272</v>
      </c>
      <c r="B821" s="13">
        <v>45406</v>
      </c>
      <c r="C821" s="29">
        <f>YEAR(B821) - YEAR(_xlfn.MINIFS($B:$B, $A:$A, A821)) + 1</f>
        <v>2</v>
      </c>
      <c r="D821" s="15">
        <f>IF(C821=1, 1500 - SUMIFS($Y:$Y, $A:$A, A821, $C:$C, C821, $E:$E, "Approved", $Z:$Z, "&lt;&gt;PFA GC", $F:$F, "&lt;&gt;No"),
   IF(C821=2, 1000 - SUMIFS($Y:$Y, $A:$A, A821, $C:$C, C821, $E:$E, "Approved", $Z:$Z, "&lt;&gt;PFA GC", $F:$F, "&lt;&gt;No"),
   IF(C821&gt;=3, 500 - SUMIFS($Y:$Y, $A:$A, A821, $C:$C, C821, $E:$E, "Approved", $Z:$Z, "&lt;&gt;PFA GC", $F:$F, "&lt;&gt;No"), "")))</f>
        <v>1000</v>
      </c>
      <c r="E821" s="16" t="s">
        <v>28</v>
      </c>
      <c r="F821" s="28">
        <v>45406</v>
      </c>
      <c r="G821" s="28" t="s">
        <v>30</v>
      </c>
      <c r="H821" s="23" t="s">
        <v>31</v>
      </c>
      <c r="I821" s="23" t="s">
        <v>31</v>
      </c>
      <c r="J821" s="23" t="s">
        <v>31</v>
      </c>
      <c r="K821" s="23" t="s">
        <v>31</v>
      </c>
      <c r="L821" s="20">
        <v>33482</v>
      </c>
      <c r="M821" s="37" t="s">
        <v>31</v>
      </c>
      <c r="N821" s="37" t="s">
        <v>31</v>
      </c>
      <c r="O821" s="37" t="s">
        <v>31</v>
      </c>
      <c r="P821" s="37" t="s">
        <v>31</v>
      </c>
      <c r="Q821" s="37" t="s">
        <v>31</v>
      </c>
      <c r="R821" s="7" t="s">
        <v>31</v>
      </c>
      <c r="S821" s="37" t="s">
        <v>31</v>
      </c>
      <c r="T821" s="43" t="s">
        <v>31</v>
      </c>
      <c r="U821" s="7" t="s">
        <v>31</v>
      </c>
      <c r="V821" s="48" t="s">
        <v>32</v>
      </c>
      <c r="W821" s="23" t="s">
        <v>61</v>
      </c>
      <c r="X821" s="7" t="s">
        <v>34</v>
      </c>
      <c r="Y821" s="10">
        <v>100</v>
      </c>
      <c r="Z821" s="23" t="s">
        <v>89</v>
      </c>
      <c r="AA821" s="37" t="s">
        <v>63</v>
      </c>
      <c r="AB821" s="51"/>
      <c r="AC821" s="23"/>
      <c r="AF821" s="23"/>
    </row>
    <row r="822" spans="1:32" ht="15" customHeight="1" x14ac:dyDescent="0.25">
      <c r="A822" s="30" t="s">
        <v>1655</v>
      </c>
      <c r="B822" s="13">
        <v>45406</v>
      </c>
      <c r="C822" s="29">
        <f>YEAR(B822) - YEAR(_xlfn.MINIFS($B:$B, $A:$A, A822)) + 1</f>
        <v>1</v>
      </c>
      <c r="D822" s="15">
        <f>IF(C822=1, 1500 - SUMIFS($Y:$Y, $A:$A, A822, $C:$C, C822, $E:$E, "Approved", $Z:$Z, "&lt;&gt;PFA GC", $F:$F, "&lt;&gt;No"),
   IF(C822=2, 1000 - SUMIFS($Y:$Y, $A:$A, A822, $C:$C, C822, $E:$E, "Approved", $Z:$Z, "&lt;&gt;PFA GC", $F:$F, "&lt;&gt;No"),
   IF(C822&gt;=3, 500 - SUMIFS($Y:$Y, $A:$A, A822, $C:$C, C822, $E:$E, "Approved", $Z:$Z, "&lt;&gt;PFA GC", $F:$F, "&lt;&gt;No"), "")))</f>
        <v>1300</v>
      </c>
      <c r="E822" s="16" t="s">
        <v>28</v>
      </c>
      <c r="F822" s="28" t="s">
        <v>29</v>
      </c>
      <c r="G822" s="29" t="s">
        <v>30</v>
      </c>
      <c r="H822" s="23" t="s">
        <v>120</v>
      </c>
      <c r="I822" s="23" t="s">
        <v>94</v>
      </c>
      <c r="J822" s="23">
        <v>68803</v>
      </c>
      <c r="K822" s="37"/>
      <c r="L822" s="20" t="s">
        <v>31</v>
      </c>
      <c r="M822" s="37"/>
      <c r="R822" s="7"/>
      <c r="S822" s="23"/>
      <c r="T822" s="43"/>
      <c r="U822" s="7"/>
      <c r="V822" s="22" t="s">
        <v>144</v>
      </c>
      <c r="W822" s="23" t="s">
        <v>145</v>
      </c>
      <c r="X822" s="7" t="s">
        <v>40</v>
      </c>
      <c r="Y822" s="10">
        <v>200</v>
      </c>
      <c r="Z822" s="23" t="s">
        <v>35</v>
      </c>
      <c r="AA822" s="12" t="s">
        <v>169</v>
      </c>
      <c r="AB822" s="51"/>
      <c r="AC822" s="23"/>
      <c r="AF822" s="23"/>
    </row>
    <row r="823" spans="1:32" ht="15" customHeight="1" x14ac:dyDescent="0.25">
      <c r="A823" s="30" t="s">
        <v>1410</v>
      </c>
      <c r="B823" s="13">
        <v>45407</v>
      </c>
      <c r="C823" s="29">
        <f>YEAR(B823) - YEAR(_xlfn.MINIFS($B:$B, $A:$A, A823)) + 1</f>
        <v>2</v>
      </c>
      <c r="D823" s="15">
        <f>IF(C823=1, 1500 - SUMIFS($Y:$Y, $A:$A, A823, $C:$C, C823, $E:$E, "Approved", $Z:$Z, "&lt;&gt;PFA GC", $F:$F, "&lt;&gt;No"),
   IF(C823=2, 1000 - SUMIFS($Y:$Y, $A:$A, A823, $C:$C, C823, $E:$E, "Approved", $Z:$Z, "&lt;&gt;PFA GC", $F:$F, "&lt;&gt;No"),
   IF(C823&gt;=3, 500 - SUMIFS($Y:$Y, $A:$A, A823, $C:$C, C823, $E:$E, "Approved", $Z:$Z, "&lt;&gt;PFA GC", $F:$F, "&lt;&gt;No"), "")))</f>
        <v>-72.180000000000064</v>
      </c>
      <c r="E823" s="16" t="s">
        <v>28</v>
      </c>
      <c r="F823" s="28" t="s">
        <v>29</v>
      </c>
      <c r="G823" s="28" t="s">
        <v>30</v>
      </c>
      <c r="H823" s="24" t="s">
        <v>93</v>
      </c>
      <c r="I823" s="24" t="s">
        <v>94</v>
      </c>
      <c r="J823" s="52">
        <v>68502</v>
      </c>
      <c r="K823" s="23" t="s">
        <v>95</v>
      </c>
      <c r="L823" s="20" t="s">
        <v>2091</v>
      </c>
      <c r="M823" s="37" t="s">
        <v>101</v>
      </c>
      <c r="N823" s="23" t="s">
        <v>97</v>
      </c>
      <c r="O823" s="23" t="s">
        <v>98</v>
      </c>
      <c r="P823" s="23" t="s">
        <v>99</v>
      </c>
      <c r="Q823" s="23" t="s">
        <v>114</v>
      </c>
      <c r="R823" s="7" t="s">
        <v>31</v>
      </c>
      <c r="S823" s="23">
        <v>1</v>
      </c>
      <c r="T823" s="43">
        <v>0</v>
      </c>
      <c r="U823" s="7" t="s">
        <v>31</v>
      </c>
      <c r="V823" s="41" t="s">
        <v>81</v>
      </c>
      <c r="W823" s="23" t="s">
        <v>109</v>
      </c>
      <c r="X823" s="7" t="s">
        <v>40</v>
      </c>
      <c r="Y823" s="10">
        <v>200</v>
      </c>
      <c r="Z823" s="23" t="s">
        <v>35</v>
      </c>
      <c r="AA823" s="12" t="s">
        <v>169</v>
      </c>
      <c r="AB823" s="51" t="s">
        <v>29</v>
      </c>
      <c r="AC823" s="23" t="s">
        <v>99</v>
      </c>
      <c r="AF823" s="23"/>
    </row>
    <row r="824" spans="1:32" ht="15" customHeight="1" x14ac:dyDescent="0.25">
      <c r="A824" s="42" t="s">
        <v>1657</v>
      </c>
      <c r="B824" s="13">
        <v>45407</v>
      </c>
      <c r="C824" s="29">
        <f>YEAR(B824) - YEAR(_xlfn.MINIFS($B:$B, $A:$A, A824)) + 1</f>
        <v>1</v>
      </c>
      <c r="D824" s="15">
        <f>IF(C824=1, 1500 - SUMIFS($Y:$Y, $A:$A, A824, $C:$C, C824, $E:$E, "Approved", $Z:$Z, "&lt;&gt;PFA GC", $F:$F, "&lt;&gt;No"),
   IF(C824=2, 1000 - SUMIFS($Y:$Y, $A:$A, A824, $C:$C, C824, $E:$E, "Approved", $Z:$Z, "&lt;&gt;PFA GC", $F:$F, "&lt;&gt;No"),
   IF(C824&gt;=3, 500 - SUMIFS($Y:$Y, $A:$A, A824, $C:$C, C824, $E:$E, "Approved", $Z:$Z, "&lt;&gt;PFA GC", $F:$F, "&lt;&gt;No"), "")))</f>
        <v>1500</v>
      </c>
      <c r="E824" s="16" t="s">
        <v>28</v>
      </c>
      <c r="F824" s="28">
        <v>45407</v>
      </c>
      <c r="G824" s="28" t="s">
        <v>30</v>
      </c>
      <c r="H824" s="23" t="s">
        <v>31</v>
      </c>
      <c r="I824" s="23" t="s">
        <v>31</v>
      </c>
      <c r="J824" s="23" t="s">
        <v>31</v>
      </c>
      <c r="K824" s="23" t="s">
        <v>31</v>
      </c>
      <c r="L824" s="20">
        <v>19749</v>
      </c>
      <c r="M824" s="37" t="s">
        <v>31</v>
      </c>
      <c r="N824" s="37" t="s">
        <v>31</v>
      </c>
      <c r="O824" s="37" t="s">
        <v>31</v>
      </c>
      <c r="P824" s="37" t="s">
        <v>31</v>
      </c>
      <c r="Q824" s="37" t="s">
        <v>31</v>
      </c>
      <c r="R824" s="7" t="s">
        <v>31</v>
      </c>
      <c r="S824" s="37" t="s">
        <v>31</v>
      </c>
      <c r="T824" s="43" t="s">
        <v>31</v>
      </c>
      <c r="U824" s="7" t="s">
        <v>31</v>
      </c>
      <c r="V824" s="48" t="s">
        <v>32</v>
      </c>
      <c r="W824" s="23" t="s">
        <v>693</v>
      </c>
      <c r="X824" s="7" t="s">
        <v>34</v>
      </c>
      <c r="Y824" s="10">
        <v>100</v>
      </c>
      <c r="Z824" s="23" t="s">
        <v>89</v>
      </c>
      <c r="AA824" s="37" t="s">
        <v>63</v>
      </c>
      <c r="AB824" s="51"/>
      <c r="AC824" s="23"/>
      <c r="AF824" s="23"/>
    </row>
    <row r="825" spans="1:32" ht="15" customHeight="1" x14ac:dyDescent="0.25">
      <c r="A825" s="42" t="s">
        <v>1502</v>
      </c>
      <c r="B825" s="13">
        <v>45407</v>
      </c>
      <c r="C825" s="29">
        <f>YEAR(B825) - YEAR(_xlfn.MINIFS($B:$B, $A:$A, A825)) + 1</f>
        <v>1</v>
      </c>
      <c r="D825" s="15">
        <f>IF(C825=1, 1500 - SUMIFS($Y:$Y, $A:$A, A825, $C:$C, C825, $E:$E, "Approved", $Z:$Z, "&lt;&gt;PFA GC", $F:$F, "&lt;&gt;No"),
   IF(C825=2, 1000 - SUMIFS($Y:$Y, $A:$A, A825, $C:$C, C825, $E:$E, "Approved", $Z:$Z, "&lt;&gt;PFA GC", $F:$F, "&lt;&gt;No"),
   IF(C825&gt;=3, 500 - SUMIFS($Y:$Y, $A:$A, A825, $C:$C, C825, $E:$E, "Approved", $Z:$Z, "&lt;&gt;PFA GC", $F:$F, "&lt;&gt;No"), "")))</f>
        <v>1500</v>
      </c>
      <c r="E825" s="16" t="s">
        <v>28</v>
      </c>
      <c r="F825" s="28">
        <v>45407</v>
      </c>
      <c r="G825" s="28" t="s">
        <v>30</v>
      </c>
      <c r="H825" s="23" t="s">
        <v>31</v>
      </c>
      <c r="I825" s="23" t="s">
        <v>31</v>
      </c>
      <c r="J825" s="23" t="s">
        <v>31</v>
      </c>
      <c r="K825" s="23" t="s">
        <v>31</v>
      </c>
      <c r="L825" s="20">
        <v>23359</v>
      </c>
      <c r="M825" s="37" t="s">
        <v>31</v>
      </c>
      <c r="N825" s="37" t="s">
        <v>31</v>
      </c>
      <c r="O825" s="37" t="s">
        <v>31</v>
      </c>
      <c r="P825" s="37" t="s">
        <v>31</v>
      </c>
      <c r="Q825" s="37" t="s">
        <v>31</v>
      </c>
      <c r="R825" s="7" t="s">
        <v>31</v>
      </c>
      <c r="S825" s="37" t="s">
        <v>31</v>
      </c>
      <c r="T825" s="43" t="s">
        <v>31</v>
      </c>
      <c r="U825" s="7" t="s">
        <v>31</v>
      </c>
      <c r="V825" s="48" t="s">
        <v>32</v>
      </c>
      <c r="W825" s="23" t="s">
        <v>61</v>
      </c>
      <c r="X825" s="7" t="s">
        <v>34</v>
      </c>
      <c r="Y825" s="10">
        <v>100</v>
      </c>
      <c r="Z825" s="23" t="s">
        <v>89</v>
      </c>
      <c r="AA825" s="37" t="s">
        <v>63</v>
      </c>
      <c r="AB825" s="51"/>
      <c r="AC825" s="23"/>
      <c r="AF825" s="23"/>
    </row>
    <row r="826" spans="1:32" ht="15" customHeight="1" x14ac:dyDescent="0.25">
      <c r="A826" s="42" t="s">
        <v>1658</v>
      </c>
      <c r="B826" s="47">
        <v>45407</v>
      </c>
      <c r="C826" s="29">
        <f>YEAR(B826) - YEAR(_xlfn.MINIFS($B:$B, $A:$A, A826)) + 1</f>
        <v>1</v>
      </c>
      <c r="D826" s="15">
        <f>IF(C826=1, 1500 - SUMIFS($Y:$Y, $A:$A, A826, $C:$C, C826, $E:$E, "Approved", $Z:$Z, "&lt;&gt;PFA GC", $F:$F, "&lt;&gt;No"),
   IF(C826=2, 1000 - SUMIFS($Y:$Y, $A:$A, A826, $C:$C, C826, $E:$E, "Approved", $Z:$Z, "&lt;&gt;PFA GC", $F:$F, "&lt;&gt;No"),
   IF(C826&gt;=3, 500 - SUMIFS($Y:$Y, $A:$A, A826, $C:$C, C826, $E:$E, "Approved", $Z:$Z, "&lt;&gt;PFA GC", $F:$F, "&lt;&gt;No"), "")))</f>
        <v>1500</v>
      </c>
      <c r="E826" s="36" t="s">
        <v>147</v>
      </c>
      <c r="F826" s="28" t="s">
        <v>99</v>
      </c>
      <c r="G826" s="44" t="s">
        <v>30</v>
      </c>
      <c r="H826" s="41" t="s">
        <v>100</v>
      </c>
      <c r="I826" s="41" t="s">
        <v>94</v>
      </c>
      <c r="J826" s="41">
        <v>68137</v>
      </c>
      <c r="K826" s="41" t="s">
        <v>95</v>
      </c>
      <c r="L826" s="55">
        <v>25059</v>
      </c>
      <c r="M826" s="41" t="s">
        <v>96</v>
      </c>
      <c r="N826" s="41" t="s">
        <v>102</v>
      </c>
      <c r="O826" s="41" t="s">
        <v>98</v>
      </c>
      <c r="P826" s="41" t="s">
        <v>270</v>
      </c>
      <c r="Q826" s="41" t="s">
        <v>114</v>
      </c>
      <c r="R826" s="7" t="s">
        <v>507</v>
      </c>
      <c r="S826" s="41">
        <v>3</v>
      </c>
      <c r="T826" s="46">
        <v>11850</v>
      </c>
      <c r="U826" s="7">
        <v>16</v>
      </c>
      <c r="V826" s="22" t="s">
        <v>32</v>
      </c>
      <c r="W826" s="41" t="s">
        <v>694</v>
      </c>
      <c r="X826" s="7" t="s">
        <v>141</v>
      </c>
      <c r="Y826" s="10">
        <v>1500</v>
      </c>
      <c r="Z826" s="41"/>
      <c r="AA826" s="41"/>
      <c r="AB826" s="63"/>
      <c r="AC826" s="41"/>
      <c r="AF826" s="23"/>
    </row>
    <row r="827" spans="1:32" ht="15" customHeight="1" x14ac:dyDescent="0.25">
      <c r="A827" s="42" t="s">
        <v>1656</v>
      </c>
      <c r="B827" s="13">
        <v>45407</v>
      </c>
      <c r="C827" s="29">
        <f>YEAR(B827) - YEAR(_xlfn.MINIFS($B:$B, $A:$A, A827)) + 1</f>
        <v>1</v>
      </c>
      <c r="D827" s="15">
        <f>IF(C827=1, 1500 - SUMIFS($Y:$Y, $A:$A, A827, $C:$C, C827, $E:$E, "Approved", $Z:$Z, "&lt;&gt;PFA GC", $F:$F, "&lt;&gt;No"),
   IF(C827=2, 1000 - SUMIFS($Y:$Y, $A:$A, A827, $C:$C, C827, $E:$E, "Approved", $Z:$Z, "&lt;&gt;PFA GC", $F:$F, "&lt;&gt;No"),
   IF(C827&gt;=3, 500 - SUMIFS($Y:$Y, $A:$A, A827, $C:$C, C827, $E:$E, "Approved", $Z:$Z, "&lt;&gt;PFA GC", $F:$F, "&lt;&gt;No"), "")))</f>
        <v>54.420000000000073</v>
      </c>
      <c r="E827" s="16" t="s">
        <v>28</v>
      </c>
      <c r="F827" s="28">
        <v>45407</v>
      </c>
      <c r="G827" s="28" t="s">
        <v>30</v>
      </c>
      <c r="H827" s="23" t="s">
        <v>31</v>
      </c>
      <c r="I827" s="23" t="s">
        <v>31</v>
      </c>
      <c r="J827" s="23" t="s">
        <v>31</v>
      </c>
      <c r="K827" s="23" t="s">
        <v>31</v>
      </c>
      <c r="L827" s="20">
        <v>25059</v>
      </c>
      <c r="M827" s="37" t="s">
        <v>31</v>
      </c>
      <c r="N827" s="37" t="s">
        <v>31</v>
      </c>
      <c r="O827" s="37" t="s">
        <v>31</v>
      </c>
      <c r="P827" s="37" t="s">
        <v>31</v>
      </c>
      <c r="Q827" s="37" t="s">
        <v>31</v>
      </c>
      <c r="R827" s="7" t="s">
        <v>31</v>
      </c>
      <c r="S827" s="37" t="s">
        <v>31</v>
      </c>
      <c r="T827" s="43" t="s">
        <v>31</v>
      </c>
      <c r="U827" s="7" t="s">
        <v>31</v>
      </c>
      <c r="V827" s="22" t="s">
        <v>32</v>
      </c>
      <c r="W827" s="23" t="s">
        <v>693</v>
      </c>
      <c r="X827" s="7" t="s">
        <v>34</v>
      </c>
      <c r="Y827" s="10">
        <v>100</v>
      </c>
      <c r="Z827" s="23" t="s">
        <v>89</v>
      </c>
      <c r="AA827" s="37" t="s">
        <v>63</v>
      </c>
      <c r="AB827" s="51"/>
      <c r="AC827" s="23"/>
      <c r="AF827" s="23"/>
    </row>
    <row r="828" spans="1:32" ht="15" customHeight="1" x14ac:dyDescent="0.25">
      <c r="A828" s="30" t="s">
        <v>1442</v>
      </c>
      <c r="B828" s="13">
        <v>45408</v>
      </c>
      <c r="C828" s="29">
        <f>YEAR(B828) - YEAR(_xlfn.MINIFS($B:$B, $A:$A, A828)) + 1</f>
        <v>2</v>
      </c>
      <c r="D828" s="15">
        <f>IF(C828=1, 1500 - SUMIFS($Y:$Y, $A:$A, A828, $C:$C, C828, $E:$E, "Approved", $Z:$Z, "&lt;&gt;PFA GC", $F:$F, "&lt;&gt;No"),
   IF(C828=2, 1000 - SUMIFS($Y:$Y, $A:$A, A828, $C:$C, C828, $E:$E, "Approved", $Z:$Z, "&lt;&gt;PFA GC", $F:$F, "&lt;&gt;No"),
   IF(C828&gt;=3, 500 - SUMIFS($Y:$Y, $A:$A, A828, $C:$C, C828, $E:$E, "Approved", $Z:$Z, "&lt;&gt;PFA GC", $F:$F, "&lt;&gt;No"), "")))</f>
        <v>-245.90000000000009</v>
      </c>
      <c r="E828" s="16" t="s">
        <v>28</v>
      </c>
      <c r="F828" s="28" t="s">
        <v>29</v>
      </c>
      <c r="G828" s="29" t="s">
        <v>30</v>
      </c>
      <c r="H828" s="23" t="s">
        <v>93</v>
      </c>
      <c r="I828" s="23" t="s">
        <v>125</v>
      </c>
      <c r="J828" s="23">
        <v>68516</v>
      </c>
      <c r="K828" s="23" t="s">
        <v>95</v>
      </c>
      <c r="L828" s="20" t="s">
        <v>2103</v>
      </c>
      <c r="M828" s="37" t="s">
        <v>108</v>
      </c>
      <c r="N828" s="23" t="s">
        <v>97</v>
      </c>
      <c r="O828" s="23" t="s">
        <v>98</v>
      </c>
      <c r="P828" s="23" t="s">
        <v>99</v>
      </c>
      <c r="Q828" s="23" t="s">
        <v>114</v>
      </c>
      <c r="R828" s="7" t="s">
        <v>31</v>
      </c>
      <c r="S828" s="23">
        <v>2</v>
      </c>
      <c r="T828" s="43">
        <v>4454</v>
      </c>
      <c r="U828" s="7" t="s">
        <v>31</v>
      </c>
      <c r="V828" s="41" t="s">
        <v>81</v>
      </c>
      <c r="W828" s="23" t="s">
        <v>109</v>
      </c>
      <c r="X828" s="7" t="s">
        <v>45</v>
      </c>
      <c r="Y828" s="10">
        <v>86.18</v>
      </c>
      <c r="Z828" s="23" t="s">
        <v>38</v>
      </c>
      <c r="AA828" s="12" t="s">
        <v>500</v>
      </c>
      <c r="AB828" s="51" t="s">
        <v>29</v>
      </c>
      <c r="AC828" s="23" t="s">
        <v>99</v>
      </c>
      <c r="AF828" s="23"/>
    </row>
    <row r="829" spans="1:32" ht="15" customHeight="1" x14ac:dyDescent="0.25">
      <c r="A829" s="30" t="s">
        <v>1442</v>
      </c>
      <c r="B829" s="13">
        <v>45408</v>
      </c>
      <c r="C829" s="29">
        <f>YEAR(B829) - YEAR(_xlfn.MINIFS($B:$B, $A:$A, A829)) + 1</f>
        <v>2</v>
      </c>
      <c r="D829" s="15">
        <f>IF(C829=1, 1500 - SUMIFS($Y:$Y, $A:$A, A829, $C:$C, C829, $E:$E, "Approved", $Z:$Z, "&lt;&gt;PFA GC", $F:$F, "&lt;&gt;No"),
   IF(C829=2, 1000 - SUMIFS($Y:$Y, $A:$A, A829, $C:$C, C829, $E:$E, "Approved", $Z:$Z, "&lt;&gt;PFA GC", $F:$F, "&lt;&gt;No"),
   IF(C829&gt;=3, 500 - SUMIFS($Y:$Y, $A:$A, A829, $C:$C, C829, $E:$E, "Approved", $Z:$Z, "&lt;&gt;PFA GC", $F:$F, "&lt;&gt;No"), "")))</f>
        <v>-245.90000000000009</v>
      </c>
      <c r="E829" s="16" t="s">
        <v>28</v>
      </c>
      <c r="F829" s="28" t="s">
        <v>29</v>
      </c>
      <c r="G829" s="29" t="s">
        <v>30</v>
      </c>
      <c r="H829" s="23" t="s">
        <v>93</v>
      </c>
      <c r="I829" s="23" t="s">
        <v>125</v>
      </c>
      <c r="J829" s="23">
        <v>68516</v>
      </c>
      <c r="K829" s="23" t="s">
        <v>95</v>
      </c>
      <c r="L829" s="20" t="s">
        <v>2103</v>
      </c>
      <c r="M829" s="37" t="s">
        <v>108</v>
      </c>
      <c r="N829" s="23" t="s">
        <v>97</v>
      </c>
      <c r="O829" s="23" t="s">
        <v>98</v>
      </c>
      <c r="P829" s="23" t="s">
        <v>99</v>
      </c>
      <c r="Q829" s="23" t="s">
        <v>114</v>
      </c>
      <c r="R829" s="7" t="s">
        <v>31</v>
      </c>
      <c r="S829" s="23">
        <v>2</v>
      </c>
      <c r="T829" s="43">
        <v>4454</v>
      </c>
      <c r="U829" s="7" t="s">
        <v>31</v>
      </c>
      <c r="V829" s="41" t="s">
        <v>81</v>
      </c>
      <c r="W829" s="23" t="s">
        <v>109</v>
      </c>
      <c r="X829" s="7" t="s">
        <v>45</v>
      </c>
      <c r="Y829" s="10">
        <v>148.83000000000001</v>
      </c>
      <c r="Z829" s="23" t="s">
        <v>38</v>
      </c>
      <c r="AA829" s="12" t="s">
        <v>591</v>
      </c>
      <c r="AB829" s="51" t="s">
        <v>29</v>
      </c>
      <c r="AC829" s="23" t="s">
        <v>99</v>
      </c>
      <c r="AF829" s="23"/>
    </row>
    <row r="830" spans="1:32" ht="15" customHeight="1" x14ac:dyDescent="0.25">
      <c r="A830" s="30" t="s">
        <v>1442</v>
      </c>
      <c r="B830" s="13">
        <v>45408</v>
      </c>
      <c r="C830" s="29">
        <f>YEAR(B830) - YEAR(_xlfn.MINIFS($B:$B, $A:$A, A830)) + 1</f>
        <v>2</v>
      </c>
      <c r="D830" s="15">
        <f>IF(C830=1, 1500 - SUMIFS($Y:$Y, $A:$A, A830, $C:$C, C830, $E:$E, "Approved", $Z:$Z, "&lt;&gt;PFA GC", $F:$F, "&lt;&gt;No"),
   IF(C830=2, 1000 - SUMIFS($Y:$Y, $A:$A, A830, $C:$C, C830, $E:$E, "Approved", $Z:$Z, "&lt;&gt;PFA GC", $F:$F, "&lt;&gt;No"),
   IF(C830&gt;=3, 500 - SUMIFS($Y:$Y, $A:$A, A830, $C:$C, C830, $E:$E, "Approved", $Z:$Z, "&lt;&gt;PFA GC", $F:$F, "&lt;&gt;No"), "")))</f>
        <v>-245.90000000000009</v>
      </c>
      <c r="E830" s="16" t="s">
        <v>28</v>
      </c>
      <c r="F830" s="28" t="s">
        <v>29</v>
      </c>
      <c r="G830" s="29" t="s">
        <v>30</v>
      </c>
      <c r="H830" s="23" t="s">
        <v>93</v>
      </c>
      <c r="I830" s="23" t="s">
        <v>125</v>
      </c>
      <c r="J830" s="23">
        <v>68516</v>
      </c>
      <c r="K830" s="23" t="s">
        <v>95</v>
      </c>
      <c r="L830" s="20" t="s">
        <v>2103</v>
      </c>
      <c r="M830" s="37" t="s">
        <v>108</v>
      </c>
      <c r="N830" s="23" t="s">
        <v>97</v>
      </c>
      <c r="O830" s="23" t="s">
        <v>98</v>
      </c>
      <c r="P830" s="23" t="s">
        <v>99</v>
      </c>
      <c r="Q830" s="23" t="s">
        <v>114</v>
      </c>
      <c r="R830" s="7" t="s">
        <v>31</v>
      </c>
      <c r="S830" s="23">
        <v>2</v>
      </c>
      <c r="T830" s="43">
        <v>4454</v>
      </c>
      <c r="U830" s="7" t="s">
        <v>31</v>
      </c>
      <c r="V830" s="41" t="s">
        <v>81</v>
      </c>
      <c r="W830" s="23" t="s">
        <v>109</v>
      </c>
      <c r="X830" s="7" t="s">
        <v>45</v>
      </c>
      <c r="Y830" s="10">
        <v>221.75</v>
      </c>
      <c r="Z830" s="23" t="s">
        <v>38</v>
      </c>
      <c r="AA830" s="12" t="s">
        <v>70</v>
      </c>
      <c r="AB830" s="51" t="s">
        <v>29</v>
      </c>
      <c r="AC830" s="23" t="s">
        <v>99</v>
      </c>
      <c r="AF830" s="23"/>
    </row>
    <row r="831" spans="1:32" ht="15" customHeight="1" x14ac:dyDescent="0.25">
      <c r="A831" s="30" t="s">
        <v>1442</v>
      </c>
      <c r="B831" s="13">
        <v>45408</v>
      </c>
      <c r="C831" s="29">
        <f>YEAR(B831) - YEAR(_xlfn.MINIFS($B:$B, $A:$A, A831)) + 1</f>
        <v>2</v>
      </c>
      <c r="D831" s="15">
        <f>IF(C831=1, 1500 - SUMIFS($Y:$Y, $A:$A, A831, $C:$C, C831, $E:$E, "Approved", $Z:$Z, "&lt;&gt;PFA GC", $F:$F, "&lt;&gt;No"),
   IF(C831=2, 1000 - SUMIFS($Y:$Y, $A:$A, A831, $C:$C, C831, $E:$E, "Approved", $Z:$Z, "&lt;&gt;PFA GC", $F:$F, "&lt;&gt;No"),
   IF(C831&gt;=3, 500 - SUMIFS($Y:$Y, $A:$A, A831, $C:$C, C831, $E:$E, "Approved", $Z:$Z, "&lt;&gt;PFA GC", $F:$F, "&lt;&gt;No"), "")))</f>
        <v>-245.90000000000009</v>
      </c>
      <c r="E831" s="16" t="s">
        <v>28</v>
      </c>
      <c r="F831" s="28" t="s">
        <v>29</v>
      </c>
      <c r="G831" s="29" t="s">
        <v>30</v>
      </c>
      <c r="H831" s="23" t="s">
        <v>93</v>
      </c>
      <c r="I831" s="23" t="s">
        <v>125</v>
      </c>
      <c r="J831" s="23">
        <v>68516</v>
      </c>
      <c r="K831" s="23" t="s">
        <v>95</v>
      </c>
      <c r="L831" s="20" t="s">
        <v>2103</v>
      </c>
      <c r="M831" s="37" t="s">
        <v>108</v>
      </c>
      <c r="N831" s="23" t="s">
        <v>97</v>
      </c>
      <c r="O831" s="23" t="s">
        <v>98</v>
      </c>
      <c r="P831" s="23" t="s">
        <v>99</v>
      </c>
      <c r="Q831" s="23" t="s">
        <v>114</v>
      </c>
      <c r="R831" s="7" t="s">
        <v>31</v>
      </c>
      <c r="S831" s="23">
        <v>2</v>
      </c>
      <c r="T831" s="43">
        <v>4454</v>
      </c>
      <c r="U831" s="7" t="s">
        <v>31</v>
      </c>
      <c r="V831" s="41" t="s">
        <v>81</v>
      </c>
      <c r="W831" s="23" t="s">
        <v>109</v>
      </c>
      <c r="X831" s="7" t="s">
        <v>45</v>
      </c>
      <c r="Y831" s="10">
        <v>250</v>
      </c>
      <c r="Z831" s="23" t="s">
        <v>38</v>
      </c>
      <c r="AA831" s="12" t="s">
        <v>104</v>
      </c>
      <c r="AB831" s="51" t="s">
        <v>29</v>
      </c>
      <c r="AC831" s="23" t="s">
        <v>99</v>
      </c>
      <c r="AF831" s="23"/>
    </row>
    <row r="832" spans="1:32" ht="15" customHeight="1" x14ac:dyDescent="0.25">
      <c r="A832" s="57" t="s">
        <v>1659</v>
      </c>
      <c r="B832" s="47">
        <v>45408</v>
      </c>
      <c r="C832" s="44">
        <f>YEAR(B832) - YEAR(_xlfn.MINIFS($B:$B, $A:$A, A832)) + 1</f>
        <v>1</v>
      </c>
      <c r="D832" s="15">
        <f>IF(C832=1, 1500 - SUMIFS($Y:$Y, $A:$A, A832, $C:$C, C832, $E:$E, "Approved", $Z:$Z, "&lt;&gt;PFA GC", $F:$F, "&lt;&gt;No"),
   IF(C832=2, 1000 - SUMIFS($Y:$Y, $A:$A, A832, $C:$C, C832, $E:$E, "Approved", $Z:$Z, "&lt;&gt;PFA GC", $F:$F, "&lt;&gt;No"),
   IF(C832&gt;=3, 500 - SUMIFS($Y:$Y, $A:$A, A832, $C:$C, C832, $E:$E, "Approved", $Z:$Z, "&lt;&gt;PFA GC", $F:$F, "&lt;&gt;No"), "")))</f>
        <v>0.45000000000004547</v>
      </c>
      <c r="E832" s="16" t="s">
        <v>28</v>
      </c>
      <c r="F832" s="49" t="s">
        <v>29</v>
      </c>
      <c r="G832" s="44" t="s">
        <v>30</v>
      </c>
      <c r="H832" s="41" t="s">
        <v>476</v>
      </c>
      <c r="I832" s="41" t="s">
        <v>94</v>
      </c>
      <c r="J832" s="41">
        <v>68801</v>
      </c>
      <c r="K832" s="41" t="s">
        <v>106</v>
      </c>
      <c r="L832" s="58">
        <v>18585</v>
      </c>
      <c r="M832" s="41" t="s">
        <v>111</v>
      </c>
      <c r="N832" s="41" t="s">
        <v>97</v>
      </c>
      <c r="O832" s="41" t="s">
        <v>98</v>
      </c>
      <c r="P832" s="41" t="s">
        <v>303</v>
      </c>
      <c r="Q832" s="41" t="s">
        <v>114</v>
      </c>
      <c r="R832" s="7" t="s">
        <v>115</v>
      </c>
      <c r="S832" s="41">
        <v>1</v>
      </c>
      <c r="T832" s="46">
        <v>0</v>
      </c>
      <c r="U832" s="7">
        <v>10</v>
      </c>
      <c r="V832" s="48" t="s">
        <v>32</v>
      </c>
      <c r="W832" s="41" t="s">
        <v>61</v>
      </c>
      <c r="X832" s="7" t="s">
        <v>33</v>
      </c>
      <c r="Y832" s="10">
        <v>93</v>
      </c>
      <c r="Z832" s="41" t="s">
        <v>38</v>
      </c>
      <c r="AA832" s="41" t="s">
        <v>59</v>
      </c>
      <c r="AB832" s="63"/>
      <c r="AC832" s="41"/>
      <c r="AF832" s="23"/>
    </row>
    <row r="833" spans="1:32" ht="15" customHeight="1" x14ac:dyDescent="0.25">
      <c r="A833" s="30" t="s">
        <v>1401</v>
      </c>
      <c r="B833" s="13">
        <v>45411</v>
      </c>
      <c r="C833" s="29">
        <f>YEAR(B833) - YEAR(_xlfn.MINIFS($B:$B, $A:$A, A833)) + 1</f>
        <v>2</v>
      </c>
      <c r="D833" s="15">
        <f>IF(C833=1, 1500 - SUMIFS($Y:$Y, $A:$A, A833, $C:$C, C833, $E:$E, "Approved", $Z:$Z, "&lt;&gt;PFA GC", $F:$F, "&lt;&gt;No"),
   IF(C833=2, 1000 - SUMIFS($Y:$Y, $A:$A, A833, $C:$C, C833, $E:$E, "Approved", $Z:$Z, "&lt;&gt;PFA GC", $F:$F, "&lt;&gt;No"),
   IF(C833&gt;=3, 500 - SUMIFS($Y:$Y, $A:$A, A833, $C:$C, C833, $E:$E, "Approved", $Z:$Z, "&lt;&gt;PFA GC", $F:$F, "&lt;&gt;No"), "")))</f>
        <v>-66.599999999999909</v>
      </c>
      <c r="E833" s="16" t="s">
        <v>28</v>
      </c>
      <c r="F833" s="28" t="s">
        <v>29</v>
      </c>
      <c r="G833" s="29" t="s">
        <v>30</v>
      </c>
      <c r="H833" s="23" t="s">
        <v>399</v>
      </c>
      <c r="I833" s="23" t="s">
        <v>94</v>
      </c>
      <c r="J833" s="23">
        <v>68456</v>
      </c>
      <c r="K833" s="23" t="s">
        <v>95</v>
      </c>
      <c r="L833" s="20" t="s">
        <v>2076</v>
      </c>
      <c r="M833" s="37" t="s">
        <v>96</v>
      </c>
      <c r="N833" s="23" t="s">
        <v>97</v>
      </c>
      <c r="O833" s="23" t="s">
        <v>98</v>
      </c>
      <c r="P833" s="41" t="s">
        <v>270</v>
      </c>
      <c r="Q833" s="23" t="s">
        <v>114</v>
      </c>
      <c r="R833" s="7" t="s">
        <v>536</v>
      </c>
      <c r="S833" s="23">
        <v>2</v>
      </c>
      <c r="T833" s="43">
        <v>4973.57</v>
      </c>
      <c r="U833" s="7">
        <v>120</v>
      </c>
      <c r="V833" s="41" t="s">
        <v>81</v>
      </c>
      <c r="W833" s="23" t="s">
        <v>351</v>
      </c>
      <c r="X833" s="7" t="s">
        <v>33</v>
      </c>
      <c r="Y833" s="10">
        <v>266.64999999999998</v>
      </c>
      <c r="Z833" s="23"/>
      <c r="AA833" s="12" t="s">
        <v>563</v>
      </c>
      <c r="AB833" s="51" t="s">
        <v>99</v>
      </c>
      <c r="AC833" s="23" t="s">
        <v>99</v>
      </c>
      <c r="AF833" s="23"/>
    </row>
    <row r="834" spans="1:32" ht="15" customHeight="1" x14ac:dyDescent="0.25">
      <c r="A834" s="42" t="s">
        <v>1415</v>
      </c>
      <c r="B834" s="13">
        <v>45411</v>
      </c>
      <c r="C834" s="29">
        <f>YEAR(B834) - YEAR(_xlfn.MINIFS($B:$B, $A:$A, A834)) + 1</f>
        <v>2</v>
      </c>
      <c r="D834" s="15">
        <f>IF(C834=1, 1500 - SUMIFS($Y:$Y, $A:$A, A834, $C:$C, C834, $E:$E, "Approved", $Z:$Z, "&lt;&gt;PFA GC", $F:$F, "&lt;&gt;No"),
   IF(C834=2, 1000 - SUMIFS($Y:$Y, $A:$A, A834, $C:$C, C834, $E:$E, "Approved", $Z:$Z, "&lt;&gt;PFA GC", $F:$F, "&lt;&gt;No"),
   IF(C834&gt;=3, 500 - SUMIFS($Y:$Y, $A:$A, A834, $C:$C, C834, $E:$E, "Approved", $Z:$Z, "&lt;&gt;PFA GC", $F:$F, "&lt;&gt;No"), "")))</f>
        <v>610.70000000000005</v>
      </c>
      <c r="E834" s="16" t="s">
        <v>28</v>
      </c>
      <c r="F834" s="28">
        <v>45411</v>
      </c>
      <c r="G834" s="28" t="s">
        <v>30</v>
      </c>
      <c r="H834" s="23" t="s">
        <v>31</v>
      </c>
      <c r="I834" s="23" t="s">
        <v>31</v>
      </c>
      <c r="J834" s="23" t="s">
        <v>31</v>
      </c>
      <c r="K834" s="23" t="s">
        <v>31</v>
      </c>
      <c r="L834" s="20">
        <v>22628</v>
      </c>
      <c r="M834" s="37" t="s">
        <v>31</v>
      </c>
      <c r="N834" s="37" t="s">
        <v>31</v>
      </c>
      <c r="O834" s="37" t="s">
        <v>31</v>
      </c>
      <c r="P834" s="37" t="s">
        <v>31</v>
      </c>
      <c r="Q834" s="37" t="s">
        <v>31</v>
      </c>
      <c r="R834" s="7" t="s">
        <v>31</v>
      </c>
      <c r="S834" s="37" t="s">
        <v>31</v>
      </c>
      <c r="T834" s="43" t="s">
        <v>31</v>
      </c>
      <c r="U834" s="7" t="s">
        <v>31</v>
      </c>
      <c r="V834" s="22" t="s">
        <v>32</v>
      </c>
      <c r="W834" s="23" t="s">
        <v>61</v>
      </c>
      <c r="X834" s="7" t="s">
        <v>34</v>
      </c>
      <c r="Y834" s="10">
        <v>50</v>
      </c>
      <c r="Z834" s="23" t="s">
        <v>89</v>
      </c>
      <c r="AA834" s="37" t="s">
        <v>63</v>
      </c>
      <c r="AB834" s="51"/>
      <c r="AC834" s="23"/>
      <c r="AF834" s="23"/>
    </row>
    <row r="835" spans="1:32" ht="15" customHeight="1" x14ac:dyDescent="0.25">
      <c r="A835" s="30" t="s">
        <v>1224</v>
      </c>
      <c r="B835" s="13">
        <v>45411</v>
      </c>
      <c r="C835" s="29">
        <f>YEAR(B835) - YEAR(_xlfn.MINIFS($B:$B, $A:$A, A835)) + 1</f>
        <v>1</v>
      </c>
      <c r="D835" s="15">
        <f>IF(C835=1, 1500 - SUMIFS($Y:$Y, $A:$A, A835, $C:$C, C835, $E:$E, "Approved", $Z:$Z, "&lt;&gt;PFA GC", $F:$F, "&lt;&gt;No"),
   IF(C835=2, 1000 - SUMIFS($Y:$Y, $A:$A, A835, $C:$C, C835, $E:$E, "Approved", $Z:$Z, "&lt;&gt;PFA GC", $F:$F, "&lt;&gt;No"),
   IF(C835&gt;=3, 500 - SUMIFS($Y:$Y, $A:$A, A835, $C:$C, C835, $E:$E, "Approved", $Z:$Z, "&lt;&gt;PFA GC", $F:$F, "&lt;&gt;No"), "")))</f>
        <v>500</v>
      </c>
      <c r="E835" s="16" t="s">
        <v>28</v>
      </c>
      <c r="F835" s="28" t="s">
        <v>29</v>
      </c>
      <c r="G835" s="29" t="s">
        <v>30</v>
      </c>
      <c r="H835" s="23" t="s">
        <v>93</v>
      </c>
      <c r="I835" s="23" t="s">
        <v>94</v>
      </c>
      <c r="J835" s="23">
        <v>68512</v>
      </c>
      <c r="K835" s="37" t="s">
        <v>95</v>
      </c>
      <c r="L835" s="20">
        <v>23215</v>
      </c>
      <c r="M835" s="37" t="s">
        <v>101</v>
      </c>
      <c r="N835" s="37" t="s">
        <v>97</v>
      </c>
      <c r="O835" s="37" t="s">
        <v>98</v>
      </c>
      <c r="P835" s="37" t="s">
        <v>270</v>
      </c>
      <c r="Q835" s="37" t="s">
        <v>231</v>
      </c>
      <c r="R835" s="7" t="s">
        <v>115</v>
      </c>
      <c r="S835" s="23">
        <v>1</v>
      </c>
      <c r="T835" s="43">
        <v>1761</v>
      </c>
      <c r="U835" s="7">
        <v>12</v>
      </c>
      <c r="V835" s="22" t="s">
        <v>85</v>
      </c>
      <c r="W835" s="23" t="s">
        <v>107</v>
      </c>
      <c r="X835" s="7" t="s">
        <v>43</v>
      </c>
      <c r="Y835" s="10">
        <v>1000</v>
      </c>
      <c r="Z835" s="23"/>
      <c r="AA835" s="12"/>
      <c r="AB835" s="51"/>
      <c r="AC835" s="23"/>
      <c r="AF835" s="23"/>
    </row>
    <row r="836" spans="1:32" ht="15" customHeight="1" x14ac:dyDescent="0.25">
      <c r="A836" s="30" t="s">
        <v>1648</v>
      </c>
      <c r="B836" s="13">
        <v>45411</v>
      </c>
      <c r="C836" s="29">
        <f>YEAR(B836) - YEAR(_xlfn.MINIFS($B:$B, $A:$A, A836)) + 1</f>
        <v>1</v>
      </c>
      <c r="D836" s="15">
        <f>IF(C836=1, 1500 - SUMIFS($Y:$Y, $A:$A, A836, $C:$C, C836, $E:$E, "Approved", $Z:$Z, "&lt;&gt;PFA GC", $F:$F, "&lt;&gt;No"),
   IF(C836=2, 1000 - SUMIFS($Y:$Y, $A:$A, A836, $C:$C, C836, $E:$E, "Approved", $Z:$Z, "&lt;&gt;PFA GC", $F:$F, "&lt;&gt;No"),
   IF(C836&gt;=3, 500 - SUMIFS($Y:$Y, $A:$A, A836, $C:$C, C836, $E:$E, "Approved", $Z:$Z, "&lt;&gt;PFA GC", $F:$F, "&lt;&gt;No"), "")))</f>
        <v>-2.1199999999998909</v>
      </c>
      <c r="E836" s="16" t="s">
        <v>28</v>
      </c>
      <c r="F836" s="28" t="s">
        <v>29</v>
      </c>
      <c r="G836" s="29" t="s">
        <v>30</v>
      </c>
      <c r="H836" s="23" t="s">
        <v>110</v>
      </c>
      <c r="I836" s="23" t="s">
        <v>94</v>
      </c>
      <c r="J836" s="23">
        <v>68355</v>
      </c>
      <c r="K836" s="37" t="s">
        <v>95</v>
      </c>
      <c r="L836" s="20">
        <v>30567</v>
      </c>
      <c r="M836" s="37" t="s">
        <v>101</v>
      </c>
      <c r="N836" s="37" t="s">
        <v>102</v>
      </c>
      <c r="O836" s="37" t="s">
        <v>98</v>
      </c>
      <c r="P836" s="37" t="s">
        <v>270</v>
      </c>
      <c r="Q836" s="37" t="s">
        <v>231</v>
      </c>
      <c r="R836" s="7" t="s">
        <v>499</v>
      </c>
      <c r="S836" s="23">
        <v>1</v>
      </c>
      <c r="T836" s="43">
        <v>438</v>
      </c>
      <c r="U836" s="7">
        <v>200</v>
      </c>
      <c r="V836" s="22" t="s">
        <v>85</v>
      </c>
      <c r="W836" s="23" t="s">
        <v>692</v>
      </c>
      <c r="X836" s="7" t="s">
        <v>42</v>
      </c>
      <c r="Y836" s="10">
        <v>150.6</v>
      </c>
      <c r="Z836" s="23"/>
      <c r="AA836" s="12" t="s">
        <v>62</v>
      </c>
      <c r="AB836" s="51"/>
      <c r="AC836" s="23"/>
      <c r="AF836" s="23"/>
    </row>
    <row r="837" spans="1:32" ht="15" customHeight="1" x14ac:dyDescent="0.25">
      <c r="A837" s="30" t="s">
        <v>1223</v>
      </c>
      <c r="B837" s="13">
        <v>45411</v>
      </c>
      <c r="C837" s="29">
        <f>YEAR(B837) - YEAR(_xlfn.MINIFS($B:$B, $A:$A, A837)) + 1</f>
        <v>2</v>
      </c>
      <c r="D837" s="15">
        <f>IF(C837=1, 1500 - SUMIFS($Y:$Y, $A:$A, A837, $C:$C, C837, $E:$E, "Approved", $Z:$Z, "&lt;&gt;PFA GC", $F:$F, "&lt;&gt;No"),
   IF(C837=2, 1000 - SUMIFS($Y:$Y, $A:$A, A837, $C:$C, C837, $E:$E, "Approved", $Z:$Z, "&lt;&gt;PFA GC", $F:$F, "&lt;&gt;No"),
   IF(C837&gt;=3, 500 - SUMIFS($Y:$Y, $A:$A, A837, $C:$C, C837, $E:$E, "Approved", $Z:$Z, "&lt;&gt;PFA GC", $F:$F, "&lt;&gt;No"), "")))</f>
        <v>45.039999999999964</v>
      </c>
      <c r="E837" s="16" t="s">
        <v>28</v>
      </c>
      <c r="F837" s="28" t="s">
        <v>29</v>
      </c>
      <c r="G837" s="29" t="s">
        <v>30</v>
      </c>
      <c r="H837" s="23" t="s">
        <v>134</v>
      </c>
      <c r="I837" s="23" t="s">
        <v>94</v>
      </c>
      <c r="J837" s="23">
        <v>68022</v>
      </c>
      <c r="K837" s="37" t="s">
        <v>95</v>
      </c>
      <c r="L837" s="20">
        <v>34252</v>
      </c>
      <c r="M837" s="37" t="s">
        <v>101</v>
      </c>
      <c r="N837" s="37" t="s">
        <v>97</v>
      </c>
      <c r="O837" s="37" t="s">
        <v>41</v>
      </c>
      <c r="P837" s="37" t="s">
        <v>303</v>
      </c>
      <c r="Q837" s="37" t="s">
        <v>114</v>
      </c>
      <c r="R837" s="7" t="s">
        <v>115</v>
      </c>
      <c r="S837" s="23">
        <v>3</v>
      </c>
      <c r="T837" s="43">
        <v>2095</v>
      </c>
      <c r="U837" s="7">
        <v>34</v>
      </c>
      <c r="V837" s="34" t="s">
        <v>84</v>
      </c>
      <c r="W837" s="23" t="s">
        <v>695</v>
      </c>
      <c r="X837" s="7" t="s">
        <v>34</v>
      </c>
      <c r="Y837" s="10">
        <v>450</v>
      </c>
      <c r="Z837" s="23" t="s">
        <v>35</v>
      </c>
      <c r="AA837" s="12" t="s">
        <v>52</v>
      </c>
      <c r="AB837" s="51"/>
      <c r="AC837" s="23"/>
      <c r="AF837" s="23"/>
    </row>
    <row r="838" spans="1:32" ht="15" customHeight="1" x14ac:dyDescent="0.25">
      <c r="A838" s="30" t="s">
        <v>1223</v>
      </c>
      <c r="B838" s="13">
        <v>45411</v>
      </c>
      <c r="C838" s="29">
        <f>YEAR(B838) - YEAR(_xlfn.MINIFS($B:$B, $A:$A, A838)) + 1</f>
        <v>2</v>
      </c>
      <c r="D838" s="15">
        <f>IF(C838=1, 1500 - SUMIFS($Y:$Y, $A:$A, A838, $C:$C, C838, $E:$E, "Approved", $Z:$Z, "&lt;&gt;PFA GC", $F:$F, "&lt;&gt;No"),
   IF(C838=2, 1000 - SUMIFS($Y:$Y, $A:$A, A838, $C:$C, C838, $E:$E, "Approved", $Z:$Z, "&lt;&gt;PFA GC", $F:$F, "&lt;&gt;No"),
   IF(C838&gt;=3, 500 - SUMIFS($Y:$Y, $A:$A, A838, $C:$C, C838, $E:$E, "Approved", $Z:$Z, "&lt;&gt;PFA GC", $F:$F, "&lt;&gt;No"), "")))</f>
        <v>45.039999999999964</v>
      </c>
      <c r="E838" s="16" t="s">
        <v>28</v>
      </c>
      <c r="F838" s="28" t="s">
        <v>29</v>
      </c>
      <c r="G838" s="29" t="s">
        <v>30</v>
      </c>
      <c r="H838" s="23" t="s">
        <v>134</v>
      </c>
      <c r="I838" s="23" t="s">
        <v>94</v>
      </c>
      <c r="J838" s="23">
        <v>68022</v>
      </c>
      <c r="K838" s="37" t="s">
        <v>95</v>
      </c>
      <c r="L838" s="20">
        <v>34252</v>
      </c>
      <c r="M838" s="37" t="s">
        <v>101</v>
      </c>
      <c r="N838" s="37" t="s">
        <v>97</v>
      </c>
      <c r="O838" s="37" t="s">
        <v>41</v>
      </c>
      <c r="P838" s="37" t="s">
        <v>303</v>
      </c>
      <c r="Q838" s="37" t="s">
        <v>114</v>
      </c>
      <c r="R838" s="7" t="s">
        <v>115</v>
      </c>
      <c r="S838" s="23">
        <v>3</v>
      </c>
      <c r="T838" s="43">
        <v>2095</v>
      </c>
      <c r="U838" s="7">
        <v>34</v>
      </c>
      <c r="V838" s="41" t="s">
        <v>84</v>
      </c>
      <c r="W838" s="23" t="s">
        <v>695</v>
      </c>
      <c r="X838" s="7" t="s">
        <v>49</v>
      </c>
      <c r="Y838" s="10">
        <v>504.96</v>
      </c>
      <c r="Z838" s="23" t="s">
        <v>146</v>
      </c>
      <c r="AA838" s="12" t="s">
        <v>503</v>
      </c>
      <c r="AB838" s="51"/>
      <c r="AC838" s="23"/>
      <c r="AF838" s="23"/>
    </row>
    <row r="839" spans="1:32" ht="15" customHeight="1" x14ac:dyDescent="0.25">
      <c r="A839" s="30" t="s">
        <v>1660</v>
      </c>
      <c r="B839" s="13">
        <v>45411</v>
      </c>
      <c r="C839" s="29">
        <f>YEAR(B839) - YEAR(_xlfn.MINIFS($B:$B, $A:$A, A839)) + 1</f>
        <v>1</v>
      </c>
      <c r="D839" s="15">
        <f>IF(C839=1, 1500 - SUMIFS($Y:$Y, $A:$A, A839, $C:$C, C839, $E:$E, "Approved", $Z:$Z, "&lt;&gt;PFA GC", $F:$F, "&lt;&gt;No"),
   IF(C839=2, 1000 - SUMIFS($Y:$Y, $A:$A, A839, $C:$C, C839, $E:$E, "Approved", $Z:$Z, "&lt;&gt;PFA GC", $F:$F, "&lt;&gt;No"),
   IF(C839&gt;=3, 500 - SUMIFS($Y:$Y, $A:$A, A839, $C:$C, C839, $E:$E, "Approved", $Z:$Z, "&lt;&gt;PFA GC", $F:$F, "&lt;&gt;No"), "")))</f>
        <v>663.83</v>
      </c>
      <c r="E839" s="16" t="s">
        <v>28</v>
      </c>
      <c r="F839" s="28" t="s">
        <v>29</v>
      </c>
      <c r="G839" s="29" t="s">
        <v>30</v>
      </c>
      <c r="K839" s="37"/>
      <c r="L839" s="20" t="s">
        <v>31</v>
      </c>
      <c r="M839" s="37"/>
      <c r="R839" s="7"/>
      <c r="S839" s="23"/>
      <c r="T839" s="43"/>
      <c r="U839" s="7"/>
      <c r="V839" s="34" t="s">
        <v>68</v>
      </c>
      <c r="W839" s="23" t="s">
        <v>163</v>
      </c>
      <c r="X839" s="7" t="s">
        <v>43</v>
      </c>
      <c r="Y839" s="10">
        <v>836.17</v>
      </c>
      <c r="Z839" s="23"/>
      <c r="AA839" s="12" t="s">
        <v>696</v>
      </c>
      <c r="AB839" s="51"/>
      <c r="AC839" s="23"/>
      <c r="AF839" s="23"/>
    </row>
    <row r="840" spans="1:32" ht="15" customHeight="1" x14ac:dyDescent="0.25">
      <c r="A840" s="30" t="s">
        <v>1663</v>
      </c>
      <c r="B840" s="13">
        <v>45412</v>
      </c>
      <c r="C840" s="29">
        <f>YEAR(B840) - YEAR(_xlfn.MINIFS($B:$B, $A:$A, A840)) + 1</f>
        <v>1</v>
      </c>
      <c r="D840" s="15">
        <f>IF(C840=1, 1500 - SUMIFS($Y:$Y, $A:$A, A840, $C:$C, C840, $E:$E, "Approved", $Z:$Z, "&lt;&gt;PFA GC", $F:$F, "&lt;&gt;No"),
   IF(C840=2, 1000 - SUMIFS($Y:$Y, $A:$A, A840, $C:$C, C840, $E:$E, "Approved", $Z:$Z, "&lt;&gt;PFA GC", $F:$F, "&lt;&gt;No"),
   IF(C840&gt;=3, 500 - SUMIFS($Y:$Y, $A:$A, A840, $C:$C, C840, $E:$E, "Approved", $Z:$Z, "&lt;&gt;PFA GC", $F:$F, "&lt;&gt;No"), "")))</f>
        <v>937.44</v>
      </c>
      <c r="E840" s="16" t="s">
        <v>28</v>
      </c>
      <c r="F840" s="28" t="s">
        <v>29</v>
      </c>
      <c r="G840" s="29" t="s">
        <v>30</v>
      </c>
      <c r="H840" s="23" t="s">
        <v>697</v>
      </c>
      <c r="I840" s="23" t="s">
        <v>94</v>
      </c>
      <c r="J840" s="23" t="s">
        <v>698</v>
      </c>
      <c r="K840" s="37" t="s">
        <v>95</v>
      </c>
      <c r="L840" s="20">
        <v>33504</v>
      </c>
      <c r="M840" s="37" t="s">
        <v>101</v>
      </c>
      <c r="N840" s="37" t="s">
        <v>102</v>
      </c>
      <c r="O840" s="37" t="s">
        <v>98</v>
      </c>
      <c r="P840" s="37" t="s">
        <v>99</v>
      </c>
      <c r="Q840" s="37" t="s">
        <v>231</v>
      </c>
      <c r="R840" s="7" t="s">
        <v>488</v>
      </c>
      <c r="S840" s="23">
        <v>1</v>
      </c>
      <c r="T840" s="43">
        <v>1025</v>
      </c>
      <c r="U840" s="7" t="s">
        <v>126</v>
      </c>
      <c r="V840" s="48" t="s">
        <v>699</v>
      </c>
      <c r="W840" s="23" t="s">
        <v>700</v>
      </c>
      <c r="X840" s="7" t="s">
        <v>43</v>
      </c>
      <c r="Y840" s="10">
        <v>562.55999999999995</v>
      </c>
      <c r="Z840" s="23"/>
      <c r="AA840" s="12" t="s">
        <v>71</v>
      </c>
      <c r="AB840" s="51"/>
      <c r="AC840" s="23"/>
      <c r="AF840" s="23"/>
    </row>
    <row r="841" spans="1:32" ht="15" customHeight="1" x14ac:dyDescent="0.25">
      <c r="A841" s="42" t="s">
        <v>1638</v>
      </c>
      <c r="B841" s="47">
        <v>45412</v>
      </c>
      <c r="C841" s="44">
        <f>YEAR(B841) - YEAR(_xlfn.MINIFS($B:$B, $A:$A, A841)) + 1</f>
        <v>1</v>
      </c>
      <c r="D841" s="15">
        <f>IF(C841=1, 1500 - SUMIFS($Y:$Y, $A:$A, A841, $C:$C, C841, $E:$E, "Approved", $Z:$Z, "&lt;&gt;PFA GC", $F:$F, "&lt;&gt;No"),
   IF(C841=2, 1000 - SUMIFS($Y:$Y, $A:$A, A841, $C:$C, C841, $E:$E, "Approved", $Z:$Z, "&lt;&gt;PFA GC", $F:$F, "&lt;&gt;No"),
   IF(C841&gt;=3, 500 - SUMIFS($Y:$Y, $A:$A, A841, $C:$C, C841, $E:$E, "Approved", $Z:$Z, "&lt;&gt;PFA GC", $F:$F, "&lt;&gt;No"), "")))</f>
        <v>104.68000000000006</v>
      </c>
      <c r="E841" s="16" t="s">
        <v>28</v>
      </c>
      <c r="F841" s="49" t="s">
        <v>29</v>
      </c>
      <c r="G841" s="44" t="s">
        <v>30</v>
      </c>
      <c r="H841" s="41" t="s">
        <v>132</v>
      </c>
      <c r="I841" s="41" t="s">
        <v>94</v>
      </c>
      <c r="J841" s="41">
        <v>68410</v>
      </c>
      <c r="K841" s="41" t="s">
        <v>95</v>
      </c>
      <c r="L841" s="55" t="s">
        <v>31</v>
      </c>
      <c r="M841" s="41" t="s">
        <v>101</v>
      </c>
      <c r="N841" s="41" t="s">
        <v>97</v>
      </c>
      <c r="O841" s="41" t="s">
        <v>98</v>
      </c>
      <c r="P841" s="41" t="s">
        <v>270</v>
      </c>
      <c r="Q841" s="41" t="s">
        <v>231</v>
      </c>
      <c r="R841" s="7" t="s">
        <v>486</v>
      </c>
      <c r="S841" s="41">
        <v>1</v>
      </c>
      <c r="T841" s="46">
        <v>1166</v>
      </c>
      <c r="U841" s="7">
        <v>88</v>
      </c>
      <c r="V841" s="41" t="s">
        <v>85</v>
      </c>
      <c r="W841" s="41" t="s">
        <v>107</v>
      </c>
      <c r="X841" s="7" t="s">
        <v>43</v>
      </c>
      <c r="Y841" s="10">
        <v>697.66</v>
      </c>
      <c r="Z841" s="41"/>
      <c r="AA841" s="41" t="s">
        <v>291</v>
      </c>
      <c r="AB841" s="63"/>
      <c r="AC841" s="41"/>
      <c r="AF841" s="23"/>
    </row>
    <row r="842" spans="1:32" ht="15" customHeight="1" x14ac:dyDescent="0.25">
      <c r="A842" s="30" t="s">
        <v>1661</v>
      </c>
      <c r="B842" s="13">
        <v>45412</v>
      </c>
      <c r="C842" s="29">
        <f>YEAR(B842) - YEAR(_xlfn.MINIFS($B:$B, $A:$A, A842)) + 1</f>
        <v>1</v>
      </c>
      <c r="D842" s="15">
        <f>IF(C842=1, 1500 - SUMIFS($Y:$Y, $A:$A, A842, $C:$C, C842, $E:$E, "Approved", $Z:$Z, "&lt;&gt;PFA GC", $F:$F, "&lt;&gt;No"),
   IF(C842=2, 1000 - SUMIFS($Y:$Y, $A:$A, A842, $C:$C, C842, $E:$E, "Approved", $Z:$Z, "&lt;&gt;PFA GC", $F:$F, "&lt;&gt;No"),
   IF(C842&gt;=3, 500 - SUMIFS($Y:$Y, $A:$A, A842, $C:$C, C842, $E:$E, "Approved", $Z:$Z, "&lt;&gt;PFA GC", $F:$F, "&lt;&gt;No"), "")))</f>
        <v>750</v>
      </c>
      <c r="E842" s="16" t="s">
        <v>28</v>
      </c>
      <c r="F842" s="28" t="s">
        <v>29</v>
      </c>
      <c r="G842" s="29" t="s">
        <v>30</v>
      </c>
      <c r="H842" s="23" t="s">
        <v>427</v>
      </c>
      <c r="I842" s="23" t="s">
        <v>94</v>
      </c>
      <c r="J842" s="23">
        <v>68467</v>
      </c>
      <c r="K842" s="37"/>
      <c r="L842" s="20" t="s">
        <v>31</v>
      </c>
      <c r="M842" s="37"/>
      <c r="R842" s="7"/>
      <c r="S842" s="23"/>
      <c r="T842" s="43"/>
      <c r="U842" s="7"/>
      <c r="V842" s="48" t="s">
        <v>144</v>
      </c>
      <c r="W842" s="23" t="s">
        <v>145</v>
      </c>
      <c r="X842" s="7" t="s">
        <v>40</v>
      </c>
      <c r="Y842" s="10">
        <v>250</v>
      </c>
      <c r="Z842" s="23" t="s">
        <v>35</v>
      </c>
      <c r="AA842" s="12" t="s">
        <v>169</v>
      </c>
      <c r="AB842" s="51"/>
      <c r="AC842" s="23"/>
      <c r="AF842" s="23"/>
    </row>
    <row r="843" spans="1:32" ht="15" customHeight="1" x14ac:dyDescent="0.25">
      <c r="A843" s="30" t="s">
        <v>1662</v>
      </c>
      <c r="B843" s="13">
        <v>45412</v>
      </c>
      <c r="C843" s="29">
        <f>YEAR(B843) - YEAR(_xlfn.MINIFS($B:$B, $A:$A, A843)) + 1</f>
        <v>1</v>
      </c>
      <c r="D843" s="15">
        <f>IF(C843=1, 1500 - SUMIFS($Y:$Y, $A:$A, A843, $C:$C, C843, $E:$E, "Approved", $Z:$Z, "&lt;&gt;PFA GC", $F:$F, "&lt;&gt;No"),
   IF(C843=2, 1000 - SUMIFS($Y:$Y, $A:$A, A843, $C:$C, C843, $E:$E, "Approved", $Z:$Z, "&lt;&gt;PFA GC", $F:$F, "&lt;&gt;No"),
   IF(C843&gt;=3, 500 - SUMIFS($Y:$Y, $A:$A, A843, $C:$C, C843, $E:$E, "Approved", $Z:$Z, "&lt;&gt;PFA GC", $F:$F, "&lt;&gt;No"), "")))</f>
        <v>1250</v>
      </c>
      <c r="E843" s="16" t="s">
        <v>28</v>
      </c>
      <c r="F843" s="28" t="s">
        <v>29</v>
      </c>
      <c r="G843" s="29" t="s">
        <v>30</v>
      </c>
      <c r="K843" s="37"/>
      <c r="L843" s="20" t="s">
        <v>31</v>
      </c>
      <c r="M843" s="37"/>
      <c r="R843" s="7"/>
      <c r="S843" s="23"/>
      <c r="T843" s="43"/>
      <c r="U843" s="7"/>
      <c r="V843" s="22" t="s">
        <v>144</v>
      </c>
      <c r="W843" s="23" t="s">
        <v>145</v>
      </c>
      <c r="X843" s="7" t="s">
        <v>40</v>
      </c>
      <c r="Y843" s="10">
        <v>250</v>
      </c>
      <c r="Z843" s="23" t="s">
        <v>35</v>
      </c>
      <c r="AA843" s="12" t="s">
        <v>169</v>
      </c>
      <c r="AB843" s="51"/>
      <c r="AC843" s="23"/>
      <c r="AF843" s="23"/>
    </row>
    <row r="844" spans="1:32" ht="15" customHeight="1" x14ac:dyDescent="0.25">
      <c r="A844" s="42" t="s">
        <v>1651</v>
      </c>
      <c r="B844" s="13">
        <v>45413</v>
      </c>
      <c r="C844" s="29">
        <f>YEAR(B844) - YEAR(_xlfn.MINIFS($B:$B, $A:$A, A844)) + 1</f>
        <v>1</v>
      </c>
      <c r="D844" s="15">
        <f>IF(C844=1, 1500 - SUMIFS($Y:$Y, $A:$A, A844, $C:$C, C844, $E:$E, "Approved", $Z:$Z, "&lt;&gt;PFA GC", $F:$F, "&lt;&gt;No"),
   IF(C844=2, 1000 - SUMIFS($Y:$Y, $A:$A, A844, $C:$C, C844, $E:$E, "Approved", $Z:$Z, "&lt;&gt;PFA GC", $F:$F, "&lt;&gt;No"),
   IF(C844&gt;=3, 500 - SUMIFS($Y:$Y, $A:$A, A844, $C:$C, C844, $E:$E, "Approved", $Z:$Z, "&lt;&gt;PFA GC", $F:$F, "&lt;&gt;No"), "")))</f>
        <v>797.72</v>
      </c>
      <c r="E844" s="16" t="s">
        <v>28</v>
      </c>
      <c r="F844" s="28">
        <v>45413</v>
      </c>
      <c r="G844" s="28" t="s">
        <v>30</v>
      </c>
      <c r="H844" s="23" t="s">
        <v>31</v>
      </c>
      <c r="I844" s="23" t="s">
        <v>31</v>
      </c>
      <c r="J844" s="23" t="s">
        <v>31</v>
      </c>
      <c r="K844" s="23" t="s">
        <v>31</v>
      </c>
      <c r="L844" s="20">
        <v>19016</v>
      </c>
      <c r="M844" s="37" t="s">
        <v>31</v>
      </c>
      <c r="N844" s="37" t="s">
        <v>31</v>
      </c>
      <c r="O844" s="37" t="s">
        <v>31</v>
      </c>
      <c r="P844" s="37" t="s">
        <v>31</v>
      </c>
      <c r="Q844" s="37" t="s">
        <v>31</v>
      </c>
      <c r="R844" s="7" t="s">
        <v>31</v>
      </c>
      <c r="S844" s="37" t="s">
        <v>31</v>
      </c>
      <c r="T844" s="43" t="s">
        <v>31</v>
      </c>
      <c r="U844" s="7" t="s">
        <v>31</v>
      </c>
      <c r="V844" s="22" t="s">
        <v>32</v>
      </c>
      <c r="W844" s="23" t="s">
        <v>61</v>
      </c>
      <c r="X844" s="7" t="s">
        <v>34</v>
      </c>
      <c r="Y844" s="10">
        <v>100</v>
      </c>
      <c r="Z844" s="23" t="s">
        <v>89</v>
      </c>
      <c r="AA844" s="37" t="s">
        <v>63</v>
      </c>
      <c r="AB844" s="51"/>
      <c r="AC844" s="23"/>
      <c r="AF844" s="23"/>
    </row>
    <row r="845" spans="1:32" ht="15" customHeight="1" x14ac:dyDescent="0.25">
      <c r="A845" s="42" t="s">
        <v>1212</v>
      </c>
      <c r="B845" s="13">
        <v>45413</v>
      </c>
      <c r="C845" s="29">
        <f>YEAR(B845) - YEAR(_xlfn.MINIFS($B:$B, $A:$A, A845)) + 1</f>
        <v>1</v>
      </c>
      <c r="D845" s="15">
        <f>IF(C845=1, 1500 - SUMIFS($Y:$Y, $A:$A, A845, $C:$C, C845, $E:$E, "Approved", $Z:$Z, "&lt;&gt;PFA GC", $F:$F, "&lt;&gt;No"),
   IF(C845=2, 1000 - SUMIFS($Y:$Y, $A:$A, A845, $C:$C, C845, $E:$E, "Approved", $Z:$Z, "&lt;&gt;PFA GC", $F:$F, "&lt;&gt;No"),
   IF(C845&gt;=3, 500 - SUMIFS($Y:$Y, $A:$A, A845, $C:$C, C845, $E:$E, "Approved", $Z:$Z, "&lt;&gt;PFA GC", $F:$F, "&lt;&gt;No"), "")))</f>
        <v>906.05000000000007</v>
      </c>
      <c r="E845" s="16" t="s">
        <v>28</v>
      </c>
      <c r="F845" s="28">
        <v>45413</v>
      </c>
      <c r="G845" s="28" t="s">
        <v>30</v>
      </c>
      <c r="H845" s="23" t="s">
        <v>31</v>
      </c>
      <c r="I845" s="23" t="s">
        <v>31</v>
      </c>
      <c r="J845" s="23" t="s">
        <v>31</v>
      </c>
      <c r="K845" s="23" t="s">
        <v>31</v>
      </c>
      <c r="L845" s="20">
        <v>22199</v>
      </c>
      <c r="M845" s="37" t="s">
        <v>31</v>
      </c>
      <c r="N845" s="37" t="s">
        <v>31</v>
      </c>
      <c r="O845" s="37" t="s">
        <v>31</v>
      </c>
      <c r="P845" s="37" t="s">
        <v>31</v>
      </c>
      <c r="Q845" s="37" t="s">
        <v>31</v>
      </c>
      <c r="R845" s="7" t="s">
        <v>31</v>
      </c>
      <c r="S845" s="37" t="s">
        <v>31</v>
      </c>
      <c r="T845" s="43" t="s">
        <v>31</v>
      </c>
      <c r="U845" s="7" t="s">
        <v>31</v>
      </c>
      <c r="V845" s="22" t="s">
        <v>32</v>
      </c>
      <c r="W845" s="23" t="s">
        <v>61</v>
      </c>
      <c r="X845" s="7" t="s">
        <v>34</v>
      </c>
      <c r="Y845" s="10">
        <v>50</v>
      </c>
      <c r="Z845" s="23" t="s">
        <v>89</v>
      </c>
      <c r="AA845" s="37" t="s">
        <v>63</v>
      </c>
      <c r="AB845" s="51"/>
      <c r="AC845" s="23"/>
      <c r="AF845" s="23"/>
    </row>
    <row r="846" spans="1:32" ht="15" customHeight="1" x14ac:dyDescent="0.25">
      <c r="A846" s="42" t="s">
        <v>1212</v>
      </c>
      <c r="B846" s="13">
        <v>45413</v>
      </c>
      <c r="C846" s="29">
        <f>YEAR(B846) - YEAR(_xlfn.MINIFS($B:$B, $A:$A, A846)) + 1</f>
        <v>1</v>
      </c>
      <c r="D846" s="15">
        <f>IF(C846=1, 1500 - SUMIFS($Y:$Y, $A:$A, A846, $C:$C, C846, $E:$E, "Approved", $Z:$Z, "&lt;&gt;PFA GC", $F:$F, "&lt;&gt;No"),
   IF(C846=2, 1000 - SUMIFS($Y:$Y, $A:$A, A846, $C:$C, C846, $E:$E, "Approved", $Z:$Z, "&lt;&gt;PFA GC", $F:$F, "&lt;&gt;No"),
   IF(C846&gt;=3, 500 - SUMIFS($Y:$Y, $A:$A, A846, $C:$C, C846, $E:$E, "Approved", $Z:$Z, "&lt;&gt;PFA GC", $F:$F, "&lt;&gt;No"), "")))</f>
        <v>906.05000000000007</v>
      </c>
      <c r="E846" s="16" t="s">
        <v>28</v>
      </c>
      <c r="F846" s="28">
        <v>45413</v>
      </c>
      <c r="G846" s="28" t="s">
        <v>30</v>
      </c>
      <c r="H846" s="23" t="s">
        <v>31</v>
      </c>
      <c r="I846" s="23" t="s">
        <v>31</v>
      </c>
      <c r="J846" s="23" t="s">
        <v>31</v>
      </c>
      <c r="K846" s="23" t="s">
        <v>31</v>
      </c>
      <c r="L846" s="20">
        <v>22199</v>
      </c>
      <c r="M846" s="37" t="s">
        <v>31</v>
      </c>
      <c r="N846" s="37" t="s">
        <v>31</v>
      </c>
      <c r="O846" s="37" t="s">
        <v>31</v>
      </c>
      <c r="P846" s="37" t="s">
        <v>31</v>
      </c>
      <c r="Q846" s="37" t="s">
        <v>31</v>
      </c>
      <c r="R846" s="7" t="s">
        <v>31</v>
      </c>
      <c r="S846" s="37" t="s">
        <v>31</v>
      </c>
      <c r="T846" s="43" t="s">
        <v>31</v>
      </c>
      <c r="U846" s="7" t="s">
        <v>31</v>
      </c>
      <c r="V846" s="22" t="s">
        <v>32</v>
      </c>
      <c r="W846" s="23" t="s">
        <v>61</v>
      </c>
      <c r="X846" s="7" t="s">
        <v>34</v>
      </c>
      <c r="Y846" s="10">
        <v>50</v>
      </c>
      <c r="Z846" s="23" t="s">
        <v>89</v>
      </c>
      <c r="AA846" s="37" t="s">
        <v>63</v>
      </c>
      <c r="AB846" s="51"/>
      <c r="AC846" s="23"/>
      <c r="AF846" s="23"/>
    </row>
    <row r="847" spans="1:32" ht="15" customHeight="1" x14ac:dyDescent="0.25">
      <c r="A847" s="30" t="s">
        <v>1633</v>
      </c>
      <c r="B847" s="13">
        <v>45413</v>
      </c>
      <c r="C847" s="29">
        <f>YEAR(B847) - YEAR(_xlfn.MINIFS($B:$B, $A:$A, A847)) + 1</f>
        <v>1</v>
      </c>
      <c r="D847" s="15">
        <f>IF(C847=1, 1500 - SUMIFS($Y:$Y, $A:$A, A847, $C:$C, C847, $E:$E, "Approved", $Z:$Z, "&lt;&gt;PFA GC", $F:$F, "&lt;&gt;No"),
   IF(C847=2, 1000 - SUMIFS($Y:$Y, $A:$A, A847, $C:$C, C847, $E:$E, "Approved", $Z:$Z, "&lt;&gt;PFA GC", $F:$F, "&lt;&gt;No"),
   IF(C847&gt;=3, 500 - SUMIFS($Y:$Y, $A:$A, A847, $C:$C, C847, $E:$E, "Approved", $Z:$Z, "&lt;&gt;PFA GC", $F:$F, "&lt;&gt;No"), "")))</f>
        <v>600</v>
      </c>
      <c r="E847" s="16" t="s">
        <v>28</v>
      </c>
      <c r="F847" s="28" t="s">
        <v>29</v>
      </c>
      <c r="G847" s="29" t="s">
        <v>30</v>
      </c>
      <c r="H847" s="23" t="s">
        <v>446</v>
      </c>
      <c r="I847" s="23" t="s">
        <v>94</v>
      </c>
      <c r="J847" s="23">
        <v>68107</v>
      </c>
      <c r="K847" s="37" t="s">
        <v>95</v>
      </c>
      <c r="L847" s="20">
        <v>24389</v>
      </c>
      <c r="M847" s="37" t="s">
        <v>108</v>
      </c>
      <c r="N847" s="37" t="s">
        <v>97</v>
      </c>
      <c r="O847" s="37" t="s">
        <v>231</v>
      </c>
      <c r="P847" s="37" t="s">
        <v>231</v>
      </c>
      <c r="Q847" s="37" t="s">
        <v>231</v>
      </c>
      <c r="R847" s="7" t="s">
        <v>507</v>
      </c>
      <c r="S847" s="23">
        <v>0</v>
      </c>
      <c r="T847" s="43">
        <v>0</v>
      </c>
      <c r="U847" s="7" t="s">
        <v>701</v>
      </c>
      <c r="V847" s="48" t="s">
        <v>32</v>
      </c>
      <c r="W847" s="23" t="s">
        <v>693</v>
      </c>
      <c r="X847" s="7" t="s">
        <v>45</v>
      </c>
      <c r="Y847" s="10">
        <v>130</v>
      </c>
      <c r="Z847" s="23"/>
      <c r="AA847" s="12" t="s">
        <v>55</v>
      </c>
      <c r="AB847" s="51"/>
      <c r="AC847" s="23"/>
      <c r="AF847" s="23"/>
    </row>
    <row r="848" spans="1:32" ht="15" customHeight="1" x14ac:dyDescent="0.25">
      <c r="A848" s="30" t="s">
        <v>1633</v>
      </c>
      <c r="B848" s="13">
        <v>45413</v>
      </c>
      <c r="C848" s="29">
        <f>YEAR(B848) - YEAR(_xlfn.MINIFS($B:$B, $A:$A, A848)) + 1</f>
        <v>1</v>
      </c>
      <c r="D848" s="15">
        <f>IF(C848=1, 1500 - SUMIFS($Y:$Y, $A:$A, A848, $C:$C, C848, $E:$E, "Approved", $Z:$Z, "&lt;&gt;PFA GC", $F:$F, "&lt;&gt;No"),
   IF(C848=2, 1000 - SUMIFS($Y:$Y, $A:$A, A848, $C:$C, C848, $E:$E, "Approved", $Z:$Z, "&lt;&gt;PFA GC", $F:$F, "&lt;&gt;No"),
   IF(C848&gt;=3, 500 - SUMIFS($Y:$Y, $A:$A, A848, $C:$C, C848, $E:$E, "Approved", $Z:$Z, "&lt;&gt;PFA GC", $F:$F, "&lt;&gt;No"), "")))</f>
        <v>600</v>
      </c>
      <c r="E848" s="16" t="s">
        <v>28</v>
      </c>
      <c r="F848" s="28" t="s">
        <v>29</v>
      </c>
      <c r="G848" s="29" t="s">
        <v>30</v>
      </c>
      <c r="H848" s="23" t="s">
        <v>446</v>
      </c>
      <c r="I848" s="23" t="s">
        <v>94</v>
      </c>
      <c r="J848" s="23">
        <v>68107</v>
      </c>
      <c r="K848" s="37" t="s">
        <v>95</v>
      </c>
      <c r="L848" s="20">
        <v>24389</v>
      </c>
      <c r="M848" s="37" t="s">
        <v>108</v>
      </c>
      <c r="N848" s="37" t="s">
        <v>97</v>
      </c>
      <c r="O848" s="37" t="s">
        <v>231</v>
      </c>
      <c r="P848" s="37" t="s">
        <v>231</v>
      </c>
      <c r="Q848" s="37" t="s">
        <v>231</v>
      </c>
      <c r="R848" s="7" t="s">
        <v>507</v>
      </c>
      <c r="S848" s="23">
        <v>0</v>
      </c>
      <c r="T848" s="43">
        <v>0</v>
      </c>
      <c r="U848" s="7" t="s">
        <v>701</v>
      </c>
      <c r="V848" s="22" t="s">
        <v>32</v>
      </c>
      <c r="W848" s="23" t="s">
        <v>693</v>
      </c>
      <c r="X848" s="7" t="s">
        <v>45</v>
      </c>
      <c r="Y848" s="10">
        <v>313</v>
      </c>
      <c r="Z848" s="23"/>
      <c r="AA848" s="12" t="s">
        <v>54</v>
      </c>
      <c r="AB848" s="51"/>
      <c r="AC848" s="23"/>
      <c r="AF848" s="23"/>
    </row>
    <row r="849" spans="1:32" ht="15" customHeight="1" x14ac:dyDescent="0.25">
      <c r="A849" s="30" t="s">
        <v>1664</v>
      </c>
      <c r="B849" s="13">
        <v>45413</v>
      </c>
      <c r="C849" s="29">
        <f>YEAR(B849) - YEAR(_xlfn.MINIFS($B:$B, $A:$A, A849)) + 1</f>
        <v>1</v>
      </c>
      <c r="D849" s="15">
        <f>IF(C849=1, 1500 - SUMIFS($Y:$Y, $A:$A, A849, $C:$C, C849, $E:$E, "Approved", $Z:$Z, "&lt;&gt;PFA GC", $F:$F, "&lt;&gt;No"),
   IF(C849=2, 1000 - SUMIFS($Y:$Y, $A:$A, A849, $C:$C, C849, $E:$E, "Approved", $Z:$Z, "&lt;&gt;PFA GC", $F:$F, "&lt;&gt;No"),
   IF(C849&gt;=3, 500 - SUMIFS($Y:$Y, $A:$A, A849, $C:$C, C849, $E:$E, "Approved", $Z:$Z, "&lt;&gt;PFA GC", $F:$F, "&lt;&gt;No"), "")))</f>
        <v>625</v>
      </c>
      <c r="E849" s="16" t="s">
        <v>28</v>
      </c>
      <c r="F849" s="28" t="s">
        <v>29</v>
      </c>
      <c r="G849" s="29" t="s">
        <v>30</v>
      </c>
      <c r="H849" s="23" t="s">
        <v>357</v>
      </c>
      <c r="I849" s="23" t="s">
        <v>94</v>
      </c>
      <c r="J849" s="23">
        <v>68046</v>
      </c>
      <c r="K849" s="37" t="s">
        <v>106</v>
      </c>
      <c r="L849" s="20">
        <v>24912</v>
      </c>
      <c r="M849" s="37" t="s">
        <v>108</v>
      </c>
      <c r="N849" s="37" t="s">
        <v>97</v>
      </c>
      <c r="O849" s="37" t="s">
        <v>98</v>
      </c>
      <c r="P849" s="37" t="s">
        <v>303</v>
      </c>
      <c r="Q849" s="37" t="s">
        <v>114</v>
      </c>
      <c r="R849" s="7" t="s">
        <v>488</v>
      </c>
      <c r="S849" s="23">
        <v>2</v>
      </c>
      <c r="T849" s="43">
        <v>0</v>
      </c>
      <c r="U849" s="7">
        <v>30</v>
      </c>
      <c r="V849" s="22" t="s">
        <v>32</v>
      </c>
      <c r="W849" s="23" t="s">
        <v>702</v>
      </c>
      <c r="X849" s="7" t="s">
        <v>45</v>
      </c>
      <c r="Y849" s="10">
        <v>375</v>
      </c>
      <c r="Z849" s="23"/>
      <c r="AA849" s="12" t="s">
        <v>55</v>
      </c>
      <c r="AB849" s="51"/>
      <c r="AC849" s="23"/>
      <c r="AF849" s="23"/>
    </row>
    <row r="850" spans="1:32" ht="15" customHeight="1" x14ac:dyDescent="0.25">
      <c r="A850" s="30" t="s">
        <v>1653</v>
      </c>
      <c r="B850" s="13">
        <v>45413</v>
      </c>
      <c r="C850" s="29">
        <f>YEAR(B850) - YEAR(_xlfn.MINIFS($B:$B, $A:$A, A850)) + 1</f>
        <v>1</v>
      </c>
      <c r="D850" s="15">
        <f>IF(C850=1, 1500 - SUMIFS($Y:$Y, $A:$A, A850, $C:$C, C850, $E:$E, "Approved", $Z:$Z, "&lt;&gt;PFA GC", $F:$F, "&lt;&gt;No"),
   IF(C850=2, 1000 - SUMIFS($Y:$Y, $A:$A, A850, $C:$C, C850, $E:$E, "Approved", $Z:$Z, "&lt;&gt;PFA GC", $F:$F, "&lt;&gt;No"),
   IF(C850&gt;=3, 500 - SUMIFS($Y:$Y, $A:$A, A850, $C:$C, C850, $E:$E, "Approved", $Z:$Z, "&lt;&gt;PFA GC", $F:$F, "&lt;&gt;No"), "")))</f>
        <v>37.1400000000001</v>
      </c>
      <c r="E850" s="16" t="s">
        <v>28</v>
      </c>
      <c r="F850" s="28" t="s">
        <v>29</v>
      </c>
      <c r="G850" s="29" t="s">
        <v>30</v>
      </c>
      <c r="H850" s="23" t="s">
        <v>120</v>
      </c>
      <c r="I850" s="23" t="s">
        <v>94</v>
      </c>
      <c r="J850" s="23">
        <v>68803</v>
      </c>
      <c r="K850" s="37" t="s">
        <v>95</v>
      </c>
      <c r="L850" s="20">
        <v>29661</v>
      </c>
      <c r="M850" s="37" t="s">
        <v>96</v>
      </c>
      <c r="N850" s="37" t="s">
        <v>102</v>
      </c>
      <c r="O850" s="37" t="s">
        <v>98</v>
      </c>
      <c r="P850" s="37" t="s">
        <v>99</v>
      </c>
      <c r="Q850" s="37" t="s">
        <v>114</v>
      </c>
      <c r="R850" s="7" t="s">
        <v>507</v>
      </c>
      <c r="S850" s="23">
        <v>4</v>
      </c>
      <c r="T850" s="43">
        <v>5455.6</v>
      </c>
      <c r="U850" s="7">
        <v>206</v>
      </c>
      <c r="V850" s="34" t="s">
        <v>81</v>
      </c>
      <c r="W850" s="23" t="s">
        <v>610</v>
      </c>
      <c r="X850" s="7" t="s">
        <v>40</v>
      </c>
      <c r="Y850" s="10">
        <v>100</v>
      </c>
      <c r="Z850" s="23" t="s">
        <v>35</v>
      </c>
      <c r="AA850" s="12" t="s">
        <v>169</v>
      </c>
      <c r="AB850" s="51"/>
      <c r="AC850" s="23"/>
      <c r="AF850" s="23"/>
    </row>
    <row r="851" spans="1:32" ht="15" customHeight="1" x14ac:dyDescent="0.25">
      <c r="A851" s="42" t="s">
        <v>1634</v>
      </c>
      <c r="B851" s="47">
        <v>45413</v>
      </c>
      <c r="C851" s="44">
        <f>YEAR(B851) - YEAR(_xlfn.MINIFS($B:$B, $A:$A, A851)) + 1</f>
        <v>1</v>
      </c>
      <c r="D851" s="15">
        <f>IF(C851=1, 1500 - SUMIFS($Y:$Y, $A:$A, A851, $C:$C, C851, $E:$E, "Approved", $Z:$Z, "&lt;&gt;PFA GC", $F:$F, "&lt;&gt;No"),
   IF(C851=2, 1000 - SUMIFS($Y:$Y, $A:$A, A851, $C:$C, C851, $E:$E, "Approved", $Z:$Z, "&lt;&gt;PFA GC", $F:$F, "&lt;&gt;No"),
   IF(C851&gt;=3, 500 - SUMIFS($Y:$Y, $A:$A, A851, $C:$C, C851, $E:$E, "Approved", $Z:$Z, "&lt;&gt;PFA GC", $F:$F, "&lt;&gt;No"), "")))</f>
        <v>750</v>
      </c>
      <c r="E851" s="16" t="s">
        <v>28</v>
      </c>
      <c r="F851" s="49" t="s">
        <v>29</v>
      </c>
      <c r="G851" s="44" t="s">
        <v>30</v>
      </c>
      <c r="H851" s="41" t="s">
        <v>446</v>
      </c>
      <c r="I851" s="41" t="s">
        <v>94</v>
      </c>
      <c r="J851" s="41">
        <v>68114</v>
      </c>
      <c r="K851" s="41" t="s">
        <v>95</v>
      </c>
      <c r="L851" s="55" t="s">
        <v>31</v>
      </c>
      <c r="M851" s="41" t="s">
        <v>101</v>
      </c>
      <c r="N851" s="41" t="s">
        <v>97</v>
      </c>
      <c r="O851" s="41" t="s">
        <v>98</v>
      </c>
      <c r="P851" s="41" t="s">
        <v>270</v>
      </c>
      <c r="Q851" s="41" t="s">
        <v>114</v>
      </c>
      <c r="R851" s="7" t="s">
        <v>488</v>
      </c>
      <c r="S851" s="41">
        <v>1</v>
      </c>
      <c r="T851" s="46">
        <v>2000</v>
      </c>
      <c r="U851" s="7">
        <v>10</v>
      </c>
      <c r="V851" s="22" t="s">
        <v>32</v>
      </c>
      <c r="W851" s="23" t="s">
        <v>39</v>
      </c>
      <c r="X851" s="7" t="s">
        <v>34</v>
      </c>
      <c r="Y851" s="10">
        <v>250</v>
      </c>
      <c r="Z851" s="23" t="s">
        <v>35</v>
      </c>
      <c r="AA851" s="41" t="s">
        <v>52</v>
      </c>
      <c r="AB851" s="63"/>
      <c r="AC851" s="41"/>
      <c r="AF851" s="23"/>
    </row>
    <row r="852" spans="1:32" ht="15" customHeight="1" x14ac:dyDescent="0.25">
      <c r="A852" s="30" t="s">
        <v>1665</v>
      </c>
      <c r="B852" s="13">
        <v>45414</v>
      </c>
      <c r="C852" s="29">
        <f>YEAR(B852) - YEAR(_xlfn.MINIFS($B:$B, $A:$A, A852)) + 1</f>
        <v>1</v>
      </c>
      <c r="D852" s="15">
        <f>IF(C852=1, 1500 - SUMIFS($Y:$Y, $A:$A, A852, $C:$C, C852, $E:$E, "Approved", $Z:$Z, "&lt;&gt;PFA GC", $F:$F, "&lt;&gt;No"),
   IF(C852=2, 1000 - SUMIFS($Y:$Y, $A:$A, A852, $C:$C, C852, $E:$E, "Approved", $Z:$Z, "&lt;&gt;PFA GC", $F:$F, "&lt;&gt;No"),
   IF(C852&gt;=3, 500 - SUMIFS($Y:$Y, $A:$A, A852, $C:$C, C852, $E:$E, "Approved", $Z:$Z, "&lt;&gt;PFA GC", $F:$F, "&lt;&gt;No"), "")))</f>
        <v>1030</v>
      </c>
      <c r="E852" s="16" t="s">
        <v>28</v>
      </c>
      <c r="F852" s="28" t="s">
        <v>29</v>
      </c>
      <c r="G852" s="29" t="s">
        <v>30</v>
      </c>
      <c r="H852" s="23" t="s">
        <v>703</v>
      </c>
      <c r="I852" s="23" t="s">
        <v>94</v>
      </c>
      <c r="J852" s="23">
        <v>68321</v>
      </c>
      <c r="K852" s="37" t="s">
        <v>95</v>
      </c>
      <c r="L852" s="20">
        <v>16706</v>
      </c>
      <c r="M852" s="37" t="s">
        <v>101</v>
      </c>
      <c r="N852" s="37" t="s">
        <v>102</v>
      </c>
      <c r="O852" s="37" t="s">
        <v>98</v>
      </c>
      <c r="P852" s="37" t="s">
        <v>270</v>
      </c>
      <c r="Q852" s="37" t="s">
        <v>231</v>
      </c>
      <c r="R852" s="7" t="s">
        <v>519</v>
      </c>
      <c r="S852" s="23">
        <v>1</v>
      </c>
      <c r="T852" s="43">
        <v>1931</v>
      </c>
      <c r="U852" s="7">
        <v>148</v>
      </c>
      <c r="V852" s="22" t="s">
        <v>85</v>
      </c>
      <c r="W852" s="23" t="s">
        <v>107</v>
      </c>
      <c r="X852" s="7" t="s">
        <v>40</v>
      </c>
      <c r="Y852" s="10">
        <v>200</v>
      </c>
      <c r="Z852" s="23" t="s">
        <v>35</v>
      </c>
      <c r="AA852" s="12" t="s">
        <v>169</v>
      </c>
      <c r="AB852" s="51"/>
      <c r="AC852" s="23"/>
      <c r="AF852" s="23"/>
    </row>
    <row r="853" spans="1:32" ht="15" customHeight="1" x14ac:dyDescent="0.25">
      <c r="A853" s="30" t="s">
        <v>1665</v>
      </c>
      <c r="B853" s="13">
        <v>45414</v>
      </c>
      <c r="C853" s="29">
        <f>YEAR(B853) - YEAR(_xlfn.MINIFS($B:$B, $A:$A, A853)) + 1</f>
        <v>1</v>
      </c>
      <c r="D853" s="15">
        <f>IF(C853=1, 1500 - SUMIFS($Y:$Y, $A:$A, A853, $C:$C, C853, $E:$E, "Approved", $Z:$Z, "&lt;&gt;PFA GC", $F:$F, "&lt;&gt;No"),
   IF(C853=2, 1000 - SUMIFS($Y:$Y, $A:$A, A853, $C:$C, C853, $E:$E, "Approved", $Z:$Z, "&lt;&gt;PFA GC", $F:$F, "&lt;&gt;No"),
   IF(C853&gt;=3, 500 - SUMIFS($Y:$Y, $A:$A, A853, $C:$C, C853, $E:$E, "Approved", $Z:$Z, "&lt;&gt;PFA GC", $F:$F, "&lt;&gt;No"), "")))</f>
        <v>1030</v>
      </c>
      <c r="E853" s="16" t="s">
        <v>28</v>
      </c>
      <c r="F853" s="28" t="s">
        <v>29</v>
      </c>
      <c r="G853" s="29" t="s">
        <v>30</v>
      </c>
      <c r="H853" s="23" t="s">
        <v>703</v>
      </c>
      <c r="I853" s="23" t="s">
        <v>94</v>
      </c>
      <c r="J853" s="23">
        <v>68321</v>
      </c>
      <c r="K853" s="37" t="s">
        <v>95</v>
      </c>
      <c r="L853" s="20">
        <v>16706</v>
      </c>
      <c r="M853" s="37" t="s">
        <v>101</v>
      </c>
      <c r="N853" s="37" t="s">
        <v>102</v>
      </c>
      <c r="O853" s="37" t="s">
        <v>98</v>
      </c>
      <c r="P853" s="37" t="s">
        <v>270</v>
      </c>
      <c r="Q853" s="37" t="s">
        <v>231</v>
      </c>
      <c r="R853" s="7" t="s">
        <v>519</v>
      </c>
      <c r="S853" s="23">
        <v>1</v>
      </c>
      <c r="T853" s="43">
        <v>1931</v>
      </c>
      <c r="U853" s="7">
        <v>148</v>
      </c>
      <c r="V853" s="22" t="s">
        <v>85</v>
      </c>
      <c r="W853" s="23" t="s">
        <v>107</v>
      </c>
      <c r="X853" s="7" t="s">
        <v>45</v>
      </c>
      <c r="Y853" s="10">
        <v>270</v>
      </c>
      <c r="Z853" s="23" t="s">
        <v>48</v>
      </c>
      <c r="AA853" s="12" t="s">
        <v>704</v>
      </c>
      <c r="AB853" s="51"/>
      <c r="AC853" s="23"/>
      <c r="AF853" s="23"/>
    </row>
    <row r="854" spans="1:32" ht="15" customHeight="1" x14ac:dyDescent="0.25">
      <c r="A854" s="30" t="s">
        <v>1593</v>
      </c>
      <c r="B854" s="13">
        <v>45414</v>
      </c>
      <c r="C854" s="29">
        <f>YEAR(B854) - YEAR(_xlfn.MINIFS($B:$B, $A:$A, A854)) + 1</f>
        <v>1</v>
      </c>
      <c r="D854" s="15">
        <f>IF(C854=1, 1500 - SUMIFS($Y:$Y, $A:$A, A854, $C:$C, C854, $E:$E, "Approved", $Z:$Z, "&lt;&gt;PFA GC", $F:$F, "&lt;&gt;No"),
   IF(C854=2, 1000 - SUMIFS($Y:$Y, $A:$A, A854, $C:$C, C854, $E:$E, "Approved", $Z:$Z, "&lt;&gt;PFA GC", $F:$F, "&lt;&gt;No"),
   IF(C854&gt;=3, 500 - SUMIFS($Y:$Y, $A:$A, A854, $C:$C, C854, $E:$E, "Approved", $Z:$Z, "&lt;&gt;PFA GC", $F:$F, "&lt;&gt;No"), "")))</f>
        <v>312.78999999999996</v>
      </c>
      <c r="E854" s="16" t="s">
        <v>28</v>
      </c>
      <c r="F854" s="28" t="s">
        <v>29</v>
      </c>
      <c r="G854" s="29" t="s">
        <v>30</v>
      </c>
      <c r="H854" s="23" t="s">
        <v>154</v>
      </c>
      <c r="I854" s="23" t="s">
        <v>94</v>
      </c>
      <c r="J854" s="23">
        <v>68847</v>
      </c>
      <c r="K854" s="37" t="s">
        <v>95</v>
      </c>
      <c r="L854" s="20">
        <v>20571</v>
      </c>
      <c r="M854" s="37" t="s">
        <v>111</v>
      </c>
      <c r="N854" s="37" t="s">
        <v>97</v>
      </c>
      <c r="O854" s="37" t="s">
        <v>98</v>
      </c>
      <c r="P854" s="37" t="s">
        <v>126</v>
      </c>
      <c r="Q854" s="37" t="s">
        <v>114</v>
      </c>
      <c r="R854" s="7" t="s">
        <v>517</v>
      </c>
      <c r="S854" s="23">
        <v>1</v>
      </c>
      <c r="T854" s="43">
        <v>1981</v>
      </c>
      <c r="U854" s="7">
        <v>325</v>
      </c>
      <c r="V854" s="22" t="s">
        <v>47</v>
      </c>
      <c r="W854" s="23" t="s">
        <v>246</v>
      </c>
      <c r="X854" s="7" t="s">
        <v>34</v>
      </c>
      <c r="Y854" s="10">
        <v>250</v>
      </c>
      <c r="Z854" s="23"/>
      <c r="AA854" s="12" t="s">
        <v>52</v>
      </c>
      <c r="AB854" s="51"/>
      <c r="AC854" s="23"/>
      <c r="AF854" s="23"/>
    </row>
    <row r="855" spans="1:32" ht="15" customHeight="1" x14ac:dyDescent="0.25">
      <c r="A855" s="30" t="s">
        <v>1211</v>
      </c>
      <c r="B855" s="13">
        <v>45414</v>
      </c>
      <c r="C855" s="29">
        <f>YEAR(B855) - YEAR(_xlfn.MINIFS($B:$B, $A:$A, A855)) + 1</f>
        <v>1</v>
      </c>
      <c r="D855" s="15">
        <f>IF(C855=1, 1500 - SUMIFS($Y:$Y, $A:$A, A855, $C:$C, C855, $E:$E, "Approved", $Z:$Z, "&lt;&gt;PFA GC", $F:$F, "&lt;&gt;No"),
   IF(C855=2, 1000 - SUMIFS($Y:$Y, $A:$A, A855, $C:$C, C855, $E:$E, "Approved", $Z:$Z, "&lt;&gt;PFA GC", $F:$F, "&lt;&gt;No"),
   IF(C855&gt;=3, 500 - SUMIFS($Y:$Y, $A:$A, A855, $C:$C, C855, $E:$E, "Approved", $Z:$Z, "&lt;&gt;PFA GC", $F:$F, "&lt;&gt;No"), "")))</f>
        <v>864.28</v>
      </c>
      <c r="E855" s="16" t="s">
        <v>28</v>
      </c>
      <c r="F855" s="28" t="s">
        <v>29</v>
      </c>
      <c r="G855" s="29" t="s">
        <v>30</v>
      </c>
      <c r="H855" s="23" t="s">
        <v>93</v>
      </c>
      <c r="I855" s="23" t="s">
        <v>94</v>
      </c>
      <c r="J855" s="23">
        <v>68507</v>
      </c>
      <c r="K855" s="37" t="s">
        <v>95</v>
      </c>
      <c r="L855" s="20">
        <v>25804</v>
      </c>
      <c r="M855" s="37" t="s">
        <v>108</v>
      </c>
      <c r="N855" s="37" t="s">
        <v>102</v>
      </c>
      <c r="O855" s="37" t="s">
        <v>705</v>
      </c>
      <c r="P855" s="37" t="s">
        <v>303</v>
      </c>
      <c r="Q855" s="37" t="s">
        <v>114</v>
      </c>
      <c r="R855" s="7" t="s">
        <v>488</v>
      </c>
      <c r="S855" s="23">
        <v>1</v>
      </c>
      <c r="T855" s="43">
        <v>945</v>
      </c>
      <c r="U855" s="7">
        <v>16</v>
      </c>
      <c r="V855" s="22" t="s">
        <v>85</v>
      </c>
      <c r="W855" s="23" t="s">
        <v>706</v>
      </c>
      <c r="X855" s="7" t="s">
        <v>45</v>
      </c>
      <c r="Y855" s="10">
        <v>635.72</v>
      </c>
      <c r="Z855" s="23"/>
      <c r="AA855" s="12" t="s">
        <v>70</v>
      </c>
      <c r="AB855" s="51"/>
      <c r="AC855" s="23"/>
      <c r="AF855" s="23"/>
    </row>
    <row r="856" spans="1:32" ht="15" customHeight="1" x14ac:dyDescent="0.25">
      <c r="A856" s="30" t="s">
        <v>1666</v>
      </c>
      <c r="B856" s="13">
        <v>45414</v>
      </c>
      <c r="C856" s="29">
        <f>YEAR(B856) - YEAR(_xlfn.MINIFS($B:$B, $A:$A, A856)) + 1</f>
        <v>1</v>
      </c>
      <c r="D856" s="15">
        <f>IF(C856=1, 1500 - SUMIFS($Y:$Y, $A:$A, A856, $C:$C, C856, $E:$E, "Approved", $Z:$Z, "&lt;&gt;PFA GC", $F:$F, "&lt;&gt;No"),
   IF(C856=2, 1000 - SUMIFS($Y:$Y, $A:$A, A856, $C:$C, C856, $E:$E, "Approved", $Z:$Z, "&lt;&gt;PFA GC", $F:$F, "&lt;&gt;No"),
   IF(C856&gt;=3, 500 - SUMIFS($Y:$Y, $A:$A, A856, $C:$C, C856, $E:$E, "Approved", $Z:$Z, "&lt;&gt;PFA GC", $F:$F, "&lt;&gt;No"), "")))</f>
        <v>479.77</v>
      </c>
      <c r="E856" s="16" t="s">
        <v>28</v>
      </c>
      <c r="F856" s="28" t="s">
        <v>29</v>
      </c>
      <c r="G856" s="29" t="s">
        <v>30</v>
      </c>
      <c r="H856" s="23" t="s">
        <v>93</v>
      </c>
      <c r="I856" s="23" t="s">
        <v>94</v>
      </c>
      <c r="J856" s="23">
        <v>68504</v>
      </c>
      <c r="K856" s="37" t="s">
        <v>95</v>
      </c>
      <c r="L856" s="20">
        <v>28412</v>
      </c>
      <c r="M856" s="37" t="s">
        <v>101</v>
      </c>
      <c r="N856" s="37" t="s">
        <v>97</v>
      </c>
      <c r="O856" s="37" t="s">
        <v>98</v>
      </c>
      <c r="P856" s="37" t="s">
        <v>270</v>
      </c>
      <c r="Q856" s="37" t="s">
        <v>114</v>
      </c>
      <c r="R856" s="7" t="s">
        <v>507</v>
      </c>
      <c r="S856" s="23">
        <v>3</v>
      </c>
      <c r="T856" s="43">
        <v>4199.3500000000004</v>
      </c>
      <c r="U856" s="7">
        <v>12.6</v>
      </c>
      <c r="V856" s="22" t="s">
        <v>85</v>
      </c>
      <c r="W856" s="23" t="s">
        <v>107</v>
      </c>
      <c r="X856" s="7" t="s">
        <v>43</v>
      </c>
      <c r="Y856" s="10">
        <v>1020.23</v>
      </c>
      <c r="Z856" s="23"/>
      <c r="AA856" s="12"/>
      <c r="AB856" s="51"/>
      <c r="AC856" s="23"/>
      <c r="AF856" s="23"/>
    </row>
    <row r="857" spans="1:32" ht="15" customHeight="1" x14ac:dyDescent="0.25">
      <c r="A857" s="30" t="s">
        <v>1410</v>
      </c>
      <c r="B857" s="13">
        <v>45415</v>
      </c>
      <c r="C857" s="29">
        <f>YEAR(B857) - YEAR(_xlfn.MINIFS($B:$B, $A:$A, A857)) + 1</f>
        <v>2</v>
      </c>
      <c r="D857" s="15">
        <f>IF(C857=1, 1500 - SUMIFS($Y:$Y, $A:$A, A857, $C:$C, C857, $E:$E, "Approved", $Z:$Z, "&lt;&gt;PFA GC", $F:$F, "&lt;&gt;No"),
   IF(C857=2, 1000 - SUMIFS($Y:$Y, $A:$A, A857, $C:$C, C857, $E:$E, "Approved", $Z:$Z, "&lt;&gt;PFA GC", $F:$F, "&lt;&gt;No"),
   IF(C857&gt;=3, 500 - SUMIFS($Y:$Y, $A:$A, A857, $C:$C, C857, $E:$E, "Approved", $Z:$Z, "&lt;&gt;PFA GC", $F:$F, "&lt;&gt;No"), "")))</f>
        <v>-72.180000000000064</v>
      </c>
      <c r="E857" s="16" t="s">
        <v>28</v>
      </c>
      <c r="F857" s="28" t="s">
        <v>29</v>
      </c>
      <c r="G857" s="28" t="s">
        <v>30</v>
      </c>
      <c r="H857" s="24" t="s">
        <v>93</v>
      </c>
      <c r="I857" s="24" t="s">
        <v>94</v>
      </c>
      <c r="J857" s="52">
        <v>68502</v>
      </c>
      <c r="K857" s="23" t="s">
        <v>95</v>
      </c>
      <c r="L857" s="20" t="s">
        <v>2091</v>
      </c>
      <c r="M857" s="37" t="s">
        <v>101</v>
      </c>
      <c r="N857" s="23" t="s">
        <v>97</v>
      </c>
      <c r="O857" s="23" t="s">
        <v>98</v>
      </c>
      <c r="P857" s="23" t="s">
        <v>99</v>
      </c>
      <c r="Q857" s="23" t="s">
        <v>114</v>
      </c>
      <c r="R857" s="7" t="s">
        <v>31</v>
      </c>
      <c r="S857" s="23">
        <v>1</v>
      </c>
      <c r="T857" s="43">
        <v>0</v>
      </c>
      <c r="U857" s="7" t="s">
        <v>31</v>
      </c>
      <c r="V857" s="34" t="s">
        <v>81</v>
      </c>
      <c r="W857" s="23" t="s">
        <v>109</v>
      </c>
      <c r="X857" s="7" t="s">
        <v>34</v>
      </c>
      <c r="Y857" s="10">
        <v>200</v>
      </c>
      <c r="Z857" s="23" t="s">
        <v>35</v>
      </c>
      <c r="AA857" s="12" t="s">
        <v>52</v>
      </c>
      <c r="AB857" s="51" t="s">
        <v>29</v>
      </c>
      <c r="AC857" s="23" t="s">
        <v>99</v>
      </c>
      <c r="AF857" s="23"/>
    </row>
    <row r="858" spans="1:32" ht="15" customHeight="1" x14ac:dyDescent="0.25">
      <c r="A858" s="30" t="s">
        <v>1410</v>
      </c>
      <c r="B858" s="13">
        <v>45415</v>
      </c>
      <c r="C858" s="29">
        <f>YEAR(B858) - YEAR(_xlfn.MINIFS($B:$B, $A:$A, A858)) + 1</f>
        <v>2</v>
      </c>
      <c r="D858" s="15">
        <f>IF(C858=1, 1500 - SUMIFS($Y:$Y, $A:$A, A858, $C:$C, C858, $E:$E, "Approved", $Z:$Z, "&lt;&gt;PFA GC", $F:$F, "&lt;&gt;No"),
   IF(C858=2, 1000 - SUMIFS($Y:$Y, $A:$A, A858, $C:$C, C858, $E:$E, "Approved", $Z:$Z, "&lt;&gt;PFA GC", $F:$F, "&lt;&gt;No"),
   IF(C858&gt;=3, 500 - SUMIFS($Y:$Y, $A:$A, A858, $C:$C, C858, $E:$E, "Approved", $Z:$Z, "&lt;&gt;PFA GC", $F:$F, "&lt;&gt;No"), "")))</f>
        <v>-72.180000000000064</v>
      </c>
      <c r="E858" s="16" t="s">
        <v>28</v>
      </c>
      <c r="F858" s="28" t="s">
        <v>29</v>
      </c>
      <c r="G858" s="28" t="s">
        <v>30</v>
      </c>
      <c r="H858" s="24" t="s">
        <v>93</v>
      </c>
      <c r="I858" s="24" t="s">
        <v>94</v>
      </c>
      <c r="J858" s="52">
        <v>68502</v>
      </c>
      <c r="K858" s="23" t="s">
        <v>95</v>
      </c>
      <c r="L858" s="20" t="s">
        <v>2091</v>
      </c>
      <c r="M858" s="37" t="s">
        <v>101</v>
      </c>
      <c r="N858" s="23" t="s">
        <v>97</v>
      </c>
      <c r="O858" s="23" t="s">
        <v>98</v>
      </c>
      <c r="P858" s="23" t="s">
        <v>99</v>
      </c>
      <c r="Q858" s="23" t="s">
        <v>114</v>
      </c>
      <c r="R858" s="7" t="s">
        <v>31</v>
      </c>
      <c r="S858" s="23">
        <v>1</v>
      </c>
      <c r="T858" s="43">
        <v>0</v>
      </c>
      <c r="U858" s="7" t="s">
        <v>31</v>
      </c>
      <c r="V858" s="34" t="s">
        <v>81</v>
      </c>
      <c r="W858" s="23" t="s">
        <v>109</v>
      </c>
      <c r="X858" s="7" t="s">
        <v>45</v>
      </c>
      <c r="Y858" s="10">
        <v>222.18</v>
      </c>
      <c r="Z858" s="23" t="s">
        <v>35</v>
      </c>
      <c r="AA858" s="12" t="s">
        <v>104</v>
      </c>
      <c r="AB858" s="51" t="s">
        <v>29</v>
      </c>
      <c r="AC858" s="23" t="s">
        <v>99</v>
      </c>
      <c r="AF858" s="23"/>
    </row>
    <row r="859" spans="1:32" ht="15" customHeight="1" x14ac:dyDescent="0.25">
      <c r="A859" s="42" t="s">
        <v>1218</v>
      </c>
      <c r="B859" s="13">
        <v>45415</v>
      </c>
      <c r="C859" s="29">
        <f>YEAR(B859) - YEAR(_xlfn.MINIFS($B:$B, $A:$A, A859)) + 1</f>
        <v>2</v>
      </c>
      <c r="D859" s="15">
        <f>IF(C859=1, 1500 - SUMIFS($Y:$Y, $A:$A, A859, $C:$C, C859, $E:$E, "Approved", $Z:$Z, "&lt;&gt;PFA GC", $F:$F, "&lt;&gt;No"),
   IF(C859=2, 1000 - SUMIFS($Y:$Y, $A:$A, A859, $C:$C, C859, $E:$E, "Approved", $Z:$Z, "&lt;&gt;PFA GC", $F:$F, "&lt;&gt;No"),
   IF(C859&gt;=3, 500 - SUMIFS($Y:$Y, $A:$A, A859, $C:$C, C859, $E:$E, "Approved", $Z:$Z, "&lt;&gt;PFA GC", $F:$F, "&lt;&gt;No"), "")))</f>
        <v>1000</v>
      </c>
      <c r="E859" s="16" t="s">
        <v>28</v>
      </c>
      <c r="F859" s="28">
        <v>45415</v>
      </c>
      <c r="G859" s="28" t="s">
        <v>30</v>
      </c>
      <c r="H859" s="23" t="s">
        <v>31</v>
      </c>
      <c r="I859" s="23" t="s">
        <v>31</v>
      </c>
      <c r="J859" s="23" t="s">
        <v>31</v>
      </c>
      <c r="K859" s="23" t="s">
        <v>31</v>
      </c>
      <c r="L859" s="20">
        <v>28490</v>
      </c>
      <c r="M859" s="37" t="s">
        <v>31</v>
      </c>
      <c r="N859" s="37" t="s">
        <v>31</v>
      </c>
      <c r="O859" s="37" t="s">
        <v>31</v>
      </c>
      <c r="P859" s="37" t="s">
        <v>31</v>
      </c>
      <c r="Q859" s="37" t="s">
        <v>31</v>
      </c>
      <c r="R859" s="7" t="s">
        <v>31</v>
      </c>
      <c r="S859" s="37" t="s">
        <v>31</v>
      </c>
      <c r="T859" s="43" t="s">
        <v>31</v>
      </c>
      <c r="U859" s="7" t="s">
        <v>31</v>
      </c>
      <c r="V859" s="22" t="s">
        <v>32</v>
      </c>
      <c r="W859" s="23" t="s">
        <v>61</v>
      </c>
      <c r="X859" s="7" t="s">
        <v>34</v>
      </c>
      <c r="Y859" s="10">
        <v>75</v>
      </c>
      <c r="Z859" s="23" t="s">
        <v>89</v>
      </c>
      <c r="AA859" s="37" t="s">
        <v>63</v>
      </c>
      <c r="AB859" s="51"/>
      <c r="AC859" s="23"/>
      <c r="AF859" s="23"/>
    </row>
    <row r="860" spans="1:32" ht="15" customHeight="1" x14ac:dyDescent="0.25">
      <c r="A860" s="30" t="s">
        <v>1667</v>
      </c>
      <c r="B860" s="13">
        <v>45415</v>
      </c>
      <c r="C860" s="29">
        <f>YEAR(B860) - YEAR(_xlfn.MINIFS($B:$B, $A:$A, A860)) + 1</f>
        <v>1</v>
      </c>
      <c r="D860" s="15">
        <f>IF(C860=1, 1500 - SUMIFS($Y:$Y, $A:$A, A860, $C:$C, C860, $E:$E, "Approved", $Z:$Z, "&lt;&gt;PFA GC", $F:$F, "&lt;&gt;No"),
   IF(C860=2, 1000 - SUMIFS($Y:$Y, $A:$A, A860, $C:$C, C860, $E:$E, "Approved", $Z:$Z, "&lt;&gt;PFA GC", $F:$F, "&lt;&gt;No"),
   IF(C860&gt;=3, 500 - SUMIFS($Y:$Y, $A:$A, A860, $C:$C, C860, $E:$E, "Approved", $Z:$Z, "&lt;&gt;PFA GC", $F:$F, "&lt;&gt;No"), "")))</f>
        <v>688</v>
      </c>
      <c r="E860" s="16" t="s">
        <v>28</v>
      </c>
      <c r="F860" s="28" t="s">
        <v>29</v>
      </c>
      <c r="G860" s="29" t="s">
        <v>30</v>
      </c>
      <c r="H860" s="23" t="s">
        <v>93</v>
      </c>
      <c r="I860" s="23" t="s">
        <v>94</v>
      </c>
      <c r="J860" s="23" t="s">
        <v>707</v>
      </c>
      <c r="K860" s="37"/>
      <c r="L860" s="20" t="s">
        <v>31</v>
      </c>
      <c r="M860" s="37"/>
      <c r="R860" s="7"/>
      <c r="S860" s="23"/>
      <c r="T860" s="43"/>
      <c r="U860" s="7" t="s">
        <v>126</v>
      </c>
      <c r="V860" s="34" t="s">
        <v>81</v>
      </c>
      <c r="W860" s="23" t="s">
        <v>109</v>
      </c>
      <c r="X860" s="7" t="s">
        <v>34</v>
      </c>
      <c r="Y860" s="10">
        <v>500</v>
      </c>
      <c r="Z860" s="23" t="s">
        <v>35</v>
      </c>
      <c r="AA860" s="12" t="s">
        <v>52</v>
      </c>
      <c r="AB860" s="51"/>
      <c r="AC860" s="23"/>
      <c r="AF860" s="23"/>
    </row>
    <row r="861" spans="1:32" ht="15" customHeight="1" x14ac:dyDescent="0.25">
      <c r="A861" s="30" t="s">
        <v>1644</v>
      </c>
      <c r="B861" s="13">
        <v>45415</v>
      </c>
      <c r="C861" s="29">
        <f>YEAR(B861) - YEAR(_xlfn.MINIFS($B:$B, $A:$A, A861)) + 1</f>
        <v>1</v>
      </c>
      <c r="D861" s="15">
        <f>IF(C861=1, 1500 - SUMIFS($Y:$Y, $A:$A, A861, $C:$C, C861, $E:$E, "Approved", $Z:$Z, "&lt;&gt;PFA GC", $F:$F, "&lt;&gt;No"),
   IF(C861=2, 1000 - SUMIFS($Y:$Y, $A:$A, A861, $C:$C, C861, $E:$E, "Approved", $Z:$Z, "&lt;&gt;PFA GC", $F:$F, "&lt;&gt;No"),
   IF(C861&gt;=3, 500 - SUMIFS($Y:$Y, $A:$A, A861, $C:$C, C861, $E:$E, "Approved", $Z:$Z, "&lt;&gt;PFA GC", $F:$F, "&lt;&gt;No"), "")))</f>
        <v>5.7599999999999909</v>
      </c>
      <c r="E861" s="16" t="s">
        <v>28</v>
      </c>
      <c r="F861" s="28" t="s">
        <v>29</v>
      </c>
      <c r="G861" s="29" t="s">
        <v>30</v>
      </c>
      <c r="K861" s="37"/>
      <c r="L861" s="20" t="s">
        <v>31</v>
      </c>
      <c r="M861" s="37"/>
      <c r="R861" s="7"/>
      <c r="S861" s="23"/>
      <c r="T861" s="43"/>
      <c r="U861" s="7"/>
      <c r="V861" s="22" t="s">
        <v>85</v>
      </c>
      <c r="W861" s="23" t="s">
        <v>130</v>
      </c>
      <c r="X861" s="7" t="s">
        <v>42</v>
      </c>
      <c r="Y861" s="10">
        <v>373.56</v>
      </c>
      <c r="Z861" s="23"/>
      <c r="AA861" s="12" t="s">
        <v>688</v>
      </c>
      <c r="AB861" s="51"/>
      <c r="AC861" s="23"/>
      <c r="AF861" s="23"/>
    </row>
    <row r="862" spans="1:32" ht="15" customHeight="1" x14ac:dyDescent="0.25">
      <c r="A862" s="30" t="s">
        <v>1644</v>
      </c>
      <c r="B862" s="13">
        <v>45415</v>
      </c>
      <c r="C862" s="29">
        <f>YEAR(B862) - YEAR(_xlfn.MINIFS($B:$B, $A:$A, A862)) + 1</f>
        <v>1</v>
      </c>
      <c r="D862" s="15">
        <f>IF(C862=1, 1500 - SUMIFS($Y:$Y, $A:$A, A862, $C:$C, C862, $E:$E, "Approved", $Z:$Z, "&lt;&gt;PFA GC", $F:$F, "&lt;&gt;No"),
   IF(C862=2, 1000 - SUMIFS($Y:$Y, $A:$A, A862, $C:$C, C862, $E:$E, "Approved", $Z:$Z, "&lt;&gt;PFA GC", $F:$F, "&lt;&gt;No"),
   IF(C862&gt;=3, 500 - SUMIFS($Y:$Y, $A:$A, A862, $C:$C, C862, $E:$E, "Approved", $Z:$Z, "&lt;&gt;PFA GC", $F:$F, "&lt;&gt;No"), "")))</f>
        <v>5.7599999999999909</v>
      </c>
      <c r="E862" s="16" t="s">
        <v>28</v>
      </c>
      <c r="F862" s="28" t="s">
        <v>29</v>
      </c>
      <c r="G862" s="29" t="s">
        <v>30</v>
      </c>
      <c r="K862" s="37"/>
      <c r="L862" s="20" t="s">
        <v>31</v>
      </c>
      <c r="M862" s="37"/>
      <c r="R862" s="7"/>
      <c r="S862" s="23"/>
      <c r="T862" s="43"/>
      <c r="U862" s="7"/>
      <c r="V862" s="22" t="s">
        <v>85</v>
      </c>
      <c r="W862" s="23" t="s">
        <v>130</v>
      </c>
      <c r="X862" s="7" t="s">
        <v>42</v>
      </c>
      <c r="Y862" s="10">
        <v>373.56</v>
      </c>
      <c r="Z862" s="23"/>
      <c r="AA862" s="12" t="s">
        <v>688</v>
      </c>
      <c r="AB862" s="51"/>
      <c r="AC862" s="23"/>
      <c r="AF862" s="23"/>
    </row>
    <row r="863" spans="1:32" ht="15" customHeight="1" x14ac:dyDescent="0.25">
      <c r="A863" s="30" t="s">
        <v>1667</v>
      </c>
      <c r="B863" s="13">
        <v>45415</v>
      </c>
      <c r="C863" s="29">
        <f>YEAR(B863) - YEAR(_xlfn.MINIFS($B:$B, $A:$A, A863)) + 1</f>
        <v>1</v>
      </c>
      <c r="D863" s="15">
        <f>IF(C863=1, 1500 - SUMIFS($Y:$Y, $A:$A, A863, $C:$C, C863, $E:$E, "Approved", $Z:$Z, "&lt;&gt;PFA GC", $F:$F, "&lt;&gt;No"),
   IF(C863=2, 1000 - SUMIFS($Y:$Y, $A:$A, A863, $C:$C, C863, $E:$E, "Approved", $Z:$Z, "&lt;&gt;PFA GC", $F:$F, "&lt;&gt;No"),
   IF(C863&gt;=3, 500 - SUMIFS($Y:$Y, $A:$A, A863, $C:$C, C863, $E:$E, "Approved", $Z:$Z, "&lt;&gt;PFA GC", $F:$F, "&lt;&gt;No"), "")))</f>
        <v>688</v>
      </c>
      <c r="E863" s="16" t="s">
        <v>28</v>
      </c>
      <c r="F863" s="28" t="s">
        <v>29</v>
      </c>
      <c r="G863" s="29" t="s">
        <v>30</v>
      </c>
      <c r="K863" s="37"/>
      <c r="L863" s="20" t="s">
        <v>31</v>
      </c>
      <c r="M863" s="37"/>
      <c r="R863" s="7"/>
      <c r="S863" s="23"/>
      <c r="T863" s="43"/>
      <c r="U863" s="7"/>
      <c r="V863" s="41" t="s">
        <v>81</v>
      </c>
      <c r="W863" s="23" t="s">
        <v>109</v>
      </c>
      <c r="X863" s="7" t="s">
        <v>43</v>
      </c>
      <c r="Y863" s="10">
        <v>312</v>
      </c>
      <c r="Z863" s="23" t="s">
        <v>146</v>
      </c>
      <c r="AA863" s="12" t="s">
        <v>137</v>
      </c>
      <c r="AB863" s="51"/>
      <c r="AC863" s="23"/>
      <c r="AF863" s="23"/>
    </row>
    <row r="864" spans="1:32" ht="15" customHeight="1" x14ac:dyDescent="0.25">
      <c r="A864" s="30" t="s">
        <v>1668</v>
      </c>
      <c r="B864" s="13">
        <v>45415</v>
      </c>
      <c r="C864" s="29">
        <f>YEAR(B864) - YEAR(_xlfn.MINIFS($B:$B, $A:$A, A864)) + 1</f>
        <v>1</v>
      </c>
      <c r="D864" s="15">
        <f>IF(C864=1, 1500 - SUMIFS($Y:$Y, $A:$A, A864, $C:$C, C864, $E:$E, "Approved", $Z:$Z, "&lt;&gt;PFA GC", $F:$F, "&lt;&gt;No"),
   IF(C864=2, 1000 - SUMIFS($Y:$Y, $A:$A, A864, $C:$C, C864, $E:$E, "Approved", $Z:$Z, "&lt;&gt;PFA GC", $F:$F, "&lt;&gt;No"),
   IF(C864&gt;=3, 500 - SUMIFS($Y:$Y, $A:$A, A864, $C:$C, C864, $E:$E, "Approved", $Z:$Z, "&lt;&gt;PFA GC", $F:$F, "&lt;&gt;No"), "")))</f>
        <v>9</v>
      </c>
      <c r="E864" s="16" t="s">
        <v>28</v>
      </c>
      <c r="F864" s="28" t="s">
        <v>29</v>
      </c>
      <c r="G864" s="29" t="s">
        <v>30</v>
      </c>
      <c r="K864" s="37"/>
      <c r="L864" s="20" t="s">
        <v>31</v>
      </c>
      <c r="M864" s="37"/>
      <c r="R864" s="7"/>
      <c r="S864" s="23"/>
      <c r="T864" s="43">
        <v>0</v>
      </c>
      <c r="U864" s="7"/>
      <c r="V864" s="41" t="s">
        <v>81</v>
      </c>
      <c r="W864" s="23" t="s">
        <v>109</v>
      </c>
      <c r="X864" s="7" t="s">
        <v>43</v>
      </c>
      <c r="Y864" s="10">
        <v>606</v>
      </c>
      <c r="Z864" s="23"/>
      <c r="AA864" s="12" t="s">
        <v>607</v>
      </c>
      <c r="AB864" s="51"/>
      <c r="AC864" s="23"/>
      <c r="AF864" s="23"/>
    </row>
    <row r="865" spans="1:32" ht="15" customHeight="1" x14ac:dyDescent="0.25">
      <c r="A865" s="30" t="s">
        <v>1670</v>
      </c>
      <c r="B865" s="13">
        <v>45418</v>
      </c>
      <c r="C865" s="29">
        <f>YEAR(B865) - YEAR(_xlfn.MINIFS($B:$B, $A:$A, A865)) + 1</f>
        <v>1</v>
      </c>
      <c r="D865" s="15">
        <f>IF(C865=1, 1500 - SUMIFS($Y:$Y, $A:$A, A865, $C:$C, C865, $E:$E, "Approved", $Z:$Z, "&lt;&gt;PFA GC", $F:$F, "&lt;&gt;No"),
   IF(C865=2, 1000 - SUMIFS($Y:$Y, $A:$A, A865, $C:$C, C865, $E:$E, "Approved", $Z:$Z, "&lt;&gt;PFA GC", $F:$F, "&lt;&gt;No"),
   IF(C865&gt;=3, 500 - SUMIFS($Y:$Y, $A:$A, A865, $C:$C, C865, $E:$E, "Approved", $Z:$Z, "&lt;&gt;PFA GC", $F:$F, "&lt;&gt;No"), "")))</f>
        <v>182</v>
      </c>
      <c r="E865" s="16" t="s">
        <v>28</v>
      </c>
      <c r="F865" s="28" t="s">
        <v>29</v>
      </c>
      <c r="G865" s="29" t="s">
        <v>30</v>
      </c>
      <c r="H865" s="23" t="s">
        <v>446</v>
      </c>
      <c r="I865" s="23" t="s">
        <v>94</v>
      </c>
      <c r="J865" s="23">
        <v>68106</v>
      </c>
      <c r="K865" s="37" t="s">
        <v>95</v>
      </c>
      <c r="L865" s="20">
        <v>27262</v>
      </c>
      <c r="M865" s="37" t="s">
        <v>101</v>
      </c>
      <c r="N865" s="37" t="s">
        <v>97</v>
      </c>
      <c r="O865" s="37" t="s">
        <v>98</v>
      </c>
      <c r="P865" s="37" t="s">
        <v>270</v>
      </c>
      <c r="Q865" s="37" t="s">
        <v>114</v>
      </c>
      <c r="R865" s="7" t="s">
        <v>507</v>
      </c>
      <c r="S865" s="23">
        <v>2</v>
      </c>
      <c r="T865" s="43">
        <v>0</v>
      </c>
      <c r="U865" s="7">
        <v>10</v>
      </c>
      <c r="V865" s="22" t="s">
        <v>32</v>
      </c>
      <c r="W865" s="23" t="s">
        <v>39</v>
      </c>
      <c r="X865" s="7" t="s">
        <v>43</v>
      </c>
      <c r="Y865" s="10">
        <v>1318</v>
      </c>
      <c r="Z865" s="23"/>
      <c r="AA865" s="12"/>
      <c r="AB865" s="51"/>
      <c r="AC865" s="23"/>
      <c r="AF865" s="23"/>
    </row>
    <row r="866" spans="1:32" ht="15" customHeight="1" x14ac:dyDescent="0.25">
      <c r="A866" s="30" t="s">
        <v>1669</v>
      </c>
      <c r="B866" s="13">
        <v>45418</v>
      </c>
      <c r="C866" s="29">
        <f>YEAR(B866) - YEAR(_xlfn.MINIFS($B:$B, $A:$A, A866)) + 1</f>
        <v>1</v>
      </c>
      <c r="D866" s="15">
        <f>IF(C866=1, 1500 - SUMIFS($Y:$Y, $A:$A, A866, $C:$C, C866, $E:$E, "Approved", $Z:$Z, "&lt;&gt;PFA GC", $F:$F, "&lt;&gt;No"),
   IF(C866=2, 1000 - SUMIFS($Y:$Y, $A:$A, A866, $C:$C, C866, $E:$E, "Approved", $Z:$Z, "&lt;&gt;PFA GC", $F:$F, "&lt;&gt;No"),
   IF(C866&gt;=3, 500 - SUMIFS($Y:$Y, $A:$A, A866, $C:$C, C866, $E:$E, "Approved", $Z:$Z, "&lt;&gt;PFA GC", $F:$F, "&lt;&gt;No"), "")))</f>
        <v>323.21000000000004</v>
      </c>
      <c r="E866" s="16" t="s">
        <v>28</v>
      </c>
      <c r="F866" s="28" t="s">
        <v>29</v>
      </c>
      <c r="G866" s="29" t="s">
        <v>30</v>
      </c>
      <c r="K866" s="37"/>
      <c r="L866" s="20" t="s">
        <v>31</v>
      </c>
      <c r="M866" s="37"/>
      <c r="R866" s="7"/>
      <c r="S866" s="23"/>
      <c r="T866" s="43"/>
      <c r="U866" s="7" t="s">
        <v>126</v>
      </c>
      <c r="V866" s="34" t="s">
        <v>81</v>
      </c>
      <c r="W866" s="23" t="s">
        <v>610</v>
      </c>
      <c r="X866" s="7" t="s">
        <v>49</v>
      </c>
      <c r="Y866" s="10">
        <v>556.79</v>
      </c>
      <c r="Z866" s="23" t="s">
        <v>146</v>
      </c>
      <c r="AA866" s="12" t="s">
        <v>708</v>
      </c>
      <c r="AB866" s="51"/>
      <c r="AC866" s="23"/>
      <c r="AF866" s="23"/>
    </row>
    <row r="867" spans="1:32" ht="15" customHeight="1" x14ac:dyDescent="0.25">
      <c r="A867" s="30" t="s">
        <v>1669</v>
      </c>
      <c r="B867" s="13">
        <v>45418</v>
      </c>
      <c r="C867" s="29">
        <f>YEAR(B867) - YEAR(_xlfn.MINIFS($B:$B, $A:$A, A867)) + 1</f>
        <v>1</v>
      </c>
      <c r="D867" s="15">
        <f>IF(C867=1, 1500 - SUMIFS($Y:$Y, $A:$A, A867, $C:$C, C867, $E:$E, "Approved", $Z:$Z, "&lt;&gt;PFA GC", $F:$F, "&lt;&gt;No"),
   IF(C867=2, 1000 - SUMIFS($Y:$Y, $A:$A, A867, $C:$C, C867, $E:$E, "Approved", $Z:$Z, "&lt;&gt;PFA GC", $F:$F, "&lt;&gt;No"),
   IF(C867&gt;=3, 500 - SUMIFS($Y:$Y, $A:$A, A867, $C:$C, C867, $E:$E, "Approved", $Z:$Z, "&lt;&gt;PFA GC", $F:$F, "&lt;&gt;No"), "")))</f>
        <v>323.21000000000004</v>
      </c>
      <c r="E867" s="16" t="s">
        <v>28</v>
      </c>
      <c r="F867" s="28" t="s">
        <v>29</v>
      </c>
      <c r="G867" s="29" t="s">
        <v>30</v>
      </c>
      <c r="K867" s="37"/>
      <c r="L867" s="20" t="s">
        <v>31</v>
      </c>
      <c r="M867" s="37"/>
      <c r="R867" s="7"/>
      <c r="S867" s="23"/>
      <c r="T867" s="43"/>
      <c r="U867" s="7"/>
      <c r="V867" s="41" t="s">
        <v>81</v>
      </c>
      <c r="W867" s="23" t="s">
        <v>610</v>
      </c>
      <c r="X867" s="7" t="s">
        <v>43</v>
      </c>
      <c r="Y867" s="10">
        <v>620</v>
      </c>
      <c r="Z867" s="23" t="s">
        <v>146</v>
      </c>
      <c r="AA867" s="12" t="s">
        <v>137</v>
      </c>
      <c r="AB867" s="51"/>
      <c r="AC867" s="23"/>
      <c r="AF867" s="23"/>
    </row>
    <row r="868" spans="1:32" ht="15" customHeight="1" x14ac:dyDescent="0.25">
      <c r="A868" s="42" t="s">
        <v>1671</v>
      </c>
      <c r="B868" s="13">
        <v>45419</v>
      </c>
      <c r="C868" s="29">
        <f>YEAR(B868) - YEAR(_xlfn.MINIFS($B:$B, $A:$A, A868)) + 1</f>
        <v>1</v>
      </c>
      <c r="D868" s="15">
        <f>IF(C868=1, 1500 - SUMIFS($Y:$Y, $A:$A, A868, $C:$C, C868, $E:$E, "Approved", $Z:$Z, "&lt;&gt;PFA GC", $F:$F, "&lt;&gt;No"),
   IF(C868=2, 1000 - SUMIFS($Y:$Y, $A:$A, A868, $C:$C, C868, $E:$E, "Approved", $Z:$Z, "&lt;&gt;PFA GC", $F:$F, "&lt;&gt;No"),
   IF(C868&gt;=3, 500 - SUMIFS($Y:$Y, $A:$A, A868, $C:$C, C868, $E:$E, "Approved", $Z:$Z, "&lt;&gt;PFA GC", $F:$F, "&lt;&gt;No"), "")))</f>
        <v>306.82999999999993</v>
      </c>
      <c r="E868" s="16" t="s">
        <v>28</v>
      </c>
      <c r="F868" s="28">
        <v>45419</v>
      </c>
      <c r="G868" s="28" t="s">
        <v>30</v>
      </c>
      <c r="H868" s="23" t="s">
        <v>31</v>
      </c>
      <c r="I868" s="23" t="s">
        <v>31</v>
      </c>
      <c r="J868" s="23" t="s">
        <v>31</v>
      </c>
      <c r="K868" s="23" t="s">
        <v>31</v>
      </c>
      <c r="L868" s="20">
        <v>15826</v>
      </c>
      <c r="M868" s="37" t="s">
        <v>31</v>
      </c>
      <c r="N868" s="37" t="s">
        <v>31</v>
      </c>
      <c r="O868" s="37" t="s">
        <v>31</v>
      </c>
      <c r="P868" s="37" t="s">
        <v>31</v>
      </c>
      <c r="Q868" s="37" t="s">
        <v>31</v>
      </c>
      <c r="R868" s="7" t="s">
        <v>31</v>
      </c>
      <c r="S868" s="37" t="s">
        <v>31</v>
      </c>
      <c r="T868" s="43" t="s">
        <v>31</v>
      </c>
      <c r="U868" s="7" t="s">
        <v>31</v>
      </c>
      <c r="V868" s="22" t="s">
        <v>32</v>
      </c>
      <c r="W868" s="23" t="s">
        <v>61</v>
      </c>
      <c r="X868" s="7" t="s">
        <v>34</v>
      </c>
      <c r="Y868" s="10">
        <v>50</v>
      </c>
      <c r="Z868" s="23" t="s">
        <v>89</v>
      </c>
      <c r="AA868" s="37" t="s">
        <v>63</v>
      </c>
      <c r="AB868" s="51"/>
      <c r="AC868" s="23"/>
      <c r="AF868" s="23"/>
    </row>
    <row r="869" spans="1:32" ht="15" customHeight="1" x14ac:dyDescent="0.25">
      <c r="A869" s="42" t="s">
        <v>1605</v>
      </c>
      <c r="B869" s="13">
        <v>45419</v>
      </c>
      <c r="C869" s="29">
        <f>YEAR(B869) - YEAR(_xlfn.MINIFS($B:$B, $A:$A, A869)) + 1</f>
        <v>1</v>
      </c>
      <c r="D869" s="15">
        <f>IF(C869=1, 1500 - SUMIFS($Y:$Y, $A:$A, A869, $C:$C, C869, $E:$E, "Approved", $Z:$Z, "&lt;&gt;PFA GC", $F:$F, "&lt;&gt;No"),
   IF(C869=2, 1000 - SUMIFS($Y:$Y, $A:$A, A869, $C:$C, C869, $E:$E, "Approved", $Z:$Z, "&lt;&gt;PFA GC", $F:$F, "&lt;&gt;No"),
   IF(C869&gt;=3, 500 - SUMIFS($Y:$Y, $A:$A, A869, $C:$C, C869, $E:$E, "Approved", $Z:$Z, "&lt;&gt;PFA GC", $F:$F, "&lt;&gt;No"), "")))</f>
        <v>260</v>
      </c>
      <c r="E869" s="16" t="s">
        <v>28</v>
      </c>
      <c r="F869" s="28">
        <v>45419</v>
      </c>
      <c r="G869" s="28" t="s">
        <v>30</v>
      </c>
      <c r="H869" s="23" t="s">
        <v>31</v>
      </c>
      <c r="I869" s="23" t="s">
        <v>31</v>
      </c>
      <c r="J869" s="23" t="s">
        <v>31</v>
      </c>
      <c r="K869" s="23" t="s">
        <v>31</v>
      </c>
      <c r="L869" s="20">
        <v>26431</v>
      </c>
      <c r="M869" s="37" t="s">
        <v>31</v>
      </c>
      <c r="N869" s="37" t="s">
        <v>31</v>
      </c>
      <c r="O869" s="37" t="s">
        <v>31</v>
      </c>
      <c r="P869" s="37" t="s">
        <v>31</v>
      </c>
      <c r="Q869" s="37" t="s">
        <v>31</v>
      </c>
      <c r="R869" s="7" t="s">
        <v>31</v>
      </c>
      <c r="S869" s="37" t="s">
        <v>31</v>
      </c>
      <c r="T869" s="43" t="s">
        <v>31</v>
      </c>
      <c r="U869" s="7" t="s">
        <v>31</v>
      </c>
      <c r="V869" s="22" t="s">
        <v>32</v>
      </c>
      <c r="W869" s="23" t="s">
        <v>61</v>
      </c>
      <c r="X869" s="7" t="s">
        <v>34</v>
      </c>
      <c r="Y869" s="10">
        <v>100</v>
      </c>
      <c r="Z869" s="23" t="s">
        <v>89</v>
      </c>
      <c r="AA869" s="37" t="s">
        <v>63</v>
      </c>
      <c r="AB869" s="51"/>
      <c r="AC869" s="23"/>
      <c r="AF869" s="23"/>
    </row>
    <row r="870" spans="1:32" ht="15" customHeight="1" x14ac:dyDescent="0.25">
      <c r="A870" s="30" t="s">
        <v>1237</v>
      </c>
      <c r="B870" s="13">
        <v>45420</v>
      </c>
      <c r="C870" s="29">
        <f>YEAR(B870) - YEAR(_xlfn.MINIFS($B:$B, $A:$A, A870)) + 1</f>
        <v>1</v>
      </c>
      <c r="D870" s="15">
        <f>IF(C870=1, 1500 - SUMIFS($Y:$Y, $A:$A, A870, $C:$C, C870, $E:$E, "Approved", $Z:$Z, "&lt;&gt;PFA GC", $F:$F, "&lt;&gt;No"),
   IF(C870=2, 1000 - SUMIFS($Y:$Y, $A:$A, A870, $C:$C, C870, $E:$E, "Approved", $Z:$Z, "&lt;&gt;PFA GC", $F:$F, "&lt;&gt;No"),
   IF(C870&gt;=3, 500 - SUMIFS($Y:$Y, $A:$A, A870, $C:$C, C870, $E:$E, "Approved", $Z:$Z, "&lt;&gt;PFA GC", $F:$F, "&lt;&gt;No"), "")))</f>
        <v>1100</v>
      </c>
      <c r="E870" s="16" t="s">
        <v>28</v>
      </c>
      <c r="F870" s="28" t="s">
        <v>29</v>
      </c>
      <c r="G870" s="28" t="s">
        <v>30</v>
      </c>
      <c r="H870" s="24" t="s">
        <v>161</v>
      </c>
      <c r="I870" s="24" t="s">
        <v>125</v>
      </c>
      <c r="J870" s="52">
        <v>68405</v>
      </c>
      <c r="K870" s="23" t="s">
        <v>151</v>
      </c>
      <c r="L870" s="20" t="s">
        <v>2092</v>
      </c>
      <c r="M870" s="23" t="s">
        <v>96</v>
      </c>
      <c r="N870" s="23" t="s">
        <v>102</v>
      </c>
      <c r="O870" s="23" t="s">
        <v>98</v>
      </c>
      <c r="P870" s="23" t="s">
        <v>99</v>
      </c>
      <c r="Q870" s="23" t="s">
        <v>114</v>
      </c>
      <c r="R870" s="7" t="s">
        <v>31</v>
      </c>
      <c r="S870" s="23">
        <v>5</v>
      </c>
      <c r="T870" s="46" t="s">
        <v>31</v>
      </c>
      <c r="U870" s="7" t="s">
        <v>31</v>
      </c>
      <c r="V870" s="34" t="s">
        <v>81</v>
      </c>
      <c r="W870" s="23" t="s">
        <v>109</v>
      </c>
      <c r="X870" s="7" t="s">
        <v>40</v>
      </c>
      <c r="Y870" s="10">
        <v>200</v>
      </c>
      <c r="Z870" s="12" t="s">
        <v>35</v>
      </c>
      <c r="AA870" s="12" t="s">
        <v>169</v>
      </c>
      <c r="AB870" s="51" t="s">
        <v>29</v>
      </c>
      <c r="AC870" s="23" t="s">
        <v>29</v>
      </c>
      <c r="AF870" s="23"/>
    </row>
    <row r="871" spans="1:32" ht="15" customHeight="1" x14ac:dyDescent="0.25">
      <c r="A871" s="42" t="s">
        <v>1672</v>
      </c>
      <c r="B871" s="13">
        <v>45420</v>
      </c>
      <c r="C871" s="29">
        <f>YEAR(B871) - YEAR(_xlfn.MINIFS($B:$B, $A:$A, A871)) + 1</f>
        <v>1</v>
      </c>
      <c r="D871" s="15">
        <f>IF(C871=1, 1500 - SUMIFS($Y:$Y, $A:$A, A871, $C:$C, C871, $E:$E, "Approved", $Z:$Z, "&lt;&gt;PFA GC", $F:$F, "&lt;&gt;No"),
   IF(C871=2, 1000 - SUMIFS($Y:$Y, $A:$A, A871, $C:$C, C871, $E:$E, "Approved", $Z:$Z, "&lt;&gt;PFA GC", $F:$F, "&lt;&gt;No"),
   IF(C871&gt;=3, 500 - SUMIFS($Y:$Y, $A:$A, A871, $C:$C, C871, $E:$E, "Approved", $Z:$Z, "&lt;&gt;PFA GC", $F:$F, "&lt;&gt;No"), "")))</f>
        <v>655</v>
      </c>
      <c r="E871" s="16" t="s">
        <v>28</v>
      </c>
      <c r="F871" s="28">
        <v>45420</v>
      </c>
      <c r="G871" s="28" t="s">
        <v>30</v>
      </c>
      <c r="H871" s="23" t="s">
        <v>31</v>
      </c>
      <c r="I871" s="23" t="s">
        <v>31</v>
      </c>
      <c r="J871" s="23" t="s">
        <v>31</v>
      </c>
      <c r="K871" s="23" t="s">
        <v>31</v>
      </c>
      <c r="L871" s="20">
        <v>20187</v>
      </c>
      <c r="M871" s="37" t="s">
        <v>31</v>
      </c>
      <c r="N871" s="37" t="s">
        <v>31</v>
      </c>
      <c r="O871" s="37" t="s">
        <v>31</v>
      </c>
      <c r="P871" s="37" t="s">
        <v>31</v>
      </c>
      <c r="Q871" s="37" t="s">
        <v>31</v>
      </c>
      <c r="R871" s="7" t="s">
        <v>31</v>
      </c>
      <c r="S871" s="37" t="s">
        <v>31</v>
      </c>
      <c r="T871" s="43" t="s">
        <v>31</v>
      </c>
      <c r="U871" s="7" t="s">
        <v>31</v>
      </c>
      <c r="V871" s="48" t="s">
        <v>32</v>
      </c>
      <c r="W871" s="23" t="s">
        <v>61</v>
      </c>
      <c r="X871" s="7" t="s">
        <v>34</v>
      </c>
      <c r="Y871" s="10">
        <v>100</v>
      </c>
      <c r="Z871" s="23" t="s">
        <v>89</v>
      </c>
      <c r="AA871" s="37" t="s">
        <v>63</v>
      </c>
      <c r="AB871" s="51"/>
      <c r="AC871" s="23"/>
      <c r="AF871" s="23"/>
    </row>
    <row r="872" spans="1:32" ht="15" customHeight="1" x14ac:dyDescent="0.25">
      <c r="A872" s="42" t="s">
        <v>1641</v>
      </c>
      <c r="B872" s="13">
        <v>45420</v>
      </c>
      <c r="C872" s="29">
        <f>YEAR(B872) - YEAR(_xlfn.MINIFS($B:$B, $A:$A, A872)) + 1</f>
        <v>1</v>
      </c>
      <c r="D872" s="15">
        <f>IF(C872=1, 1500 - SUMIFS($Y:$Y, $A:$A, A872, $C:$C, C872, $E:$E, "Approved", $Z:$Z, "&lt;&gt;PFA GC", $F:$F, "&lt;&gt;No"),
   IF(C872=2, 1000 - SUMIFS($Y:$Y, $A:$A, A872, $C:$C, C872, $E:$E, "Approved", $Z:$Z, "&lt;&gt;PFA GC", $F:$F, "&lt;&gt;No"),
   IF(C872&gt;=3, 500 - SUMIFS($Y:$Y, $A:$A, A872, $C:$C, C872, $E:$E, "Approved", $Z:$Z, "&lt;&gt;PFA GC", $F:$F, "&lt;&gt;No"), "")))</f>
        <v>1500</v>
      </c>
      <c r="E872" s="16" t="s">
        <v>28</v>
      </c>
      <c r="F872" s="28">
        <v>45420</v>
      </c>
      <c r="G872" s="28" t="s">
        <v>30</v>
      </c>
      <c r="H872" s="23" t="s">
        <v>31</v>
      </c>
      <c r="I872" s="23" t="s">
        <v>31</v>
      </c>
      <c r="J872" s="23" t="s">
        <v>31</v>
      </c>
      <c r="K872" s="23" t="s">
        <v>31</v>
      </c>
      <c r="L872" s="20">
        <v>23749</v>
      </c>
      <c r="M872" s="37" t="s">
        <v>31</v>
      </c>
      <c r="N872" s="37" t="s">
        <v>31</v>
      </c>
      <c r="O872" s="37" t="s">
        <v>31</v>
      </c>
      <c r="P872" s="37" t="s">
        <v>31</v>
      </c>
      <c r="Q872" s="37" t="s">
        <v>31</v>
      </c>
      <c r="R872" s="7" t="s">
        <v>31</v>
      </c>
      <c r="S872" s="37" t="s">
        <v>31</v>
      </c>
      <c r="T872" s="43" t="s">
        <v>31</v>
      </c>
      <c r="U872" s="7" t="s">
        <v>31</v>
      </c>
      <c r="V872" s="22" t="s">
        <v>32</v>
      </c>
      <c r="W872" s="23" t="s">
        <v>61</v>
      </c>
      <c r="X872" s="7" t="s">
        <v>34</v>
      </c>
      <c r="Y872" s="10">
        <v>100</v>
      </c>
      <c r="Z872" s="23" t="s">
        <v>89</v>
      </c>
      <c r="AA872" s="37" t="s">
        <v>63</v>
      </c>
      <c r="AB872" s="51"/>
      <c r="AC872" s="23"/>
      <c r="AF872" s="23"/>
    </row>
    <row r="873" spans="1:32" ht="15" customHeight="1" x14ac:dyDescent="0.25">
      <c r="A873" s="30" t="s">
        <v>1665</v>
      </c>
      <c r="B873" s="13">
        <v>45421</v>
      </c>
      <c r="C873" s="29">
        <f>YEAR(B873) - YEAR(_xlfn.MINIFS($B:$B, $A:$A, A873)) + 1</f>
        <v>1</v>
      </c>
      <c r="D873" s="15">
        <f>IF(C873=1, 1500 - SUMIFS($Y:$Y, $A:$A, A873, $C:$C, C873, $E:$E, "Approved", $Z:$Z, "&lt;&gt;PFA GC", $F:$F, "&lt;&gt;No"),
   IF(C873=2, 1000 - SUMIFS($Y:$Y, $A:$A, A873, $C:$C, C873, $E:$E, "Approved", $Z:$Z, "&lt;&gt;PFA GC", $F:$F, "&lt;&gt;No"),
   IF(C873&gt;=3, 500 - SUMIFS($Y:$Y, $A:$A, A873, $C:$C, C873, $E:$E, "Approved", $Z:$Z, "&lt;&gt;PFA GC", $F:$F, "&lt;&gt;No"), "")))</f>
        <v>1030</v>
      </c>
      <c r="E873" s="36" t="s">
        <v>139</v>
      </c>
      <c r="F873" s="28" t="s">
        <v>99</v>
      </c>
      <c r="G873" s="29" t="s">
        <v>659</v>
      </c>
      <c r="H873" s="23" t="s">
        <v>703</v>
      </c>
      <c r="I873" s="23" t="s">
        <v>94</v>
      </c>
      <c r="J873" s="23">
        <v>68321</v>
      </c>
      <c r="K873" s="37" t="s">
        <v>95</v>
      </c>
      <c r="L873" s="20">
        <v>16706</v>
      </c>
      <c r="M873" s="37" t="s">
        <v>101</v>
      </c>
      <c r="N873" s="37" t="s">
        <v>102</v>
      </c>
      <c r="O873" s="37" t="s">
        <v>98</v>
      </c>
      <c r="P873" s="37" t="s">
        <v>270</v>
      </c>
      <c r="Q873" s="37" t="s">
        <v>231</v>
      </c>
      <c r="R873" s="7" t="s">
        <v>519</v>
      </c>
      <c r="S873" s="23">
        <v>1</v>
      </c>
      <c r="T873" s="43">
        <v>1931</v>
      </c>
      <c r="U873" s="7">
        <v>148</v>
      </c>
      <c r="V873" s="48" t="s">
        <v>85</v>
      </c>
      <c r="W873" s="23" t="s">
        <v>107</v>
      </c>
      <c r="X873" s="7" t="s">
        <v>45</v>
      </c>
      <c r="Y873" s="10">
        <v>500</v>
      </c>
      <c r="Z873" s="23"/>
      <c r="AA873" s="12"/>
      <c r="AB873" s="51"/>
      <c r="AC873" s="29"/>
      <c r="AF873" s="23"/>
    </row>
    <row r="874" spans="1:32" ht="15" customHeight="1" x14ac:dyDescent="0.25">
      <c r="A874" s="42" t="s">
        <v>1651</v>
      </c>
      <c r="B874" s="13">
        <v>45421</v>
      </c>
      <c r="C874" s="29">
        <f>YEAR(B874) - YEAR(_xlfn.MINIFS($B:$B, $A:$A, A874)) + 1</f>
        <v>1</v>
      </c>
      <c r="D874" s="15">
        <f>IF(C874=1, 1500 - SUMIFS($Y:$Y, $A:$A, A874, $C:$C, C874, $E:$E, "Approved", $Z:$Z, "&lt;&gt;PFA GC", $F:$F, "&lt;&gt;No"),
   IF(C874=2, 1000 - SUMIFS($Y:$Y, $A:$A, A874, $C:$C, C874, $E:$E, "Approved", $Z:$Z, "&lt;&gt;PFA GC", $F:$F, "&lt;&gt;No"),
   IF(C874&gt;=3, 500 - SUMIFS($Y:$Y, $A:$A, A874, $C:$C, C874, $E:$E, "Approved", $Z:$Z, "&lt;&gt;PFA GC", $F:$F, "&lt;&gt;No"), "")))</f>
        <v>797.72</v>
      </c>
      <c r="E874" s="16" t="s">
        <v>28</v>
      </c>
      <c r="F874" s="28">
        <v>45421</v>
      </c>
      <c r="G874" s="28" t="s">
        <v>30</v>
      </c>
      <c r="H874" s="23" t="s">
        <v>31</v>
      </c>
      <c r="I874" s="23" t="s">
        <v>31</v>
      </c>
      <c r="J874" s="23" t="s">
        <v>31</v>
      </c>
      <c r="K874" s="23" t="s">
        <v>31</v>
      </c>
      <c r="L874" s="20">
        <v>19016</v>
      </c>
      <c r="M874" s="37" t="s">
        <v>31</v>
      </c>
      <c r="N874" s="37" t="s">
        <v>31</v>
      </c>
      <c r="O874" s="37" t="s">
        <v>31</v>
      </c>
      <c r="P874" s="37" t="s">
        <v>31</v>
      </c>
      <c r="Q874" s="37" t="s">
        <v>31</v>
      </c>
      <c r="R874" s="7" t="s">
        <v>31</v>
      </c>
      <c r="S874" s="37" t="s">
        <v>31</v>
      </c>
      <c r="T874" s="43" t="s">
        <v>31</v>
      </c>
      <c r="U874" s="7" t="s">
        <v>31</v>
      </c>
      <c r="V874" s="48" t="s">
        <v>32</v>
      </c>
      <c r="W874" s="23" t="s">
        <v>61</v>
      </c>
      <c r="X874" s="7" t="s">
        <v>34</v>
      </c>
      <c r="Y874" s="10">
        <v>50</v>
      </c>
      <c r="Z874" s="23" t="s">
        <v>89</v>
      </c>
      <c r="AA874" s="37" t="s">
        <v>63</v>
      </c>
      <c r="AB874" s="51"/>
      <c r="AC874" s="23"/>
      <c r="AF874" s="23"/>
    </row>
    <row r="875" spans="1:32" ht="15" customHeight="1" x14ac:dyDescent="0.25">
      <c r="A875" s="42" t="s">
        <v>1673</v>
      </c>
      <c r="B875" s="13">
        <v>45421</v>
      </c>
      <c r="C875" s="29">
        <f>YEAR(B875) - YEAR(_xlfn.MINIFS($B:$B, $A:$A, A875)) + 1</f>
        <v>1</v>
      </c>
      <c r="D875" s="15">
        <f>IF(C875=1, 1500 - SUMIFS($Y:$Y, $A:$A, A875, $C:$C, C875, $E:$E, "Approved", $Z:$Z, "&lt;&gt;PFA GC", $F:$F, "&lt;&gt;No"),
   IF(C875=2, 1000 - SUMIFS($Y:$Y, $A:$A, A875, $C:$C, C875, $E:$E, "Approved", $Z:$Z, "&lt;&gt;PFA GC", $F:$F, "&lt;&gt;No"),
   IF(C875&gt;=3, 500 - SUMIFS($Y:$Y, $A:$A, A875, $C:$C, C875, $E:$E, "Approved", $Z:$Z, "&lt;&gt;PFA GC", $F:$F, "&lt;&gt;No"), "")))</f>
        <v>1500</v>
      </c>
      <c r="E875" s="16" t="s">
        <v>28</v>
      </c>
      <c r="F875" s="28">
        <v>45421</v>
      </c>
      <c r="G875" s="28" t="s">
        <v>30</v>
      </c>
      <c r="H875" s="23" t="s">
        <v>31</v>
      </c>
      <c r="I875" s="23" t="s">
        <v>31</v>
      </c>
      <c r="J875" s="23" t="s">
        <v>31</v>
      </c>
      <c r="K875" s="23" t="s">
        <v>31</v>
      </c>
      <c r="L875" s="20">
        <v>28698</v>
      </c>
      <c r="M875" s="37" t="s">
        <v>31</v>
      </c>
      <c r="N875" s="37" t="s">
        <v>31</v>
      </c>
      <c r="O875" s="37" t="s">
        <v>31</v>
      </c>
      <c r="P875" s="37" t="s">
        <v>31</v>
      </c>
      <c r="Q875" s="37" t="s">
        <v>31</v>
      </c>
      <c r="R875" s="7" t="s">
        <v>31</v>
      </c>
      <c r="S875" s="37" t="s">
        <v>31</v>
      </c>
      <c r="T875" s="43" t="s">
        <v>31</v>
      </c>
      <c r="U875" s="7" t="s">
        <v>31</v>
      </c>
      <c r="V875" s="48" t="s">
        <v>32</v>
      </c>
      <c r="W875" s="23" t="s">
        <v>61</v>
      </c>
      <c r="X875" s="7" t="s">
        <v>34</v>
      </c>
      <c r="Y875" s="10">
        <v>50</v>
      </c>
      <c r="Z875" s="23" t="s">
        <v>89</v>
      </c>
      <c r="AA875" s="37" t="s">
        <v>63</v>
      </c>
      <c r="AB875" s="51"/>
      <c r="AC875" s="23"/>
      <c r="AF875" s="23"/>
    </row>
    <row r="876" spans="1:32" ht="15" customHeight="1" x14ac:dyDescent="0.25">
      <c r="A876" s="42" t="s">
        <v>1652</v>
      </c>
      <c r="B876" s="47">
        <v>45421</v>
      </c>
      <c r="C876" s="44">
        <f>YEAR(B876) - YEAR(_xlfn.MINIFS($B:$B, $A:$A, A876)) + 1</f>
        <v>1</v>
      </c>
      <c r="D876" s="15">
        <f>IF(C876=1, 1500 - SUMIFS($Y:$Y, $A:$A, A876, $C:$C, C876, $E:$E, "Approved", $Z:$Z, "&lt;&gt;PFA GC", $F:$F, "&lt;&gt;No"),
   IF(C876=2, 1000 - SUMIFS($Y:$Y, $A:$A, A876, $C:$C, C876, $E:$E, "Approved", $Z:$Z, "&lt;&gt;PFA GC", $F:$F, "&lt;&gt;No"),
   IF(C876&gt;=3, 500 - SUMIFS($Y:$Y, $A:$A, A876, $C:$C, C876, $E:$E, "Approved", $Z:$Z, "&lt;&gt;PFA GC", $F:$F, "&lt;&gt;No"), "")))</f>
        <v>542.4</v>
      </c>
      <c r="E876" s="16" t="s">
        <v>28</v>
      </c>
      <c r="F876" s="49" t="s">
        <v>29</v>
      </c>
      <c r="G876" s="44" t="s">
        <v>30</v>
      </c>
      <c r="H876" s="41" t="s">
        <v>93</v>
      </c>
      <c r="I876" s="41" t="s">
        <v>94</v>
      </c>
      <c r="J876" s="41">
        <v>68505</v>
      </c>
      <c r="K876" s="41" t="s">
        <v>95</v>
      </c>
      <c r="L876" s="55">
        <v>32028</v>
      </c>
      <c r="M876" s="41" t="s">
        <v>96</v>
      </c>
      <c r="N876" s="41" t="s">
        <v>97</v>
      </c>
      <c r="O876" s="41" t="s">
        <v>103</v>
      </c>
      <c r="P876" s="41" t="s">
        <v>270</v>
      </c>
      <c r="Q876" s="41" t="s">
        <v>231</v>
      </c>
      <c r="R876" s="7" t="s">
        <v>488</v>
      </c>
      <c r="S876" s="41">
        <v>6</v>
      </c>
      <c r="T876" s="46">
        <v>848.7</v>
      </c>
      <c r="U876" s="7">
        <v>8</v>
      </c>
      <c r="V876" s="41" t="s">
        <v>85</v>
      </c>
      <c r="W876" s="41" t="s">
        <v>107</v>
      </c>
      <c r="X876" s="7" t="s">
        <v>40</v>
      </c>
      <c r="Y876" s="10">
        <v>200</v>
      </c>
      <c r="Z876" s="12" t="s">
        <v>35</v>
      </c>
      <c r="AA876" s="12" t="s">
        <v>169</v>
      </c>
      <c r="AB876" s="63"/>
      <c r="AC876" s="41"/>
      <c r="AF876" s="23"/>
    </row>
    <row r="877" spans="1:32" ht="15" customHeight="1" x14ac:dyDescent="0.25">
      <c r="A877" s="30" t="s">
        <v>1230</v>
      </c>
      <c r="B877" s="13">
        <v>45421</v>
      </c>
      <c r="C877" s="29">
        <f>YEAR(B877) - YEAR(_xlfn.MINIFS($B:$B, $A:$A, A877)) + 1</f>
        <v>2</v>
      </c>
      <c r="D877" s="15">
        <f>IF(C877=1, 1500 - SUMIFS($Y:$Y, $A:$A, A877, $C:$C, C877, $E:$E, "Approved", $Z:$Z, "&lt;&gt;PFA GC", $F:$F, "&lt;&gt;No"),
   IF(C877=2, 1000 - SUMIFS($Y:$Y, $A:$A, A877, $C:$C, C877, $E:$E, "Approved", $Z:$Z, "&lt;&gt;PFA GC", $F:$F, "&lt;&gt;No"),
   IF(C877&gt;=3, 500 - SUMIFS($Y:$Y, $A:$A, A877, $C:$C, C877, $E:$E, "Approved", $Z:$Z, "&lt;&gt;PFA GC", $F:$F, "&lt;&gt;No"), "")))</f>
        <v>-136</v>
      </c>
      <c r="E877" s="16" t="s">
        <v>28</v>
      </c>
      <c r="F877" s="28" t="s">
        <v>29</v>
      </c>
      <c r="G877" s="29" t="s">
        <v>30</v>
      </c>
      <c r="K877" s="37"/>
      <c r="L877" s="20" t="s">
        <v>31</v>
      </c>
      <c r="M877" s="37"/>
      <c r="R877" s="7"/>
      <c r="S877" s="23"/>
      <c r="T877" s="43"/>
      <c r="U877" s="7"/>
      <c r="V877" s="22" t="s">
        <v>32</v>
      </c>
      <c r="W877" s="23" t="s">
        <v>308</v>
      </c>
      <c r="X877" s="7" t="s">
        <v>43</v>
      </c>
      <c r="Y877" s="10">
        <v>1136</v>
      </c>
      <c r="Z877" s="23"/>
      <c r="AA877" s="12"/>
      <c r="AB877" s="51"/>
      <c r="AC877" s="23"/>
      <c r="AF877" s="23"/>
    </row>
    <row r="878" spans="1:32" ht="15" customHeight="1" x14ac:dyDescent="0.25">
      <c r="A878" s="30" t="s">
        <v>1636</v>
      </c>
      <c r="B878" s="13">
        <v>45422</v>
      </c>
      <c r="C878" s="29">
        <f>YEAR(B878) - YEAR(_xlfn.MINIFS($B:$B, $A:$A, A878)) + 1</f>
        <v>1</v>
      </c>
      <c r="D878" s="15">
        <f>IF(C878=1, 1500 - SUMIFS($Y:$Y, $A:$A, A878, $C:$C, C878, $E:$E, "Approved", $Z:$Z, "&lt;&gt;PFA GC", $F:$F, "&lt;&gt;No"),
   IF(C878=2, 1000 - SUMIFS($Y:$Y, $A:$A, A878, $C:$C, C878, $E:$E, "Approved", $Z:$Z, "&lt;&gt;PFA GC", $F:$F, "&lt;&gt;No"),
   IF(C878&gt;=3, 500 - SUMIFS($Y:$Y, $A:$A, A878, $C:$C, C878, $E:$E, "Approved", $Z:$Z, "&lt;&gt;PFA GC", $F:$F, "&lt;&gt;No"), "")))</f>
        <v>500</v>
      </c>
      <c r="E878" s="16" t="s">
        <v>28</v>
      </c>
      <c r="F878" s="28" t="s">
        <v>29</v>
      </c>
      <c r="G878" s="29" t="s">
        <v>30</v>
      </c>
      <c r="H878" s="23" t="s">
        <v>93</v>
      </c>
      <c r="I878" s="23" t="s">
        <v>94</v>
      </c>
      <c r="J878" s="23">
        <v>68516</v>
      </c>
      <c r="K878" s="37" t="s">
        <v>95</v>
      </c>
      <c r="L878" s="20">
        <v>15748</v>
      </c>
      <c r="M878" s="37" t="s">
        <v>96</v>
      </c>
      <c r="N878" s="37" t="s">
        <v>97</v>
      </c>
      <c r="O878" s="37" t="s">
        <v>98</v>
      </c>
      <c r="P878" s="37" t="s">
        <v>99</v>
      </c>
      <c r="Q878" s="37" t="s">
        <v>114</v>
      </c>
      <c r="R878" s="7" t="s">
        <v>486</v>
      </c>
      <c r="S878" s="23">
        <v>2</v>
      </c>
      <c r="T878" s="43">
        <v>3820.41</v>
      </c>
      <c r="U878" s="7">
        <v>14</v>
      </c>
      <c r="V878" s="34" t="s">
        <v>81</v>
      </c>
      <c r="W878" s="23" t="s">
        <v>109</v>
      </c>
      <c r="X878" s="7" t="s">
        <v>34</v>
      </c>
      <c r="Y878" s="10">
        <v>200</v>
      </c>
      <c r="Z878" s="23" t="s">
        <v>35</v>
      </c>
      <c r="AA878" s="12" t="s">
        <v>52</v>
      </c>
      <c r="AB878" s="51"/>
      <c r="AC878" s="23"/>
      <c r="AF878" s="23"/>
    </row>
    <row r="879" spans="1:32" ht="15" customHeight="1" x14ac:dyDescent="0.25">
      <c r="A879" s="30" t="s">
        <v>1674</v>
      </c>
      <c r="B879" s="13">
        <v>45422</v>
      </c>
      <c r="C879" s="29">
        <f>YEAR(B879) - YEAR(_xlfn.MINIFS($B:$B, $A:$A, A879)) + 1</f>
        <v>1</v>
      </c>
      <c r="D879" s="15">
        <f>IF(C879=1, 1500 - SUMIFS($Y:$Y, $A:$A, A879, $C:$C, C879, $E:$E, "Approved", $Z:$Z, "&lt;&gt;PFA GC", $F:$F, "&lt;&gt;No"),
   IF(C879=2, 1000 - SUMIFS($Y:$Y, $A:$A, A879, $C:$C, C879, $E:$E, "Approved", $Z:$Z, "&lt;&gt;PFA GC", $F:$F, "&lt;&gt;No"),
   IF(C879&gt;=3, 500 - SUMIFS($Y:$Y, $A:$A, A879, $C:$C, C879, $E:$E, "Approved", $Z:$Z, "&lt;&gt;PFA GC", $F:$F, "&lt;&gt;No"), "")))</f>
        <v>475</v>
      </c>
      <c r="E879" s="16" t="s">
        <v>28</v>
      </c>
      <c r="F879" s="28" t="s">
        <v>29</v>
      </c>
      <c r="G879" s="29" t="s">
        <v>30</v>
      </c>
      <c r="K879" s="37"/>
      <c r="L879" s="20" t="s">
        <v>31</v>
      </c>
      <c r="M879" s="37"/>
      <c r="R879" s="7"/>
      <c r="S879" s="23"/>
      <c r="T879" s="43"/>
      <c r="U879" s="7"/>
      <c r="V879" s="34" t="s">
        <v>81</v>
      </c>
      <c r="W879" s="23" t="s">
        <v>109</v>
      </c>
      <c r="X879" s="7" t="s">
        <v>43</v>
      </c>
      <c r="Y879" s="10">
        <v>825</v>
      </c>
      <c r="Z879" s="23"/>
      <c r="AA879" s="12"/>
      <c r="AB879" s="51"/>
      <c r="AC879" s="23"/>
      <c r="AF879" s="23"/>
    </row>
    <row r="880" spans="1:32" ht="15" customHeight="1" x14ac:dyDescent="0.25">
      <c r="A880" s="30" t="s">
        <v>1236</v>
      </c>
      <c r="B880" s="13">
        <v>45425</v>
      </c>
      <c r="C880" s="29">
        <f>YEAR(B880) - YEAR(_xlfn.MINIFS($B:$B, $A:$A, A880)) + 1</f>
        <v>1</v>
      </c>
      <c r="D880" s="15">
        <f>IF(C880=1, 1500 - SUMIFS($Y:$Y, $A:$A, A880, $C:$C, C880, $E:$E, "Approved", $Z:$Z, "&lt;&gt;PFA GC", $F:$F, "&lt;&gt;No"),
   IF(C880=2, 1000 - SUMIFS($Y:$Y, $A:$A, A880, $C:$C, C880, $E:$E, "Approved", $Z:$Z, "&lt;&gt;PFA GC", $F:$F, "&lt;&gt;No"),
   IF(C880&gt;=3, 500 - SUMIFS($Y:$Y, $A:$A, A880, $C:$C, C880, $E:$E, "Approved", $Z:$Z, "&lt;&gt;PFA GC", $F:$F, "&lt;&gt;No"), "")))</f>
        <v>0</v>
      </c>
      <c r="E880" s="16" t="s">
        <v>28</v>
      </c>
      <c r="F880" s="28" t="s">
        <v>29</v>
      </c>
      <c r="G880" s="28" t="s">
        <v>30</v>
      </c>
      <c r="H880" s="24" t="s">
        <v>159</v>
      </c>
      <c r="I880" s="24" t="s">
        <v>94</v>
      </c>
      <c r="J880" s="52">
        <v>68066</v>
      </c>
      <c r="K880" s="23" t="s">
        <v>95</v>
      </c>
      <c r="L880" s="20" t="s">
        <v>2084</v>
      </c>
      <c r="M880" s="37" t="s">
        <v>108</v>
      </c>
      <c r="N880" s="23" t="s">
        <v>97</v>
      </c>
      <c r="O880" s="23" t="s">
        <v>98</v>
      </c>
      <c r="P880" s="23" t="s">
        <v>99</v>
      </c>
      <c r="Q880" s="23" t="s">
        <v>31</v>
      </c>
      <c r="R880" s="7" t="s">
        <v>31</v>
      </c>
      <c r="S880" s="23">
        <v>2</v>
      </c>
      <c r="T880" s="46" t="s">
        <v>31</v>
      </c>
      <c r="U880" s="7" t="s">
        <v>31</v>
      </c>
      <c r="V880" s="34" t="s">
        <v>81</v>
      </c>
      <c r="W880" s="23" t="s">
        <v>109</v>
      </c>
      <c r="X880" s="7" t="s">
        <v>34</v>
      </c>
      <c r="Y880" s="10">
        <v>200</v>
      </c>
      <c r="Z880" s="12" t="s">
        <v>35</v>
      </c>
      <c r="AA880" s="12" t="s">
        <v>52</v>
      </c>
      <c r="AB880" s="51"/>
      <c r="AC880" s="23"/>
      <c r="AF880" s="23"/>
    </row>
    <row r="881" spans="1:32" ht="15" customHeight="1" x14ac:dyDescent="0.25">
      <c r="A881" s="30" t="s">
        <v>1236</v>
      </c>
      <c r="B881" s="13">
        <v>45425</v>
      </c>
      <c r="C881" s="29">
        <f>YEAR(B881) - YEAR(_xlfn.MINIFS($B:$B, $A:$A, A881)) + 1</f>
        <v>1</v>
      </c>
      <c r="D881" s="15">
        <f>IF(C881=1, 1500 - SUMIFS($Y:$Y, $A:$A, A881, $C:$C, C881, $E:$E, "Approved", $Z:$Z, "&lt;&gt;PFA GC", $F:$F, "&lt;&gt;No"),
   IF(C881=2, 1000 - SUMIFS($Y:$Y, $A:$A, A881, $C:$C, C881, $E:$E, "Approved", $Z:$Z, "&lt;&gt;PFA GC", $F:$F, "&lt;&gt;No"),
   IF(C881&gt;=3, 500 - SUMIFS($Y:$Y, $A:$A, A881, $C:$C, C881, $E:$E, "Approved", $Z:$Z, "&lt;&gt;PFA GC", $F:$F, "&lt;&gt;No"), "")))</f>
        <v>0</v>
      </c>
      <c r="E881" s="16" t="s">
        <v>28</v>
      </c>
      <c r="F881" s="28" t="s">
        <v>29</v>
      </c>
      <c r="G881" s="28" t="s">
        <v>30</v>
      </c>
      <c r="H881" s="24" t="s">
        <v>159</v>
      </c>
      <c r="I881" s="24" t="s">
        <v>94</v>
      </c>
      <c r="J881" s="52">
        <v>68066</v>
      </c>
      <c r="K881" s="23" t="s">
        <v>95</v>
      </c>
      <c r="L881" s="20" t="s">
        <v>2084</v>
      </c>
      <c r="M881" s="37" t="s">
        <v>108</v>
      </c>
      <c r="N881" s="23" t="s">
        <v>97</v>
      </c>
      <c r="O881" s="23" t="s">
        <v>98</v>
      </c>
      <c r="P881" s="23" t="s">
        <v>99</v>
      </c>
      <c r="Q881" s="23" t="s">
        <v>31</v>
      </c>
      <c r="R881" s="7" t="s">
        <v>31</v>
      </c>
      <c r="S881" s="23">
        <v>2</v>
      </c>
      <c r="T881" s="46" t="s">
        <v>31</v>
      </c>
      <c r="U881" s="7" t="s">
        <v>31</v>
      </c>
      <c r="V881" s="34" t="s">
        <v>81</v>
      </c>
      <c r="W881" s="23" t="s">
        <v>109</v>
      </c>
      <c r="X881" s="7" t="s">
        <v>40</v>
      </c>
      <c r="Y881" s="10">
        <v>200</v>
      </c>
      <c r="Z881" s="12" t="s">
        <v>35</v>
      </c>
      <c r="AA881" s="12" t="s">
        <v>169</v>
      </c>
      <c r="AB881" s="51"/>
      <c r="AC881" s="23"/>
      <c r="AF881" s="23"/>
    </row>
    <row r="882" spans="1:32" ht="15" customHeight="1" x14ac:dyDescent="0.25">
      <c r="A882" s="30" t="s">
        <v>1648</v>
      </c>
      <c r="B882" s="13">
        <v>45425</v>
      </c>
      <c r="C882" s="29">
        <f>YEAR(B882) - YEAR(_xlfn.MINIFS($B:$B, $A:$A, A882)) + 1</f>
        <v>1</v>
      </c>
      <c r="D882" s="15">
        <f>IF(C882=1, 1500 - SUMIFS($Y:$Y, $A:$A, A882, $C:$C, C882, $E:$E, "Approved", $Z:$Z, "&lt;&gt;PFA GC", $F:$F, "&lt;&gt;No"),
   IF(C882=2, 1000 - SUMIFS($Y:$Y, $A:$A, A882, $C:$C, C882, $E:$E, "Approved", $Z:$Z, "&lt;&gt;PFA GC", $F:$F, "&lt;&gt;No"),
   IF(C882&gt;=3, 500 - SUMIFS($Y:$Y, $A:$A, A882, $C:$C, C882, $E:$E, "Approved", $Z:$Z, "&lt;&gt;PFA GC", $F:$F, "&lt;&gt;No"), "")))</f>
        <v>-2.1199999999998909</v>
      </c>
      <c r="E882" s="16" t="s">
        <v>28</v>
      </c>
      <c r="F882" s="28" t="s">
        <v>29</v>
      </c>
      <c r="G882" s="29" t="s">
        <v>30</v>
      </c>
      <c r="H882" s="23" t="s">
        <v>110</v>
      </c>
      <c r="I882" s="23" t="s">
        <v>94</v>
      </c>
      <c r="J882" s="23">
        <v>68355</v>
      </c>
      <c r="K882" s="37" t="s">
        <v>95</v>
      </c>
      <c r="L882" s="20">
        <v>30567</v>
      </c>
      <c r="M882" s="37" t="s">
        <v>101</v>
      </c>
      <c r="N882" s="37" t="s">
        <v>102</v>
      </c>
      <c r="O882" s="37" t="s">
        <v>98</v>
      </c>
      <c r="P882" s="37" t="s">
        <v>270</v>
      </c>
      <c r="Q882" s="37" t="s">
        <v>231</v>
      </c>
      <c r="R882" s="7" t="s">
        <v>499</v>
      </c>
      <c r="S882" s="23">
        <v>1</v>
      </c>
      <c r="T882" s="43">
        <v>438</v>
      </c>
      <c r="U882" s="7">
        <v>200</v>
      </c>
      <c r="V882" s="22" t="s">
        <v>85</v>
      </c>
      <c r="W882" s="23" t="s">
        <v>692</v>
      </c>
      <c r="X882" s="7" t="s">
        <v>42</v>
      </c>
      <c r="Y882" s="10">
        <v>150.6</v>
      </c>
      <c r="Z882" s="23"/>
      <c r="AA882" s="12" t="s">
        <v>62</v>
      </c>
      <c r="AB882" s="51"/>
      <c r="AC882" s="23"/>
      <c r="AF882" s="23"/>
    </row>
    <row r="883" spans="1:32" ht="15" customHeight="1" x14ac:dyDescent="0.25">
      <c r="A883" s="42" t="s">
        <v>1676</v>
      </c>
      <c r="B883" s="13">
        <v>45426</v>
      </c>
      <c r="C883" s="29">
        <f>YEAR(B883) - YEAR(_xlfn.MINIFS($B:$B, $A:$A, A883)) + 1</f>
        <v>1</v>
      </c>
      <c r="D883" s="15">
        <f>IF(C883=1, 1500 - SUMIFS($Y:$Y, $A:$A, A883, $C:$C, C883, $E:$E, "Approved", $Z:$Z, "&lt;&gt;PFA GC", $F:$F, "&lt;&gt;No"),
   IF(C883=2, 1000 - SUMIFS($Y:$Y, $A:$A, A883, $C:$C, C883, $E:$E, "Approved", $Z:$Z, "&lt;&gt;PFA GC", $F:$F, "&lt;&gt;No"),
   IF(C883&gt;=3, 500 - SUMIFS($Y:$Y, $A:$A, A883, $C:$C, C883, $E:$E, "Approved", $Z:$Z, "&lt;&gt;PFA GC", $F:$F, "&lt;&gt;No"), "")))</f>
        <v>1500</v>
      </c>
      <c r="E883" s="16" t="s">
        <v>28</v>
      </c>
      <c r="F883" s="28">
        <v>45426</v>
      </c>
      <c r="G883" s="28" t="s">
        <v>30</v>
      </c>
      <c r="H883" s="23" t="s">
        <v>31</v>
      </c>
      <c r="I883" s="23" t="s">
        <v>31</v>
      </c>
      <c r="J883" s="23" t="s">
        <v>31</v>
      </c>
      <c r="K883" s="23" t="s">
        <v>31</v>
      </c>
      <c r="L883" s="20">
        <v>23670</v>
      </c>
      <c r="M883" s="37" t="s">
        <v>31</v>
      </c>
      <c r="N883" s="37" t="s">
        <v>31</v>
      </c>
      <c r="O883" s="37" t="s">
        <v>31</v>
      </c>
      <c r="P883" s="37" t="s">
        <v>31</v>
      </c>
      <c r="Q883" s="37" t="s">
        <v>31</v>
      </c>
      <c r="R883" s="7" t="s">
        <v>31</v>
      </c>
      <c r="S883" s="37" t="s">
        <v>31</v>
      </c>
      <c r="T883" s="43" t="s">
        <v>31</v>
      </c>
      <c r="U883" s="7" t="s">
        <v>31</v>
      </c>
      <c r="V883" s="22" t="s">
        <v>32</v>
      </c>
      <c r="W883" s="23" t="s">
        <v>39</v>
      </c>
      <c r="X883" s="7" t="s">
        <v>34</v>
      </c>
      <c r="Y883" s="10">
        <v>100</v>
      </c>
      <c r="Z883" s="23" t="s">
        <v>89</v>
      </c>
      <c r="AA883" s="37" t="s">
        <v>63</v>
      </c>
      <c r="AB883" s="51"/>
      <c r="AC883" s="23"/>
      <c r="AF883" s="23"/>
    </row>
    <row r="884" spans="1:32" ht="15" customHeight="1" x14ac:dyDescent="0.25">
      <c r="A884" s="42" t="s">
        <v>1226</v>
      </c>
      <c r="B884" s="47">
        <v>45426</v>
      </c>
      <c r="C884" s="44">
        <f>YEAR(B884) - YEAR(_xlfn.MINIFS($B:$B, $A:$A, A884)) + 1</f>
        <v>1</v>
      </c>
      <c r="D884" s="15">
        <f>IF(C884=1, 1500 - SUMIFS($Y:$Y, $A:$A, A884, $C:$C, C884, $E:$E, "Approved", $Z:$Z, "&lt;&gt;PFA GC", $F:$F, "&lt;&gt;No"),
   IF(C884=2, 1000 - SUMIFS($Y:$Y, $A:$A, A884, $C:$C, C884, $E:$E, "Approved", $Z:$Z, "&lt;&gt;PFA GC", $F:$F, "&lt;&gt;No"),
   IF(C884&gt;=3, 500 - SUMIFS($Y:$Y, $A:$A, A884, $C:$C, C884, $E:$E, "Approved", $Z:$Z, "&lt;&gt;PFA GC", $F:$F, "&lt;&gt;No"), "")))</f>
        <v>1500</v>
      </c>
      <c r="E884" s="36" t="s">
        <v>139</v>
      </c>
      <c r="F884" s="28" t="s">
        <v>99</v>
      </c>
      <c r="G884" s="44" t="s">
        <v>202</v>
      </c>
      <c r="H884" s="41" t="s">
        <v>710</v>
      </c>
      <c r="I884" s="41" t="s">
        <v>94</v>
      </c>
      <c r="J884" s="41">
        <v>68003</v>
      </c>
      <c r="K884" s="41" t="s">
        <v>95</v>
      </c>
      <c r="L884" s="55" t="s">
        <v>31</v>
      </c>
      <c r="M884" s="41" t="s">
        <v>96</v>
      </c>
      <c r="N884" s="41" t="s">
        <v>102</v>
      </c>
      <c r="O884" s="41" t="s">
        <v>98</v>
      </c>
      <c r="P884" s="41" t="s">
        <v>270</v>
      </c>
      <c r="Q884" s="41" t="s">
        <v>114</v>
      </c>
      <c r="R884" s="7" t="s">
        <v>499</v>
      </c>
      <c r="S884" s="62">
        <v>2</v>
      </c>
      <c r="T884" s="46">
        <v>2751</v>
      </c>
      <c r="U884" s="7">
        <v>50</v>
      </c>
      <c r="V884" s="22" t="s">
        <v>32</v>
      </c>
      <c r="W884" s="41" t="s">
        <v>711</v>
      </c>
      <c r="X884" s="7" t="s">
        <v>33</v>
      </c>
      <c r="Y884" s="10">
        <v>1922.26</v>
      </c>
      <c r="Z884" s="41"/>
      <c r="AA884" s="41"/>
      <c r="AB884" s="63"/>
      <c r="AC884" s="41"/>
      <c r="AF884" s="23"/>
    </row>
    <row r="885" spans="1:32" ht="15" customHeight="1" x14ac:dyDescent="0.25">
      <c r="A885" s="42" t="s">
        <v>1675</v>
      </c>
      <c r="B885" s="47">
        <v>45426</v>
      </c>
      <c r="C885" s="44">
        <f>YEAR(B885) - YEAR(_xlfn.MINIFS($B:$B, $A:$A, A885)) + 1</f>
        <v>1</v>
      </c>
      <c r="D885" s="15">
        <f>IF(C885=1, 1500 - SUMIFS($Y:$Y, $A:$A, A885, $C:$C, C885, $E:$E, "Approved", $Z:$Z, "&lt;&gt;PFA GC", $F:$F, "&lt;&gt;No"),
   IF(C885=2, 1000 - SUMIFS($Y:$Y, $A:$A, A885, $C:$C, C885, $E:$E, "Approved", $Z:$Z, "&lt;&gt;PFA GC", $F:$F, "&lt;&gt;No"),
   IF(C885&gt;=3, 500 - SUMIFS($Y:$Y, $A:$A, A885, $C:$C, C885, $E:$E, "Approved", $Z:$Z, "&lt;&gt;PFA GC", $F:$F, "&lt;&gt;No"), "")))</f>
        <v>317.02</v>
      </c>
      <c r="E885" s="16" t="s">
        <v>28</v>
      </c>
      <c r="F885" s="49" t="s">
        <v>29</v>
      </c>
      <c r="G885" s="44" t="s">
        <v>30</v>
      </c>
      <c r="H885" s="41" t="s">
        <v>100</v>
      </c>
      <c r="I885" s="41" t="s">
        <v>94</v>
      </c>
      <c r="J885" s="41">
        <v>68114</v>
      </c>
      <c r="K885" s="41" t="s">
        <v>95</v>
      </c>
      <c r="L885" s="55" t="s">
        <v>31</v>
      </c>
      <c r="M885" s="41" t="s">
        <v>101</v>
      </c>
      <c r="N885" s="41" t="s">
        <v>102</v>
      </c>
      <c r="O885" s="41" t="s">
        <v>103</v>
      </c>
      <c r="P885" s="41" t="s">
        <v>270</v>
      </c>
      <c r="Q885" s="41" t="s">
        <v>114</v>
      </c>
      <c r="R885" s="7" t="s">
        <v>486</v>
      </c>
      <c r="S885" s="62">
        <v>0</v>
      </c>
      <c r="T885" s="46">
        <v>0</v>
      </c>
      <c r="U885" s="7">
        <v>5</v>
      </c>
      <c r="V885" s="41" t="s">
        <v>84</v>
      </c>
      <c r="W885" s="41" t="s">
        <v>712</v>
      </c>
      <c r="X885" s="7" t="s">
        <v>43</v>
      </c>
      <c r="Y885" s="10">
        <v>591.49</v>
      </c>
      <c r="Z885" s="41"/>
      <c r="AA885" s="41"/>
      <c r="AB885" s="63"/>
      <c r="AC885" s="41"/>
      <c r="AF885" s="23"/>
    </row>
    <row r="886" spans="1:32" ht="15" customHeight="1" x14ac:dyDescent="0.25">
      <c r="A886" s="42" t="s">
        <v>1677</v>
      </c>
      <c r="B886" s="47">
        <v>45426</v>
      </c>
      <c r="C886" s="44">
        <f>YEAR(B886) - YEAR(_xlfn.MINIFS($B:$B, $A:$A, A886)) + 1</f>
        <v>1</v>
      </c>
      <c r="D886" s="15">
        <f>IF(C886=1, 1500 - SUMIFS($Y:$Y, $A:$A, A886, $C:$C, C886, $E:$E, "Approved", $Z:$Z, "&lt;&gt;PFA GC", $F:$F, "&lt;&gt;No"),
   IF(C886=2, 1000 - SUMIFS($Y:$Y, $A:$A, A886, $C:$C, C886, $E:$E, "Approved", $Z:$Z, "&lt;&gt;PFA GC", $F:$F, "&lt;&gt;No"),
   IF(C886&gt;=3, 500 - SUMIFS($Y:$Y, $A:$A, A886, $C:$C, C886, $E:$E, "Approved", $Z:$Z, "&lt;&gt;PFA GC", $F:$F, "&lt;&gt;No"), "")))</f>
        <v>1300</v>
      </c>
      <c r="E886" s="16" t="s">
        <v>28</v>
      </c>
      <c r="F886" s="49" t="s">
        <v>29</v>
      </c>
      <c r="G886" s="44" t="s">
        <v>30</v>
      </c>
      <c r="H886" s="41" t="s">
        <v>709</v>
      </c>
      <c r="I886" s="41" t="s">
        <v>94</v>
      </c>
      <c r="J886" s="41">
        <v>68952</v>
      </c>
      <c r="K886" s="41" t="s">
        <v>95</v>
      </c>
      <c r="L886" s="55" t="s">
        <v>31</v>
      </c>
      <c r="M886" s="41" t="s">
        <v>111</v>
      </c>
      <c r="N886" s="41" t="s">
        <v>97</v>
      </c>
      <c r="O886" s="41" t="s">
        <v>98</v>
      </c>
      <c r="P886" s="41" t="s">
        <v>270</v>
      </c>
      <c r="Q886" s="41" t="s">
        <v>114</v>
      </c>
      <c r="R886" s="7" t="s">
        <v>486</v>
      </c>
      <c r="S886" s="62">
        <v>0</v>
      </c>
      <c r="T886" s="46">
        <v>0</v>
      </c>
      <c r="U886" s="7">
        <v>100</v>
      </c>
      <c r="V886" s="48" t="s">
        <v>144</v>
      </c>
      <c r="W886" s="23" t="s">
        <v>145</v>
      </c>
      <c r="X886" s="7" t="s">
        <v>40</v>
      </c>
      <c r="Y886" s="10">
        <v>200</v>
      </c>
      <c r="Z886" s="23" t="s">
        <v>35</v>
      </c>
      <c r="AA886" s="12" t="s">
        <v>169</v>
      </c>
      <c r="AB886" s="63"/>
      <c r="AC886" s="41"/>
      <c r="AF886" s="23"/>
    </row>
    <row r="887" spans="1:32" ht="15" customHeight="1" x14ac:dyDescent="0.25">
      <c r="A887" s="42" t="s">
        <v>1680</v>
      </c>
      <c r="B887" s="13">
        <v>45427</v>
      </c>
      <c r="C887" s="29">
        <f>YEAR(B887) - YEAR(_xlfn.MINIFS($B:$B, $A:$A, A887)) + 1</f>
        <v>1</v>
      </c>
      <c r="D887" s="15">
        <f>IF(C887=1, 1500 - SUMIFS($Y:$Y, $A:$A, A887, $C:$C, C887, $E:$E, "Approved", $Z:$Z, "&lt;&gt;PFA GC", $F:$F, "&lt;&gt;No"),
   IF(C887=2, 1000 - SUMIFS($Y:$Y, $A:$A, A887, $C:$C, C887, $E:$E, "Approved", $Z:$Z, "&lt;&gt;PFA GC", $F:$F, "&lt;&gt;No"),
   IF(C887&gt;=3, 500 - SUMIFS($Y:$Y, $A:$A, A887, $C:$C, C887, $E:$E, "Approved", $Z:$Z, "&lt;&gt;PFA GC", $F:$F, "&lt;&gt;No"), "")))</f>
        <v>1500</v>
      </c>
      <c r="E887" s="16" t="s">
        <v>28</v>
      </c>
      <c r="F887" s="28">
        <v>45427</v>
      </c>
      <c r="G887" s="28" t="s">
        <v>30</v>
      </c>
      <c r="H887" s="23" t="s">
        <v>31</v>
      </c>
      <c r="I887" s="23" t="s">
        <v>31</v>
      </c>
      <c r="J887" s="23" t="s">
        <v>31</v>
      </c>
      <c r="K887" s="23" t="s">
        <v>31</v>
      </c>
      <c r="L887" s="20">
        <v>24512</v>
      </c>
      <c r="M887" s="37" t="s">
        <v>31</v>
      </c>
      <c r="N887" s="37" t="s">
        <v>31</v>
      </c>
      <c r="O887" s="37" t="s">
        <v>31</v>
      </c>
      <c r="P887" s="37" t="s">
        <v>31</v>
      </c>
      <c r="Q887" s="37" t="s">
        <v>31</v>
      </c>
      <c r="R887" s="7" t="s">
        <v>31</v>
      </c>
      <c r="S887" s="37" t="s">
        <v>31</v>
      </c>
      <c r="T887" s="43" t="s">
        <v>31</v>
      </c>
      <c r="U887" s="7" t="s">
        <v>31</v>
      </c>
      <c r="V887" s="48" t="s">
        <v>32</v>
      </c>
      <c r="W887" s="23" t="s">
        <v>61</v>
      </c>
      <c r="X887" s="7" t="s">
        <v>34</v>
      </c>
      <c r="Y887" s="10">
        <v>100</v>
      </c>
      <c r="Z887" s="23" t="s">
        <v>89</v>
      </c>
      <c r="AA887" s="37" t="s">
        <v>63</v>
      </c>
      <c r="AB887" s="51"/>
      <c r="AC887" s="23"/>
      <c r="AF887" s="23"/>
    </row>
    <row r="888" spans="1:32" ht="15" customHeight="1" x14ac:dyDescent="0.25">
      <c r="A888" s="42" t="s">
        <v>1679</v>
      </c>
      <c r="B888" s="13">
        <v>45427</v>
      </c>
      <c r="C888" s="29">
        <f>YEAR(B888) - YEAR(_xlfn.MINIFS($B:$B, $A:$A, A888)) + 1</f>
        <v>1</v>
      </c>
      <c r="D888" s="15">
        <f>IF(C888=1, 1500 - SUMIFS($Y:$Y, $A:$A, A888, $C:$C, C888, $E:$E, "Approved", $Z:$Z, "&lt;&gt;PFA GC", $F:$F, "&lt;&gt;No"),
   IF(C888=2, 1000 - SUMIFS($Y:$Y, $A:$A, A888, $C:$C, C888, $E:$E, "Approved", $Z:$Z, "&lt;&gt;PFA GC", $F:$F, "&lt;&gt;No"),
   IF(C888&gt;=3, 500 - SUMIFS($Y:$Y, $A:$A, A888, $C:$C, C888, $E:$E, "Approved", $Z:$Z, "&lt;&gt;PFA GC", $F:$F, "&lt;&gt;No"), "")))</f>
        <v>100</v>
      </c>
      <c r="E888" s="16" t="s">
        <v>28</v>
      </c>
      <c r="F888" s="28">
        <v>45427</v>
      </c>
      <c r="G888" s="28" t="s">
        <v>30</v>
      </c>
      <c r="H888" s="23" t="s">
        <v>31</v>
      </c>
      <c r="I888" s="23" t="s">
        <v>31</v>
      </c>
      <c r="J888" s="23" t="s">
        <v>31</v>
      </c>
      <c r="K888" s="23" t="s">
        <v>31</v>
      </c>
      <c r="L888" s="20">
        <v>24974</v>
      </c>
      <c r="M888" s="37" t="s">
        <v>31</v>
      </c>
      <c r="N888" s="37" t="s">
        <v>31</v>
      </c>
      <c r="O888" s="37" t="s">
        <v>31</v>
      </c>
      <c r="P888" s="37" t="s">
        <v>31</v>
      </c>
      <c r="Q888" s="37" t="s">
        <v>31</v>
      </c>
      <c r="R888" s="7" t="s">
        <v>31</v>
      </c>
      <c r="S888" s="37" t="s">
        <v>31</v>
      </c>
      <c r="T888" s="43" t="s">
        <v>31</v>
      </c>
      <c r="U888" s="7" t="s">
        <v>31</v>
      </c>
      <c r="V888" s="22" t="s">
        <v>32</v>
      </c>
      <c r="W888" s="23" t="s">
        <v>39</v>
      </c>
      <c r="X888" s="7" t="s">
        <v>34</v>
      </c>
      <c r="Y888" s="10">
        <v>100</v>
      </c>
      <c r="Z888" s="23" t="s">
        <v>89</v>
      </c>
      <c r="AA888" s="37" t="s">
        <v>63</v>
      </c>
      <c r="AB888" s="51"/>
      <c r="AC888" s="23"/>
      <c r="AF888" s="23"/>
    </row>
    <row r="889" spans="1:32" ht="15" customHeight="1" x14ac:dyDescent="0.25">
      <c r="A889" s="42" t="s">
        <v>1678</v>
      </c>
      <c r="B889" s="47">
        <v>45427</v>
      </c>
      <c r="C889" s="44">
        <f>YEAR(B889) - YEAR(_xlfn.MINIFS($B:$B, $A:$A, A889)) + 1</f>
        <v>1</v>
      </c>
      <c r="D889" s="15">
        <f>IF(C889=1, 1500 - SUMIFS($Y:$Y, $A:$A, A889, $C:$C, C889, $E:$E, "Approved", $Z:$Z, "&lt;&gt;PFA GC", $F:$F, "&lt;&gt;No"),
   IF(C889=2, 1000 - SUMIFS($Y:$Y, $A:$A, A889, $C:$C, C889, $E:$E, "Approved", $Z:$Z, "&lt;&gt;PFA GC", $F:$F, "&lt;&gt;No"),
   IF(C889&gt;=3, 500 - SUMIFS($Y:$Y, $A:$A, A889, $C:$C, C889, $E:$E, "Approved", $Z:$Z, "&lt;&gt;PFA GC", $F:$F, "&lt;&gt;No"), "")))</f>
        <v>0.32000000000016371</v>
      </c>
      <c r="E889" s="16" t="s">
        <v>28</v>
      </c>
      <c r="F889" s="49" t="s">
        <v>29</v>
      </c>
      <c r="G889" s="44" t="s">
        <v>30</v>
      </c>
      <c r="H889" s="41" t="s">
        <v>93</v>
      </c>
      <c r="I889" s="41" t="s">
        <v>94</v>
      </c>
      <c r="J889" s="41">
        <v>68524</v>
      </c>
      <c r="K889" s="41" t="s">
        <v>95</v>
      </c>
      <c r="L889" s="55">
        <v>25329</v>
      </c>
      <c r="M889" s="41" t="s">
        <v>101</v>
      </c>
      <c r="N889" s="41" t="s">
        <v>102</v>
      </c>
      <c r="O889" s="41" t="s">
        <v>103</v>
      </c>
      <c r="P889" s="41" t="s">
        <v>270</v>
      </c>
      <c r="Q889" s="41" t="s">
        <v>231</v>
      </c>
      <c r="R889" s="7" t="s">
        <v>507</v>
      </c>
      <c r="S889" s="62">
        <v>1</v>
      </c>
      <c r="T889" s="46">
        <v>0</v>
      </c>
      <c r="U889" s="7">
        <v>28</v>
      </c>
      <c r="V889" s="34" t="s">
        <v>85</v>
      </c>
      <c r="W889" s="41" t="s">
        <v>107</v>
      </c>
      <c r="X889" s="7" t="s">
        <v>34</v>
      </c>
      <c r="Y889" s="10">
        <v>100</v>
      </c>
      <c r="Z889" s="41"/>
      <c r="AA889" s="41" t="s">
        <v>52</v>
      </c>
      <c r="AB889" s="63"/>
      <c r="AC889" s="41"/>
      <c r="AF889" s="23"/>
    </row>
    <row r="890" spans="1:32" ht="15" customHeight="1" x14ac:dyDescent="0.25">
      <c r="A890" s="42" t="s">
        <v>1678</v>
      </c>
      <c r="B890" s="47">
        <v>45427</v>
      </c>
      <c r="C890" s="44">
        <f>YEAR(B890) - YEAR(_xlfn.MINIFS($B:$B, $A:$A, A890)) + 1</f>
        <v>1</v>
      </c>
      <c r="D890" s="15">
        <f>IF(C890=1, 1500 - SUMIFS($Y:$Y, $A:$A, A890, $C:$C, C890, $E:$E, "Approved", $Z:$Z, "&lt;&gt;PFA GC", $F:$F, "&lt;&gt;No"),
   IF(C890=2, 1000 - SUMIFS($Y:$Y, $A:$A, A890, $C:$C, C890, $E:$E, "Approved", $Z:$Z, "&lt;&gt;PFA GC", $F:$F, "&lt;&gt;No"),
   IF(C890&gt;=3, 500 - SUMIFS($Y:$Y, $A:$A, A890, $C:$C, C890, $E:$E, "Approved", $Z:$Z, "&lt;&gt;PFA GC", $F:$F, "&lt;&gt;No"), "")))</f>
        <v>0.32000000000016371</v>
      </c>
      <c r="E890" s="16" t="s">
        <v>28</v>
      </c>
      <c r="F890" s="49" t="s">
        <v>29</v>
      </c>
      <c r="G890" s="44" t="s">
        <v>30</v>
      </c>
      <c r="H890" s="41" t="s">
        <v>93</v>
      </c>
      <c r="I890" s="41" t="s">
        <v>94</v>
      </c>
      <c r="J890" s="41">
        <v>68524</v>
      </c>
      <c r="K890" s="41" t="s">
        <v>95</v>
      </c>
      <c r="L890" s="55">
        <v>25329</v>
      </c>
      <c r="M890" s="41" t="s">
        <v>101</v>
      </c>
      <c r="N890" s="41" t="s">
        <v>102</v>
      </c>
      <c r="O890" s="41" t="s">
        <v>103</v>
      </c>
      <c r="P890" s="41" t="s">
        <v>270</v>
      </c>
      <c r="Q890" s="41" t="s">
        <v>231</v>
      </c>
      <c r="R890" s="7" t="s">
        <v>507</v>
      </c>
      <c r="S890" s="62">
        <v>1</v>
      </c>
      <c r="T890" s="46">
        <v>0</v>
      </c>
      <c r="U890" s="7">
        <v>28</v>
      </c>
      <c r="V890" s="40" t="s">
        <v>85</v>
      </c>
      <c r="W890" s="41" t="s">
        <v>107</v>
      </c>
      <c r="X890" s="7" t="s">
        <v>49</v>
      </c>
      <c r="Y890" s="10">
        <v>424.84</v>
      </c>
      <c r="Z890" s="41"/>
      <c r="AA890" s="41" t="s">
        <v>713</v>
      </c>
      <c r="AB890" s="63"/>
      <c r="AC890" s="41"/>
      <c r="AF890" s="23"/>
    </row>
    <row r="891" spans="1:32" ht="15" customHeight="1" x14ac:dyDescent="0.25">
      <c r="A891" s="42" t="s">
        <v>1682</v>
      </c>
      <c r="B891" s="47">
        <v>45428</v>
      </c>
      <c r="C891" s="44">
        <f>YEAR(B891) - YEAR(_xlfn.MINIFS($B:$B, $A:$A, A891)) + 1</f>
        <v>1</v>
      </c>
      <c r="D891" s="15">
        <f>IF(C891=1, 1500 - SUMIFS($Y:$Y, $A:$A, A891, $C:$C, C891, $E:$E, "Approved", $Z:$Z, "&lt;&gt;PFA GC", $F:$F, "&lt;&gt;No"),
   IF(C891=2, 1000 - SUMIFS($Y:$Y, $A:$A, A891, $C:$C, C891, $E:$E, "Approved", $Z:$Z, "&lt;&gt;PFA GC", $F:$F, "&lt;&gt;No"),
   IF(C891&gt;=3, 500 - SUMIFS($Y:$Y, $A:$A, A891, $C:$C, C891, $E:$E, "Approved", $Z:$Z, "&lt;&gt;PFA GC", $F:$F, "&lt;&gt;No"), "")))</f>
        <v>1500</v>
      </c>
      <c r="E891" s="36" t="s">
        <v>139</v>
      </c>
      <c r="F891" s="28" t="s">
        <v>99</v>
      </c>
      <c r="G891" s="44" t="s">
        <v>202</v>
      </c>
      <c r="H891" s="41" t="s">
        <v>170</v>
      </c>
      <c r="I891" s="41" t="s">
        <v>94</v>
      </c>
      <c r="J891" s="41">
        <v>68956</v>
      </c>
      <c r="K891" s="41" t="s">
        <v>95</v>
      </c>
      <c r="L891" s="55" t="s">
        <v>31</v>
      </c>
      <c r="M891" s="41" t="s">
        <v>101</v>
      </c>
      <c r="N891" s="41" t="s">
        <v>102</v>
      </c>
      <c r="O891" s="41" t="s">
        <v>98</v>
      </c>
      <c r="P891" s="41" t="s">
        <v>270</v>
      </c>
      <c r="Q891" s="41" t="s">
        <v>114</v>
      </c>
      <c r="R891" s="7" t="s">
        <v>488</v>
      </c>
      <c r="S891" s="62">
        <v>3</v>
      </c>
      <c r="T891" s="46">
        <v>1237</v>
      </c>
      <c r="U891" s="7">
        <v>75</v>
      </c>
      <c r="V891" s="48" t="s">
        <v>144</v>
      </c>
      <c r="W891" s="23" t="s">
        <v>145</v>
      </c>
      <c r="X891" s="7" t="s">
        <v>141</v>
      </c>
      <c r="Y891" s="10">
        <v>1250</v>
      </c>
      <c r="Z891" s="41"/>
      <c r="AA891" s="41"/>
      <c r="AB891" s="63"/>
      <c r="AC891" s="41"/>
      <c r="AF891" s="23"/>
    </row>
    <row r="892" spans="1:32" ht="15" customHeight="1" x14ac:dyDescent="0.25">
      <c r="A892" s="42" t="s">
        <v>1681</v>
      </c>
      <c r="B892" s="47">
        <v>45428</v>
      </c>
      <c r="C892" s="44">
        <f>YEAR(B892) - YEAR(_xlfn.MINIFS($B:$B, $A:$A, A892)) + 1</f>
        <v>1</v>
      </c>
      <c r="D892" s="15">
        <f>IF(C892=1, 1500 - SUMIFS($Y:$Y, $A:$A, A892, $C:$C, C892, $E:$E, "Approved", $Z:$Z, "&lt;&gt;PFA GC", $F:$F, "&lt;&gt;No"),
   IF(C892=2, 1000 - SUMIFS($Y:$Y, $A:$A, A892, $C:$C, C892, $E:$E, "Approved", $Z:$Z, "&lt;&gt;PFA GC", $F:$F, "&lt;&gt;No"),
   IF(C892&gt;=3, 500 - SUMIFS($Y:$Y, $A:$A, A892, $C:$C, C892, $E:$E, "Approved", $Z:$Z, "&lt;&gt;PFA GC", $F:$F, "&lt;&gt;No"), "")))</f>
        <v>328.3599999999999</v>
      </c>
      <c r="E892" s="16" t="s">
        <v>28</v>
      </c>
      <c r="F892" s="49" t="s">
        <v>29</v>
      </c>
      <c r="G892" s="44" t="s">
        <v>30</v>
      </c>
      <c r="H892" s="41" t="s">
        <v>446</v>
      </c>
      <c r="I892" s="41" t="s">
        <v>94</v>
      </c>
      <c r="J892" s="41">
        <v>68114</v>
      </c>
      <c r="K892" s="41" t="s">
        <v>95</v>
      </c>
      <c r="L892" s="55" t="s">
        <v>31</v>
      </c>
      <c r="M892" s="41" t="s">
        <v>101</v>
      </c>
      <c r="N892" s="41" t="s">
        <v>97</v>
      </c>
      <c r="O892" s="41" t="s">
        <v>98</v>
      </c>
      <c r="P892" s="41" t="s">
        <v>270</v>
      </c>
      <c r="Q892" s="41" t="s">
        <v>114</v>
      </c>
      <c r="R892" s="7" t="s">
        <v>488</v>
      </c>
      <c r="S892" s="62">
        <v>0</v>
      </c>
      <c r="T892" s="46">
        <v>902</v>
      </c>
      <c r="U892" s="7">
        <v>6.7</v>
      </c>
      <c r="V892" s="48" t="s">
        <v>32</v>
      </c>
      <c r="W892" s="23" t="s">
        <v>308</v>
      </c>
      <c r="X892" s="7" t="s">
        <v>43</v>
      </c>
      <c r="Y892" s="10">
        <v>1171.6400000000001</v>
      </c>
      <c r="Z892" s="41"/>
      <c r="AA892" s="41"/>
      <c r="AB892" s="63"/>
      <c r="AC892" s="41"/>
      <c r="AF892" s="23"/>
    </row>
    <row r="893" spans="1:32" ht="15" customHeight="1" x14ac:dyDescent="0.25">
      <c r="A893" s="42" t="s">
        <v>1684</v>
      </c>
      <c r="B893" s="47">
        <v>45429</v>
      </c>
      <c r="C893" s="44">
        <f>YEAR(B893) - YEAR(_xlfn.MINIFS($B:$B, $A:$A, A893)) + 1</f>
        <v>1</v>
      </c>
      <c r="D893" s="15">
        <f>IF(C893=1, 1500 - SUMIFS($Y:$Y, $A:$A, A893, $C:$C, C893, $E:$E, "Approved", $Z:$Z, "&lt;&gt;PFA GC", $F:$F, "&lt;&gt;No"),
   IF(C893=2, 1000 - SUMIFS($Y:$Y, $A:$A, A893, $C:$C, C893, $E:$E, "Approved", $Z:$Z, "&lt;&gt;PFA GC", $F:$F, "&lt;&gt;No"),
   IF(C893&gt;=3, 500 - SUMIFS($Y:$Y, $A:$A, A893, $C:$C, C893, $E:$E, "Approved", $Z:$Z, "&lt;&gt;PFA GC", $F:$F, "&lt;&gt;No"), "")))</f>
        <v>1500</v>
      </c>
      <c r="E893" s="36" t="s">
        <v>139</v>
      </c>
      <c r="F893" s="28" t="s">
        <v>99</v>
      </c>
      <c r="G893" s="44" t="s">
        <v>202</v>
      </c>
      <c r="H893" s="41" t="s">
        <v>714</v>
      </c>
      <c r="I893" s="41" t="s">
        <v>335</v>
      </c>
      <c r="J893" s="41">
        <v>68701</v>
      </c>
      <c r="K893" s="41" t="s">
        <v>106</v>
      </c>
      <c r="L893" s="55">
        <v>25279</v>
      </c>
      <c r="M893" s="41" t="s">
        <v>96</v>
      </c>
      <c r="N893" s="41" t="s">
        <v>97</v>
      </c>
      <c r="O893" s="41" t="s">
        <v>41</v>
      </c>
      <c r="P893" s="41" t="s">
        <v>303</v>
      </c>
      <c r="Q893" s="41" t="s">
        <v>114</v>
      </c>
      <c r="R893" s="7" t="s">
        <v>115</v>
      </c>
      <c r="S893" s="41">
        <v>2</v>
      </c>
      <c r="T893" s="46">
        <v>3682</v>
      </c>
      <c r="U893" s="7">
        <v>4000</v>
      </c>
      <c r="V893" s="48" t="s">
        <v>47</v>
      </c>
      <c r="W893" s="41" t="s">
        <v>715</v>
      </c>
      <c r="X893" s="7" t="s">
        <v>33</v>
      </c>
      <c r="Y893" s="10">
        <v>24</v>
      </c>
      <c r="Z893" s="23"/>
      <c r="AA893" s="12"/>
      <c r="AB893" s="51"/>
      <c r="AC893" s="29"/>
      <c r="AF893" s="23"/>
    </row>
    <row r="894" spans="1:32" ht="15" customHeight="1" x14ac:dyDescent="0.25">
      <c r="A894" s="42" t="s">
        <v>1683</v>
      </c>
      <c r="B894" s="47">
        <v>45429</v>
      </c>
      <c r="C894" s="44">
        <f>YEAR(B894) - YEAR(_xlfn.MINIFS($B:$B, $A:$A, A894)) + 1</f>
        <v>1</v>
      </c>
      <c r="D894" s="15">
        <f>IF(C894=1, 1500 - SUMIFS($Y:$Y, $A:$A, A894, $C:$C, C894, $E:$E, "Approved", $Z:$Z, "&lt;&gt;PFA GC", $F:$F, "&lt;&gt;No"),
   IF(C894=2, 1000 - SUMIFS($Y:$Y, $A:$A, A894, $C:$C, C894, $E:$E, "Approved", $Z:$Z, "&lt;&gt;PFA GC", $F:$F, "&lt;&gt;No"),
   IF(C894&gt;=3, 500 - SUMIFS($Y:$Y, $A:$A, A894, $C:$C, C894, $E:$E, "Approved", $Z:$Z, "&lt;&gt;PFA GC", $F:$F, "&lt;&gt;No"), "")))</f>
        <v>0.50999999999999091</v>
      </c>
      <c r="E894" s="16" t="s">
        <v>28</v>
      </c>
      <c r="F894" s="28" t="s">
        <v>29</v>
      </c>
      <c r="G894" s="44" t="s">
        <v>30</v>
      </c>
      <c r="H894" s="41" t="s">
        <v>143</v>
      </c>
      <c r="I894" s="41" t="s">
        <v>94</v>
      </c>
      <c r="J894" s="41">
        <v>68901</v>
      </c>
      <c r="K894" s="41" t="s">
        <v>95</v>
      </c>
      <c r="L894" s="55" t="s">
        <v>31</v>
      </c>
      <c r="M894" s="41" t="s">
        <v>101</v>
      </c>
      <c r="N894" s="41" t="s">
        <v>102</v>
      </c>
      <c r="O894" s="41" t="s">
        <v>98</v>
      </c>
      <c r="P894" s="41" t="s">
        <v>270</v>
      </c>
      <c r="Q894" s="41" t="s">
        <v>114</v>
      </c>
      <c r="R894" s="7" t="s">
        <v>488</v>
      </c>
      <c r="S894" s="62">
        <v>1</v>
      </c>
      <c r="T894" s="46">
        <v>1121</v>
      </c>
      <c r="U894" s="7">
        <v>1</v>
      </c>
      <c r="V894" s="48" t="s">
        <v>144</v>
      </c>
      <c r="W894" s="23" t="s">
        <v>145</v>
      </c>
      <c r="X894" s="7" t="s">
        <v>49</v>
      </c>
      <c r="Y894" s="10">
        <v>1302.49</v>
      </c>
      <c r="Z894" s="41"/>
      <c r="AA894" s="41"/>
      <c r="AB894" s="63"/>
      <c r="AC894" s="41"/>
      <c r="AF894" s="23"/>
    </row>
    <row r="895" spans="1:32" ht="15" customHeight="1" x14ac:dyDescent="0.25">
      <c r="A895" s="30" t="s">
        <v>1362</v>
      </c>
      <c r="B895" s="13">
        <v>45433</v>
      </c>
      <c r="C895" s="29">
        <f>YEAR(B895) - YEAR(_xlfn.MINIFS($B:$B, $A:$A, A895)) + 1</f>
        <v>2</v>
      </c>
      <c r="D895" s="15">
        <f>IF(C895=1, 1500 - SUMIFS($Y:$Y, $A:$A, A895, $C:$C, C895, $E:$E, "Approved", $Z:$Z, "&lt;&gt;PFA GC", $F:$F, "&lt;&gt;No"),
   IF(C895=2, 1000 - SUMIFS($Y:$Y, $A:$A, A895, $C:$C, C895, $E:$E, "Approved", $Z:$Z, "&lt;&gt;PFA GC", $F:$F, "&lt;&gt;No"),
   IF(C895&gt;=3, 500 - SUMIFS($Y:$Y, $A:$A, A895, $C:$C, C895, $E:$E, "Approved", $Z:$Z, "&lt;&gt;PFA GC", $F:$F, "&lt;&gt;No"), "")))</f>
        <v>781.36</v>
      </c>
      <c r="E895" s="16" t="s">
        <v>28</v>
      </c>
      <c r="F895" s="28" t="s">
        <v>29</v>
      </c>
      <c r="G895" s="29" t="s">
        <v>30</v>
      </c>
      <c r="H895" s="23" t="s">
        <v>93</v>
      </c>
      <c r="I895" s="23" t="s">
        <v>94</v>
      </c>
      <c r="J895" s="52">
        <v>68506</v>
      </c>
      <c r="K895" s="23" t="s">
        <v>95</v>
      </c>
      <c r="L895" s="20" t="s">
        <v>2084</v>
      </c>
      <c r="M895" s="23" t="s">
        <v>101</v>
      </c>
      <c r="N895" s="23" t="s">
        <v>102</v>
      </c>
      <c r="O895" s="23" t="s">
        <v>98</v>
      </c>
      <c r="P895" s="23" t="s">
        <v>99</v>
      </c>
      <c r="Q895" s="23" t="s">
        <v>231</v>
      </c>
      <c r="R895" s="7" t="s">
        <v>31</v>
      </c>
      <c r="S895" s="23">
        <v>1</v>
      </c>
      <c r="T895" s="43">
        <v>1186</v>
      </c>
      <c r="U895" s="7" t="s">
        <v>31</v>
      </c>
      <c r="V895" s="41" t="s">
        <v>85</v>
      </c>
      <c r="W895" s="23" t="s">
        <v>130</v>
      </c>
      <c r="X895" s="7" t="s">
        <v>45</v>
      </c>
      <c r="Y895" s="10">
        <v>218.64</v>
      </c>
      <c r="Z895" s="23"/>
      <c r="AA895" s="12" t="s">
        <v>500</v>
      </c>
      <c r="AB895" s="51" t="s">
        <v>29</v>
      </c>
      <c r="AC895" s="23" t="s">
        <v>99</v>
      </c>
      <c r="AF895" s="23"/>
    </row>
    <row r="896" spans="1:32" ht="15" customHeight="1" x14ac:dyDescent="0.25">
      <c r="A896" s="57" t="s">
        <v>1651</v>
      </c>
      <c r="B896" s="13">
        <v>45433</v>
      </c>
      <c r="C896" s="29">
        <f>YEAR(B896) - YEAR(_xlfn.MINIFS($B:$B, $A:$A, A896)) + 1</f>
        <v>1</v>
      </c>
      <c r="D896" s="15">
        <f>IF(C896=1, 1500 - SUMIFS($Y:$Y, $A:$A, A896, $C:$C, C896, $E:$E, "Approved", $Z:$Z, "&lt;&gt;PFA GC", $F:$F, "&lt;&gt;No"),
   IF(C896=2, 1000 - SUMIFS($Y:$Y, $A:$A, A896, $C:$C, C896, $E:$E, "Approved", $Z:$Z, "&lt;&gt;PFA GC", $F:$F, "&lt;&gt;No"),
   IF(C896&gt;=3, 500 - SUMIFS($Y:$Y, $A:$A, A896, $C:$C, C896, $E:$E, "Approved", $Z:$Z, "&lt;&gt;PFA GC", $F:$F, "&lt;&gt;No"), "")))</f>
        <v>797.72</v>
      </c>
      <c r="E896" s="16" t="s">
        <v>28</v>
      </c>
      <c r="F896" s="28" t="s">
        <v>29</v>
      </c>
      <c r="G896" s="29" t="s">
        <v>30</v>
      </c>
      <c r="H896" s="23" t="s">
        <v>716</v>
      </c>
      <c r="I896" s="23" t="s">
        <v>94</v>
      </c>
      <c r="J896" s="23">
        <v>68922</v>
      </c>
      <c r="K896" s="37" t="s">
        <v>95</v>
      </c>
      <c r="L896" s="20">
        <v>19016</v>
      </c>
      <c r="M896" s="37" t="s">
        <v>96</v>
      </c>
      <c r="N896" s="37" t="s">
        <v>102</v>
      </c>
      <c r="O896" s="37" t="s">
        <v>98</v>
      </c>
      <c r="P896" s="37" t="s">
        <v>270</v>
      </c>
      <c r="Q896" s="37" t="s">
        <v>114</v>
      </c>
      <c r="R896" s="7" t="s">
        <v>486</v>
      </c>
      <c r="S896" s="23">
        <v>2</v>
      </c>
      <c r="T896" s="43">
        <v>3012.53</v>
      </c>
      <c r="U896" s="7">
        <v>214</v>
      </c>
      <c r="V896" s="48" t="s">
        <v>32</v>
      </c>
      <c r="W896" s="41" t="s">
        <v>61</v>
      </c>
      <c r="X896" s="7" t="s">
        <v>42</v>
      </c>
      <c r="Y896" s="10">
        <v>175.57</v>
      </c>
      <c r="Z896" s="23"/>
      <c r="AA896" s="12" t="s">
        <v>116</v>
      </c>
      <c r="AB896" s="51"/>
      <c r="AC896" s="23"/>
      <c r="AF896" s="23"/>
    </row>
    <row r="897" spans="1:32" ht="15" customHeight="1" x14ac:dyDescent="0.25">
      <c r="A897" s="57" t="s">
        <v>1651</v>
      </c>
      <c r="B897" s="13">
        <v>45433</v>
      </c>
      <c r="C897" s="29">
        <f>YEAR(B897) - YEAR(_xlfn.MINIFS($B:$B, $A:$A, A897)) + 1</f>
        <v>1</v>
      </c>
      <c r="D897" s="15">
        <f>IF(C897=1, 1500 - SUMIFS($Y:$Y, $A:$A, A897, $C:$C, C897, $E:$E, "Approved", $Z:$Z, "&lt;&gt;PFA GC", $F:$F, "&lt;&gt;No"),
   IF(C897=2, 1000 - SUMIFS($Y:$Y, $A:$A, A897, $C:$C, C897, $E:$E, "Approved", $Z:$Z, "&lt;&gt;PFA GC", $F:$F, "&lt;&gt;No"),
   IF(C897&gt;=3, 500 - SUMIFS($Y:$Y, $A:$A, A897, $C:$C, C897, $E:$E, "Approved", $Z:$Z, "&lt;&gt;PFA GC", $F:$F, "&lt;&gt;No"), "")))</f>
        <v>797.72</v>
      </c>
      <c r="E897" s="16" t="s">
        <v>28</v>
      </c>
      <c r="F897" s="28" t="s">
        <v>29</v>
      </c>
      <c r="G897" s="29" t="s">
        <v>30</v>
      </c>
      <c r="H897" s="23" t="s">
        <v>716</v>
      </c>
      <c r="I897" s="23" t="s">
        <v>94</v>
      </c>
      <c r="J897" s="23">
        <v>68922</v>
      </c>
      <c r="K897" s="37" t="s">
        <v>95</v>
      </c>
      <c r="L897" s="20">
        <v>19016</v>
      </c>
      <c r="M897" s="37" t="s">
        <v>96</v>
      </c>
      <c r="N897" s="37" t="s">
        <v>102</v>
      </c>
      <c r="O897" s="37" t="s">
        <v>98</v>
      </c>
      <c r="P897" s="37" t="s">
        <v>270</v>
      </c>
      <c r="Q897" s="37" t="s">
        <v>114</v>
      </c>
      <c r="R897" s="7" t="s">
        <v>486</v>
      </c>
      <c r="S897" s="23">
        <v>2</v>
      </c>
      <c r="T897" s="43">
        <v>3012.53</v>
      </c>
      <c r="U897" s="7">
        <v>214</v>
      </c>
      <c r="V897" s="22" t="s">
        <v>32</v>
      </c>
      <c r="W897" s="41" t="s">
        <v>61</v>
      </c>
      <c r="X897" s="7" t="s">
        <v>42</v>
      </c>
      <c r="Y897" s="10">
        <v>526.71</v>
      </c>
      <c r="Z897" s="23"/>
      <c r="AA897" s="12" t="s">
        <v>116</v>
      </c>
      <c r="AB897" s="51"/>
      <c r="AC897" s="23"/>
      <c r="AF897" s="23"/>
    </row>
    <row r="898" spans="1:32" ht="15" customHeight="1" x14ac:dyDescent="0.25">
      <c r="A898" s="57" t="s">
        <v>1242</v>
      </c>
      <c r="B898" s="13">
        <v>45433</v>
      </c>
      <c r="C898" s="29">
        <f>YEAR(B898) - YEAR(_xlfn.MINIFS($B:$B, $A:$A, A898)) + 1</f>
        <v>2</v>
      </c>
      <c r="D898" s="15">
        <f>IF(C898=1, 1500 - SUMIFS($Y:$Y, $A:$A, A898, $C:$C, C898, $E:$E, "Approved", $Z:$Z, "&lt;&gt;PFA GC", $F:$F, "&lt;&gt;No"),
   IF(C898=2, 1000 - SUMIFS($Y:$Y, $A:$A, A898, $C:$C, C898, $E:$E, "Approved", $Z:$Z, "&lt;&gt;PFA GC", $F:$F, "&lt;&gt;No"),
   IF(C898&gt;=3, 500 - SUMIFS($Y:$Y, $A:$A, A898, $C:$C, C898, $E:$E, "Approved", $Z:$Z, "&lt;&gt;PFA GC", $F:$F, "&lt;&gt;No"), "")))</f>
        <v>-390.02</v>
      </c>
      <c r="E898" s="16" t="s">
        <v>28</v>
      </c>
      <c r="F898" s="28" t="s">
        <v>29</v>
      </c>
      <c r="G898" s="29" t="s">
        <v>30</v>
      </c>
      <c r="H898" s="23" t="s">
        <v>93</v>
      </c>
      <c r="I898" s="23" t="s">
        <v>94</v>
      </c>
      <c r="J898" s="23">
        <v>68510</v>
      </c>
      <c r="K898" s="37" t="s">
        <v>95</v>
      </c>
      <c r="L898" s="20">
        <v>19598</v>
      </c>
      <c r="M898" s="37" t="s">
        <v>101</v>
      </c>
      <c r="N898" s="37" t="s">
        <v>97</v>
      </c>
      <c r="O898" s="37" t="s">
        <v>98</v>
      </c>
      <c r="P898" s="37" t="s">
        <v>270</v>
      </c>
      <c r="Q898" s="37" t="s">
        <v>114</v>
      </c>
      <c r="R898" s="7" t="s">
        <v>517</v>
      </c>
      <c r="S898" s="23">
        <v>1</v>
      </c>
      <c r="T898" s="43">
        <v>2554</v>
      </c>
      <c r="U898" s="7">
        <v>20</v>
      </c>
      <c r="V898" s="34" t="s">
        <v>81</v>
      </c>
      <c r="W898" s="23" t="s">
        <v>109</v>
      </c>
      <c r="X898" s="7" t="s">
        <v>49</v>
      </c>
      <c r="Y898" s="10">
        <v>945.02</v>
      </c>
      <c r="Z898" s="23"/>
      <c r="AA898" s="12"/>
      <c r="AB898" s="51"/>
      <c r="AC898" s="23"/>
      <c r="AF898" s="23"/>
    </row>
    <row r="899" spans="1:32" ht="15" customHeight="1" x14ac:dyDescent="0.25">
      <c r="A899" s="57" t="s">
        <v>1686</v>
      </c>
      <c r="B899" s="13">
        <v>45433</v>
      </c>
      <c r="C899" s="29">
        <f>YEAR(B899) - YEAR(_xlfn.MINIFS($B:$B, $A:$A, A899)) + 1</f>
        <v>1</v>
      </c>
      <c r="D899" s="15">
        <f>IF(C899=1, 1500 - SUMIFS($Y:$Y, $A:$A, A899, $C:$C, C899, $E:$E, "Approved", $Z:$Z, "&lt;&gt;PFA GC", $F:$F, "&lt;&gt;No"),
   IF(C899=2, 1000 - SUMIFS($Y:$Y, $A:$A, A899, $C:$C, C899, $E:$E, "Approved", $Z:$Z, "&lt;&gt;PFA GC", $F:$F, "&lt;&gt;No"),
   IF(C899&gt;=3, 500 - SUMIFS($Y:$Y, $A:$A, A899, $C:$C, C899, $E:$E, "Approved", $Z:$Z, "&lt;&gt;PFA GC", $F:$F, "&lt;&gt;No"), "")))</f>
        <v>1300</v>
      </c>
      <c r="E899" s="16" t="s">
        <v>28</v>
      </c>
      <c r="F899" s="28" t="s">
        <v>29</v>
      </c>
      <c r="G899" s="29" t="s">
        <v>30</v>
      </c>
      <c r="H899" s="23" t="s">
        <v>153</v>
      </c>
      <c r="I899" s="23" t="s">
        <v>94</v>
      </c>
      <c r="J899" s="23">
        <v>68932</v>
      </c>
      <c r="K899" s="37" t="s">
        <v>95</v>
      </c>
      <c r="L899" s="20">
        <v>23465</v>
      </c>
      <c r="M899" s="37" t="s">
        <v>108</v>
      </c>
      <c r="N899" s="37" t="s">
        <v>102</v>
      </c>
      <c r="O899" s="37" t="s">
        <v>98</v>
      </c>
      <c r="P899" s="37" t="s">
        <v>270</v>
      </c>
      <c r="Q899" s="37" t="s">
        <v>114</v>
      </c>
      <c r="R899" s="7" t="s">
        <v>115</v>
      </c>
      <c r="S899" s="23">
        <v>2</v>
      </c>
      <c r="T899" s="43">
        <v>500</v>
      </c>
      <c r="U899" s="7">
        <v>76</v>
      </c>
      <c r="V899" s="48" t="s">
        <v>144</v>
      </c>
      <c r="W899" s="23" t="s">
        <v>145</v>
      </c>
      <c r="X899" s="7" t="s">
        <v>34</v>
      </c>
      <c r="Y899" s="10">
        <v>200</v>
      </c>
      <c r="Z899" s="23" t="s">
        <v>35</v>
      </c>
      <c r="AA899" s="12" t="s">
        <v>52</v>
      </c>
      <c r="AB899" s="51"/>
      <c r="AC899" s="23"/>
      <c r="AF899" s="23"/>
    </row>
    <row r="900" spans="1:32" ht="15" customHeight="1" x14ac:dyDescent="0.25">
      <c r="A900" s="42" t="s">
        <v>1641</v>
      </c>
      <c r="B900" s="13">
        <v>45433</v>
      </c>
      <c r="C900" s="29">
        <f>YEAR(B900) - YEAR(_xlfn.MINIFS($B:$B, $A:$A, A900)) + 1</f>
        <v>1</v>
      </c>
      <c r="D900" s="15">
        <f>IF(C900=1, 1500 - SUMIFS($Y:$Y, $A:$A, A900, $C:$C, C900, $E:$E, "Approved", $Z:$Z, "&lt;&gt;PFA GC", $F:$F, "&lt;&gt;No"),
   IF(C900=2, 1000 - SUMIFS($Y:$Y, $A:$A, A900, $C:$C, C900, $E:$E, "Approved", $Z:$Z, "&lt;&gt;PFA GC", $F:$F, "&lt;&gt;No"),
   IF(C900&gt;=3, 500 - SUMIFS($Y:$Y, $A:$A, A900, $C:$C, C900, $E:$E, "Approved", $Z:$Z, "&lt;&gt;PFA GC", $F:$F, "&lt;&gt;No"), "")))</f>
        <v>1500</v>
      </c>
      <c r="E900" s="16" t="s">
        <v>28</v>
      </c>
      <c r="F900" s="28">
        <v>45433</v>
      </c>
      <c r="G900" s="28" t="s">
        <v>30</v>
      </c>
      <c r="H900" s="23" t="s">
        <v>31</v>
      </c>
      <c r="I900" s="23" t="s">
        <v>31</v>
      </c>
      <c r="J900" s="23" t="s">
        <v>31</v>
      </c>
      <c r="K900" s="23" t="s">
        <v>31</v>
      </c>
      <c r="L900" s="20">
        <v>23759</v>
      </c>
      <c r="M900" s="37" t="s">
        <v>31</v>
      </c>
      <c r="N900" s="37" t="s">
        <v>31</v>
      </c>
      <c r="O900" s="37" t="s">
        <v>31</v>
      </c>
      <c r="P900" s="37" t="s">
        <v>31</v>
      </c>
      <c r="Q900" s="37" t="s">
        <v>31</v>
      </c>
      <c r="R900" s="7" t="s">
        <v>31</v>
      </c>
      <c r="S900" s="37" t="s">
        <v>31</v>
      </c>
      <c r="T900" s="43" t="s">
        <v>31</v>
      </c>
      <c r="U900" s="7" t="s">
        <v>31</v>
      </c>
      <c r="V900" s="48" t="s">
        <v>32</v>
      </c>
      <c r="W900" s="23" t="s">
        <v>61</v>
      </c>
      <c r="X900" s="7" t="s">
        <v>34</v>
      </c>
      <c r="Y900" s="10">
        <v>25</v>
      </c>
      <c r="Z900" s="23" t="s">
        <v>89</v>
      </c>
      <c r="AA900" s="37" t="s">
        <v>63</v>
      </c>
      <c r="AB900" s="51"/>
      <c r="AC900" s="23"/>
      <c r="AF900" s="23"/>
    </row>
    <row r="901" spans="1:32" ht="15" customHeight="1" x14ac:dyDescent="0.25">
      <c r="A901" s="57" t="s">
        <v>1687</v>
      </c>
      <c r="B901" s="13">
        <v>45433</v>
      </c>
      <c r="C901" s="29">
        <f>YEAR(B901) - YEAR(_xlfn.MINIFS($B:$B, $A:$A, A901)) + 1</f>
        <v>1</v>
      </c>
      <c r="D901" s="15">
        <f>IF(C901=1, 1500 - SUMIFS($Y:$Y, $A:$A, A901, $C:$C, C901, $E:$E, "Approved", $Z:$Z, "&lt;&gt;PFA GC", $F:$F, "&lt;&gt;No"),
   IF(C901=2, 1000 - SUMIFS($Y:$Y, $A:$A, A901, $C:$C, C901, $E:$E, "Approved", $Z:$Z, "&lt;&gt;PFA GC", $F:$F, "&lt;&gt;No"),
   IF(C901&gt;=3, 500 - SUMIFS($Y:$Y, $A:$A, A901, $C:$C, C901, $E:$E, "Approved", $Z:$Z, "&lt;&gt;PFA GC", $F:$F, "&lt;&gt;No"), "")))</f>
        <v>450</v>
      </c>
      <c r="E901" s="16" t="s">
        <v>28</v>
      </c>
      <c r="F901" s="28" t="s">
        <v>29</v>
      </c>
      <c r="G901" s="29" t="s">
        <v>30</v>
      </c>
      <c r="H901" s="23" t="s">
        <v>120</v>
      </c>
      <c r="I901" s="23" t="s">
        <v>94</v>
      </c>
      <c r="J901" s="23">
        <v>68801</v>
      </c>
      <c r="K901" s="37" t="s">
        <v>95</v>
      </c>
      <c r="L901" s="20">
        <v>29306</v>
      </c>
      <c r="M901" s="37" t="s">
        <v>96</v>
      </c>
      <c r="N901" s="37" t="s">
        <v>97</v>
      </c>
      <c r="O901" s="37" t="s">
        <v>98</v>
      </c>
      <c r="P901" s="37" t="s">
        <v>270</v>
      </c>
      <c r="Q901" s="37" t="s">
        <v>114</v>
      </c>
      <c r="R901" s="7" t="s">
        <v>507</v>
      </c>
      <c r="S901" s="23">
        <v>5</v>
      </c>
      <c r="T901" s="43">
        <v>3600</v>
      </c>
      <c r="U901" s="7">
        <v>2</v>
      </c>
      <c r="V901" s="22" t="s">
        <v>144</v>
      </c>
      <c r="W901" s="23" t="s">
        <v>145</v>
      </c>
      <c r="X901" s="7" t="s">
        <v>43</v>
      </c>
      <c r="Y901" s="10">
        <v>1050</v>
      </c>
      <c r="Z901" s="23" t="s">
        <v>232</v>
      </c>
      <c r="AA901" s="12" t="s">
        <v>719</v>
      </c>
      <c r="AB901" s="51"/>
      <c r="AC901" s="23"/>
      <c r="AF901" s="23"/>
    </row>
    <row r="902" spans="1:32" ht="15" customHeight="1" x14ac:dyDescent="0.25">
      <c r="A902" s="57" t="s">
        <v>1685</v>
      </c>
      <c r="B902" s="13">
        <v>45433</v>
      </c>
      <c r="C902" s="29">
        <f>YEAR(B902) - YEAR(_xlfn.MINIFS($B:$B, $A:$A, A902)) + 1</f>
        <v>1</v>
      </c>
      <c r="D902" s="15">
        <f>IF(C902=1, 1500 - SUMIFS($Y:$Y, $A:$A, A902, $C:$C, C902, $E:$E, "Approved", $Z:$Z, "&lt;&gt;PFA GC", $F:$F, "&lt;&gt;No"),
   IF(C902=2, 1000 - SUMIFS($Y:$Y, $A:$A, A902, $C:$C, C902, $E:$E, "Approved", $Z:$Z, "&lt;&gt;PFA GC", $F:$F, "&lt;&gt;No"),
   IF(C902&gt;=3, 500 - SUMIFS($Y:$Y, $A:$A, A902, $C:$C, C902, $E:$E, "Approved", $Z:$Z, "&lt;&gt;PFA GC", $F:$F, "&lt;&gt;No"), "")))</f>
        <v>110</v>
      </c>
      <c r="E902" s="16" t="s">
        <v>28</v>
      </c>
      <c r="F902" s="28" t="s">
        <v>29</v>
      </c>
      <c r="G902" s="29" t="s">
        <v>30</v>
      </c>
      <c r="H902" s="23" t="s">
        <v>100</v>
      </c>
      <c r="I902" s="23" t="s">
        <v>94</v>
      </c>
      <c r="J902" s="23">
        <v>68104</v>
      </c>
      <c r="K902" s="37" t="s">
        <v>95</v>
      </c>
      <c r="L902" s="20">
        <v>32435</v>
      </c>
      <c r="M902" s="37" t="s">
        <v>101</v>
      </c>
      <c r="N902" s="37" t="s">
        <v>102</v>
      </c>
      <c r="O902" s="37" t="s">
        <v>103</v>
      </c>
      <c r="P902" s="37" t="s">
        <v>270</v>
      </c>
      <c r="Q902" s="37" t="s">
        <v>114</v>
      </c>
      <c r="R902" s="7" t="s">
        <v>507</v>
      </c>
      <c r="S902" s="23">
        <v>0</v>
      </c>
      <c r="T902" s="43">
        <v>0</v>
      </c>
      <c r="U902" s="7">
        <v>3</v>
      </c>
      <c r="V902" s="34" t="s">
        <v>84</v>
      </c>
      <c r="W902" s="23" t="s">
        <v>717</v>
      </c>
      <c r="X902" s="7" t="s">
        <v>43</v>
      </c>
      <c r="Y902" s="10">
        <v>695</v>
      </c>
      <c r="Z902" s="23" t="s">
        <v>232</v>
      </c>
      <c r="AA902" s="12" t="s">
        <v>718</v>
      </c>
      <c r="AB902" s="51"/>
      <c r="AC902" s="23"/>
      <c r="AF902" s="23"/>
    </row>
    <row r="903" spans="1:32" ht="15" customHeight="1" x14ac:dyDescent="0.25">
      <c r="A903" s="42" t="s">
        <v>1212</v>
      </c>
      <c r="B903" s="13">
        <v>45434</v>
      </c>
      <c r="C903" s="29">
        <f>YEAR(B903) - YEAR(_xlfn.MINIFS($B:$B, $A:$A, A903)) + 1</f>
        <v>1</v>
      </c>
      <c r="D903" s="15">
        <f>IF(C903=1, 1500 - SUMIFS($Y:$Y, $A:$A, A903, $C:$C, C903, $E:$E, "Approved", $Z:$Z, "&lt;&gt;PFA GC", $F:$F, "&lt;&gt;No"),
   IF(C903=2, 1000 - SUMIFS($Y:$Y, $A:$A, A903, $C:$C, C903, $E:$E, "Approved", $Z:$Z, "&lt;&gt;PFA GC", $F:$F, "&lt;&gt;No"),
   IF(C903&gt;=3, 500 - SUMIFS($Y:$Y, $A:$A, A903, $C:$C, C903, $E:$E, "Approved", $Z:$Z, "&lt;&gt;PFA GC", $F:$F, "&lt;&gt;No"), "")))</f>
        <v>906.05000000000007</v>
      </c>
      <c r="E903" s="16" t="s">
        <v>28</v>
      </c>
      <c r="F903" s="28">
        <v>45434</v>
      </c>
      <c r="G903" s="28" t="s">
        <v>30</v>
      </c>
      <c r="H903" s="23" t="s">
        <v>31</v>
      </c>
      <c r="I903" s="23" t="s">
        <v>31</v>
      </c>
      <c r="J903" s="23" t="s">
        <v>31</v>
      </c>
      <c r="K903" s="23" t="s">
        <v>31</v>
      </c>
      <c r="L903" s="20">
        <v>22199</v>
      </c>
      <c r="M903" s="37" t="s">
        <v>31</v>
      </c>
      <c r="N903" s="37" t="s">
        <v>31</v>
      </c>
      <c r="O903" s="37" t="s">
        <v>31</v>
      </c>
      <c r="P903" s="37" t="s">
        <v>31</v>
      </c>
      <c r="Q903" s="37" t="s">
        <v>31</v>
      </c>
      <c r="R903" s="7" t="s">
        <v>31</v>
      </c>
      <c r="S903" s="37" t="s">
        <v>31</v>
      </c>
      <c r="T903" s="43" t="s">
        <v>31</v>
      </c>
      <c r="U903" s="7" t="s">
        <v>31</v>
      </c>
      <c r="V903" s="22" t="s">
        <v>32</v>
      </c>
      <c r="W903" s="23" t="s">
        <v>61</v>
      </c>
      <c r="X903" s="7" t="s">
        <v>34</v>
      </c>
      <c r="Y903" s="10">
        <v>50</v>
      </c>
      <c r="Z903" s="23" t="s">
        <v>89</v>
      </c>
      <c r="AA903" s="37" t="s">
        <v>63</v>
      </c>
      <c r="AB903" s="51"/>
      <c r="AC903" s="23"/>
      <c r="AF903" s="23"/>
    </row>
    <row r="904" spans="1:32" ht="15" customHeight="1" x14ac:dyDescent="0.25">
      <c r="A904" s="57" t="s">
        <v>1679</v>
      </c>
      <c r="B904" s="13">
        <v>45434</v>
      </c>
      <c r="C904" s="29">
        <f>YEAR(B904) - YEAR(_xlfn.MINIFS($B:$B, $A:$A, A904)) + 1</f>
        <v>1</v>
      </c>
      <c r="D904" s="15">
        <f>IF(C904=1, 1500 - SUMIFS($Y:$Y, $A:$A, A904, $C:$C, C904, $E:$E, "Approved", $Z:$Z, "&lt;&gt;PFA GC", $F:$F, "&lt;&gt;No"),
   IF(C904=2, 1000 - SUMIFS($Y:$Y, $A:$A, A904, $C:$C, C904, $E:$E, "Approved", $Z:$Z, "&lt;&gt;PFA GC", $F:$F, "&lt;&gt;No"),
   IF(C904&gt;=3, 500 - SUMIFS($Y:$Y, $A:$A, A904, $C:$C, C904, $E:$E, "Approved", $Z:$Z, "&lt;&gt;PFA GC", $F:$F, "&lt;&gt;No"), "")))</f>
        <v>100</v>
      </c>
      <c r="E904" s="16" t="s">
        <v>28</v>
      </c>
      <c r="F904" s="28" t="s">
        <v>29</v>
      </c>
      <c r="G904" s="29" t="s">
        <v>30</v>
      </c>
      <c r="H904" s="23" t="s">
        <v>446</v>
      </c>
      <c r="I904" s="23" t="s">
        <v>94</v>
      </c>
      <c r="J904" s="23">
        <v>68164</v>
      </c>
      <c r="K904" s="37" t="s">
        <v>95</v>
      </c>
      <c r="L904" s="20">
        <v>24974</v>
      </c>
      <c r="M904" s="37" t="s">
        <v>96</v>
      </c>
      <c r="N904" s="37" t="s">
        <v>102</v>
      </c>
      <c r="O904" s="37" t="s">
        <v>98</v>
      </c>
      <c r="P904" s="37" t="s">
        <v>270</v>
      </c>
      <c r="Q904" s="37" t="s">
        <v>114</v>
      </c>
      <c r="R904" s="7" t="s">
        <v>507</v>
      </c>
      <c r="S904" s="23">
        <v>2</v>
      </c>
      <c r="T904" s="43">
        <v>420.5</v>
      </c>
      <c r="U904" s="7">
        <v>10</v>
      </c>
      <c r="V904" s="22" t="s">
        <v>32</v>
      </c>
      <c r="W904" s="23" t="s">
        <v>39</v>
      </c>
      <c r="X904" s="7" t="s">
        <v>43</v>
      </c>
      <c r="Y904" s="10">
        <v>1400</v>
      </c>
      <c r="Z904" s="23"/>
      <c r="AA904" s="12"/>
      <c r="AB904" s="51"/>
      <c r="AC904" s="23"/>
      <c r="AF904" s="23"/>
    </row>
    <row r="905" spans="1:32" ht="15" customHeight="1" x14ac:dyDescent="0.25">
      <c r="A905" s="57" t="s">
        <v>1688</v>
      </c>
      <c r="B905" s="13">
        <v>45434</v>
      </c>
      <c r="C905" s="29">
        <f>YEAR(B905) - YEAR(_xlfn.MINIFS($B:$B, $A:$A, A905)) + 1</f>
        <v>1</v>
      </c>
      <c r="D905" s="15">
        <f>IF(C905=1, 1500 - SUMIFS($Y:$Y, $A:$A, A905, $C:$C, C905, $E:$E, "Approved", $Z:$Z, "&lt;&gt;PFA GC", $F:$F, "&lt;&gt;No"),
   IF(C905=2, 1000 - SUMIFS($Y:$Y, $A:$A, A905, $C:$C, C905, $E:$E, "Approved", $Z:$Z, "&lt;&gt;PFA GC", $F:$F, "&lt;&gt;No"),
   IF(C905&gt;=3, 500 - SUMIFS($Y:$Y, $A:$A, A905, $C:$C, C905, $E:$E, "Approved", $Z:$Z, "&lt;&gt;PFA GC", $F:$F, "&lt;&gt;No"), "")))</f>
        <v>785</v>
      </c>
      <c r="E905" s="16" t="s">
        <v>28</v>
      </c>
      <c r="F905" s="28" t="s">
        <v>29</v>
      </c>
      <c r="G905" s="29" t="s">
        <v>30</v>
      </c>
      <c r="H905" s="23" t="s">
        <v>100</v>
      </c>
      <c r="I905" s="23" t="s">
        <v>94</v>
      </c>
      <c r="J905" s="23">
        <v>68108</v>
      </c>
      <c r="K905" s="37" t="s">
        <v>95</v>
      </c>
      <c r="L905" s="20">
        <v>25851</v>
      </c>
      <c r="M905" s="37" t="s">
        <v>281</v>
      </c>
      <c r="N905" s="37" t="s">
        <v>97</v>
      </c>
      <c r="O905" s="37" t="s">
        <v>98</v>
      </c>
      <c r="P905" s="37" t="s">
        <v>303</v>
      </c>
      <c r="Q905" s="37" t="s">
        <v>114</v>
      </c>
      <c r="R905" s="7" t="s">
        <v>115</v>
      </c>
      <c r="S905" s="23">
        <v>1</v>
      </c>
      <c r="T905" s="43">
        <v>0</v>
      </c>
      <c r="U905" s="7">
        <v>15</v>
      </c>
      <c r="V905" s="34" t="s">
        <v>84</v>
      </c>
      <c r="W905" s="23" t="s">
        <v>720</v>
      </c>
      <c r="X905" s="7" t="s">
        <v>43</v>
      </c>
      <c r="Y905" s="10">
        <v>715</v>
      </c>
      <c r="Z905" s="23" t="s">
        <v>232</v>
      </c>
      <c r="AA905" s="12" t="s">
        <v>721</v>
      </c>
      <c r="AB905" s="51"/>
      <c r="AC905" s="23"/>
      <c r="AF905" s="23"/>
    </row>
    <row r="906" spans="1:32" ht="15" customHeight="1" x14ac:dyDescent="0.25">
      <c r="A906" s="42" t="s">
        <v>1670</v>
      </c>
      <c r="B906" s="13">
        <v>45434</v>
      </c>
      <c r="C906" s="29">
        <f>YEAR(B906) - YEAR(_xlfn.MINIFS($B:$B, $A:$A, A906)) + 1</f>
        <v>1</v>
      </c>
      <c r="D906" s="15">
        <f>IF(C906=1, 1500 - SUMIFS($Y:$Y, $A:$A, A906, $C:$C, C906, $E:$E, "Approved", $Z:$Z, "&lt;&gt;PFA GC", $F:$F, "&lt;&gt;No"),
   IF(C906=2, 1000 - SUMIFS($Y:$Y, $A:$A, A906, $C:$C, C906, $E:$E, "Approved", $Z:$Z, "&lt;&gt;PFA GC", $F:$F, "&lt;&gt;No"),
   IF(C906&gt;=3, 500 - SUMIFS($Y:$Y, $A:$A, A906, $C:$C, C906, $E:$E, "Approved", $Z:$Z, "&lt;&gt;PFA GC", $F:$F, "&lt;&gt;No"), "")))</f>
        <v>182</v>
      </c>
      <c r="E906" s="16" t="s">
        <v>28</v>
      </c>
      <c r="F906" s="28">
        <v>45434</v>
      </c>
      <c r="G906" s="28" t="s">
        <v>30</v>
      </c>
      <c r="H906" s="23" t="s">
        <v>31</v>
      </c>
      <c r="I906" s="23" t="s">
        <v>31</v>
      </c>
      <c r="J906" s="23" t="s">
        <v>31</v>
      </c>
      <c r="K906" s="23" t="s">
        <v>31</v>
      </c>
      <c r="L906" s="20">
        <v>27262</v>
      </c>
      <c r="M906" s="37" t="s">
        <v>31</v>
      </c>
      <c r="N906" s="37" t="s">
        <v>31</v>
      </c>
      <c r="O906" s="37" t="s">
        <v>31</v>
      </c>
      <c r="P906" s="37" t="s">
        <v>31</v>
      </c>
      <c r="Q906" s="37" t="s">
        <v>31</v>
      </c>
      <c r="R906" s="7" t="s">
        <v>31</v>
      </c>
      <c r="S906" s="37" t="s">
        <v>31</v>
      </c>
      <c r="T906" s="43" t="s">
        <v>31</v>
      </c>
      <c r="U906" s="7" t="s">
        <v>31</v>
      </c>
      <c r="V906" s="22" t="s">
        <v>32</v>
      </c>
      <c r="W906" s="23" t="s">
        <v>39</v>
      </c>
      <c r="X906" s="7" t="s">
        <v>34</v>
      </c>
      <c r="Y906" s="10">
        <v>150</v>
      </c>
      <c r="Z906" s="23" t="s">
        <v>89</v>
      </c>
      <c r="AA906" s="37" t="s">
        <v>63</v>
      </c>
      <c r="AB906" s="51"/>
      <c r="AC906" s="23"/>
      <c r="AF906" s="23"/>
    </row>
    <row r="907" spans="1:32" ht="15" customHeight="1" x14ac:dyDescent="0.25">
      <c r="A907" s="30" t="s">
        <v>1236</v>
      </c>
      <c r="B907" s="13">
        <v>45435</v>
      </c>
      <c r="C907" s="29">
        <f>YEAR(B907) - YEAR(_xlfn.MINIFS($B:$B, $A:$A, A907)) + 1</f>
        <v>1</v>
      </c>
      <c r="D907" s="15">
        <f>IF(C907=1, 1500 - SUMIFS($Y:$Y, $A:$A, A907, $C:$C, C907, $E:$E, "Approved", $Z:$Z, "&lt;&gt;PFA GC", $F:$F, "&lt;&gt;No"),
   IF(C907=2, 1000 - SUMIFS($Y:$Y, $A:$A, A907, $C:$C, C907, $E:$E, "Approved", $Z:$Z, "&lt;&gt;PFA GC", $F:$F, "&lt;&gt;No"),
   IF(C907&gt;=3, 500 - SUMIFS($Y:$Y, $A:$A, A907, $C:$C, C907, $E:$E, "Approved", $Z:$Z, "&lt;&gt;PFA GC", $F:$F, "&lt;&gt;No"), "")))</f>
        <v>0</v>
      </c>
      <c r="E907" s="36" t="s">
        <v>139</v>
      </c>
      <c r="F907" s="28" t="s">
        <v>99</v>
      </c>
      <c r="G907" s="29" t="s">
        <v>140</v>
      </c>
      <c r="H907" s="23" t="s">
        <v>159</v>
      </c>
      <c r="I907" s="23" t="s">
        <v>94</v>
      </c>
      <c r="J907" s="23">
        <v>68066</v>
      </c>
      <c r="K907" s="37" t="s">
        <v>95</v>
      </c>
      <c r="L907" s="20" t="s">
        <v>2084</v>
      </c>
      <c r="M907" s="37" t="s">
        <v>108</v>
      </c>
      <c r="N907" s="37" t="s">
        <v>97</v>
      </c>
      <c r="O907" s="37" t="s">
        <v>98</v>
      </c>
      <c r="P907" s="37" t="s">
        <v>99</v>
      </c>
      <c r="Q907" s="37" t="s">
        <v>31</v>
      </c>
      <c r="R907" s="7" t="s">
        <v>31</v>
      </c>
      <c r="S907" s="23">
        <v>2</v>
      </c>
      <c r="T907" s="43" t="s">
        <v>31</v>
      </c>
      <c r="U907" s="7" t="s">
        <v>31</v>
      </c>
      <c r="V907" s="22" t="s">
        <v>160</v>
      </c>
      <c r="W907" s="23" t="s">
        <v>109</v>
      </c>
      <c r="X907" s="7" t="s">
        <v>141</v>
      </c>
      <c r="Y907" s="10">
        <v>300</v>
      </c>
      <c r="Z907" s="23" t="s">
        <v>35</v>
      </c>
      <c r="AA907" s="12" t="s">
        <v>723</v>
      </c>
      <c r="AB907" s="51" t="s">
        <v>29</v>
      </c>
      <c r="AC907" s="23" t="s">
        <v>29</v>
      </c>
      <c r="AF907" s="23"/>
    </row>
    <row r="908" spans="1:32" ht="15" customHeight="1" x14ac:dyDescent="0.25">
      <c r="A908" s="42" t="s">
        <v>1672</v>
      </c>
      <c r="B908" s="13">
        <v>45435</v>
      </c>
      <c r="C908" s="29">
        <f>YEAR(B908) - YEAR(_xlfn.MINIFS($B:$B, $A:$A, A908)) + 1</f>
        <v>1</v>
      </c>
      <c r="D908" s="15">
        <f>IF(C908=1, 1500 - SUMIFS($Y:$Y, $A:$A, A908, $C:$C, C908, $E:$E, "Approved", $Z:$Z, "&lt;&gt;PFA GC", $F:$F, "&lt;&gt;No"),
   IF(C908=2, 1000 - SUMIFS($Y:$Y, $A:$A, A908, $C:$C, C908, $E:$E, "Approved", $Z:$Z, "&lt;&gt;PFA GC", $F:$F, "&lt;&gt;No"),
   IF(C908&gt;=3, 500 - SUMIFS($Y:$Y, $A:$A, A908, $C:$C, C908, $E:$E, "Approved", $Z:$Z, "&lt;&gt;PFA GC", $F:$F, "&lt;&gt;No"), "")))</f>
        <v>655</v>
      </c>
      <c r="E908" s="16" t="s">
        <v>28</v>
      </c>
      <c r="F908" s="28" t="s">
        <v>29</v>
      </c>
      <c r="G908" s="29" t="s">
        <v>30</v>
      </c>
      <c r="H908" s="23" t="s">
        <v>722</v>
      </c>
      <c r="I908" s="23" t="s">
        <v>94</v>
      </c>
      <c r="J908" s="23">
        <v>68955</v>
      </c>
      <c r="K908" s="37" t="s">
        <v>95</v>
      </c>
      <c r="L908" s="20">
        <v>20187</v>
      </c>
      <c r="M908" s="37" t="s">
        <v>108</v>
      </c>
      <c r="N908" s="37" t="s">
        <v>97</v>
      </c>
      <c r="O908" s="37" t="s">
        <v>98</v>
      </c>
      <c r="P908" s="37" t="s">
        <v>270</v>
      </c>
      <c r="Q908" s="37" t="s">
        <v>114</v>
      </c>
      <c r="R908" s="7" t="s">
        <v>486</v>
      </c>
      <c r="S908" s="23">
        <v>1</v>
      </c>
      <c r="T908" s="43">
        <v>1261</v>
      </c>
      <c r="U908" s="7">
        <v>15</v>
      </c>
      <c r="V908" s="22" t="s">
        <v>32</v>
      </c>
      <c r="W908" s="41" t="s">
        <v>61</v>
      </c>
      <c r="X908" s="7" t="s">
        <v>33</v>
      </c>
      <c r="Y908" s="10">
        <v>150</v>
      </c>
      <c r="Z908" s="23"/>
      <c r="AA908" s="12"/>
      <c r="AB908" s="51"/>
      <c r="AC908" s="23"/>
      <c r="AF908" s="23"/>
    </row>
    <row r="909" spans="1:32" ht="15" customHeight="1" x14ac:dyDescent="0.25">
      <c r="A909" s="57" t="s">
        <v>1672</v>
      </c>
      <c r="B909" s="13">
        <v>45435</v>
      </c>
      <c r="C909" s="29">
        <f>YEAR(B909) - YEAR(_xlfn.MINIFS($B:$B, $A:$A, A909)) + 1</f>
        <v>1</v>
      </c>
      <c r="D909" s="15">
        <f>IF(C909=1, 1500 - SUMIFS($Y:$Y, $A:$A, A909, $C:$C, C909, $E:$E, "Approved", $Z:$Z, "&lt;&gt;PFA GC", $F:$F, "&lt;&gt;No"),
   IF(C909=2, 1000 - SUMIFS($Y:$Y, $A:$A, A909, $C:$C, C909, $E:$E, "Approved", $Z:$Z, "&lt;&gt;PFA GC", $F:$F, "&lt;&gt;No"),
   IF(C909&gt;=3, 500 - SUMIFS($Y:$Y, $A:$A, A909, $C:$C, C909, $E:$E, "Approved", $Z:$Z, "&lt;&gt;PFA GC", $F:$F, "&lt;&gt;No"), "")))</f>
        <v>655</v>
      </c>
      <c r="E909" s="16" t="s">
        <v>28</v>
      </c>
      <c r="F909" s="28" t="s">
        <v>29</v>
      </c>
      <c r="G909" s="29" t="s">
        <v>30</v>
      </c>
      <c r="H909" s="23" t="s">
        <v>722</v>
      </c>
      <c r="I909" s="23" t="s">
        <v>94</v>
      </c>
      <c r="J909" s="23">
        <v>68955</v>
      </c>
      <c r="K909" s="37" t="s">
        <v>95</v>
      </c>
      <c r="L909" s="20">
        <v>20187</v>
      </c>
      <c r="M909" s="37" t="s">
        <v>108</v>
      </c>
      <c r="N909" s="37" t="s">
        <v>97</v>
      </c>
      <c r="O909" s="37" t="s">
        <v>98</v>
      </c>
      <c r="P909" s="37" t="s">
        <v>270</v>
      </c>
      <c r="Q909" s="37" t="s">
        <v>114</v>
      </c>
      <c r="R909" s="7" t="s">
        <v>486</v>
      </c>
      <c r="S909" s="23">
        <v>1</v>
      </c>
      <c r="T909" s="43">
        <v>1261</v>
      </c>
      <c r="U909" s="7">
        <v>15</v>
      </c>
      <c r="V909" s="22" t="s">
        <v>32</v>
      </c>
      <c r="W909" s="41" t="s">
        <v>61</v>
      </c>
      <c r="X909" s="7" t="s">
        <v>33</v>
      </c>
      <c r="Y909" s="10">
        <v>250</v>
      </c>
      <c r="Z909" s="23"/>
      <c r="AA909" s="12"/>
      <c r="AB909" s="51"/>
      <c r="AC909" s="23"/>
      <c r="AF909" s="23"/>
    </row>
    <row r="910" spans="1:32" ht="15" customHeight="1" x14ac:dyDescent="0.25">
      <c r="A910" s="42" t="s">
        <v>1672</v>
      </c>
      <c r="B910" s="13">
        <v>45435</v>
      </c>
      <c r="C910" s="29">
        <f>YEAR(B910) - YEAR(_xlfn.MINIFS($B:$B, $A:$A, A910)) + 1</f>
        <v>1</v>
      </c>
      <c r="D910" s="15">
        <f>IF(C910=1, 1500 - SUMIFS($Y:$Y, $A:$A, A910, $C:$C, C910, $E:$E, "Approved", $Z:$Z, "&lt;&gt;PFA GC", $F:$F, "&lt;&gt;No"),
   IF(C910=2, 1000 - SUMIFS($Y:$Y, $A:$A, A910, $C:$C, C910, $E:$E, "Approved", $Z:$Z, "&lt;&gt;PFA GC", $F:$F, "&lt;&gt;No"),
   IF(C910&gt;=3, 500 - SUMIFS($Y:$Y, $A:$A, A910, $C:$C, C910, $E:$E, "Approved", $Z:$Z, "&lt;&gt;PFA GC", $F:$F, "&lt;&gt;No"), "")))</f>
        <v>655</v>
      </c>
      <c r="E910" s="16" t="s">
        <v>28</v>
      </c>
      <c r="F910" s="49" t="s">
        <v>29</v>
      </c>
      <c r="G910" s="44" t="s">
        <v>30</v>
      </c>
      <c r="H910" s="23" t="s">
        <v>722</v>
      </c>
      <c r="I910" s="23" t="s">
        <v>94</v>
      </c>
      <c r="J910" s="23">
        <v>68955</v>
      </c>
      <c r="K910" s="37" t="s">
        <v>95</v>
      </c>
      <c r="L910" s="20">
        <v>20187</v>
      </c>
      <c r="M910" s="37" t="s">
        <v>108</v>
      </c>
      <c r="N910" s="37" t="s">
        <v>97</v>
      </c>
      <c r="O910" s="37" t="s">
        <v>98</v>
      </c>
      <c r="P910" s="37" t="s">
        <v>270</v>
      </c>
      <c r="Q910" s="37" t="s">
        <v>114</v>
      </c>
      <c r="R910" s="7" t="s">
        <v>486</v>
      </c>
      <c r="S910" s="23">
        <v>1</v>
      </c>
      <c r="T910" s="43">
        <v>1261</v>
      </c>
      <c r="U910" s="7">
        <v>15</v>
      </c>
      <c r="V910" s="22" t="s">
        <v>32</v>
      </c>
      <c r="W910" s="41" t="s">
        <v>61</v>
      </c>
      <c r="X910" s="7" t="s">
        <v>43</v>
      </c>
      <c r="Y910" s="10">
        <v>445</v>
      </c>
      <c r="Z910" s="23" t="s">
        <v>232</v>
      </c>
      <c r="AA910" s="12" t="s">
        <v>724</v>
      </c>
      <c r="AB910" s="51"/>
      <c r="AC910" s="23"/>
      <c r="AF910" s="23"/>
    </row>
    <row r="911" spans="1:32" ht="15" customHeight="1" x14ac:dyDescent="0.25">
      <c r="A911" s="57" t="s">
        <v>1690</v>
      </c>
      <c r="B911" s="13">
        <v>45435</v>
      </c>
      <c r="C911" s="29">
        <f>YEAR(B911) - YEAR(_xlfn.MINIFS($B:$B, $A:$A, A911)) + 1</f>
        <v>1</v>
      </c>
      <c r="D911" s="15">
        <f>IF(C911=1, 1500 - SUMIFS($Y:$Y, $A:$A, A911, $C:$C, C911, $E:$E, "Approved", $Z:$Z, "&lt;&gt;PFA GC", $F:$F, "&lt;&gt;No"),
   IF(C911=2, 1000 - SUMIFS($Y:$Y, $A:$A, A911, $C:$C, C911, $E:$E, "Approved", $Z:$Z, "&lt;&gt;PFA GC", $F:$F, "&lt;&gt;No"),
   IF(C911&gt;=3, 500 - SUMIFS($Y:$Y, $A:$A, A911, $C:$C, C911, $E:$E, "Approved", $Z:$Z, "&lt;&gt;PFA GC", $F:$F, "&lt;&gt;No"), "")))</f>
        <v>200</v>
      </c>
      <c r="E911" s="16" t="s">
        <v>28</v>
      </c>
      <c r="F911" s="28" t="s">
        <v>29</v>
      </c>
      <c r="G911" s="29" t="s">
        <v>30</v>
      </c>
      <c r="H911" s="23" t="s">
        <v>93</v>
      </c>
      <c r="I911" s="23" t="s">
        <v>94</v>
      </c>
      <c r="J911" s="23">
        <v>68504</v>
      </c>
      <c r="K911" s="37" t="s">
        <v>95</v>
      </c>
      <c r="L911" s="20">
        <v>20854</v>
      </c>
      <c r="M911" s="37" t="s">
        <v>108</v>
      </c>
      <c r="N911" s="37" t="s">
        <v>102</v>
      </c>
      <c r="O911" s="37" t="s">
        <v>98</v>
      </c>
      <c r="P911" s="37" t="s">
        <v>270</v>
      </c>
      <c r="Q911" s="37" t="s">
        <v>114</v>
      </c>
      <c r="R911" s="7" t="s">
        <v>517</v>
      </c>
      <c r="S911" s="23">
        <v>1</v>
      </c>
      <c r="T911" s="43">
        <v>1440</v>
      </c>
      <c r="U911" s="7">
        <v>24</v>
      </c>
      <c r="V911" s="34" t="s">
        <v>81</v>
      </c>
      <c r="W911" s="23" t="s">
        <v>109</v>
      </c>
      <c r="X911" s="7" t="s">
        <v>43</v>
      </c>
      <c r="Y911" s="10">
        <v>650</v>
      </c>
      <c r="Z911" s="23" t="s">
        <v>232</v>
      </c>
      <c r="AA911" s="12" t="s">
        <v>725</v>
      </c>
      <c r="AB911" s="51"/>
      <c r="AC911" s="23"/>
      <c r="AF911" s="23"/>
    </row>
    <row r="912" spans="1:32" ht="15" customHeight="1" x14ac:dyDescent="0.25">
      <c r="A912" s="57" t="s">
        <v>1212</v>
      </c>
      <c r="B912" s="13">
        <v>45435</v>
      </c>
      <c r="C912" s="29">
        <f>YEAR(B912) - YEAR(_xlfn.MINIFS($B:$B, $A:$A, A912)) + 1</f>
        <v>1</v>
      </c>
      <c r="D912" s="15">
        <f>IF(C912=1, 1500 - SUMIFS($Y:$Y, $A:$A, A912, $C:$C, C912, $E:$E, "Approved", $Z:$Z, "&lt;&gt;PFA GC", $F:$F, "&lt;&gt;No"),
   IF(C912=2, 1000 - SUMIFS($Y:$Y, $A:$A, A912, $C:$C, C912, $E:$E, "Approved", $Z:$Z, "&lt;&gt;PFA GC", $F:$F, "&lt;&gt;No"),
   IF(C912&gt;=3, 500 - SUMIFS($Y:$Y, $A:$A, A912, $C:$C, C912, $E:$E, "Approved", $Z:$Z, "&lt;&gt;PFA GC", $F:$F, "&lt;&gt;No"), "")))</f>
        <v>906.05000000000007</v>
      </c>
      <c r="E912" s="16" t="s">
        <v>28</v>
      </c>
      <c r="F912" s="28" t="s">
        <v>29</v>
      </c>
      <c r="G912" s="29" t="s">
        <v>30</v>
      </c>
      <c r="H912" s="41" t="s">
        <v>113</v>
      </c>
      <c r="I912" s="41" t="s">
        <v>94</v>
      </c>
      <c r="J912" s="41">
        <v>68850</v>
      </c>
      <c r="K912" s="41" t="s">
        <v>106</v>
      </c>
      <c r="L912" s="20">
        <v>22199</v>
      </c>
      <c r="M912" s="45" t="s">
        <v>101</v>
      </c>
      <c r="N912" s="41" t="s">
        <v>97</v>
      </c>
      <c r="O912" s="41" t="s">
        <v>98</v>
      </c>
      <c r="P912" s="39" t="s">
        <v>303</v>
      </c>
      <c r="Q912" s="41" t="s">
        <v>114</v>
      </c>
      <c r="R912" s="7" t="s">
        <v>115</v>
      </c>
      <c r="S912" s="41">
        <v>0</v>
      </c>
      <c r="T912" s="46">
        <v>0</v>
      </c>
      <c r="U912" s="7">
        <v>180</v>
      </c>
      <c r="V912" s="22" t="s">
        <v>32</v>
      </c>
      <c r="W912" s="23" t="s">
        <v>61</v>
      </c>
      <c r="X912" s="7" t="s">
        <v>33</v>
      </c>
      <c r="Y912" s="10">
        <v>41.51</v>
      </c>
      <c r="Z912" s="23" t="s">
        <v>48</v>
      </c>
      <c r="AA912" s="12" t="s">
        <v>682</v>
      </c>
      <c r="AB912" s="51"/>
      <c r="AC912" s="23"/>
      <c r="AF912" s="23"/>
    </row>
    <row r="913" spans="1:32" ht="15" customHeight="1" x14ac:dyDescent="0.25">
      <c r="A913" s="57" t="s">
        <v>1254</v>
      </c>
      <c r="B913" s="13">
        <v>45435</v>
      </c>
      <c r="C913" s="29">
        <f>YEAR(B913) - YEAR(_xlfn.MINIFS($B:$B, $A:$A, A913)) + 1</f>
        <v>2</v>
      </c>
      <c r="D913" s="15">
        <f>IF(C913=1, 1500 - SUMIFS($Y:$Y, $A:$A, A913, $C:$C, C913, $E:$E, "Approved", $Z:$Z, "&lt;&gt;PFA GC", $F:$F, "&lt;&gt;No"),
   IF(C913=2, 1000 - SUMIFS($Y:$Y, $A:$A, A913, $C:$C, C913, $E:$E, "Approved", $Z:$Z, "&lt;&gt;PFA GC", $F:$F, "&lt;&gt;No"),
   IF(C913&gt;=3, 500 - SUMIFS($Y:$Y, $A:$A, A913, $C:$C, C913, $E:$E, "Approved", $Z:$Z, "&lt;&gt;PFA GC", $F:$F, "&lt;&gt;No"), "")))</f>
        <v>-371.88000000000011</v>
      </c>
      <c r="E913" s="16" t="s">
        <v>28</v>
      </c>
      <c r="F913" s="28" t="s">
        <v>29</v>
      </c>
      <c r="G913" s="29" t="s">
        <v>30</v>
      </c>
      <c r="H913" s="23" t="s">
        <v>188</v>
      </c>
      <c r="I913" s="23" t="s">
        <v>94</v>
      </c>
      <c r="J913" s="23">
        <v>68318</v>
      </c>
      <c r="K913" s="37" t="s">
        <v>95</v>
      </c>
      <c r="L913" s="20">
        <v>22395</v>
      </c>
      <c r="M913" s="37" t="s">
        <v>96</v>
      </c>
      <c r="N913" s="37" t="s">
        <v>102</v>
      </c>
      <c r="O913" s="37" t="s">
        <v>98</v>
      </c>
      <c r="P913" s="37" t="s">
        <v>270</v>
      </c>
      <c r="Q913" s="37" t="s">
        <v>231</v>
      </c>
      <c r="R913" s="7" t="s">
        <v>486</v>
      </c>
      <c r="S913" s="23">
        <v>4</v>
      </c>
      <c r="T913" s="43">
        <v>3518.32</v>
      </c>
      <c r="U913" s="7">
        <v>120</v>
      </c>
      <c r="V913" s="22" t="s">
        <v>85</v>
      </c>
      <c r="W913" s="23" t="s">
        <v>107</v>
      </c>
      <c r="X913" s="7" t="s">
        <v>43</v>
      </c>
      <c r="Y913" s="10">
        <v>685.94</v>
      </c>
      <c r="Z913" s="23"/>
      <c r="AA913" s="12"/>
      <c r="AB913" s="51"/>
      <c r="AC913" s="23"/>
      <c r="AF913" s="23"/>
    </row>
    <row r="914" spans="1:32" ht="15" customHeight="1" x14ac:dyDescent="0.25">
      <c r="A914" s="42" t="s">
        <v>1691</v>
      </c>
      <c r="B914" s="13">
        <v>45435</v>
      </c>
      <c r="C914" s="29">
        <f>YEAR(B914) - YEAR(_xlfn.MINIFS($B:$B, $A:$A, A914)) + 1</f>
        <v>1</v>
      </c>
      <c r="D914" s="15">
        <f>IF(C914=1, 1500 - SUMIFS($Y:$Y, $A:$A, A914, $C:$C, C914, $E:$E, "Approved", $Z:$Z, "&lt;&gt;PFA GC", $F:$F, "&lt;&gt;No"),
   IF(C914=2, 1000 - SUMIFS($Y:$Y, $A:$A, A914, $C:$C, C914, $E:$E, "Approved", $Z:$Z, "&lt;&gt;PFA GC", $F:$F, "&lt;&gt;No"),
   IF(C914&gt;=3, 500 - SUMIFS($Y:$Y, $A:$A, A914, $C:$C, C914, $E:$E, "Approved", $Z:$Z, "&lt;&gt;PFA GC", $F:$F, "&lt;&gt;No"), "")))</f>
        <v>1500</v>
      </c>
      <c r="E914" s="16" t="s">
        <v>28</v>
      </c>
      <c r="F914" s="28">
        <v>45435</v>
      </c>
      <c r="G914" s="28" t="s">
        <v>30</v>
      </c>
      <c r="H914" s="23" t="s">
        <v>31</v>
      </c>
      <c r="I914" s="23" t="s">
        <v>31</v>
      </c>
      <c r="J914" s="23" t="s">
        <v>31</v>
      </c>
      <c r="K914" s="23" t="s">
        <v>31</v>
      </c>
      <c r="L914" s="20">
        <v>23404</v>
      </c>
      <c r="M914" s="37" t="s">
        <v>31</v>
      </c>
      <c r="N914" s="37" t="s">
        <v>31</v>
      </c>
      <c r="O914" s="37" t="s">
        <v>31</v>
      </c>
      <c r="P914" s="37" t="s">
        <v>31</v>
      </c>
      <c r="Q914" s="37" t="s">
        <v>31</v>
      </c>
      <c r="R914" s="7" t="s">
        <v>31</v>
      </c>
      <c r="S914" s="37" t="s">
        <v>31</v>
      </c>
      <c r="T914" s="43" t="s">
        <v>31</v>
      </c>
      <c r="U914" s="7" t="s">
        <v>31</v>
      </c>
      <c r="V914" s="48" t="s">
        <v>32</v>
      </c>
      <c r="W914" s="23" t="s">
        <v>61</v>
      </c>
      <c r="X914" s="7" t="s">
        <v>34</v>
      </c>
      <c r="Y914" s="10">
        <v>100</v>
      </c>
      <c r="Z914" s="23" t="s">
        <v>89</v>
      </c>
      <c r="AA914" s="37" t="s">
        <v>63</v>
      </c>
      <c r="AB914" s="51"/>
      <c r="AC914" s="23"/>
      <c r="AF914" s="23"/>
    </row>
    <row r="915" spans="1:32" ht="15" customHeight="1" x14ac:dyDescent="0.25">
      <c r="A915" s="42" t="s">
        <v>1448</v>
      </c>
      <c r="B915" s="47">
        <v>45435</v>
      </c>
      <c r="C915" s="44">
        <f>YEAR(B915) - YEAR(_xlfn.MINIFS($B:$B, $A:$A, A915)) + 1</f>
        <v>2</v>
      </c>
      <c r="D915" s="15">
        <f>IF(C915=1, 1500 - SUMIFS($Y:$Y, $A:$A, A915, $C:$C, C915, $E:$E, "Approved", $Z:$Z, "&lt;&gt;PFA GC", $F:$F, "&lt;&gt;No"),
   IF(C915=2, 1000 - SUMIFS($Y:$Y, $A:$A, A915, $C:$C, C915, $E:$E, "Approved", $Z:$Z, "&lt;&gt;PFA GC", $F:$F, "&lt;&gt;No"),
   IF(C915&gt;=3, 500 - SUMIFS($Y:$Y, $A:$A, A915, $C:$C, C915, $E:$E, "Approved", $Z:$Z, "&lt;&gt;PFA GC", $F:$F, "&lt;&gt;No"), "")))</f>
        <v>33</v>
      </c>
      <c r="E915" s="16" t="s">
        <v>28</v>
      </c>
      <c r="F915" s="49" t="s">
        <v>29</v>
      </c>
      <c r="G915" s="44" t="s">
        <v>30</v>
      </c>
      <c r="H915" s="41" t="s">
        <v>31</v>
      </c>
      <c r="I915" s="41" t="s">
        <v>31</v>
      </c>
      <c r="J915" s="41" t="s">
        <v>31</v>
      </c>
      <c r="K915" s="41" t="s">
        <v>31</v>
      </c>
      <c r="L915" s="20">
        <v>25519</v>
      </c>
      <c r="M915" s="45" t="s">
        <v>31</v>
      </c>
      <c r="N915" s="41" t="s">
        <v>31</v>
      </c>
      <c r="O915" s="41" t="s">
        <v>31</v>
      </c>
      <c r="P915" s="41" t="s">
        <v>31</v>
      </c>
      <c r="Q915" s="41" t="s">
        <v>31</v>
      </c>
      <c r="R915" s="7" t="s">
        <v>31</v>
      </c>
      <c r="S915" s="41" t="s">
        <v>31</v>
      </c>
      <c r="T915" s="46" t="s">
        <v>31</v>
      </c>
      <c r="U915" s="7" t="s">
        <v>31</v>
      </c>
      <c r="V915" s="22" t="s">
        <v>32</v>
      </c>
      <c r="W915" s="41" t="s">
        <v>61</v>
      </c>
      <c r="X915" s="7" t="s">
        <v>33</v>
      </c>
      <c r="Y915" s="10">
        <v>105</v>
      </c>
      <c r="Z915" s="23" t="s">
        <v>38</v>
      </c>
      <c r="AA915" s="12" t="s">
        <v>59</v>
      </c>
      <c r="AB915" s="51" t="s">
        <v>29</v>
      </c>
      <c r="AC915" s="23" t="s">
        <v>91</v>
      </c>
      <c r="AF915" s="23"/>
    </row>
    <row r="916" spans="1:32" ht="15" customHeight="1" x14ac:dyDescent="0.25">
      <c r="A916" s="42" t="s">
        <v>1689</v>
      </c>
      <c r="B916" s="13">
        <v>45435</v>
      </c>
      <c r="C916" s="29">
        <f>YEAR(B916) - YEAR(_xlfn.MINIFS($B:$B, $A:$A, A916)) + 1</f>
        <v>1</v>
      </c>
      <c r="D916" s="15">
        <f>IF(C916=1, 1500 - SUMIFS($Y:$Y, $A:$A, A916, $C:$C, C916, $E:$E, "Approved", $Z:$Z, "&lt;&gt;PFA GC", $F:$F, "&lt;&gt;No"),
   IF(C916=2, 1000 - SUMIFS($Y:$Y, $A:$A, A916, $C:$C, C916, $E:$E, "Approved", $Z:$Z, "&lt;&gt;PFA GC", $F:$F, "&lt;&gt;No"),
   IF(C916&gt;=3, 500 - SUMIFS($Y:$Y, $A:$A, A916, $C:$C, C916, $E:$E, "Approved", $Z:$Z, "&lt;&gt;PFA GC", $F:$F, "&lt;&gt;No"), "")))</f>
        <v>1500</v>
      </c>
      <c r="E916" s="16" t="s">
        <v>28</v>
      </c>
      <c r="F916" s="28">
        <v>45435</v>
      </c>
      <c r="G916" s="28" t="s">
        <v>30</v>
      </c>
      <c r="H916" s="23" t="s">
        <v>31</v>
      </c>
      <c r="I916" s="23" t="s">
        <v>31</v>
      </c>
      <c r="J916" s="23" t="s">
        <v>31</v>
      </c>
      <c r="K916" s="23" t="s">
        <v>31</v>
      </c>
      <c r="L916" s="20">
        <v>28640</v>
      </c>
      <c r="M916" s="37" t="s">
        <v>31</v>
      </c>
      <c r="N916" s="37" t="s">
        <v>31</v>
      </c>
      <c r="O916" s="37" t="s">
        <v>31</v>
      </c>
      <c r="P916" s="37" t="s">
        <v>31</v>
      </c>
      <c r="Q916" s="37" t="s">
        <v>31</v>
      </c>
      <c r="R916" s="7" t="s">
        <v>31</v>
      </c>
      <c r="S916" s="37" t="s">
        <v>31</v>
      </c>
      <c r="T916" s="43" t="s">
        <v>31</v>
      </c>
      <c r="U916" s="7" t="s">
        <v>31</v>
      </c>
      <c r="V916" s="22" t="s">
        <v>32</v>
      </c>
      <c r="W916" s="23" t="s">
        <v>61</v>
      </c>
      <c r="X916" s="7" t="s">
        <v>34</v>
      </c>
      <c r="Y916" s="10">
        <v>50</v>
      </c>
      <c r="Z916" s="23" t="s">
        <v>89</v>
      </c>
      <c r="AA916" s="37" t="s">
        <v>63</v>
      </c>
      <c r="AB916" s="51"/>
      <c r="AC916" s="23"/>
      <c r="AF916" s="23"/>
    </row>
    <row r="917" spans="1:32" ht="15" customHeight="1" x14ac:dyDescent="0.25">
      <c r="A917" s="30" t="s">
        <v>1313</v>
      </c>
      <c r="B917" s="13">
        <v>45436</v>
      </c>
      <c r="C917" s="29">
        <f>YEAR(B917) - YEAR(_xlfn.MINIFS($B:$B, $A:$A, A917)) + 1</f>
        <v>2</v>
      </c>
      <c r="D917" s="15">
        <f>IF(C917=1, 1500 - SUMIFS($Y:$Y, $A:$A, A917, $C:$C, C917, $E:$E, "Approved", $Z:$Z, "&lt;&gt;PFA GC", $F:$F, "&lt;&gt;No"),
   IF(C917=2, 1000 - SUMIFS($Y:$Y, $A:$A, A917, $C:$C, C917, $E:$E, "Approved", $Z:$Z, "&lt;&gt;PFA GC", $F:$F, "&lt;&gt;No"),
   IF(C917&gt;=3, 500 - SUMIFS($Y:$Y, $A:$A, A917, $C:$C, C917, $E:$E, "Approved", $Z:$Z, "&lt;&gt;PFA GC", $F:$F, "&lt;&gt;No"), "")))</f>
        <v>362.6</v>
      </c>
      <c r="E917" s="16" t="s">
        <v>28</v>
      </c>
      <c r="F917" s="28" t="s">
        <v>29</v>
      </c>
      <c r="G917" s="28" t="s">
        <v>30</v>
      </c>
      <c r="H917" s="24" t="s">
        <v>143</v>
      </c>
      <c r="I917" s="24" t="s">
        <v>125</v>
      </c>
      <c r="J917" s="52">
        <v>68901</v>
      </c>
      <c r="K917" s="23" t="s">
        <v>95</v>
      </c>
      <c r="L917" s="20" t="s">
        <v>2080</v>
      </c>
      <c r="M917" s="37" t="s">
        <v>101</v>
      </c>
      <c r="N917" s="23" t="s">
        <v>102</v>
      </c>
      <c r="O917" s="23" t="s">
        <v>98</v>
      </c>
      <c r="P917" s="23" t="s">
        <v>99</v>
      </c>
      <c r="Q917" s="41" t="s">
        <v>114</v>
      </c>
      <c r="R917" s="7" t="s">
        <v>31</v>
      </c>
      <c r="S917" s="23">
        <v>1</v>
      </c>
      <c r="T917" s="43">
        <v>1484</v>
      </c>
      <c r="U917" s="7" t="s">
        <v>31</v>
      </c>
      <c r="V917" s="22" t="s">
        <v>32</v>
      </c>
      <c r="W917" s="23" t="s">
        <v>61</v>
      </c>
      <c r="X917" s="7" t="s">
        <v>33</v>
      </c>
      <c r="Y917" s="10">
        <v>318.7</v>
      </c>
      <c r="Z917" s="12" t="s">
        <v>117</v>
      </c>
      <c r="AA917" s="12" t="s">
        <v>276</v>
      </c>
      <c r="AB917" s="51" t="s">
        <v>29</v>
      </c>
      <c r="AC917" s="23" t="s">
        <v>99</v>
      </c>
      <c r="AF917" s="23"/>
    </row>
    <row r="918" spans="1:32" ht="15" customHeight="1" x14ac:dyDescent="0.25">
      <c r="A918" s="30" t="s">
        <v>1650</v>
      </c>
      <c r="B918" s="13">
        <v>45436</v>
      </c>
      <c r="C918" s="29">
        <f>YEAR(B918) - YEAR(_xlfn.MINIFS($B:$B, $A:$A, A918)) + 1</f>
        <v>1</v>
      </c>
      <c r="D918" s="15">
        <f>IF(C918=1, 1500 - SUMIFS($Y:$Y, $A:$A, A918, $C:$C, C918, $E:$E, "Approved", $Z:$Z, "&lt;&gt;PFA GC", $F:$F, "&lt;&gt;No"),
   IF(C918=2, 1000 - SUMIFS($Y:$Y, $A:$A, A918, $C:$C, C918, $E:$E, "Approved", $Z:$Z, "&lt;&gt;PFA GC", $F:$F, "&lt;&gt;No"),
   IF(C918&gt;=3, 500 - SUMIFS($Y:$Y, $A:$A, A918, $C:$C, C918, $E:$E, "Approved", $Z:$Z, "&lt;&gt;PFA GC", $F:$F, "&lt;&gt;No"), "")))</f>
        <v>500</v>
      </c>
      <c r="E918" s="16" t="s">
        <v>28</v>
      </c>
      <c r="F918" s="28" t="s">
        <v>29</v>
      </c>
      <c r="G918" s="29" t="s">
        <v>30</v>
      </c>
      <c r="H918" s="23" t="s">
        <v>187</v>
      </c>
      <c r="I918" s="23" t="s">
        <v>94</v>
      </c>
      <c r="J918" s="23">
        <v>68310</v>
      </c>
      <c r="K918" s="37" t="s">
        <v>95</v>
      </c>
      <c r="L918" s="20">
        <v>12762</v>
      </c>
      <c r="M918" s="37" t="s">
        <v>111</v>
      </c>
      <c r="N918" s="37" t="s">
        <v>97</v>
      </c>
      <c r="O918" s="37" t="s">
        <v>98</v>
      </c>
      <c r="P918" s="37" t="s">
        <v>99</v>
      </c>
      <c r="Q918" s="37" t="s">
        <v>114</v>
      </c>
      <c r="R918" s="7" t="s">
        <v>486</v>
      </c>
      <c r="S918" s="23">
        <v>1</v>
      </c>
      <c r="T918" s="43">
        <v>1801.8</v>
      </c>
      <c r="U918" s="7">
        <v>85</v>
      </c>
      <c r="V918" s="41" t="s">
        <v>81</v>
      </c>
      <c r="W918" s="23" t="s">
        <v>109</v>
      </c>
      <c r="X918" s="7" t="s">
        <v>34</v>
      </c>
      <c r="Y918" s="10">
        <v>200</v>
      </c>
      <c r="Z918" s="23" t="s">
        <v>35</v>
      </c>
      <c r="AA918" s="12" t="s">
        <v>52</v>
      </c>
      <c r="AB918" s="51"/>
      <c r="AC918" s="23"/>
      <c r="AF918" s="23"/>
    </row>
    <row r="919" spans="1:32" ht="15" customHeight="1" x14ac:dyDescent="0.25">
      <c r="A919" s="42" t="s">
        <v>1659</v>
      </c>
      <c r="B919" s="13">
        <v>45436</v>
      </c>
      <c r="C919" s="29">
        <f>YEAR(B919) - YEAR(_xlfn.MINIFS($B:$B, $A:$A, A919)) + 1</f>
        <v>1</v>
      </c>
      <c r="D919" s="15">
        <f>IF(C919=1, 1500 - SUMIFS($Y:$Y, $A:$A, A919, $C:$C, C919, $E:$E, "Approved", $Z:$Z, "&lt;&gt;PFA GC", $F:$F, "&lt;&gt;No"),
   IF(C919=2, 1000 - SUMIFS($Y:$Y, $A:$A, A919, $C:$C, C919, $E:$E, "Approved", $Z:$Z, "&lt;&gt;PFA GC", $F:$F, "&lt;&gt;No"),
   IF(C919&gt;=3, 500 - SUMIFS($Y:$Y, $A:$A, A919, $C:$C, C919, $E:$E, "Approved", $Z:$Z, "&lt;&gt;PFA GC", $F:$F, "&lt;&gt;No"), "")))</f>
        <v>0.45000000000004547</v>
      </c>
      <c r="E919" s="16" t="s">
        <v>28</v>
      </c>
      <c r="F919" s="28" t="s">
        <v>29</v>
      </c>
      <c r="G919" s="29" t="s">
        <v>30</v>
      </c>
      <c r="H919" s="23" t="s">
        <v>476</v>
      </c>
      <c r="I919" s="23" t="s">
        <v>94</v>
      </c>
      <c r="J919" s="23">
        <v>68801</v>
      </c>
      <c r="K919" s="37" t="s">
        <v>95</v>
      </c>
      <c r="L919" s="20">
        <v>18585</v>
      </c>
      <c r="M919" s="37" t="s">
        <v>111</v>
      </c>
      <c r="N919" s="37" t="s">
        <v>97</v>
      </c>
      <c r="O919" s="37" t="s">
        <v>98</v>
      </c>
      <c r="P919" s="37" t="s">
        <v>303</v>
      </c>
      <c r="Q919" s="37" t="s">
        <v>114</v>
      </c>
      <c r="R919" s="7" t="s">
        <v>115</v>
      </c>
      <c r="S919" s="23">
        <v>1</v>
      </c>
      <c r="T919" s="43">
        <v>0</v>
      </c>
      <c r="U919" s="7">
        <v>10</v>
      </c>
      <c r="V919" s="48" t="s">
        <v>32</v>
      </c>
      <c r="W919" s="41" t="s">
        <v>61</v>
      </c>
      <c r="X919" s="7" t="s">
        <v>33</v>
      </c>
      <c r="Y919" s="10">
        <v>75</v>
      </c>
      <c r="Z919" s="23"/>
      <c r="AA919" s="12" t="s">
        <v>726</v>
      </c>
      <c r="AB919" s="51"/>
      <c r="AC919" s="23"/>
      <c r="AF919" s="23"/>
    </row>
    <row r="920" spans="1:32" ht="15" customHeight="1" x14ac:dyDescent="0.25">
      <c r="A920" s="57" t="s">
        <v>1659</v>
      </c>
      <c r="B920" s="13">
        <v>45436</v>
      </c>
      <c r="C920" s="29">
        <f>YEAR(B920) - YEAR(_xlfn.MINIFS($B:$B, $A:$A, A920)) + 1</f>
        <v>1</v>
      </c>
      <c r="D920" s="15">
        <f>IF(C920=1, 1500 - SUMIFS($Y:$Y, $A:$A, A920, $C:$C, C920, $E:$E, "Approved", $Z:$Z, "&lt;&gt;PFA GC", $F:$F, "&lt;&gt;No"),
   IF(C920=2, 1000 - SUMIFS($Y:$Y, $A:$A, A920, $C:$C, C920, $E:$E, "Approved", $Z:$Z, "&lt;&gt;PFA GC", $F:$F, "&lt;&gt;No"),
   IF(C920&gt;=3, 500 - SUMIFS($Y:$Y, $A:$A, A920, $C:$C, C920, $E:$E, "Approved", $Z:$Z, "&lt;&gt;PFA GC", $F:$F, "&lt;&gt;No"), "")))</f>
        <v>0.45000000000004547</v>
      </c>
      <c r="E920" s="16" t="s">
        <v>28</v>
      </c>
      <c r="F920" s="28" t="s">
        <v>29</v>
      </c>
      <c r="G920" s="29" t="s">
        <v>30</v>
      </c>
      <c r="H920" s="23" t="s">
        <v>476</v>
      </c>
      <c r="I920" s="23" t="s">
        <v>94</v>
      </c>
      <c r="J920" s="23">
        <v>68801</v>
      </c>
      <c r="K920" s="37" t="s">
        <v>95</v>
      </c>
      <c r="L920" s="20">
        <v>18585</v>
      </c>
      <c r="M920" s="37" t="s">
        <v>111</v>
      </c>
      <c r="N920" s="37" t="s">
        <v>97</v>
      </c>
      <c r="O920" s="37" t="s">
        <v>98</v>
      </c>
      <c r="P920" s="37" t="s">
        <v>303</v>
      </c>
      <c r="Q920" s="37" t="s">
        <v>114</v>
      </c>
      <c r="R920" s="7" t="s">
        <v>115</v>
      </c>
      <c r="S920" s="23">
        <v>1</v>
      </c>
      <c r="T920" s="43">
        <v>0</v>
      </c>
      <c r="U920" s="7">
        <v>10</v>
      </c>
      <c r="V920" s="48" t="s">
        <v>32</v>
      </c>
      <c r="W920" s="41" t="s">
        <v>61</v>
      </c>
      <c r="X920" s="7" t="s">
        <v>33</v>
      </c>
      <c r="Y920" s="10">
        <v>125</v>
      </c>
      <c r="Z920" s="23"/>
      <c r="AA920" s="12" t="s">
        <v>194</v>
      </c>
      <c r="AB920" s="51"/>
      <c r="AC920" s="23"/>
      <c r="AF920" s="23"/>
    </row>
    <row r="921" spans="1:32" ht="15" customHeight="1" x14ac:dyDescent="0.25">
      <c r="A921" s="42" t="s">
        <v>1207</v>
      </c>
      <c r="B921" s="13">
        <v>45436</v>
      </c>
      <c r="C921" s="29">
        <f>YEAR(B921) - YEAR(_xlfn.MINIFS($B:$B, $A:$A, A921)) + 1</f>
        <v>2</v>
      </c>
      <c r="D921" s="15">
        <f>IF(C921=1, 1500 - SUMIFS($Y:$Y, $A:$A, A921, $C:$C, C921, $E:$E, "Approved", $Z:$Z, "&lt;&gt;PFA GC", $F:$F, "&lt;&gt;No"),
   IF(C921=2, 1000 - SUMIFS($Y:$Y, $A:$A, A921, $C:$C, C921, $E:$E, "Approved", $Z:$Z, "&lt;&gt;PFA GC", $F:$F, "&lt;&gt;No"),
   IF(C921&gt;=3, 500 - SUMIFS($Y:$Y, $A:$A, A921, $C:$C, C921, $E:$E, "Approved", $Z:$Z, "&lt;&gt;PFA GC", $F:$F, "&lt;&gt;No"), "")))</f>
        <v>1000</v>
      </c>
      <c r="E921" s="16" t="s">
        <v>28</v>
      </c>
      <c r="F921" s="28">
        <v>45436</v>
      </c>
      <c r="G921" s="28" t="s">
        <v>30</v>
      </c>
      <c r="H921" s="23" t="s">
        <v>31</v>
      </c>
      <c r="I921" s="23" t="s">
        <v>31</v>
      </c>
      <c r="J921" s="23" t="s">
        <v>31</v>
      </c>
      <c r="K921" s="23" t="s">
        <v>31</v>
      </c>
      <c r="L921" s="20">
        <v>19082</v>
      </c>
      <c r="M921" s="37" t="s">
        <v>31</v>
      </c>
      <c r="N921" s="37" t="s">
        <v>31</v>
      </c>
      <c r="O921" s="37" t="s">
        <v>31</v>
      </c>
      <c r="P921" s="37" t="s">
        <v>31</v>
      </c>
      <c r="Q921" s="37" t="s">
        <v>31</v>
      </c>
      <c r="R921" s="7" t="s">
        <v>31</v>
      </c>
      <c r="S921" s="37" t="s">
        <v>31</v>
      </c>
      <c r="T921" s="43" t="s">
        <v>31</v>
      </c>
      <c r="U921" s="7" t="s">
        <v>31</v>
      </c>
      <c r="V921" s="48" t="s">
        <v>32</v>
      </c>
      <c r="W921" s="23" t="s">
        <v>61</v>
      </c>
      <c r="X921" s="7" t="s">
        <v>34</v>
      </c>
      <c r="Y921" s="10">
        <v>50</v>
      </c>
      <c r="Z921" s="23" t="s">
        <v>89</v>
      </c>
      <c r="AA921" s="37" t="s">
        <v>63</v>
      </c>
      <c r="AB921" s="51"/>
      <c r="AC921" s="23"/>
      <c r="AF921" s="23"/>
    </row>
    <row r="922" spans="1:32" ht="15" customHeight="1" x14ac:dyDescent="0.25">
      <c r="A922" s="42" t="s">
        <v>1531</v>
      </c>
      <c r="B922" s="13">
        <v>45436</v>
      </c>
      <c r="C922" s="29">
        <f>YEAR(B922) - YEAR(_xlfn.MINIFS($B:$B, $A:$A, A922)) + 1</f>
        <v>1</v>
      </c>
      <c r="D922" s="15">
        <f>IF(C922=1, 1500 - SUMIFS($Y:$Y, $A:$A, A922, $C:$C, C922, $E:$E, "Approved", $Z:$Z, "&lt;&gt;PFA GC", $F:$F, "&lt;&gt;No"),
   IF(C922=2, 1000 - SUMIFS($Y:$Y, $A:$A, A922, $C:$C, C922, $E:$E, "Approved", $Z:$Z, "&lt;&gt;PFA GC", $F:$F, "&lt;&gt;No"),
   IF(C922&gt;=3, 500 - SUMIFS($Y:$Y, $A:$A, A922, $C:$C, C922, $E:$E, "Approved", $Z:$Z, "&lt;&gt;PFA GC", $F:$F, "&lt;&gt;No"), "")))</f>
        <v>310.22000000000003</v>
      </c>
      <c r="E922" s="16" t="s">
        <v>28</v>
      </c>
      <c r="F922" s="28">
        <v>45436</v>
      </c>
      <c r="G922" s="28" t="s">
        <v>30</v>
      </c>
      <c r="H922" s="23" t="s">
        <v>31</v>
      </c>
      <c r="I922" s="23" t="s">
        <v>31</v>
      </c>
      <c r="J922" s="23" t="s">
        <v>31</v>
      </c>
      <c r="K922" s="23" t="s">
        <v>31</v>
      </c>
      <c r="L922" s="20">
        <v>21932</v>
      </c>
      <c r="M922" s="37" t="s">
        <v>31</v>
      </c>
      <c r="N922" s="37" t="s">
        <v>31</v>
      </c>
      <c r="O922" s="37" t="s">
        <v>31</v>
      </c>
      <c r="P922" s="37" t="s">
        <v>31</v>
      </c>
      <c r="Q922" s="37" t="s">
        <v>31</v>
      </c>
      <c r="R922" s="7" t="s">
        <v>31</v>
      </c>
      <c r="S922" s="37" t="s">
        <v>31</v>
      </c>
      <c r="T922" s="43" t="s">
        <v>31</v>
      </c>
      <c r="U922" s="7" t="s">
        <v>31</v>
      </c>
      <c r="V922" s="48" t="s">
        <v>32</v>
      </c>
      <c r="W922" s="23" t="s">
        <v>61</v>
      </c>
      <c r="X922" s="7" t="s">
        <v>34</v>
      </c>
      <c r="Y922" s="10">
        <v>50</v>
      </c>
      <c r="Z922" s="23" t="s">
        <v>89</v>
      </c>
      <c r="AA922" s="37" t="s">
        <v>63</v>
      </c>
      <c r="AB922" s="51"/>
      <c r="AC922" s="23"/>
      <c r="AF922" s="23"/>
    </row>
    <row r="923" spans="1:32" ht="15" customHeight="1" x14ac:dyDescent="0.25">
      <c r="A923" s="42" t="s">
        <v>1200</v>
      </c>
      <c r="B923" s="13">
        <v>45436</v>
      </c>
      <c r="C923" s="29">
        <f>YEAR(B923) - YEAR(_xlfn.MINIFS($B:$B, $A:$A, A923)) + 1</f>
        <v>1</v>
      </c>
      <c r="D923" s="15">
        <f>IF(C923=1, 1500 - SUMIFS($Y:$Y, $A:$A, A923, $C:$C, C923, $E:$E, "Approved", $Z:$Z, "&lt;&gt;PFA GC", $F:$F, "&lt;&gt;No"),
   IF(C923=2, 1000 - SUMIFS($Y:$Y, $A:$A, A923, $C:$C, C923, $E:$E, "Approved", $Z:$Z, "&lt;&gt;PFA GC", $F:$F, "&lt;&gt;No"),
   IF(C923&gt;=3, 500 - SUMIFS($Y:$Y, $A:$A, A923, $C:$C, C923, $E:$E, "Approved", $Z:$Z, "&lt;&gt;PFA GC", $F:$F, "&lt;&gt;No"), "")))</f>
        <v>1473</v>
      </c>
      <c r="E923" s="16" t="s">
        <v>28</v>
      </c>
      <c r="F923" s="28">
        <v>45436</v>
      </c>
      <c r="G923" s="28" t="s">
        <v>30</v>
      </c>
      <c r="H923" s="23" t="s">
        <v>31</v>
      </c>
      <c r="I923" s="23" t="s">
        <v>31</v>
      </c>
      <c r="J923" s="23" t="s">
        <v>31</v>
      </c>
      <c r="K923" s="23" t="s">
        <v>31</v>
      </c>
      <c r="L923" s="20">
        <v>29981</v>
      </c>
      <c r="M923" s="37" t="s">
        <v>31</v>
      </c>
      <c r="N923" s="37" t="s">
        <v>31</v>
      </c>
      <c r="O923" s="37" t="s">
        <v>31</v>
      </c>
      <c r="P923" s="37" t="s">
        <v>31</v>
      </c>
      <c r="Q923" s="37" t="s">
        <v>31</v>
      </c>
      <c r="R923" s="7" t="s">
        <v>31</v>
      </c>
      <c r="S923" s="37" t="s">
        <v>31</v>
      </c>
      <c r="T923" s="43" t="s">
        <v>31</v>
      </c>
      <c r="U923" s="7" t="s">
        <v>31</v>
      </c>
      <c r="V923" s="48" t="s">
        <v>32</v>
      </c>
      <c r="W923" s="23" t="s">
        <v>61</v>
      </c>
      <c r="X923" s="7" t="s">
        <v>34</v>
      </c>
      <c r="Y923" s="10">
        <v>75</v>
      </c>
      <c r="Z923" s="23" t="s">
        <v>89</v>
      </c>
      <c r="AA923" s="37" t="s">
        <v>63</v>
      </c>
      <c r="AB923" s="51"/>
      <c r="AC923" s="23"/>
      <c r="AF923" s="23"/>
    </row>
    <row r="924" spans="1:32" ht="15" customHeight="1" x14ac:dyDescent="0.25">
      <c r="A924" s="30" t="s">
        <v>1692</v>
      </c>
      <c r="B924" s="13">
        <v>45436</v>
      </c>
      <c r="C924" s="29">
        <f>YEAR(B924) - YEAR(_xlfn.MINIFS($B:$B, $A:$A, A924)) + 1</f>
        <v>1</v>
      </c>
      <c r="D924" s="15">
        <f>IF(C924=1, 1500 - SUMIFS($Y:$Y, $A:$A, A924, $C:$C, C924, $E:$E, "Approved", $Z:$Z, "&lt;&gt;PFA GC", $F:$F, "&lt;&gt;No"),
   IF(C924=2, 1000 - SUMIFS($Y:$Y, $A:$A, A924, $C:$C, C924, $E:$E, "Approved", $Z:$Z, "&lt;&gt;PFA GC", $F:$F, "&lt;&gt;No"),
   IF(C924&gt;=3, 500 - SUMIFS($Y:$Y, $A:$A, A924, $C:$C, C924, $E:$E, "Approved", $Z:$Z, "&lt;&gt;PFA GC", $F:$F, "&lt;&gt;No"), "")))</f>
        <v>1500</v>
      </c>
      <c r="E924" s="16" t="s">
        <v>28</v>
      </c>
      <c r="F924" s="28" t="s">
        <v>99</v>
      </c>
      <c r="G924" s="29" t="s">
        <v>202</v>
      </c>
      <c r="H924" s="23" t="s">
        <v>100</v>
      </c>
      <c r="I924" s="41" t="s">
        <v>94</v>
      </c>
      <c r="J924" s="23">
        <v>68144</v>
      </c>
      <c r="K924" s="37" t="s">
        <v>95</v>
      </c>
      <c r="L924" s="20">
        <v>31450</v>
      </c>
      <c r="M924" s="37" t="s">
        <v>96</v>
      </c>
      <c r="N924" s="37" t="s">
        <v>97</v>
      </c>
      <c r="O924" s="37" t="s">
        <v>98</v>
      </c>
      <c r="P924" s="37" t="s">
        <v>270</v>
      </c>
      <c r="Q924" s="37" t="s">
        <v>114</v>
      </c>
      <c r="R924" s="7" t="s">
        <v>507</v>
      </c>
      <c r="S924" s="23">
        <v>4</v>
      </c>
      <c r="T924" s="43">
        <v>9250</v>
      </c>
      <c r="U924" s="7">
        <v>5</v>
      </c>
      <c r="V924" s="48" t="s">
        <v>32</v>
      </c>
      <c r="W924" s="23" t="s">
        <v>251</v>
      </c>
      <c r="X924" s="7" t="s">
        <v>43</v>
      </c>
      <c r="Y924" s="10">
        <v>740</v>
      </c>
      <c r="Z924" s="23"/>
      <c r="AA924" s="12"/>
      <c r="AB924" s="51"/>
      <c r="AC924" s="29"/>
      <c r="AF924" s="23"/>
    </row>
    <row r="925" spans="1:32" ht="15" customHeight="1" x14ac:dyDescent="0.25">
      <c r="A925" s="30" t="s">
        <v>1693</v>
      </c>
      <c r="B925" s="13">
        <v>45436</v>
      </c>
      <c r="C925" s="29">
        <f>YEAR(B925) - YEAR(_xlfn.MINIFS($B:$B, $A:$A, A925)) + 1</f>
        <v>1</v>
      </c>
      <c r="D925" s="15">
        <f>IF(C925=1, 1500 - SUMIFS($Y:$Y, $A:$A, A925, $C:$C, C925, $E:$E, "Approved", $Z:$Z, "&lt;&gt;PFA GC", $F:$F, "&lt;&gt;No"),
   IF(C925=2, 1000 - SUMIFS($Y:$Y, $A:$A, A925, $C:$C, C925, $E:$E, "Approved", $Z:$Z, "&lt;&gt;PFA GC", $F:$F, "&lt;&gt;No"),
   IF(C925&gt;=3, 500 - SUMIFS($Y:$Y, $A:$A, A925, $C:$C, C925, $E:$E, "Approved", $Z:$Z, "&lt;&gt;PFA GC", $F:$F, "&lt;&gt;No"), "")))</f>
        <v>1500</v>
      </c>
      <c r="E925" s="36" t="s">
        <v>147</v>
      </c>
      <c r="F925" s="28" t="s">
        <v>99</v>
      </c>
      <c r="G925" s="44" t="s">
        <v>229</v>
      </c>
      <c r="K925" s="37"/>
      <c r="L925" s="20" t="s">
        <v>31</v>
      </c>
      <c r="M925" s="37"/>
      <c r="R925" s="7"/>
      <c r="S925" s="23"/>
      <c r="T925" s="43"/>
      <c r="U925" s="7"/>
      <c r="V925" s="48" t="s">
        <v>82</v>
      </c>
      <c r="W925" s="23"/>
      <c r="X925" s="7" t="s">
        <v>41</v>
      </c>
      <c r="Y925" s="10"/>
      <c r="Z925" s="23"/>
      <c r="AA925" s="12"/>
      <c r="AB925" s="51"/>
      <c r="AC925" s="29"/>
      <c r="AF925" s="23"/>
    </row>
    <row r="926" spans="1:32" ht="15" customHeight="1" x14ac:dyDescent="0.25">
      <c r="A926" s="30" t="s">
        <v>1487</v>
      </c>
      <c r="B926" s="13">
        <v>45440</v>
      </c>
      <c r="C926" s="29">
        <f>YEAR(B926) - YEAR(_xlfn.MINIFS($B:$B, $A:$A, A926)) + 1</f>
        <v>1</v>
      </c>
      <c r="D926" s="15">
        <f>IF(C926=1, 1500 - SUMIFS($Y:$Y, $A:$A, A926, $C:$C, C926, $E:$E, "Approved", $Z:$Z, "&lt;&gt;PFA GC", $F:$F, "&lt;&gt;No"),
   IF(C926=2, 1000 - SUMIFS($Y:$Y, $A:$A, A926, $C:$C, C926, $E:$E, "Approved", $Z:$Z, "&lt;&gt;PFA GC", $F:$F, "&lt;&gt;No"),
   IF(C926&gt;=3, 500 - SUMIFS($Y:$Y, $A:$A, A926, $C:$C, C926, $E:$E, "Approved", $Z:$Z, "&lt;&gt;PFA GC", $F:$F, "&lt;&gt;No"), "")))</f>
        <v>-100</v>
      </c>
      <c r="E926" s="16" t="s">
        <v>28</v>
      </c>
      <c r="F926" s="28" t="s">
        <v>29</v>
      </c>
      <c r="G926" s="29" t="s">
        <v>30</v>
      </c>
      <c r="H926" s="23" t="s">
        <v>93</v>
      </c>
      <c r="I926" s="23" t="s">
        <v>94</v>
      </c>
      <c r="J926" s="23">
        <v>68508</v>
      </c>
      <c r="K926" s="23" t="s">
        <v>151</v>
      </c>
      <c r="L926" s="20" t="s">
        <v>2081</v>
      </c>
      <c r="M926" s="37" t="s">
        <v>101</v>
      </c>
      <c r="N926" s="23" t="s">
        <v>102</v>
      </c>
      <c r="O926" s="23" t="s">
        <v>98</v>
      </c>
      <c r="P926" s="41" t="s">
        <v>270</v>
      </c>
      <c r="Q926" s="23" t="s">
        <v>114</v>
      </c>
      <c r="R926" s="7" t="s">
        <v>31</v>
      </c>
      <c r="S926" s="23">
        <v>1</v>
      </c>
      <c r="T926" s="43">
        <v>619.5</v>
      </c>
      <c r="U926" s="7">
        <v>15</v>
      </c>
      <c r="V926" s="41" t="s">
        <v>81</v>
      </c>
      <c r="W926" s="23" t="s">
        <v>109</v>
      </c>
      <c r="X926" s="7" t="s">
        <v>43</v>
      </c>
      <c r="Y926" s="10">
        <v>800</v>
      </c>
      <c r="Z926" s="23" t="s">
        <v>146</v>
      </c>
      <c r="AA926" s="12" t="s">
        <v>524</v>
      </c>
      <c r="AB926" s="51" t="s">
        <v>29</v>
      </c>
      <c r="AC926" s="23"/>
      <c r="AF926" s="23"/>
    </row>
    <row r="927" spans="1:32" ht="15" customHeight="1" x14ac:dyDescent="0.25">
      <c r="A927" s="30" t="s">
        <v>1535</v>
      </c>
      <c r="B927" s="13">
        <v>45440</v>
      </c>
      <c r="C927" s="29">
        <f>YEAR(B927) - YEAR(_xlfn.MINIFS($B:$B, $A:$A, A927)) + 1</f>
        <v>1</v>
      </c>
      <c r="D927" s="15">
        <f>IF(C927=1, 1500 - SUMIFS($Y:$Y, $A:$A, A927, $C:$C, C927, $E:$E, "Approved", $Z:$Z, "&lt;&gt;PFA GC", $F:$F, "&lt;&gt;No"),
   IF(C927=2, 1000 - SUMIFS($Y:$Y, $A:$A, A927, $C:$C, C927, $E:$E, "Approved", $Z:$Z, "&lt;&gt;PFA GC", $F:$F, "&lt;&gt;No"),
   IF(C927&gt;=3, 500 - SUMIFS($Y:$Y, $A:$A, A927, $C:$C, C927, $E:$E, "Approved", $Z:$Z, "&lt;&gt;PFA GC", $F:$F, "&lt;&gt;No"), "")))</f>
        <v>1173.6399999999999</v>
      </c>
      <c r="E927" s="36" t="s">
        <v>139</v>
      </c>
      <c r="F927" s="28" t="s">
        <v>99</v>
      </c>
      <c r="G927" s="29" t="s">
        <v>202</v>
      </c>
      <c r="H927" s="23" t="s">
        <v>588</v>
      </c>
      <c r="I927" s="23" t="s">
        <v>94</v>
      </c>
      <c r="J927" s="23">
        <v>68944</v>
      </c>
      <c r="K927" s="37" t="s">
        <v>95</v>
      </c>
      <c r="L927" s="20">
        <v>22933</v>
      </c>
      <c r="M927" s="37" t="s">
        <v>96</v>
      </c>
      <c r="N927" s="37" t="s">
        <v>97</v>
      </c>
      <c r="O927" s="37" t="s">
        <v>98</v>
      </c>
      <c r="P927" s="37" t="s">
        <v>270</v>
      </c>
      <c r="Q927" s="37" t="s">
        <v>114</v>
      </c>
      <c r="R927" s="7" t="s">
        <v>589</v>
      </c>
      <c r="S927" s="23">
        <v>2</v>
      </c>
      <c r="T927" s="43">
        <v>4715.76</v>
      </c>
      <c r="U927" s="7">
        <v>40</v>
      </c>
      <c r="V927" s="48" t="s">
        <v>144</v>
      </c>
      <c r="W927" s="23" t="s">
        <v>145</v>
      </c>
      <c r="X927" s="7" t="s">
        <v>33</v>
      </c>
      <c r="Y927" s="10">
        <v>1000</v>
      </c>
      <c r="Z927" s="23"/>
      <c r="AA927" s="12" t="s">
        <v>590</v>
      </c>
      <c r="AB927" s="51"/>
      <c r="AC927" s="23"/>
      <c r="AF927" s="23"/>
    </row>
    <row r="928" spans="1:32" ht="15" customHeight="1" x14ac:dyDescent="0.25">
      <c r="A928" s="30" t="s">
        <v>1674</v>
      </c>
      <c r="B928" s="13">
        <v>45440</v>
      </c>
      <c r="C928" s="29">
        <f>YEAR(B928) - YEAR(_xlfn.MINIFS($B:$B, $A:$A, A928)) + 1</f>
        <v>1</v>
      </c>
      <c r="D928" s="15">
        <f>IF(C928=1, 1500 - SUMIFS($Y:$Y, $A:$A, A928, $C:$C, C928, $E:$E, "Approved", $Z:$Z, "&lt;&gt;PFA GC", $F:$F, "&lt;&gt;No"),
   IF(C928=2, 1000 - SUMIFS($Y:$Y, $A:$A, A928, $C:$C, C928, $E:$E, "Approved", $Z:$Z, "&lt;&gt;PFA GC", $F:$F, "&lt;&gt;No"),
   IF(C928&gt;=3, 500 - SUMIFS($Y:$Y, $A:$A, A928, $C:$C, C928, $E:$E, "Approved", $Z:$Z, "&lt;&gt;PFA GC", $F:$F, "&lt;&gt;No"), "")))</f>
        <v>475</v>
      </c>
      <c r="E928" s="16" t="s">
        <v>28</v>
      </c>
      <c r="F928" s="28" t="s">
        <v>29</v>
      </c>
      <c r="G928" s="29" t="s">
        <v>30</v>
      </c>
      <c r="H928" s="23" t="s">
        <v>132</v>
      </c>
      <c r="I928" s="23" t="s">
        <v>94</v>
      </c>
      <c r="J928" s="23">
        <v>68410</v>
      </c>
      <c r="K928" s="37" t="s">
        <v>95</v>
      </c>
      <c r="L928" s="20" t="s">
        <v>31</v>
      </c>
      <c r="M928" s="37"/>
      <c r="R928" s="7"/>
      <c r="S928" s="23"/>
      <c r="T928" s="43"/>
      <c r="U928" s="7"/>
      <c r="V928" s="41" t="s">
        <v>81</v>
      </c>
      <c r="W928" s="23" t="s">
        <v>109</v>
      </c>
      <c r="X928" s="7" t="s">
        <v>34</v>
      </c>
      <c r="Y928" s="10">
        <v>200</v>
      </c>
      <c r="Z928" s="23" t="s">
        <v>35</v>
      </c>
      <c r="AA928" s="12" t="s">
        <v>52</v>
      </c>
      <c r="AB928" s="51"/>
      <c r="AC928" s="23"/>
      <c r="AF928" s="23"/>
    </row>
    <row r="929" spans="1:32" ht="15" customHeight="1" x14ac:dyDescent="0.25">
      <c r="A929" s="42" t="s">
        <v>1694</v>
      </c>
      <c r="B929" s="13">
        <v>45441</v>
      </c>
      <c r="C929" s="29">
        <f>YEAR(B929) - YEAR(_xlfn.MINIFS($B:$B, $A:$A, A929)) + 1</f>
        <v>1</v>
      </c>
      <c r="D929" s="15">
        <f>IF(C929=1, 1500 - SUMIFS($Y:$Y, $A:$A, A929, $C:$C, C929, $E:$E, "Approved", $Z:$Z, "&lt;&gt;PFA GC", $F:$F, "&lt;&gt;No"),
   IF(C929=2, 1000 - SUMIFS($Y:$Y, $A:$A, A929, $C:$C, C929, $E:$E, "Approved", $Z:$Z, "&lt;&gt;PFA GC", $F:$F, "&lt;&gt;No"),
   IF(C929&gt;=3, 500 - SUMIFS($Y:$Y, $A:$A, A929, $C:$C, C929, $E:$E, "Approved", $Z:$Z, "&lt;&gt;PFA GC", $F:$F, "&lt;&gt;No"), "")))</f>
        <v>809.02</v>
      </c>
      <c r="E929" s="16" t="s">
        <v>28</v>
      </c>
      <c r="F929" s="28">
        <v>45441</v>
      </c>
      <c r="G929" s="28" t="s">
        <v>30</v>
      </c>
      <c r="H929" s="23" t="s">
        <v>31</v>
      </c>
      <c r="I929" s="23" t="s">
        <v>31</v>
      </c>
      <c r="J929" s="23" t="s">
        <v>31</v>
      </c>
      <c r="K929" s="23" t="s">
        <v>31</v>
      </c>
      <c r="L929" s="20">
        <v>19206</v>
      </c>
      <c r="M929" s="37" t="s">
        <v>31</v>
      </c>
      <c r="N929" s="37" t="s">
        <v>31</v>
      </c>
      <c r="O929" s="37" t="s">
        <v>31</v>
      </c>
      <c r="P929" s="37" t="s">
        <v>31</v>
      </c>
      <c r="Q929" s="37" t="s">
        <v>31</v>
      </c>
      <c r="R929" s="7" t="s">
        <v>31</v>
      </c>
      <c r="S929" s="37" t="s">
        <v>31</v>
      </c>
      <c r="T929" s="43" t="s">
        <v>31</v>
      </c>
      <c r="U929" s="7" t="s">
        <v>31</v>
      </c>
      <c r="V929" s="48" t="s">
        <v>32</v>
      </c>
      <c r="W929" s="23" t="s">
        <v>693</v>
      </c>
      <c r="X929" s="7" t="s">
        <v>34</v>
      </c>
      <c r="Y929" s="10">
        <v>100</v>
      </c>
      <c r="Z929" s="23" t="s">
        <v>89</v>
      </c>
      <c r="AA929" s="37" t="s">
        <v>63</v>
      </c>
      <c r="AB929" s="51"/>
      <c r="AC929" s="23"/>
      <c r="AF929" s="23"/>
    </row>
    <row r="930" spans="1:32" ht="15" customHeight="1" x14ac:dyDescent="0.25">
      <c r="A930" s="42" t="s">
        <v>1605</v>
      </c>
      <c r="B930" s="13">
        <v>45441</v>
      </c>
      <c r="C930" s="29">
        <f>YEAR(B930) - YEAR(_xlfn.MINIFS($B:$B, $A:$A, A930)) + 1</f>
        <v>1</v>
      </c>
      <c r="D930" s="15">
        <f>IF(C930=1, 1500 - SUMIFS($Y:$Y, $A:$A, A930, $C:$C, C930, $E:$E, "Approved", $Z:$Z, "&lt;&gt;PFA GC", $F:$F, "&lt;&gt;No"),
   IF(C930=2, 1000 - SUMIFS($Y:$Y, $A:$A, A930, $C:$C, C930, $E:$E, "Approved", $Z:$Z, "&lt;&gt;PFA GC", $F:$F, "&lt;&gt;No"),
   IF(C930&gt;=3, 500 - SUMIFS($Y:$Y, $A:$A, A930, $C:$C, C930, $E:$E, "Approved", $Z:$Z, "&lt;&gt;PFA GC", $F:$F, "&lt;&gt;No"), "")))</f>
        <v>260</v>
      </c>
      <c r="E930" s="16" t="s">
        <v>28</v>
      </c>
      <c r="F930" s="28">
        <v>45441</v>
      </c>
      <c r="G930" s="28" t="s">
        <v>30</v>
      </c>
      <c r="H930" s="23" t="s">
        <v>31</v>
      </c>
      <c r="I930" s="23" t="s">
        <v>31</v>
      </c>
      <c r="J930" s="23" t="s">
        <v>31</v>
      </c>
      <c r="K930" s="23" t="s">
        <v>31</v>
      </c>
      <c r="L930" s="20">
        <v>26431</v>
      </c>
      <c r="M930" s="37" t="s">
        <v>31</v>
      </c>
      <c r="N930" s="37" t="s">
        <v>31</v>
      </c>
      <c r="O930" s="37" t="s">
        <v>31</v>
      </c>
      <c r="P930" s="37" t="s">
        <v>31</v>
      </c>
      <c r="Q930" s="37" t="s">
        <v>31</v>
      </c>
      <c r="R930" s="7" t="s">
        <v>31</v>
      </c>
      <c r="S930" s="37" t="s">
        <v>31</v>
      </c>
      <c r="T930" s="43" t="s">
        <v>31</v>
      </c>
      <c r="U930" s="7" t="s">
        <v>31</v>
      </c>
      <c r="V930" s="48" t="s">
        <v>32</v>
      </c>
      <c r="W930" s="23" t="s">
        <v>61</v>
      </c>
      <c r="X930" s="7" t="s">
        <v>34</v>
      </c>
      <c r="Y930" s="10">
        <v>100</v>
      </c>
      <c r="Z930" s="23" t="s">
        <v>89</v>
      </c>
      <c r="AA930" s="37" t="s">
        <v>63</v>
      </c>
      <c r="AB930" s="51"/>
      <c r="AC930" s="23"/>
      <c r="AF930" s="23"/>
    </row>
    <row r="931" spans="1:32" ht="15" customHeight="1" x14ac:dyDescent="0.25">
      <c r="A931" s="30" t="s">
        <v>1694</v>
      </c>
      <c r="B931" s="13">
        <v>45442</v>
      </c>
      <c r="C931" s="29">
        <f>YEAR(B931) - YEAR(_xlfn.MINIFS($B:$B, $A:$A, A931)) + 1</f>
        <v>1</v>
      </c>
      <c r="D931" s="15">
        <f>IF(C931=1, 1500 - SUMIFS($Y:$Y, $A:$A, A931, $C:$C, C931, $E:$E, "Approved", $Z:$Z, "&lt;&gt;PFA GC", $F:$F, "&lt;&gt;No"),
   IF(C931=2, 1000 - SUMIFS($Y:$Y, $A:$A, A931, $C:$C, C931, $E:$E, "Approved", $Z:$Z, "&lt;&gt;PFA GC", $F:$F, "&lt;&gt;No"),
   IF(C931&gt;=3, 500 - SUMIFS($Y:$Y, $A:$A, A931, $C:$C, C931, $E:$E, "Approved", $Z:$Z, "&lt;&gt;PFA GC", $F:$F, "&lt;&gt;No"), "")))</f>
        <v>809.02</v>
      </c>
      <c r="E931" s="16" t="s">
        <v>28</v>
      </c>
      <c r="F931" s="28" t="s">
        <v>29</v>
      </c>
      <c r="G931" s="29" t="s">
        <v>30</v>
      </c>
      <c r="H931" s="23" t="s">
        <v>446</v>
      </c>
      <c r="I931" s="23" t="s">
        <v>94</v>
      </c>
      <c r="J931" s="23">
        <v>68117</v>
      </c>
      <c r="K931" s="37" t="s">
        <v>95</v>
      </c>
      <c r="L931" s="20">
        <v>19206</v>
      </c>
      <c r="M931" s="37" t="s">
        <v>96</v>
      </c>
      <c r="N931" s="37" t="s">
        <v>97</v>
      </c>
      <c r="O931" s="37" t="s">
        <v>98</v>
      </c>
      <c r="P931" s="37" t="s">
        <v>270</v>
      </c>
      <c r="Q931" s="37" t="s">
        <v>231</v>
      </c>
      <c r="R931" s="7" t="s">
        <v>499</v>
      </c>
      <c r="S931" s="23">
        <v>2</v>
      </c>
      <c r="T931" s="43">
        <v>2290</v>
      </c>
      <c r="U931" s="7">
        <v>12</v>
      </c>
      <c r="V931" s="48" t="s">
        <v>32</v>
      </c>
      <c r="W931" s="23" t="s">
        <v>693</v>
      </c>
      <c r="X931" s="7" t="s">
        <v>43</v>
      </c>
      <c r="Y931" s="10">
        <v>690.98</v>
      </c>
      <c r="Z931" s="23"/>
      <c r="AA931" s="12"/>
      <c r="AB931" s="51"/>
      <c r="AC931" s="23"/>
      <c r="AF931" s="23"/>
    </row>
    <row r="932" spans="1:32" ht="15" customHeight="1" x14ac:dyDescent="0.25">
      <c r="A932" s="42" t="s">
        <v>1696</v>
      </c>
      <c r="B932" s="13">
        <v>45442</v>
      </c>
      <c r="C932" s="29">
        <f>YEAR(B932) - YEAR(_xlfn.MINIFS($B:$B, $A:$A, A932)) + 1</f>
        <v>1</v>
      </c>
      <c r="D932" s="15">
        <f>IF(C932=1, 1500 - SUMIFS($Y:$Y, $A:$A, A932, $C:$C, C932, $E:$E, "Approved", $Z:$Z, "&lt;&gt;PFA GC", $F:$F, "&lt;&gt;No"),
   IF(C932=2, 1000 - SUMIFS($Y:$Y, $A:$A, A932, $C:$C, C932, $E:$E, "Approved", $Z:$Z, "&lt;&gt;PFA GC", $F:$F, "&lt;&gt;No"),
   IF(C932&gt;=3, 500 - SUMIFS($Y:$Y, $A:$A, A932, $C:$C, C932, $E:$E, "Approved", $Z:$Z, "&lt;&gt;PFA GC", $F:$F, "&lt;&gt;No"), "")))</f>
        <v>1500</v>
      </c>
      <c r="E932" s="16" t="s">
        <v>28</v>
      </c>
      <c r="F932" s="28">
        <v>45442</v>
      </c>
      <c r="G932" s="28" t="s">
        <v>30</v>
      </c>
      <c r="H932" s="23" t="s">
        <v>31</v>
      </c>
      <c r="I932" s="23" t="s">
        <v>31</v>
      </c>
      <c r="J932" s="23" t="s">
        <v>31</v>
      </c>
      <c r="K932" s="23" t="s">
        <v>31</v>
      </c>
      <c r="L932" s="20">
        <v>22814</v>
      </c>
      <c r="M932" s="37" t="s">
        <v>31</v>
      </c>
      <c r="N932" s="37" t="s">
        <v>31</v>
      </c>
      <c r="O932" s="37" t="s">
        <v>31</v>
      </c>
      <c r="P932" s="37" t="s">
        <v>31</v>
      </c>
      <c r="Q932" s="37" t="s">
        <v>31</v>
      </c>
      <c r="R932" s="7" t="s">
        <v>31</v>
      </c>
      <c r="S932" s="37" t="s">
        <v>31</v>
      </c>
      <c r="T932" s="43" t="s">
        <v>31</v>
      </c>
      <c r="U932" s="7" t="s">
        <v>31</v>
      </c>
      <c r="V932" s="48" t="s">
        <v>32</v>
      </c>
      <c r="W932" s="23" t="s">
        <v>156</v>
      </c>
      <c r="X932" s="7" t="s">
        <v>34</v>
      </c>
      <c r="Y932" s="10">
        <v>100</v>
      </c>
      <c r="Z932" s="23" t="s">
        <v>89</v>
      </c>
      <c r="AA932" s="37" t="s">
        <v>63</v>
      </c>
      <c r="AB932" s="51"/>
      <c r="AC932" s="23"/>
      <c r="AF932" s="23"/>
    </row>
    <row r="933" spans="1:32" ht="15" customHeight="1" x14ac:dyDescent="0.25">
      <c r="A933" s="30" t="s">
        <v>1695</v>
      </c>
      <c r="B933" s="13">
        <v>45442</v>
      </c>
      <c r="C933" s="29">
        <f>YEAR(B933) - YEAR(_xlfn.MINIFS($B:$B, $A:$A, A933)) + 1</f>
        <v>1</v>
      </c>
      <c r="D933" s="15">
        <f>IF(C933=1, 1500 - SUMIFS($Y:$Y, $A:$A, A933, $C:$C, C933, $E:$E, "Approved", $Z:$Z, "&lt;&gt;PFA GC", $F:$F, "&lt;&gt;No"),
   IF(C933=2, 1000 - SUMIFS($Y:$Y, $A:$A, A933, $C:$C, C933, $E:$E, "Approved", $Z:$Z, "&lt;&gt;PFA GC", $F:$F, "&lt;&gt;No"),
   IF(C933&gt;=3, 500 - SUMIFS($Y:$Y, $A:$A, A933, $C:$C, C933, $E:$E, "Approved", $Z:$Z, "&lt;&gt;PFA GC", $F:$F, "&lt;&gt;No"), "")))</f>
        <v>0.83999999999991815</v>
      </c>
      <c r="E933" s="16" t="s">
        <v>28</v>
      </c>
      <c r="F933" s="28" t="s">
        <v>29</v>
      </c>
      <c r="G933" s="29" t="s">
        <v>30</v>
      </c>
      <c r="H933" s="23" t="s">
        <v>727</v>
      </c>
      <c r="I933" s="23" t="s">
        <v>94</v>
      </c>
      <c r="J933" s="23">
        <v>68202</v>
      </c>
      <c r="K933" s="37" t="s">
        <v>95</v>
      </c>
      <c r="L933" s="20">
        <v>22915</v>
      </c>
      <c r="M933" s="37" t="s">
        <v>235</v>
      </c>
      <c r="N933" s="37" t="s">
        <v>97</v>
      </c>
      <c r="O933" s="37" t="s">
        <v>98</v>
      </c>
      <c r="P933" s="37" t="s">
        <v>270</v>
      </c>
      <c r="Q933" s="37" t="s">
        <v>114</v>
      </c>
      <c r="R933" s="7" t="s">
        <v>488</v>
      </c>
      <c r="S933" s="23">
        <v>2</v>
      </c>
      <c r="T933" s="43">
        <v>0</v>
      </c>
      <c r="U933" s="7">
        <v>150</v>
      </c>
      <c r="V933" s="34" t="s">
        <v>84</v>
      </c>
      <c r="W933" s="23" t="s">
        <v>526</v>
      </c>
      <c r="X933" s="7" t="s">
        <v>45</v>
      </c>
      <c r="Y933" s="10">
        <v>274.97000000000003</v>
      </c>
      <c r="Z933" s="23"/>
      <c r="AA933" s="12" t="s">
        <v>728</v>
      </c>
      <c r="AB933" s="51"/>
      <c r="AC933" s="23"/>
      <c r="AF933" s="23"/>
    </row>
    <row r="934" spans="1:32" ht="15" customHeight="1" x14ac:dyDescent="0.25">
      <c r="A934" s="30" t="s">
        <v>1695</v>
      </c>
      <c r="B934" s="13">
        <v>45442</v>
      </c>
      <c r="C934" s="29">
        <f>YEAR(B934) - YEAR(_xlfn.MINIFS($B:$B, $A:$A, A934)) + 1</f>
        <v>1</v>
      </c>
      <c r="D934" s="15">
        <f>IF(C934=1, 1500 - SUMIFS($Y:$Y, $A:$A, A934, $C:$C, C934, $E:$E, "Approved", $Z:$Z, "&lt;&gt;PFA GC", $F:$F, "&lt;&gt;No"),
   IF(C934=2, 1000 - SUMIFS($Y:$Y, $A:$A, A934, $C:$C, C934, $E:$E, "Approved", $Z:$Z, "&lt;&gt;PFA GC", $F:$F, "&lt;&gt;No"),
   IF(C934&gt;=3, 500 - SUMIFS($Y:$Y, $A:$A, A934, $C:$C, C934, $E:$E, "Approved", $Z:$Z, "&lt;&gt;PFA GC", $F:$F, "&lt;&gt;No"), "")))</f>
        <v>0.83999999999991815</v>
      </c>
      <c r="E934" s="16" t="s">
        <v>28</v>
      </c>
      <c r="F934" s="28" t="s">
        <v>29</v>
      </c>
      <c r="G934" s="29" t="s">
        <v>30</v>
      </c>
      <c r="H934" s="23" t="s">
        <v>727</v>
      </c>
      <c r="I934" s="23" t="s">
        <v>94</v>
      </c>
      <c r="J934" s="23">
        <v>68202</v>
      </c>
      <c r="K934" s="37" t="s">
        <v>95</v>
      </c>
      <c r="L934" s="20">
        <v>22915</v>
      </c>
      <c r="M934" s="37" t="s">
        <v>235</v>
      </c>
      <c r="N934" s="37" t="s">
        <v>97</v>
      </c>
      <c r="O934" s="37" t="s">
        <v>98</v>
      </c>
      <c r="P934" s="37" t="s">
        <v>270</v>
      </c>
      <c r="Q934" s="37" t="s">
        <v>114</v>
      </c>
      <c r="R934" s="7" t="s">
        <v>488</v>
      </c>
      <c r="S934" s="23">
        <v>2</v>
      </c>
      <c r="T934" s="43">
        <v>0</v>
      </c>
      <c r="U934" s="7">
        <v>150</v>
      </c>
      <c r="V934" s="34" t="s">
        <v>84</v>
      </c>
      <c r="W934" s="23" t="s">
        <v>526</v>
      </c>
      <c r="X934" s="7" t="s">
        <v>43</v>
      </c>
      <c r="Y934" s="10">
        <v>646.58000000000004</v>
      </c>
      <c r="Z934" s="23"/>
      <c r="AA934" s="12"/>
      <c r="AB934" s="51"/>
      <c r="AC934" s="23"/>
      <c r="AF934" s="23"/>
    </row>
    <row r="935" spans="1:32" ht="15" customHeight="1" x14ac:dyDescent="0.25">
      <c r="A935" s="30" t="s">
        <v>1700</v>
      </c>
      <c r="B935" s="13">
        <v>45443</v>
      </c>
      <c r="C935" s="29">
        <f>YEAR(B935) - YEAR(_xlfn.MINIFS($B:$B, $A:$A, A935)) + 1</f>
        <v>1</v>
      </c>
      <c r="D935" s="15">
        <f>IF(C935=1, 1500 - SUMIFS($Y:$Y, $A:$A, A935, $C:$C, C935, $E:$E, "Approved", $Z:$Z, "&lt;&gt;PFA GC", $F:$F, "&lt;&gt;No"),
   IF(C935=2, 1000 - SUMIFS($Y:$Y, $A:$A, A935, $C:$C, C935, $E:$E, "Approved", $Z:$Z, "&lt;&gt;PFA GC", $F:$F, "&lt;&gt;No"),
   IF(C935&gt;=3, 500 - SUMIFS($Y:$Y, $A:$A, A935, $C:$C, C935, $E:$E, "Approved", $Z:$Z, "&lt;&gt;PFA GC", $F:$F, "&lt;&gt;No"), "")))</f>
        <v>488.11</v>
      </c>
      <c r="E935" s="16" t="s">
        <v>28</v>
      </c>
      <c r="F935" s="28" t="s">
        <v>29</v>
      </c>
      <c r="G935" s="29" t="s">
        <v>30</v>
      </c>
      <c r="H935" s="23" t="s">
        <v>93</v>
      </c>
      <c r="I935" s="23" t="s">
        <v>125</v>
      </c>
      <c r="J935" s="23">
        <v>68510</v>
      </c>
      <c r="K935" s="37" t="s">
        <v>95</v>
      </c>
      <c r="L935" s="20">
        <v>17977</v>
      </c>
      <c r="M935" s="37" t="s">
        <v>108</v>
      </c>
      <c r="N935" s="37" t="s">
        <v>97</v>
      </c>
      <c r="O935" s="37" t="s">
        <v>98</v>
      </c>
      <c r="P935" s="37" t="s">
        <v>270</v>
      </c>
      <c r="Q935" s="37" t="s">
        <v>114</v>
      </c>
      <c r="R935" s="7" t="s">
        <v>486</v>
      </c>
      <c r="S935" s="23">
        <v>1</v>
      </c>
      <c r="T935" s="43">
        <v>1653</v>
      </c>
      <c r="U935" s="7">
        <v>21</v>
      </c>
      <c r="V935" s="34" t="s">
        <v>81</v>
      </c>
      <c r="W935" s="23" t="s">
        <v>610</v>
      </c>
      <c r="X935" s="7" t="s">
        <v>43</v>
      </c>
      <c r="Y935" s="10">
        <v>1011.89</v>
      </c>
      <c r="Z935" s="23"/>
      <c r="AA935" s="12"/>
      <c r="AB935" s="51"/>
      <c r="AC935" s="23"/>
      <c r="AF935" s="23"/>
    </row>
    <row r="936" spans="1:32" ht="15" customHeight="1" x14ac:dyDescent="0.25">
      <c r="A936" s="30" t="s">
        <v>1697</v>
      </c>
      <c r="B936" s="13">
        <v>45443</v>
      </c>
      <c r="C936" s="29">
        <f>YEAR(B936) - YEAR(_xlfn.MINIFS($B:$B, $A:$A, A936)) + 1</f>
        <v>1</v>
      </c>
      <c r="D936" s="15">
        <f>IF(C936=1, 1500 - SUMIFS($Y:$Y, $A:$A, A936, $C:$C, C936, $E:$E, "Approved", $Z:$Z, "&lt;&gt;PFA GC", $F:$F, "&lt;&gt;No"),
   IF(C936=2, 1000 - SUMIFS($Y:$Y, $A:$A, A936, $C:$C, C936, $E:$E, "Approved", $Z:$Z, "&lt;&gt;PFA GC", $F:$F, "&lt;&gt;No"),
   IF(C936&gt;=3, 500 - SUMIFS($Y:$Y, $A:$A, A936, $C:$C, C936, $E:$E, "Approved", $Z:$Z, "&lt;&gt;PFA GC", $F:$F, "&lt;&gt;No"), "")))</f>
        <v>400</v>
      </c>
      <c r="E936" s="16" t="s">
        <v>28</v>
      </c>
      <c r="F936" s="28" t="s">
        <v>29</v>
      </c>
      <c r="G936" s="29" t="s">
        <v>30</v>
      </c>
      <c r="H936" s="23" t="s">
        <v>93</v>
      </c>
      <c r="I936" s="23" t="s">
        <v>125</v>
      </c>
      <c r="J936" s="23">
        <v>68506</v>
      </c>
      <c r="K936" s="37" t="s">
        <v>95</v>
      </c>
      <c r="L936" s="20">
        <v>18801</v>
      </c>
      <c r="M936" s="37" t="s">
        <v>96</v>
      </c>
      <c r="N936" s="37" t="s">
        <v>97</v>
      </c>
      <c r="O936" s="37" t="s">
        <v>98</v>
      </c>
      <c r="P936" s="37" t="s">
        <v>270</v>
      </c>
      <c r="Q936" s="37" t="s">
        <v>114</v>
      </c>
      <c r="R936" s="7" t="s">
        <v>486</v>
      </c>
      <c r="S936" s="23">
        <v>2</v>
      </c>
      <c r="T936" s="43">
        <v>2435</v>
      </c>
      <c r="U936" s="7">
        <v>18</v>
      </c>
      <c r="V936" s="34" t="s">
        <v>81</v>
      </c>
      <c r="W936" s="23" t="s">
        <v>610</v>
      </c>
      <c r="X936" s="7" t="s">
        <v>34</v>
      </c>
      <c r="Y936" s="10">
        <v>200</v>
      </c>
      <c r="Z936" s="23" t="s">
        <v>35</v>
      </c>
      <c r="AA936" s="12" t="s">
        <v>52</v>
      </c>
      <c r="AB936" s="51"/>
      <c r="AC936" s="23"/>
      <c r="AF936" s="23"/>
    </row>
    <row r="937" spans="1:32" ht="15" customHeight="1" x14ac:dyDescent="0.25">
      <c r="A937" s="30" t="s">
        <v>1697</v>
      </c>
      <c r="B937" s="13">
        <v>45443</v>
      </c>
      <c r="C937" s="29">
        <f>YEAR(B937) - YEAR(_xlfn.MINIFS($B:$B, $A:$A, A937)) + 1</f>
        <v>1</v>
      </c>
      <c r="D937" s="15">
        <f>IF(C937=1, 1500 - SUMIFS($Y:$Y, $A:$A, A937, $C:$C, C937, $E:$E, "Approved", $Z:$Z, "&lt;&gt;PFA GC", $F:$F, "&lt;&gt;No"),
   IF(C937=2, 1000 - SUMIFS($Y:$Y, $A:$A, A937, $C:$C, C937, $E:$E, "Approved", $Z:$Z, "&lt;&gt;PFA GC", $F:$F, "&lt;&gt;No"),
   IF(C937&gt;=3, 500 - SUMIFS($Y:$Y, $A:$A, A937, $C:$C, C937, $E:$E, "Approved", $Z:$Z, "&lt;&gt;PFA GC", $F:$F, "&lt;&gt;No"), "")))</f>
        <v>400</v>
      </c>
      <c r="E937" s="16" t="s">
        <v>28</v>
      </c>
      <c r="F937" s="28" t="s">
        <v>29</v>
      </c>
      <c r="G937" s="29" t="s">
        <v>30</v>
      </c>
      <c r="H937" s="23" t="s">
        <v>93</v>
      </c>
      <c r="I937" s="23" t="s">
        <v>125</v>
      </c>
      <c r="J937" s="23">
        <v>68506</v>
      </c>
      <c r="K937" s="37" t="s">
        <v>95</v>
      </c>
      <c r="L937" s="20">
        <v>18801</v>
      </c>
      <c r="M937" s="37" t="s">
        <v>96</v>
      </c>
      <c r="N937" s="37" t="s">
        <v>97</v>
      </c>
      <c r="O937" s="37" t="s">
        <v>98</v>
      </c>
      <c r="P937" s="37" t="s">
        <v>270</v>
      </c>
      <c r="Q937" s="37" t="s">
        <v>114</v>
      </c>
      <c r="R937" s="7" t="s">
        <v>486</v>
      </c>
      <c r="S937" s="23">
        <v>2</v>
      </c>
      <c r="T937" s="43">
        <v>2435</v>
      </c>
      <c r="U937" s="7">
        <v>18</v>
      </c>
      <c r="V937" s="34" t="s">
        <v>81</v>
      </c>
      <c r="W937" s="23" t="s">
        <v>610</v>
      </c>
      <c r="X937" s="7" t="s">
        <v>43</v>
      </c>
      <c r="Y937" s="10">
        <v>900</v>
      </c>
      <c r="Z937" s="23"/>
      <c r="AA937" s="12" t="s">
        <v>729</v>
      </c>
      <c r="AB937" s="51"/>
      <c r="AC937" s="23"/>
      <c r="AF937" s="23"/>
    </row>
    <row r="938" spans="1:32" ht="15" customHeight="1" x14ac:dyDescent="0.25">
      <c r="A938" s="42" t="s">
        <v>1698</v>
      </c>
      <c r="B938" s="13">
        <v>45443</v>
      </c>
      <c r="C938" s="29">
        <f>YEAR(B938) - YEAR(_xlfn.MINIFS($B:$B, $A:$A, A938)) + 1</f>
        <v>1</v>
      </c>
      <c r="D938" s="15">
        <f>IF(C938=1, 1500 - SUMIFS($Y:$Y, $A:$A, A938, $C:$C, C938, $E:$E, "Approved", $Z:$Z, "&lt;&gt;PFA GC", $F:$F, "&lt;&gt;No"),
   IF(C938=2, 1000 - SUMIFS($Y:$Y, $A:$A, A938, $C:$C, C938, $E:$E, "Approved", $Z:$Z, "&lt;&gt;PFA GC", $F:$F, "&lt;&gt;No"),
   IF(C938&gt;=3, 500 - SUMIFS($Y:$Y, $A:$A, A938, $C:$C, C938, $E:$E, "Approved", $Z:$Z, "&lt;&gt;PFA GC", $F:$F, "&lt;&gt;No"), "")))</f>
        <v>1500</v>
      </c>
      <c r="E938" s="16" t="s">
        <v>28</v>
      </c>
      <c r="F938" s="28">
        <v>45443</v>
      </c>
      <c r="G938" s="28" t="s">
        <v>30</v>
      </c>
      <c r="H938" s="23" t="s">
        <v>31</v>
      </c>
      <c r="I938" s="23" t="s">
        <v>31</v>
      </c>
      <c r="J938" s="23" t="s">
        <v>31</v>
      </c>
      <c r="K938" s="23" t="s">
        <v>31</v>
      </c>
      <c r="L938" s="20">
        <v>25001</v>
      </c>
      <c r="M938" s="37" t="s">
        <v>31</v>
      </c>
      <c r="N938" s="37" t="s">
        <v>31</v>
      </c>
      <c r="O938" s="37" t="s">
        <v>31</v>
      </c>
      <c r="P938" s="37" t="s">
        <v>31</v>
      </c>
      <c r="Q938" s="37" t="s">
        <v>31</v>
      </c>
      <c r="R938" s="7" t="s">
        <v>31</v>
      </c>
      <c r="S938" s="37" t="s">
        <v>31</v>
      </c>
      <c r="T938" s="43" t="s">
        <v>31</v>
      </c>
      <c r="U938" s="7" t="s">
        <v>31</v>
      </c>
      <c r="V938" s="22" t="s">
        <v>32</v>
      </c>
      <c r="W938" s="23" t="s">
        <v>156</v>
      </c>
      <c r="X938" s="7" t="s">
        <v>34</v>
      </c>
      <c r="Y938" s="10">
        <v>50</v>
      </c>
      <c r="Z938" s="23" t="s">
        <v>89</v>
      </c>
      <c r="AA938" s="37" t="s">
        <v>63</v>
      </c>
      <c r="AB938" s="51"/>
      <c r="AC938" s="23"/>
      <c r="AF938" s="23"/>
    </row>
    <row r="939" spans="1:32" ht="15" customHeight="1" x14ac:dyDescent="0.25">
      <c r="A939" s="42" t="s">
        <v>1699</v>
      </c>
      <c r="B939" s="13">
        <v>45443</v>
      </c>
      <c r="C939" s="29">
        <f>YEAR(B939) - YEAR(_xlfn.MINIFS($B:$B, $A:$A, A939)) + 1</f>
        <v>1</v>
      </c>
      <c r="D939" s="15">
        <f>IF(C939=1, 1500 - SUMIFS($Y:$Y, $A:$A, A939, $C:$C, C939, $E:$E, "Approved", $Z:$Z, "&lt;&gt;PFA GC", $F:$F, "&lt;&gt;No"),
   IF(C939=2, 1000 - SUMIFS($Y:$Y, $A:$A, A939, $C:$C, C939, $E:$E, "Approved", $Z:$Z, "&lt;&gt;PFA GC", $F:$F, "&lt;&gt;No"),
   IF(C939&gt;=3, 500 - SUMIFS($Y:$Y, $A:$A, A939, $C:$C, C939, $E:$E, "Approved", $Z:$Z, "&lt;&gt;PFA GC", $F:$F, "&lt;&gt;No"), "")))</f>
        <v>1500</v>
      </c>
      <c r="E939" s="16" t="s">
        <v>28</v>
      </c>
      <c r="F939" s="28">
        <v>45443</v>
      </c>
      <c r="G939" s="28" t="s">
        <v>30</v>
      </c>
      <c r="H939" s="23" t="s">
        <v>31</v>
      </c>
      <c r="I939" s="23" t="s">
        <v>31</v>
      </c>
      <c r="J939" s="23" t="s">
        <v>31</v>
      </c>
      <c r="K939" s="23" t="s">
        <v>31</v>
      </c>
      <c r="L939" s="20">
        <v>25807</v>
      </c>
      <c r="M939" s="37" t="s">
        <v>31</v>
      </c>
      <c r="N939" s="37" t="s">
        <v>31</v>
      </c>
      <c r="O939" s="37" t="s">
        <v>31</v>
      </c>
      <c r="P939" s="37" t="s">
        <v>31</v>
      </c>
      <c r="Q939" s="37" t="s">
        <v>31</v>
      </c>
      <c r="R939" s="7" t="s">
        <v>31</v>
      </c>
      <c r="S939" s="37" t="s">
        <v>31</v>
      </c>
      <c r="T939" s="43" t="s">
        <v>31</v>
      </c>
      <c r="U939" s="7" t="s">
        <v>31</v>
      </c>
      <c r="V939" s="48" t="s">
        <v>32</v>
      </c>
      <c r="W939" s="23" t="s">
        <v>39</v>
      </c>
      <c r="X939" s="7" t="s">
        <v>34</v>
      </c>
      <c r="Y939" s="10">
        <v>50</v>
      </c>
      <c r="Z939" s="23" t="s">
        <v>89</v>
      </c>
      <c r="AA939" s="37" t="s">
        <v>63</v>
      </c>
      <c r="AB939" s="51"/>
      <c r="AC939" s="23"/>
      <c r="AF939" s="23"/>
    </row>
    <row r="940" spans="1:32" ht="15" customHeight="1" x14ac:dyDescent="0.25">
      <c r="A940" s="42" t="s">
        <v>1634</v>
      </c>
      <c r="B940" s="47">
        <v>45444</v>
      </c>
      <c r="C940" s="44">
        <f>YEAR(B940) - YEAR(_xlfn.MINIFS($B:$B, $A:$A, A940)) + 1</f>
        <v>1</v>
      </c>
      <c r="D940" s="15">
        <f>IF(C940=1, 1500 - SUMIFS($Y:$Y, $A:$A, A940, $C:$C, C940, $E:$E, "Approved", $Z:$Z, "&lt;&gt;PFA GC", $F:$F, "&lt;&gt;No"),
   IF(C940=2, 1000 - SUMIFS($Y:$Y, $A:$A, A940, $C:$C, C940, $E:$E, "Approved", $Z:$Z, "&lt;&gt;PFA GC", $F:$F, "&lt;&gt;No"),
   IF(C940&gt;=3, 500 - SUMIFS($Y:$Y, $A:$A, A940, $C:$C, C940, $E:$E, "Approved", $Z:$Z, "&lt;&gt;PFA GC", $F:$F, "&lt;&gt;No"), "")))</f>
        <v>750</v>
      </c>
      <c r="E940" s="16" t="s">
        <v>28</v>
      </c>
      <c r="F940" s="49" t="s">
        <v>29</v>
      </c>
      <c r="G940" s="44" t="s">
        <v>30</v>
      </c>
      <c r="H940" s="41" t="s">
        <v>446</v>
      </c>
      <c r="I940" s="41" t="s">
        <v>94</v>
      </c>
      <c r="J940" s="41">
        <v>68114</v>
      </c>
      <c r="K940" s="41" t="s">
        <v>95</v>
      </c>
      <c r="L940" s="55" t="s">
        <v>31</v>
      </c>
      <c r="M940" s="41" t="s">
        <v>101</v>
      </c>
      <c r="N940" s="41" t="s">
        <v>97</v>
      </c>
      <c r="O940" s="41" t="s">
        <v>98</v>
      </c>
      <c r="P940" s="41" t="s">
        <v>270</v>
      </c>
      <c r="Q940" s="41" t="s">
        <v>114</v>
      </c>
      <c r="R940" s="7" t="s">
        <v>488</v>
      </c>
      <c r="S940" s="41">
        <v>1</v>
      </c>
      <c r="T940" s="46">
        <v>2000</v>
      </c>
      <c r="U940" s="7">
        <v>10</v>
      </c>
      <c r="V940" s="48" t="s">
        <v>32</v>
      </c>
      <c r="W940" s="23" t="s">
        <v>39</v>
      </c>
      <c r="X940" s="7" t="s">
        <v>34</v>
      </c>
      <c r="Y940" s="10">
        <v>250</v>
      </c>
      <c r="Z940" s="23" t="s">
        <v>35</v>
      </c>
      <c r="AA940" s="41" t="s">
        <v>52</v>
      </c>
      <c r="AB940" s="63"/>
      <c r="AC940" s="41"/>
      <c r="AF940" s="23"/>
    </row>
    <row r="941" spans="1:32" ht="15" customHeight="1" x14ac:dyDescent="0.25">
      <c r="A941" s="30" t="s">
        <v>1701</v>
      </c>
      <c r="B941" s="13">
        <v>45445</v>
      </c>
      <c r="C941" s="29">
        <f>YEAR(B941) - YEAR(_xlfn.MINIFS($B:$B, $A:$A, A941)) + 1</f>
        <v>1</v>
      </c>
      <c r="D941" s="15">
        <f>IF(C941=1, 1500 - SUMIFS($Y:$Y, $A:$A, A941, $C:$C, C941, $E:$E, "Approved", $Z:$Z, "&lt;&gt;PFA GC", $F:$F, "&lt;&gt;No"),
   IF(C941=2, 1000 - SUMIFS($Y:$Y, $A:$A, A941, $C:$C, C941, $E:$E, "Approved", $Z:$Z, "&lt;&gt;PFA GC", $F:$F, "&lt;&gt;No"),
   IF(C941&gt;=3, 500 - SUMIFS($Y:$Y, $A:$A, A941, $C:$C, C941, $E:$E, "Approved", $Z:$Z, "&lt;&gt;PFA GC", $F:$F, "&lt;&gt;No"), "")))</f>
        <v>0</v>
      </c>
      <c r="E941" s="16" t="s">
        <v>28</v>
      </c>
      <c r="F941" s="28" t="s">
        <v>29</v>
      </c>
      <c r="G941" s="29" t="s">
        <v>30</v>
      </c>
      <c r="H941" s="23" t="s">
        <v>470</v>
      </c>
      <c r="I941" s="23" t="s">
        <v>471</v>
      </c>
      <c r="J941" s="23">
        <v>51501</v>
      </c>
      <c r="K941" s="37" t="s">
        <v>95</v>
      </c>
      <c r="L941" s="20">
        <v>22081</v>
      </c>
      <c r="M941" s="37" t="s">
        <v>96</v>
      </c>
      <c r="N941" s="37" t="s">
        <v>102</v>
      </c>
      <c r="O941" s="37" t="s">
        <v>98</v>
      </c>
      <c r="P941" s="37" t="s">
        <v>270</v>
      </c>
      <c r="Q941" s="37" t="s">
        <v>114</v>
      </c>
      <c r="R941" s="7" t="s">
        <v>507</v>
      </c>
      <c r="S941" s="23">
        <v>2</v>
      </c>
      <c r="T941" s="43">
        <v>2624</v>
      </c>
      <c r="U941" s="7">
        <v>50</v>
      </c>
      <c r="V941" s="48" t="s">
        <v>32</v>
      </c>
      <c r="W941" s="23" t="s">
        <v>730</v>
      </c>
      <c r="X941" s="7" t="s">
        <v>34</v>
      </c>
      <c r="Y941" s="10">
        <v>200</v>
      </c>
      <c r="Z941" s="23" t="s">
        <v>35</v>
      </c>
      <c r="AA941" s="12" t="s">
        <v>52</v>
      </c>
      <c r="AB941" s="51"/>
      <c r="AC941" s="23"/>
      <c r="AF941" s="23"/>
    </row>
    <row r="942" spans="1:32" ht="15" customHeight="1" x14ac:dyDescent="0.25">
      <c r="A942" s="30" t="s">
        <v>1701</v>
      </c>
      <c r="B942" s="13">
        <v>45445</v>
      </c>
      <c r="C942" s="29">
        <f>YEAR(B942) - YEAR(_xlfn.MINIFS($B:$B, $A:$A, A942)) + 1</f>
        <v>1</v>
      </c>
      <c r="D942" s="15">
        <f>IF(C942=1, 1500 - SUMIFS($Y:$Y, $A:$A, A942, $C:$C, C942, $E:$E, "Approved", $Z:$Z, "&lt;&gt;PFA GC", $F:$F, "&lt;&gt;No"),
   IF(C942=2, 1000 - SUMIFS($Y:$Y, $A:$A, A942, $C:$C, C942, $E:$E, "Approved", $Z:$Z, "&lt;&gt;PFA GC", $F:$F, "&lt;&gt;No"),
   IF(C942&gt;=3, 500 - SUMIFS($Y:$Y, $A:$A, A942, $C:$C, C942, $E:$E, "Approved", $Z:$Z, "&lt;&gt;PFA GC", $F:$F, "&lt;&gt;No"), "")))</f>
        <v>0</v>
      </c>
      <c r="E942" s="16" t="s">
        <v>28</v>
      </c>
      <c r="F942" s="28" t="s">
        <v>29</v>
      </c>
      <c r="G942" s="29" t="s">
        <v>30</v>
      </c>
      <c r="H942" s="23" t="s">
        <v>470</v>
      </c>
      <c r="I942" s="23" t="s">
        <v>471</v>
      </c>
      <c r="J942" s="23">
        <v>51501</v>
      </c>
      <c r="K942" s="37" t="s">
        <v>95</v>
      </c>
      <c r="L942" s="20">
        <v>22081</v>
      </c>
      <c r="M942" s="37" t="s">
        <v>96</v>
      </c>
      <c r="N942" s="37" t="s">
        <v>102</v>
      </c>
      <c r="O942" s="37" t="s">
        <v>98</v>
      </c>
      <c r="P942" s="37" t="s">
        <v>270</v>
      </c>
      <c r="Q942" s="37" t="s">
        <v>114</v>
      </c>
      <c r="R942" s="7" t="s">
        <v>507</v>
      </c>
      <c r="S942" s="23">
        <v>2</v>
      </c>
      <c r="T942" s="43">
        <v>2624</v>
      </c>
      <c r="U942" s="7">
        <v>50</v>
      </c>
      <c r="V942" s="48" t="s">
        <v>32</v>
      </c>
      <c r="W942" s="23" t="s">
        <v>730</v>
      </c>
      <c r="X942" s="7" t="s">
        <v>40</v>
      </c>
      <c r="Y942" s="10">
        <v>200</v>
      </c>
      <c r="Z942" s="23" t="s">
        <v>35</v>
      </c>
      <c r="AA942" s="12" t="s">
        <v>169</v>
      </c>
      <c r="AB942" s="51"/>
      <c r="AC942" s="23"/>
      <c r="AF942" s="23"/>
    </row>
    <row r="943" spans="1:32" ht="15" customHeight="1" x14ac:dyDescent="0.25">
      <c r="A943" s="30" t="s">
        <v>1648</v>
      </c>
      <c r="B943" s="13">
        <v>45446</v>
      </c>
      <c r="C943" s="29">
        <f>YEAR(B943) - YEAR(_xlfn.MINIFS($B:$B, $A:$A, A943)) + 1</f>
        <v>1</v>
      </c>
      <c r="D943" s="15">
        <f>IF(C943=1, 1500 - SUMIFS($Y:$Y, $A:$A, A943, $C:$C, C943, $E:$E, "Approved", $Z:$Z, "&lt;&gt;PFA GC", $F:$F, "&lt;&gt;No"),
   IF(C943=2, 1000 - SUMIFS($Y:$Y, $A:$A, A943, $C:$C, C943, $E:$E, "Approved", $Z:$Z, "&lt;&gt;PFA GC", $F:$F, "&lt;&gt;No"),
   IF(C943&gt;=3, 500 - SUMIFS($Y:$Y, $A:$A, A943, $C:$C, C943, $E:$E, "Approved", $Z:$Z, "&lt;&gt;PFA GC", $F:$F, "&lt;&gt;No"), "")))</f>
        <v>-2.1199999999998909</v>
      </c>
      <c r="E943" s="16" t="s">
        <v>28</v>
      </c>
      <c r="F943" s="28" t="s">
        <v>29</v>
      </c>
      <c r="G943" s="29" t="s">
        <v>30</v>
      </c>
      <c r="H943" s="23" t="s">
        <v>110</v>
      </c>
      <c r="I943" s="23" t="s">
        <v>94</v>
      </c>
      <c r="J943" s="23">
        <v>68355</v>
      </c>
      <c r="K943" s="37" t="s">
        <v>95</v>
      </c>
      <c r="L943" s="20">
        <v>30567</v>
      </c>
      <c r="M943" s="37" t="s">
        <v>101</v>
      </c>
      <c r="N943" s="37" t="s">
        <v>102</v>
      </c>
      <c r="O943" s="37" t="s">
        <v>98</v>
      </c>
      <c r="P943" s="37" t="s">
        <v>270</v>
      </c>
      <c r="Q943" s="37" t="s">
        <v>231</v>
      </c>
      <c r="R943" s="7" t="s">
        <v>499</v>
      </c>
      <c r="S943" s="23">
        <v>1</v>
      </c>
      <c r="T943" s="43">
        <v>438</v>
      </c>
      <c r="U943" s="7">
        <v>200</v>
      </c>
      <c r="V943" s="48" t="s">
        <v>85</v>
      </c>
      <c r="W943" s="23" t="s">
        <v>692</v>
      </c>
      <c r="X943" s="7" t="s">
        <v>42</v>
      </c>
      <c r="Y943" s="10">
        <v>150.6</v>
      </c>
      <c r="Z943" s="23"/>
      <c r="AA943" s="12" t="s">
        <v>62</v>
      </c>
      <c r="AB943" s="51"/>
      <c r="AC943" s="23"/>
      <c r="AF943" s="23"/>
    </row>
    <row r="944" spans="1:32" ht="15" customHeight="1" x14ac:dyDescent="0.25">
      <c r="A944" s="42" t="s">
        <v>1702</v>
      </c>
      <c r="B944" s="13">
        <v>45447</v>
      </c>
      <c r="C944" s="29">
        <f>YEAR(B944) - YEAR(_xlfn.MINIFS($B:$B, $A:$A, A944)) + 1</f>
        <v>1</v>
      </c>
      <c r="D944" s="15">
        <f>IF(C944=1, 1500 - SUMIFS($Y:$Y, $A:$A, A944, $C:$C, C944, $E:$E, "Approved", $Z:$Z, "&lt;&gt;PFA GC", $F:$F, "&lt;&gt;No"),
   IF(C944=2, 1000 - SUMIFS($Y:$Y, $A:$A, A944, $C:$C, C944, $E:$E, "Approved", $Z:$Z, "&lt;&gt;PFA GC", $F:$F, "&lt;&gt;No"),
   IF(C944&gt;=3, 500 - SUMIFS($Y:$Y, $A:$A, A944, $C:$C, C944, $E:$E, "Approved", $Z:$Z, "&lt;&gt;PFA GC", $F:$F, "&lt;&gt;No"), "")))</f>
        <v>1500</v>
      </c>
      <c r="E944" s="16" t="s">
        <v>28</v>
      </c>
      <c r="F944" s="28">
        <v>45447</v>
      </c>
      <c r="G944" s="28" t="s">
        <v>30</v>
      </c>
      <c r="H944" s="23" t="s">
        <v>31</v>
      </c>
      <c r="I944" s="23" t="s">
        <v>31</v>
      </c>
      <c r="J944" s="23" t="s">
        <v>31</v>
      </c>
      <c r="K944" s="23" t="s">
        <v>31</v>
      </c>
      <c r="L944" s="20">
        <v>16929</v>
      </c>
      <c r="M944" s="37" t="s">
        <v>31</v>
      </c>
      <c r="N944" s="37" t="s">
        <v>31</v>
      </c>
      <c r="O944" s="37" t="s">
        <v>31</v>
      </c>
      <c r="P944" s="37" t="s">
        <v>31</v>
      </c>
      <c r="Q944" s="37" t="s">
        <v>31</v>
      </c>
      <c r="R944" s="7" t="s">
        <v>31</v>
      </c>
      <c r="S944" s="37" t="s">
        <v>31</v>
      </c>
      <c r="T944" s="43" t="s">
        <v>31</v>
      </c>
      <c r="U944" s="7" t="s">
        <v>31</v>
      </c>
      <c r="V944" s="48" t="s">
        <v>32</v>
      </c>
      <c r="W944" s="23" t="s">
        <v>61</v>
      </c>
      <c r="X944" s="7" t="s">
        <v>34</v>
      </c>
      <c r="Y944" s="10">
        <v>50</v>
      </c>
      <c r="Z944" s="23" t="s">
        <v>89</v>
      </c>
      <c r="AA944" s="37" t="s">
        <v>63</v>
      </c>
      <c r="AB944" s="51"/>
      <c r="AC944" s="23"/>
      <c r="AF944" s="23"/>
    </row>
    <row r="945" spans="1:32" ht="15" customHeight="1" x14ac:dyDescent="0.25">
      <c r="A945" s="30" t="s">
        <v>1268</v>
      </c>
      <c r="B945" s="13">
        <v>45447</v>
      </c>
      <c r="C945" s="29">
        <f>YEAR(B945) - YEAR(_xlfn.MINIFS($B:$B, $A:$A, A945)) + 1</f>
        <v>2</v>
      </c>
      <c r="D945" s="15">
        <f>IF(C945=1, 1500 - SUMIFS($Y:$Y, $A:$A, A945, $C:$C, C945, $E:$E, "Approved", $Z:$Z, "&lt;&gt;PFA GC", $F:$F, "&lt;&gt;No"),
   IF(C945=2, 1000 - SUMIFS($Y:$Y, $A:$A, A945, $C:$C, C945, $E:$E, "Approved", $Z:$Z, "&lt;&gt;PFA GC", $F:$F, "&lt;&gt;No"),
   IF(C945&gt;=3, 500 - SUMIFS($Y:$Y, $A:$A, A945, $C:$C, C945, $E:$E, "Approved", $Z:$Z, "&lt;&gt;PFA GC", $F:$F, "&lt;&gt;No"), "")))</f>
        <v>-324.61999999999989</v>
      </c>
      <c r="E945" s="16" t="s">
        <v>28</v>
      </c>
      <c r="F945" s="28" t="s">
        <v>29</v>
      </c>
      <c r="G945" s="29" t="s">
        <v>30</v>
      </c>
      <c r="H945" s="23" t="s">
        <v>476</v>
      </c>
      <c r="I945" s="23" t="s">
        <v>94</v>
      </c>
      <c r="J945" s="23">
        <v>68801</v>
      </c>
      <c r="K945" s="37" t="s">
        <v>95</v>
      </c>
      <c r="L945" s="20">
        <v>18138</v>
      </c>
      <c r="M945" s="37" t="s">
        <v>96</v>
      </c>
      <c r="N945" s="37" t="s">
        <v>97</v>
      </c>
      <c r="O945" s="37" t="s">
        <v>98</v>
      </c>
      <c r="P945" s="37" t="s">
        <v>270</v>
      </c>
      <c r="Q945" s="37" t="s">
        <v>114</v>
      </c>
      <c r="R945" s="7" t="s">
        <v>486</v>
      </c>
      <c r="S945" s="23">
        <v>2</v>
      </c>
      <c r="T945" s="43">
        <v>2916.67</v>
      </c>
      <c r="U945" s="7">
        <v>10</v>
      </c>
      <c r="V945" s="22" t="s">
        <v>32</v>
      </c>
      <c r="W945" s="41" t="s">
        <v>61</v>
      </c>
      <c r="X945" s="7" t="s">
        <v>34</v>
      </c>
      <c r="Y945" s="10">
        <v>100</v>
      </c>
      <c r="Z945" s="23" t="s">
        <v>35</v>
      </c>
      <c r="AA945" s="12" t="s">
        <v>52</v>
      </c>
      <c r="AB945" s="51"/>
      <c r="AC945" s="23"/>
      <c r="AF945" s="23"/>
    </row>
    <row r="946" spans="1:32" ht="15" customHeight="1" x14ac:dyDescent="0.25">
      <c r="A946" s="30" t="s">
        <v>1268</v>
      </c>
      <c r="B946" s="13">
        <v>45447</v>
      </c>
      <c r="C946" s="29">
        <f>YEAR(B946) - YEAR(_xlfn.MINIFS($B:$B, $A:$A, A946)) + 1</f>
        <v>2</v>
      </c>
      <c r="D946" s="15">
        <f>IF(C946=1, 1500 - SUMIFS($Y:$Y, $A:$A, A946, $C:$C, C946, $E:$E, "Approved", $Z:$Z, "&lt;&gt;PFA GC", $F:$F, "&lt;&gt;No"),
   IF(C946=2, 1000 - SUMIFS($Y:$Y, $A:$A, A946, $C:$C, C946, $E:$E, "Approved", $Z:$Z, "&lt;&gt;PFA GC", $F:$F, "&lt;&gt;No"),
   IF(C946&gt;=3, 500 - SUMIFS($Y:$Y, $A:$A, A946, $C:$C, C946, $E:$E, "Approved", $Z:$Z, "&lt;&gt;PFA GC", $F:$F, "&lt;&gt;No"), "")))</f>
        <v>-324.61999999999989</v>
      </c>
      <c r="E946" s="16" t="s">
        <v>28</v>
      </c>
      <c r="F946" s="28" t="s">
        <v>29</v>
      </c>
      <c r="G946" s="29" t="s">
        <v>30</v>
      </c>
      <c r="H946" s="23" t="s">
        <v>476</v>
      </c>
      <c r="I946" s="23" t="s">
        <v>94</v>
      </c>
      <c r="J946" s="23">
        <v>68801</v>
      </c>
      <c r="K946" s="37" t="s">
        <v>95</v>
      </c>
      <c r="L946" s="20">
        <v>18138</v>
      </c>
      <c r="M946" s="37" t="s">
        <v>96</v>
      </c>
      <c r="N946" s="37" t="s">
        <v>97</v>
      </c>
      <c r="O946" s="37" t="s">
        <v>98</v>
      </c>
      <c r="P946" s="37" t="s">
        <v>270</v>
      </c>
      <c r="Q946" s="37" t="s">
        <v>114</v>
      </c>
      <c r="R946" s="7" t="s">
        <v>486</v>
      </c>
      <c r="S946" s="23">
        <v>2</v>
      </c>
      <c r="T946" s="43">
        <v>2916.67</v>
      </c>
      <c r="U946" s="7">
        <v>10</v>
      </c>
      <c r="V946" s="22" t="s">
        <v>32</v>
      </c>
      <c r="W946" s="41" t="s">
        <v>61</v>
      </c>
      <c r="X946" s="7" t="s">
        <v>45</v>
      </c>
      <c r="Y946" s="10">
        <v>526.05999999999995</v>
      </c>
      <c r="Z946" s="23"/>
      <c r="AA946" s="12" t="s">
        <v>73</v>
      </c>
      <c r="AB946" s="51"/>
      <c r="AC946" s="23"/>
      <c r="AF946" s="23"/>
    </row>
    <row r="947" spans="1:32" ht="15" customHeight="1" x14ac:dyDescent="0.25">
      <c r="A947" s="30" t="s">
        <v>1706</v>
      </c>
      <c r="B947" s="13">
        <v>45448</v>
      </c>
      <c r="C947" s="29">
        <f>YEAR(B947) - YEAR(_xlfn.MINIFS($B:$B, $A:$A, A947)) + 1</f>
        <v>1</v>
      </c>
      <c r="D947" s="15">
        <f>IF(C947=1, 1500 - SUMIFS($Y:$Y, $A:$A, A947, $C:$C, C947, $E:$E, "Approved", $Z:$Z, "&lt;&gt;PFA GC", $F:$F, "&lt;&gt;No"),
   IF(C947=2, 1000 - SUMIFS($Y:$Y, $A:$A, A947, $C:$C, C947, $E:$E, "Approved", $Z:$Z, "&lt;&gt;PFA GC", $F:$F, "&lt;&gt;No"),
   IF(C947&gt;=3, 500 - SUMIFS($Y:$Y, $A:$A, A947, $C:$C, C947, $E:$E, "Approved", $Z:$Z, "&lt;&gt;PFA GC", $F:$F, "&lt;&gt;No"), "")))</f>
        <v>1500</v>
      </c>
      <c r="E947" s="36" t="s">
        <v>147</v>
      </c>
      <c r="F947" s="28" t="s">
        <v>99</v>
      </c>
      <c r="G947" s="44" t="s">
        <v>229</v>
      </c>
      <c r="H947" s="23" t="s">
        <v>93</v>
      </c>
      <c r="I947" s="23" t="s">
        <v>94</v>
      </c>
      <c r="J947" s="23">
        <v>68521</v>
      </c>
      <c r="K947" s="37" t="s">
        <v>106</v>
      </c>
      <c r="L947" s="20">
        <v>12786</v>
      </c>
      <c r="M947" s="37" t="s">
        <v>111</v>
      </c>
      <c r="N947" s="37" t="s">
        <v>97</v>
      </c>
      <c r="O947" s="37" t="s">
        <v>41</v>
      </c>
      <c r="P947" s="37" t="s">
        <v>303</v>
      </c>
      <c r="Q947" s="37" t="s">
        <v>114</v>
      </c>
      <c r="R947" s="7" t="s">
        <v>488</v>
      </c>
      <c r="S947" s="23">
        <v>6</v>
      </c>
      <c r="T947" s="43">
        <v>0</v>
      </c>
      <c r="U947" s="7">
        <v>40</v>
      </c>
      <c r="V947" s="34" t="s">
        <v>81</v>
      </c>
      <c r="W947" s="23" t="s">
        <v>109</v>
      </c>
      <c r="X947" s="7" t="s">
        <v>34</v>
      </c>
      <c r="Y947" s="10">
        <v>500</v>
      </c>
      <c r="Z947" s="23" t="s">
        <v>731</v>
      </c>
      <c r="AA947" s="12"/>
      <c r="AB947" s="51"/>
      <c r="AC947" s="29"/>
      <c r="AF947" s="23"/>
    </row>
    <row r="948" spans="1:32" ht="15" customHeight="1" x14ac:dyDescent="0.25">
      <c r="A948" s="30" t="s">
        <v>1704</v>
      </c>
      <c r="B948" s="13">
        <v>45448</v>
      </c>
      <c r="C948" s="29">
        <f>YEAR(B948) - YEAR(_xlfn.MINIFS($B:$B, $A:$A, A948)) + 1</f>
        <v>1</v>
      </c>
      <c r="D948" s="15">
        <f>IF(C948=1, 1500 - SUMIFS($Y:$Y, $A:$A, A948, $C:$C, C948, $E:$E, "Approved", $Z:$Z, "&lt;&gt;PFA GC", $F:$F, "&lt;&gt;No"),
   IF(C948=2, 1000 - SUMIFS($Y:$Y, $A:$A, A948, $C:$C, C948, $E:$E, "Approved", $Z:$Z, "&lt;&gt;PFA GC", $F:$F, "&lt;&gt;No"),
   IF(C948&gt;=3, 500 - SUMIFS($Y:$Y, $A:$A, A948, $C:$C, C948, $E:$E, "Approved", $Z:$Z, "&lt;&gt;PFA GC", $F:$F, "&lt;&gt;No"), "")))</f>
        <v>1000</v>
      </c>
      <c r="E948" s="16" t="s">
        <v>28</v>
      </c>
      <c r="F948" s="28" t="s">
        <v>29</v>
      </c>
      <c r="G948" s="29" t="s">
        <v>30</v>
      </c>
      <c r="H948" s="23" t="s">
        <v>93</v>
      </c>
      <c r="I948" s="23" t="s">
        <v>94</v>
      </c>
      <c r="J948" s="23">
        <v>68507</v>
      </c>
      <c r="K948" s="37" t="s">
        <v>95</v>
      </c>
      <c r="L948" s="20">
        <v>16053</v>
      </c>
      <c r="M948" s="37" t="s">
        <v>111</v>
      </c>
      <c r="N948" s="37" t="s">
        <v>97</v>
      </c>
      <c r="O948" s="37" t="s">
        <v>98</v>
      </c>
      <c r="P948" s="37" t="s">
        <v>270</v>
      </c>
      <c r="Q948" s="37" t="s">
        <v>231</v>
      </c>
      <c r="R948" s="7" t="s">
        <v>486</v>
      </c>
      <c r="S948" s="23">
        <v>1</v>
      </c>
      <c r="T948" s="43">
        <v>1780</v>
      </c>
      <c r="U948" s="7">
        <v>12</v>
      </c>
      <c r="V948" s="22" t="s">
        <v>85</v>
      </c>
      <c r="W948" s="23" t="s">
        <v>107</v>
      </c>
      <c r="X948" s="7" t="s">
        <v>34</v>
      </c>
      <c r="Y948" s="10">
        <v>250</v>
      </c>
      <c r="Z948" s="23" t="s">
        <v>35</v>
      </c>
      <c r="AA948" s="12" t="s">
        <v>52</v>
      </c>
      <c r="AB948" s="51"/>
      <c r="AC948" s="23"/>
      <c r="AF948" s="23"/>
    </row>
    <row r="949" spans="1:32" ht="15" customHeight="1" x14ac:dyDescent="0.25">
      <c r="A949" s="30" t="s">
        <v>1704</v>
      </c>
      <c r="B949" s="13">
        <v>45448</v>
      </c>
      <c r="C949" s="29">
        <f>YEAR(B949) - YEAR(_xlfn.MINIFS($B:$B, $A:$A, A949)) + 1</f>
        <v>1</v>
      </c>
      <c r="D949" s="15">
        <f>IF(C949=1, 1500 - SUMIFS($Y:$Y, $A:$A, A949, $C:$C, C949, $E:$E, "Approved", $Z:$Z, "&lt;&gt;PFA GC", $F:$F, "&lt;&gt;No"),
   IF(C949=2, 1000 - SUMIFS($Y:$Y, $A:$A, A949, $C:$C, C949, $E:$E, "Approved", $Z:$Z, "&lt;&gt;PFA GC", $F:$F, "&lt;&gt;No"),
   IF(C949&gt;=3, 500 - SUMIFS($Y:$Y, $A:$A, A949, $C:$C, C949, $E:$E, "Approved", $Z:$Z, "&lt;&gt;PFA GC", $F:$F, "&lt;&gt;No"), "")))</f>
        <v>1000</v>
      </c>
      <c r="E949" s="16" t="s">
        <v>28</v>
      </c>
      <c r="F949" s="28" t="s">
        <v>29</v>
      </c>
      <c r="G949" s="29" t="s">
        <v>30</v>
      </c>
      <c r="H949" s="23" t="s">
        <v>93</v>
      </c>
      <c r="I949" s="23" t="s">
        <v>94</v>
      </c>
      <c r="J949" s="23">
        <v>68507</v>
      </c>
      <c r="K949" s="37" t="s">
        <v>95</v>
      </c>
      <c r="L949" s="20">
        <v>16053</v>
      </c>
      <c r="M949" s="37" t="s">
        <v>111</v>
      </c>
      <c r="N949" s="37" t="s">
        <v>97</v>
      </c>
      <c r="O949" s="37" t="s">
        <v>98</v>
      </c>
      <c r="P949" s="37" t="s">
        <v>270</v>
      </c>
      <c r="Q949" s="37" t="s">
        <v>231</v>
      </c>
      <c r="R949" s="7" t="s">
        <v>486</v>
      </c>
      <c r="S949" s="23">
        <v>1</v>
      </c>
      <c r="T949" s="43">
        <v>1780</v>
      </c>
      <c r="U949" s="7">
        <v>12</v>
      </c>
      <c r="V949" s="22" t="s">
        <v>85</v>
      </c>
      <c r="W949" s="23" t="s">
        <v>107</v>
      </c>
      <c r="X949" s="7" t="s">
        <v>40</v>
      </c>
      <c r="Y949" s="10">
        <v>250</v>
      </c>
      <c r="Z949" s="23" t="s">
        <v>35</v>
      </c>
      <c r="AA949" s="12" t="s">
        <v>169</v>
      </c>
      <c r="AB949" s="51"/>
      <c r="AC949" s="23"/>
      <c r="AF949" s="23"/>
    </row>
    <row r="950" spans="1:32" ht="15" customHeight="1" x14ac:dyDescent="0.25">
      <c r="A950" s="30" t="s">
        <v>1703</v>
      </c>
      <c r="B950" s="13">
        <v>45448</v>
      </c>
      <c r="C950" s="29">
        <f>YEAR(B950) - YEAR(_xlfn.MINIFS($B:$B, $A:$A, A950)) + 1</f>
        <v>1</v>
      </c>
      <c r="D950" s="15">
        <f>IF(C950=1, 1500 - SUMIFS($Y:$Y, $A:$A, A950, $C:$C, C950, $E:$E, "Approved", $Z:$Z, "&lt;&gt;PFA GC", $F:$F, "&lt;&gt;No"),
   IF(C950=2, 1000 - SUMIFS($Y:$Y, $A:$A, A950, $C:$C, C950, $E:$E, "Approved", $Z:$Z, "&lt;&gt;PFA GC", $F:$F, "&lt;&gt;No"),
   IF(C950&gt;=3, 500 - SUMIFS($Y:$Y, $A:$A, A950, $C:$C, C950, $E:$E, "Approved", $Z:$Z, "&lt;&gt;PFA GC", $F:$F, "&lt;&gt;No"), "")))</f>
        <v>390.02</v>
      </c>
      <c r="E950" s="16" t="s">
        <v>28</v>
      </c>
      <c r="F950" s="28" t="s">
        <v>29</v>
      </c>
      <c r="G950" s="29" t="s">
        <v>30</v>
      </c>
      <c r="H950" s="23" t="s">
        <v>93</v>
      </c>
      <c r="I950" s="23" t="s">
        <v>94</v>
      </c>
      <c r="J950" s="23">
        <v>68504</v>
      </c>
      <c r="K950" s="37" t="s">
        <v>95</v>
      </c>
      <c r="L950" s="20">
        <v>18780</v>
      </c>
      <c r="M950" s="37" t="s">
        <v>235</v>
      </c>
      <c r="N950" s="37" t="s">
        <v>102</v>
      </c>
      <c r="O950" s="37" t="s">
        <v>98</v>
      </c>
      <c r="P950" s="37" t="s">
        <v>270</v>
      </c>
      <c r="Q950" s="37" t="s">
        <v>114</v>
      </c>
      <c r="R950" s="7" t="s">
        <v>486</v>
      </c>
      <c r="S950" s="23">
        <v>2</v>
      </c>
      <c r="T950" s="43">
        <v>2581</v>
      </c>
      <c r="U950" s="7">
        <v>15</v>
      </c>
      <c r="V950" s="34" t="s">
        <v>81</v>
      </c>
      <c r="W950" s="23" t="s">
        <v>610</v>
      </c>
      <c r="X950" s="7" t="s">
        <v>45</v>
      </c>
      <c r="Y950" s="10">
        <v>9.98</v>
      </c>
      <c r="Z950" s="23"/>
      <c r="AA950" s="12" t="s">
        <v>104</v>
      </c>
      <c r="AB950" s="51"/>
      <c r="AC950" s="23"/>
      <c r="AF950" s="23"/>
    </row>
    <row r="951" spans="1:32" ht="15" customHeight="1" x14ac:dyDescent="0.25">
      <c r="A951" s="30" t="s">
        <v>1703</v>
      </c>
      <c r="B951" s="13">
        <v>45448</v>
      </c>
      <c r="C951" s="29">
        <f>YEAR(B951) - YEAR(_xlfn.MINIFS($B:$B, $A:$A, A951)) + 1</f>
        <v>1</v>
      </c>
      <c r="D951" s="15">
        <f>IF(C951=1, 1500 - SUMIFS($Y:$Y, $A:$A, A951, $C:$C, C951, $E:$E, "Approved", $Z:$Z, "&lt;&gt;PFA GC", $F:$F, "&lt;&gt;No"),
   IF(C951=2, 1000 - SUMIFS($Y:$Y, $A:$A, A951, $C:$C, C951, $E:$E, "Approved", $Z:$Z, "&lt;&gt;PFA GC", $F:$F, "&lt;&gt;No"),
   IF(C951&gt;=3, 500 - SUMIFS($Y:$Y, $A:$A, A951, $C:$C, C951, $E:$E, "Approved", $Z:$Z, "&lt;&gt;PFA GC", $F:$F, "&lt;&gt;No"), "")))</f>
        <v>390.02</v>
      </c>
      <c r="E951" s="16" t="s">
        <v>28</v>
      </c>
      <c r="F951" s="49" t="s">
        <v>29</v>
      </c>
      <c r="G951" s="44" t="s">
        <v>30</v>
      </c>
      <c r="H951" s="23" t="s">
        <v>93</v>
      </c>
      <c r="I951" s="23" t="s">
        <v>94</v>
      </c>
      <c r="J951" s="23">
        <v>68504</v>
      </c>
      <c r="K951" s="37" t="s">
        <v>95</v>
      </c>
      <c r="L951" s="20">
        <v>18780</v>
      </c>
      <c r="M951" s="37" t="s">
        <v>235</v>
      </c>
      <c r="N951" s="37" t="s">
        <v>102</v>
      </c>
      <c r="O951" s="37" t="s">
        <v>98</v>
      </c>
      <c r="P951" s="37" t="s">
        <v>270</v>
      </c>
      <c r="Q951" s="37" t="s">
        <v>114</v>
      </c>
      <c r="R951" s="7" t="s">
        <v>486</v>
      </c>
      <c r="S951" s="23">
        <v>2</v>
      </c>
      <c r="T951" s="43">
        <v>2581</v>
      </c>
      <c r="U951" s="7">
        <v>15</v>
      </c>
      <c r="V951" s="34" t="s">
        <v>81</v>
      </c>
      <c r="W951" s="23" t="s">
        <v>610</v>
      </c>
      <c r="X951" s="7" t="s">
        <v>43</v>
      </c>
      <c r="Y951" s="10">
        <v>550</v>
      </c>
      <c r="Z951" s="23" t="s">
        <v>232</v>
      </c>
      <c r="AA951" s="12" t="s">
        <v>732</v>
      </c>
      <c r="AB951" s="51"/>
      <c r="AC951" s="23"/>
      <c r="AF951" s="23"/>
    </row>
    <row r="952" spans="1:32" ht="15" customHeight="1" x14ac:dyDescent="0.25">
      <c r="A952" s="30" t="s">
        <v>1678</v>
      </c>
      <c r="B952" s="13">
        <v>45448</v>
      </c>
      <c r="C952" s="29">
        <f>YEAR(B952) - YEAR(_xlfn.MINIFS($B:$B, $A:$A, A952)) + 1</f>
        <v>1</v>
      </c>
      <c r="D952" s="15">
        <f>IF(C952=1, 1500 - SUMIFS($Y:$Y, $A:$A, A952, $C:$C, C952, $E:$E, "Approved", $Z:$Z, "&lt;&gt;PFA GC", $F:$F, "&lt;&gt;No"),
   IF(C952=2, 1000 - SUMIFS($Y:$Y, $A:$A, A952, $C:$C, C952, $E:$E, "Approved", $Z:$Z, "&lt;&gt;PFA GC", $F:$F, "&lt;&gt;No"),
   IF(C952&gt;=3, 500 - SUMIFS($Y:$Y, $A:$A, A952, $C:$C, C952, $E:$E, "Approved", $Z:$Z, "&lt;&gt;PFA GC", $F:$F, "&lt;&gt;No"), "")))</f>
        <v>0.32000000000016371</v>
      </c>
      <c r="E952" s="16" t="s">
        <v>28</v>
      </c>
      <c r="F952" s="28" t="s">
        <v>29</v>
      </c>
      <c r="G952" s="29" t="s">
        <v>30</v>
      </c>
      <c r="H952" s="23" t="s">
        <v>93</v>
      </c>
      <c r="I952" s="23" t="s">
        <v>94</v>
      </c>
      <c r="J952" s="23">
        <v>68524</v>
      </c>
      <c r="K952" s="37" t="s">
        <v>95</v>
      </c>
      <c r="L952" s="20">
        <v>25329</v>
      </c>
      <c r="M952" s="37" t="s">
        <v>101</v>
      </c>
      <c r="N952" s="37" t="s">
        <v>102</v>
      </c>
      <c r="O952" s="37" t="s">
        <v>103</v>
      </c>
      <c r="P952" s="37" t="s">
        <v>270</v>
      </c>
      <c r="Q952" s="37" t="s">
        <v>231</v>
      </c>
      <c r="R952" s="7" t="s">
        <v>507</v>
      </c>
      <c r="S952" s="23">
        <v>1</v>
      </c>
      <c r="T952" s="43">
        <v>0</v>
      </c>
      <c r="U952" s="7">
        <v>28</v>
      </c>
      <c r="V952" s="22" t="s">
        <v>85</v>
      </c>
      <c r="W952" s="23" t="s">
        <v>107</v>
      </c>
      <c r="X952" s="7" t="s">
        <v>34</v>
      </c>
      <c r="Y952" s="10">
        <v>100</v>
      </c>
      <c r="Z952" s="23" t="s">
        <v>35</v>
      </c>
      <c r="AA952" s="12" t="s">
        <v>52</v>
      </c>
      <c r="AB952" s="51"/>
      <c r="AC952" s="23"/>
      <c r="AF952" s="23"/>
    </row>
    <row r="953" spans="1:32" ht="15" customHeight="1" x14ac:dyDescent="0.25">
      <c r="A953" s="42" t="s">
        <v>1678</v>
      </c>
      <c r="B953" s="47">
        <v>45448</v>
      </c>
      <c r="C953" s="44">
        <f>YEAR(B953) - YEAR(_xlfn.MINIFS($B:$B, $A:$A, A953)) + 1</f>
        <v>1</v>
      </c>
      <c r="D953" s="15">
        <f>IF(C953=1, 1500 - SUMIFS($Y:$Y, $A:$A, A953, $C:$C, C953, $E:$E, "Approved", $Z:$Z, "&lt;&gt;PFA GC", $F:$F, "&lt;&gt;No"),
   IF(C953=2, 1000 - SUMIFS($Y:$Y, $A:$A, A953, $C:$C, C953, $E:$E, "Approved", $Z:$Z, "&lt;&gt;PFA GC", $F:$F, "&lt;&gt;No"),
   IF(C953&gt;=3, 500 - SUMIFS($Y:$Y, $A:$A, A953, $C:$C, C953, $E:$E, "Approved", $Z:$Z, "&lt;&gt;PFA GC", $F:$F, "&lt;&gt;No"), "")))</f>
        <v>0.32000000000016371</v>
      </c>
      <c r="E953" s="16" t="s">
        <v>28</v>
      </c>
      <c r="F953" s="28" t="s">
        <v>29</v>
      </c>
      <c r="G953" s="29" t="s">
        <v>30</v>
      </c>
      <c r="H953" s="41" t="s">
        <v>93</v>
      </c>
      <c r="I953" s="41" t="s">
        <v>94</v>
      </c>
      <c r="J953" s="41">
        <v>68524</v>
      </c>
      <c r="K953" s="41" t="s">
        <v>95</v>
      </c>
      <c r="L953" s="55">
        <v>25329</v>
      </c>
      <c r="M953" s="41" t="s">
        <v>101</v>
      </c>
      <c r="N953" s="41" t="s">
        <v>102</v>
      </c>
      <c r="O953" s="41" t="s">
        <v>103</v>
      </c>
      <c r="P953" s="41" t="s">
        <v>270</v>
      </c>
      <c r="Q953" s="41" t="s">
        <v>231</v>
      </c>
      <c r="R953" s="7" t="s">
        <v>507</v>
      </c>
      <c r="S953" s="62">
        <v>1</v>
      </c>
      <c r="T953" s="46">
        <v>0</v>
      </c>
      <c r="U953" s="7">
        <v>28</v>
      </c>
      <c r="V953" s="34" t="s">
        <v>85</v>
      </c>
      <c r="W953" s="41" t="s">
        <v>107</v>
      </c>
      <c r="X953" s="7" t="s">
        <v>49</v>
      </c>
      <c r="Y953" s="10">
        <v>212.42</v>
      </c>
      <c r="Z953" s="23" t="s">
        <v>232</v>
      </c>
      <c r="AA953" s="41" t="s">
        <v>713</v>
      </c>
      <c r="AB953" s="63"/>
      <c r="AC953" s="41"/>
      <c r="AF953" s="23"/>
    </row>
    <row r="954" spans="1:32" ht="15" customHeight="1" x14ac:dyDescent="0.25">
      <c r="A954" s="42" t="s">
        <v>1705</v>
      </c>
      <c r="B954" s="13">
        <v>45448</v>
      </c>
      <c r="C954" s="29">
        <f>YEAR(B954) - YEAR(_xlfn.MINIFS($B:$B, $A:$A, A954)) + 1</f>
        <v>1</v>
      </c>
      <c r="D954" s="15">
        <f>IF(C954=1, 1500 - SUMIFS($Y:$Y, $A:$A, A954, $C:$C, C954, $E:$E, "Approved", $Z:$Z, "&lt;&gt;PFA GC", $F:$F, "&lt;&gt;No"),
   IF(C954=2, 1000 - SUMIFS($Y:$Y, $A:$A, A954, $C:$C, C954, $E:$E, "Approved", $Z:$Z, "&lt;&gt;PFA GC", $F:$F, "&lt;&gt;No"),
   IF(C954&gt;=3, 500 - SUMIFS($Y:$Y, $A:$A, A954, $C:$C, C954, $E:$E, "Approved", $Z:$Z, "&lt;&gt;PFA GC", $F:$F, "&lt;&gt;No"), "")))</f>
        <v>1500</v>
      </c>
      <c r="E954" s="16" t="s">
        <v>28</v>
      </c>
      <c r="F954" s="28">
        <v>45448</v>
      </c>
      <c r="G954" s="28" t="s">
        <v>30</v>
      </c>
      <c r="H954" s="23" t="s">
        <v>31</v>
      </c>
      <c r="I954" s="23" t="s">
        <v>31</v>
      </c>
      <c r="J954" s="23" t="s">
        <v>31</v>
      </c>
      <c r="K954" s="23" t="s">
        <v>31</v>
      </c>
      <c r="L954" s="20">
        <v>29349</v>
      </c>
      <c r="M954" s="37" t="s">
        <v>31</v>
      </c>
      <c r="N954" s="37" t="s">
        <v>31</v>
      </c>
      <c r="O954" s="37" t="s">
        <v>31</v>
      </c>
      <c r="P954" s="37" t="s">
        <v>31</v>
      </c>
      <c r="Q954" s="37" t="s">
        <v>31</v>
      </c>
      <c r="R954" s="7" t="s">
        <v>31</v>
      </c>
      <c r="S954" s="37" t="s">
        <v>31</v>
      </c>
      <c r="T954" s="43" t="s">
        <v>31</v>
      </c>
      <c r="U954" s="7" t="s">
        <v>31</v>
      </c>
      <c r="V954" s="22" t="s">
        <v>32</v>
      </c>
      <c r="W954" s="23" t="s">
        <v>61</v>
      </c>
      <c r="X954" s="7" t="s">
        <v>34</v>
      </c>
      <c r="Y954" s="10">
        <v>100</v>
      </c>
      <c r="Z954" s="23" t="s">
        <v>89</v>
      </c>
      <c r="AA954" s="37" t="s">
        <v>63</v>
      </c>
      <c r="AB954" s="51"/>
      <c r="AC954" s="23"/>
      <c r="AF954" s="23"/>
    </row>
    <row r="955" spans="1:32" ht="15" customHeight="1" x14ac:dyDescent="0.25">
      <c r="A955" s="42" t="s">
        <v>1652</v>
      </c>
      <c r="B955" s="47">
        <v>45448</v>
      </c>
      <c r="C955" s="44">
        <f>YEAR(B955) - YEAR(_xlfn.MINIFS($B:$B, $A:$A, A955)) + 1</f>
        <v>1</v>
      </c>
      <c r="D955" s="15">
        <f>IF(C955=1, 1500 - SUMIFS($Y:$Y, $A:$A, A955, $C:$C, C955, $E:$E, "Approved", $Z:$Z, "&lt;&gt;PFA GC", $F:$F, "&lt;&gt;No"),
   IF(C955=2, 1000 - SUMIFS($Y:$Y, $A:$A, A955, $C:$C, C955, $E:$E, "Approved", $Z:$Z, "&lt;&gt;PFA GC", $F:$F, "&lt;&gt;No"),
   IF(C955&gt;=3, 500 - SUMIFS($Y:$Y, $A:$A, A955, $C:$C, C955, $E:$E, "Approved", $Z:$Z, "&lt;&gt;PFA GC", $F:$F, "&lt;&gt;No"), "")))</f>
        <v>542.4</v>
      </c>
      <c r="E955" s="16" t="s">
        <v>28</v>
      </c>
      <c r="F955" s="49" t="s">
        <v>29</v>
      </c>
      <c r="G955" s="44" t="s">
        <v>30</v>
      </c>
      <c r="H955" s="41" t="s">
        <v>93</v>
      </c>
      <c r="I955" s="41" t="s">
        <v>94</v>
      </c>
      <c r="J955" s="41">
        <v>68505</v>
      </c>
      <c r="K955" s="41" t="s">
        <v>95</v>
      </c>
      <c r="L955" s="55">
        <v>32028</v>
      </c>
      <c r="M955" s="41" t="s">
        <v>96</v>
      </c>
      <c r="N955" s="41" t="s">
        <v>97</v>
      </c>
      <c r="O955" s="41" t="s">
        <v>103</v>
      </c>
      <c r="P955" s="41" t="s">
        <v>270</v>
      </c>
      <c r="Q955" s="41" t="s">
        <v>231</v>
      </c>
      <c r="R955" s="7" t="s">
        <v>488</v>
      </c>
      <c r="S955" s="41">
        <v>6</v>
      </c>
      <c r="T955" s="46">
        <v>848.7</v>
      </c>
      <c r="U955" s="7">
        <v>8</v>
      </c>
      <c r="V955" s="34" t="s">
        <v>85</v>
      </c>
      <c r="W955" s="41" t="s">
        <v>107</v>
      </c>
      <c r="X955" s="7" t="s">
        <v>40</v>
      </c>
      <c r="Y955" s="10">
        <v>200</v>
      </c>
      <c r="Z955" s="12" t="s">
        <v>35</v>
      </c>
      <c r="AA955" s="12" t="s">
        <v>169</v>
      </c>
      <c r="AB955" s="63"/>
      <c r="AC955" s="41"/>
      <c r="AF955" s="23"/>
    </row>
    <row r="956" spans="1:32" ht="15" customHeight="1" x14ac:dyDescent="0.25">
      <c r="A956" s="30" t="s">
        <v>1636</v>
      </c>
      <c r="B956" s="13">
        <v>45449</v>
      </c>
      <c r="C956" s="29">
        <f>YEAR(B956) - YEAR(_xlfn.MINIFS($B:$B, $A:$A, A956)) + 1</f>
        <v>1</v>
      </c>
      <c r="D956" s="15">
        <f>IF(C956=1, 1500 - SUMIFS($Y:$Y, $A:$A, A956, $C:$C, C956, $E:$E, "Approved", $Z:$Z, "&lt;&gt;PFA GC", $F:$F, "&lt;&gt;No"),
   IF(C956=2, 1000 - SUMIFS($Y:$Y, $A:$A, A956, $C:$C, C956, $E:$E, "Approved", $Z:$Z, "&lt;&gt;PFA GC", $F:$F, "&lt;&gt;No"),
   IF(C956&gt;=3, 500 - SUMIFS($Y:$Y, $A:$A, A956, $C:$C, C956, $E:$E, "Approved", $Z:$Z, "&lt;&gt;PFA GC", $F:$F, "&lt;&gt;No"), "")))</f>
        <v>500</v>
      </c>
      <c r="E956" s="16" t="s">
        <v>28</v>
      </c>
      <c r="F956" s="28" t="s">
        <v>29</v>
      </c>
      <c r="G956" s="29" t="s">
        <v>30</v>
      </c>
      <c r="H956" s="23" t="s">
        <v>93</v>
      </c>
      <c r="I956" s="23" t="s">
        <v>94</v>
      </c>
      <c r="J956" s="23">
        <v>68516</v>
      </c>
      <c r="K956" s="37" t="s">
        <v>95</v>
      </c>
      <c r="L956" s="20">
        <v>15748</v>
      </c>
      <c r="M956" s="37" t="s">
        <v>96</v>
      </c>
      <c r="N956" s="37" t="s">
        <v>97</v>
      </c>
      <c r="O956" s="37" t="s">
        <v>98</v>
      </c>
      <c r="P956" s="37" t="s">
        <v>99</v>
      </c>
      <c r="Q956" s="37" t="s">
        <v>114</v>
      </c>
      <c r="R956" s="7" t="s">
        <v>486</v>
      </c>
      <c r="S956" s="23">
        <v>2</v>
      </c>
      <c r="T956" s="43">
        <v>3820.41</v>
      </c>
      <c r="U956" s="7">
        <v>14</v>
      </c>
      <c r="V956" s="41" t="s">
        <v>81</v>
      </c>
      <c r="W956" s="23" t="s">
        <v>109</v>
      </c>
      <c r="X956" s="7" t="s">
        <v>34</v>
      </c>
      <c r="Y956" s="10">
        <v>200</v>
      </c>
      <c r="Z956" s="23" t="s">
        <v>35</v>
      </c>
      <c r="AA956" s="12" t="s">
        <v>52</v>
      </c>
      <c r="AB956" s="51"/>
      <c r="AC956" s="23"/>
      <c r="AF956" s="23"/>
    </row>
    <row r="957" spans="1:32" ht="15" customHeight="1" x14ac:dyDescent="0.25">
      <c r="A957" s="30" t="s">
        <v>1708</v>
      </c>
      <c r="B957" s="13">
        <v>45449</v>
      </c>
      <c r="C957" s="29">
        <f>YEAR(B957) - YEAR(_xlfn.MINIFS($B:$B, $A:$A, A957)) + 1</f>
        <v>1</v>
      </c>
      <c r="D957" s="15">
        <f>IF(C957=1, 1500 - SUMIFS($Y:$Y, $A:$A, A957, $C:$C, C957, $E:$E, "Approved", $Z:$Z, "&lt;&gt;PFA GC", $F:$F, "&lt;&gt;No"),
   IF(C957=2, 1000 - SUMIFS($Y:$Y, $A:$A, A957, $C:$C, C957, $E:$E, "Approved", $Z:$Z, "&lt;&gt;PFA GC", $F:$F, "&lt;&gt;No"),
   IF(C957&gt;=3, 500 - SUMIFS($Y:$Y, $A:$A, A957, $C:$C, C957, $E:$E, "Approved", $Z:$Z, "&lt;&gt;PFA GC", $F:$F, "&lt;&gt;No"), "")))</f>
        <v>1100</v>
      </c>
      <c r="E957" s="16" t="s">
        <v>28</v>
      </c>
      <c r="F957" s="28" t="s">
        <v>29</v>
      </c>
      <c r="G957" s="29" t="s">
        <v>30</v>
      </c>
      <c r="H957" s="23" t="s">
        <v>733</v>
      </c>
      <c r="I957" s="23" t="s">
        <v>94</v>
      </c>
      <c r="J957" s="23">
        <v>68925</v>
      </c>
      <c r="K957" s="37" t="s">
        <v>95</v>
      </c>
      <c r="L957" s="20">
        <v>17067</v>
      </c>
      <c r="M957" s="37" t="s">
        <v>111</v>
      </c>
      <c r="N957" s="37" t="s">
        <v>97</v>
      </c>
      <c r="O957" s="37" t="s">
        <v>98</v>
      </c>
      <c r="P957" s="37" t="s">
        <v>270</v>
      </c>
      <c r="Q957" s="37" t="s">
        <v>114</v>
      </c>
      <c r="R957" s="7" t="s">
        <v>499</v>
      </c>
      <c r="S957" s="23">
        <v>1</v>
      </c>
      <c r="T957" s="43">
        <v>1199</v>
      </c>
      <c r="U957" s="7">
        <v>20</v>
      </c>
      <c r="V957" s="48" t="s">
        <v>144</v>
      </c>
      <c r="W957" s="23" t="s">
        <v>145</v>
      </c>
      <c r="X957" s="7" t="s">
        <v>34</v>
      </c>
      <c r="Y957" s="10">
        <v>200</v>
      </c>
      <c r="Z957" s="23" t="s">
        <v>35</v>
      </c>
      <c r="AA957" s="12" t="s">
        <v>52</v>
      </c>
      <c r="AB957" s="51"/>
      <c r="AC957" s="23"/>
      <c r="AF957" s="23"/>
    </row>
    <row r="958" spans="1:32" ht="15" customHeight="1" x14ac:dyDescent="0.25">
      <c r="A958" s="30" t="s">
        <v>1708</v>
      </c>
      <c r="B958" s="13">
        <v>45449</v>
      </c>
      <c r="C958" s="29">
        <f>YEAR(B958) - YEAR(_xlfn.MINIFS($B:$B, $A:$A, A958)) + 1</f>
        <v>1</v>
      </c>
      <c r="D958" s="15">
        <f>IF(C958=1, 1500 - SUMIFS($Y:$Y, $A:$A, A958, $C:$C, C958, $E:$E, "Approved", $Z:$Z, "&lt;&gt;PFA GC", $F:$F, "&lt;&gt;No"),
   IF(C958=2, 1000 - SUMIFS($Y:$Y, $A:$A, A958, $C:$C, C958, $E:$E, "Approved", $Z:$Z, "&lt;&gt;PFA GC", $F:$F, "&lt;&gt;No"),
   IF(C958&gt;=3, 500 - SUMIFS($Y:$Y, $A:$A, A958, $C:$C, C958, $E:$E, "Approved", $Z:$Z, "&lt;&gt;PFA GC", $F:$F, "&lt;&gt;No"), "")))</f>
        <v>1100</v>
      </c>
      <c r="E958" s="16" t="s">
        <v>28</v>
      </c>
      <c r="F958" s="28" t="s">
        <v>29</v>
      </c>
      <c r="G958" s="29" t="s">
        <v>30</v>
      </c>
      <c r="H958" s="23" t="s">
        <v>733</v>
      </c>
      <c r="I958" s="23" t="s">
        <v>94</v>
      </c>
      <c r="J958" s="23">
        <v>68925</v>
      </c>
      <c r="K958" s="37" t="s">
        <v>95</v>
      </c>
      <c r="L958" s="20">
        <v>17067</v>
      </c>
      <c r="M958" s="37" t="s">
        <v>111</v>
      </c>
      <c r="N958" s="37" t="s">
        <v>97</v>
      </c>
      <c r="O958" s="37" t="s">
        <v>98</v>
      </c>
      <c r="P958" s="37" t="s">
        <v>270</v>
      </c>
      <c r="Q958" s="37" t="s">
        <v>114</v>
      </c>
      <c r="R958" s="7" t="s">
        <v>499</v>
      </c>
      <c r="S958" s="23">
        <v>1</v>
      </c>
      <c r="T958" s="43">
        <v>1199</v>
      </c>
      <c r="U958" s="7">
        <v>20</v>
      </c>
      <c r="V958" s="22" t="s">
        <v>144</v>
      </c>
      <c r="W958" s="23" t="s">
        <v>145</v>
      </c>
      <c r="X958" s="7" t="s">
        <v>40</v>
      </c>
      <c r="Y958" s="10">
        <v>200</v>
      </c>
      <c r="Z958" s="23" t="s">
        <v>35</v>
      </c>
      <c r="AA958" s="12" t="s">
        <v>169</v>
      </c>
      <c r="AB958" s="51"/>
      <c r="AC958" s="23"/>
      <c r="AF958" s="23"/>
    </row>
    <row r="959" spans="1:32" ht="15" customHeight="1" x14ac:dyDescent="0.25">
      <c r="A959" s="42" t="s">
        <v>1203</v>
      </c>
      <c r="B959" s="13">
        <v>45449</v>
      </c>
      <c r="C959" s="29">
        <f>YEAR(B959) - YEAR(_xlfn.MINIFS($B:$B, $A:$A, A959)) + 1</f>
        <v>2</v>
      </c>
      <c r="D959" s="15">
        <f>IF(C959=1, 1500 - SUMIFS($Y:$Y, $A:$A, A959, $C:$C, C959, $E:$E, "Approved", $Z:$Z, "&lt;&gt;PFA GC", $F:$F, "&lt;&gt;No"),
   IF(C959=2, 1000 - SUMIFS($Y:$Y, $A:$A, A959, $C:$C, C959, $E:$E, "Approved", $Z:$Z, "&lt;&gt;PFA GC", $F:$F, "&lt;&gt;No"),
   IF(C959&gt;=3, 500 - SUMIFS($Y:$Y, $A:$A, A959, $C:$C, C959, $E:$E, "Approved", $Z:$Z, "&lt;&gt;PFA GC", $F:$F, "&lt;&gt;No"), "")))</f>
        <v>1000</v>
      </c>
      <c r="E959" s="16" t="s">
        <v>28</v>
      </c>
      <c r="F959" s="28">
        <v>45449</v>
      </c>
      <c r="G959" s="28" t="s">
        <v>30</v>
      </c>
      <c r="H959" s="23" t="s">
        <v>31</v>
      </c>
      <c r="I959" s="23" t="s">
        <v>31</v>
      </c>
      <c r="J959" s="23" t="s">
        <v>31</v>
      </c>
      <c r="K959" s="23" t="s">
        <v>31</v>
      </c>
      <c r="L959" s="20">
        <v>22862</v>
      </c>
      <c r="M959" s="37" t="s">
        <v>31</v>
      </c>
      <c r="N959" s="37" t="s">
        <v>31</v>
      </c>
      <c r="O959" s="37" t="s">
        <v>31</v>
      </c>
      <c r="P959" s="37" t="s">
        <v>31</v>
      </c>
      <c r="Q959" s="37" t="s">
        <v>31</v>
      </c>
      <c r="R959" s="7" t="s">
        <v>31</v>
      </c>
      <c r="S959" s="37" t="s">
        <v>31</v>
      </c>
      <c r="T959" s="43" t="s">
        <v>31</v>
      </c>
      <c r="U959" s="7" t="s">
        <v>31</v>
      </c>
      <c r="V959" s="48" t="s">
        <v>32</v>
      </c>
      <c r="W959" s="23" t="s">
        <v>61</v>
      </c>
      <c r="X959" s="7" t="s">
        <v>34</v>
      </c>
      <c r="Y959" s="10">
        <v>50</v>
      </c>
      <c r="Z959" s="23" t="s">
        <v>89</v>
      </c>
      <c r="AA959" s="37" t="s">
        <v>63</v>
      </c>
      <c r="AB959" s="51"/>
      <c r="AC959" s="23"/>
      <c r="AF959" s="23"/>
    </row>
    <row r="960" spans="1:32" ht="15" customHeight="1" x14ac:dyDescent="0.25">
      <c r="A960" s="42" t="s">
        <v>1272</v>
      </c>
      <c r="B960" s="13">
        <v>45449</v>
      </c>
      <c r="C960" s="29">
        <f>YEAR(B960) - YEAR(_xlfn.MINIFS($B:$B, $A:$A, A960)) + 1</f>
        <v>2</v>
      </c>
      <c r="D960" s="15">
        <f>IF(C960=1, 1500 - SUMIFS($Y:$Y, $A:$A, A960, $C:$C, C960, $E:$E, "Approved", $Z:$Z, "&lt;&gt;PFA GC", $F:$F, "&lt;&gt;No"),
   IF(C960=2, 1000 - SUMIFS($Y:$Y, $A:$A, A960, $C:$C, C960, $E:$E, "Approved", $Z:$Z, "&lt;&gt;PFA GC", $F:$F, "&lt;&gt;No"),
   IF(C960&gt;=3, 500 - SUMIFS($Y:$Y, $A:$A, A960, $C:$C, C960, $E:$E, "Approved", $Z:$Z, "&lt;&gt;PFA GC", $F:$F, "&lt;&gt;No"), "")))</f>
        <v>1000</v>
      </c>
      <c r="E960" s="16" t="s">
        <v>28</v>
      </c>
      <c r="F960" s="28">
        <v>45449</v>
      </c>
      <c r="G960" s="28" t="s">
        <v>30</v>
      </c>
      <c r="H960" s="23" t="s">
        <v>31</v>
      </c>
      <c r="I960" s="23" t="s">
        <v>31</v>
      </c>
      <c r="J960" s="23" t="s">
        <v>31</v>
      </c>
      <c r="K960" s="23" t="s">
        <v>31</v>
      </c>
      <c r="L960" s="20">
        <v>33482</v>
      </c>
      <c r="M960" s="37" t="s">
        <v>31</v>
      </c>
      <c r="N960" s="37" t="s">
        <v>31</v>
      </c>
      <c r="O960" s="37" t="s">
        <v>31</v>
      </c>
      <c r="P960" s="37" t="s">
        <v>31</v>
      </c>
      <c r="Q960" s="37" t="s">
        <v>31</v>
      </c>
      <c r="R960" s="7" t="s">
        <v>31</v>
      </c>
      <c r="S960" s="37" t="s">
        <v>31</v>
      </c>
      <c r="T960" s="43" t="s">
        <v>31</v>
      </c>
      <c r="U960" s="7" t="s">
        <v>31</v>
      </c>
      <c r="V960" s="48" t="s">
        <v>32</v>
      </c>
      <c r="W960" s="23" t="s">
        <v>61</v>
      </c>
      <c r="X960" s="7" t="s">
        <v>34</v>
      </c>
      <c r="Y960" s="10">
        <v>50</v>
      </c>
      <c r="Z960" s="23" t="s">
        <v>89</v>
      </c>
      <c r="AA960" s="37" t="s">
        <v>63</v>
      </c>
      <c r="AB960" s="51"/>
      <c r="AC960" s="23"/>
      <c r="AF960" s="23"/>
    </row>
    <row r="961" spans="1:32" ht="15" customHeight="1" x14ac:dyDescent="0.25">
      <c r="A961" s="30" t="s">
        <v>1707</v>
      </c>
      <c r="B961" s="13">
        <v>45449</v>
      </c>
      <c r="C961" s="29">
        <f>YEAR(B961) - YEAR(_xlfn.MINIFS($B:$B, $A:$A, A961)) + 1</f>
        <v>1</v>
      </c>
      <c r="D961" s="15">
        <f>IF(C961=1, 1500 - SUMIFS($Y:$Y, $A:$A, A961, $C:$C, C961, $E:$E, "Approved", $Z:$Z, "&lt;&gt;PFA GC", $F:$F, "&lt;&gt;No"),
   IF(C961=2, 1000 - SUMIFS($Y:$Y, $A:$A, A961, $C:$C, C961, $E:$E, "Approved", $Z:$Z, "&lt;&gt;PFA GC", $F:$F, "&lt;&gt;No"),
   IF(C961&gt;=3, 500 - SUMIFS($Y:$Y, $A:$A, A961, $C:$C, C961, $E:$E, "Approved", $Z:$Z, "&lt;&gt;PFA GC", $F:$F, "&lt;&gt;No"), "")))</f>
        <v>1050</v>
      </c>
      <c r="E961" s="16" t="s">
        <v>28</v>
      </c>
      <c r="F961" s="28" t="s">
        <v>29</v>
      </c>
      <c r="G961" s="29" t="s">
        <v>30</v>
      </c>
      <c r="H961" s="23" t="s">
        <v>132</v>
      </c>
      <c r="I961" s="23" t="s">
        <v>94</v>
      </c>
      <c r="J961" s="23">
        <v>68410</v>
      </c>
      <c r="K961" s="37" t="s">
        <v>95</v>
      </c>
      <c r="L961" s="20">
        <v>34268</v>
      </c>
      <c r="M961" s="37" t="s">
        <v>101</v>
      </c>
      <c r="N961" s="37" t="s">
        <v>97</v>
      </c>
      <c r="O961" s="37" t="s">
        <v>98</v>
      </c>
      <c r="P961" s="37" t="s">
        <v>270</v>
      </c>
      <c r="Q961" s="37" t="s">
        <v>114</v>
      </c>
      <c r="R961" s="7" t="s">
        <v>115</v>
      </c>
      <c r="S961" s="23">
        <v>1</v>
      </c>
      <c r="T961" s="43">
        <v>0</v>
      </c>
      <c r="U961" s="7">
        <v>100</v>
      </c>
      <c r="V961" s="22" t="s">
        <v>82</v>
      </c>
      <c r="W961" s="23" t="s">
        <v>636</v>
      </c>
      <c r="X961" s="7" t="s">
        <v>40</v>
      </c>
      <c r="Y961" s="10">
        <v>150</v>
      </c>
      <c r="Z961" s="23" t="s">
        <v>35</v>
      </c>
      <c r="AA961" s="12" t="s">
        <v>169</v>
      </c>
      <c r="AB961" s="51"/>
      <c r="AC961" s="23"/>
      <c r="AF961" s="23"/>
    </row>
    <row r="962" spans="1:32" ht="15" customHeight="1" x14ac:dyDescent="0.25">
      <c r="A962" s="30" t="s">
        <v>1707</v>
      </c>
      <c r="B962" s="13">
        <v>45449</v>
      </c>
      <c r="C962" s="29">
        <f>YEAR(B962) - YEAR(_xlfn.MINIFS($B:$B, $A:$A, A962)) + 1</f>
        <v>1</v>
      </c>
      <c r="D962" s="15">
        <f>IF(C962=1, 1500 - SUMIFS($Y:$Y, $A:$A, A962, $C:$C, C962, $E:$E, "Approved", $Z:$Z, "&lt;&gt;PFA GC", $F:$F, "&lt;&gt;No"),
   IF(C962=2, 1000 - SUMIFS($Y:$Y, $A:$A, A962, $C:$C, C962, $E:$E, "Approved", $Z:$Z, "&lt;&gt;PFA GC", $F:$F, "&lt;&gt;No"),
   IF(C962&gt;=3, 500 - SUMIFS($Y:$Y, $A:$A, A962, $C:$C, C962, $E:$E, "Approved", $Z:$Z, "&lt;&gt;PFA GC", $F:$F, "&lt;&gt;No"), "")))</f>
        <v>1050</v>
      </c>
      <c r="E962" s="16" t="s">
        <v>28</v>
      </c>
      <c r="F962" s="28" t="s">
        <v>29</v>
      </c>
      <c r="G962" s="29" t="s">
        <v>30</v>
      </c>
      <c r="H962" s="23" t="s">
        <v>132</v>
      </c>
      <c r="I962" s="23" t="s">
        <v>94</v>
      </c>
      <c r="J962" s="23">
        <v>68410</v>
      </c>
      <c r="K962" s="37" t="s">
        <v>95</v>
      </c>
      <c r="L962" s="20">
        <v>34268</v>
      </c>
      <c r="M962" s="37" t="s">
        <v>101</v>
      </c>
      <c r="N962" s="37" t="s">
        <v>97</v>
      </c>
      <c r="O962" s="37" t="s">
        <v>98</v>
      </c>
      <c r="P962" s="37" t="s">
        <v>270</v>
      </c>
      <c r="Q962" s="37" t="s">
        <v>114</v>
      </c>
      <c r="R962" s="7" t="s">
        <v>115</v>
      </c>
      <c r="S962" s="23">
        <v>1</v>
      </c>
      <c r="T962" s="43">
        <v>0</v>
      </c>
      <c r="U962" s="7">
        <v>100</v>
      </c>
      <c r="V962" s="48" t="s">
        <v>82</v>
      </c>
      <c r="W962" s="23" t="s">
        <v>636</v>
      </c>
      <c r="X962" s="7" t="s">
        <v>34</v>
      </c>
      <c r="Y962" s="10">
        <v>300</v>
      </c>
      <c r="Z962" s="23" t="s">
        <v>35</v>
      </c>
      <c r="AA962" s="12" t="s">
        <v>52</v>
      </c>
      <c r="AB962" s="51"/>
      <c r="AC962" s="23"/>
      <c r="AF962" s="23"/>
    </row>
    <row r="963" spans="1:32" ht="15" customHeight="1" x14ac:dyDescent="0.25">
      <c r="A963" s="42" t="s">
        <v>1710</v>
      </c>
      <c r="B963" s="47">
        <v>45450</v>
      </c>
      <c r="C963" s="44">
        <f>YEAR(B963) - YEAR(_xlfn.MINIFS($B:$B, $A:$A, A963)) + 1</f>
        <v>1</v>
      </c>
      <c r="D963" s="15">
        <f>IF(C963=1, 1500 - SUMIFS($Y:$Y, $A:$A, A963, $C:$C, C963, $E:$E, "Approved", $Z:$Z, "&lt;&gt;PFA GC", $F:$F, "&lt;&gt;No"),
   IF(C963=2, 1000 - SUMIFS($Y:$Y, $A:$A, A963, $C:$C, C963, $E:$E, "Approved", $Z:$Z, "&lt;&gt;PFA GC", $F:$F, "&lt;&gt;No"),
   IF(C963&gt;=3, 500 - SUMIFS($Y:$Y, $A:$A, A963, $C:$C, C963, $E:$E, "Approved", $Z:$Z, "&lt;&gt;PFA GC", $F:$F, "&lt;&gt;No"), "")))</f>
        <v>1250</v>
      </c>
      <c r="E963" s="16" t="s">
        <v>28</v>
      </c>
      <c r="F963" s="49" t="s">
        <v>29</v>
      </c>
      <c r="G963" s="44" t="s">
        <v>30</v>
      </c>
      <c r="H963" s="41" t="s">
        <v>143</v>
      </c>
      <c r="I963" s="41" t="s">
        <v>94</v>
      </c>
      <c r="J963" s="41">
        <v>68901</v>
      </c>
      <c r="K963" s="41" t="s">
        <v>106</v>
      </c>
      <c r="L963" s="55">
        <v>18051</v>
      </c>
      <c r="M963" s="41" t="s">
        <v>96</v>
      </c>
      <c r="N963" s="41" t="s">
        <v>97</v>
      </c>
      <c r="O963" s="41" t="s">
        <v>41</v>
      </c>
      <c r="P963" s="41" t="s">
        <v>303</v>
      </c>
      <c r="Q963" s="41" t="s">
        <v>114</v>
      </c>
      <c r="R963" s="7" t="s">
        <v>115</v>
      </c>
      <c r="S963" s="41">
        <v>2</v>
      </c>
      <c r="T963" s="46">
        <v>465.34</v>
      </c>
      <c r="U963" s="7" t="s">
        <v>126</v>
      </c>
      <c r="V963" s="48" t="s">
        <v>144</v>
      </c>
      <c r="W963" s="23" t="s">
        <v>145</v>
      </c>
      <c r="X963" s="7" t="s">
        <v>34</v>
      </c>
      <c r="Y963" s="10">
        <v>250</v>
      </c>
      <c r="Z963" s="23" t="s">
        <v>37</v>
      </c>
      <c r="AA963" s="12" t="s">
        <v>735</v>
      </c>
      <c r="AB963" s="51"/>
      <c r="AC963" s="23"/>
      <c r="AF963" s="23"/>
    </row>
    <row r="964" spans="1:32" ht="15" customHeight="1" x14ac:dyDescent="0.25">
      <c r="A964" s="42" t="s">
        <v>1709</v>
      </c>
      <c r="B964" s="13">
        <v>45450</v>
      </c>
      <c r="C964" s="29">
        <f>YEAR(B964) - YEAR(_xlfn.MINIFS($B:$B, $A:$A, A964)) + 1</f>
        <v>1</v>
      </c>
      <c r="D964" s="15">
        <f>IF(C964=1, 1500 - SUMIFS($Y:$Y, $A:$A, A964, $C:$C, C964, $E:$E, "Approved", $Z:$Z, "&lt;&gt;PFA GC", $F:$F, "&lt;&gt;No"),
   IF(C964=2, 1000 - SUMIFS($Y:$Y, $A:$A, A964, $C:$C, C964, $E:$E, "Approved", $Z:$Z, "&lt;&gt;PFA GC", $F:$F, "&lt;&gt;No"),
   IF(C964&gt;=3, 500 - SUMIFS($Y:$Y, $A:$A, A964, $C:$C, C964, $E:$E, "Approved", $Z:$Z, "&lt;&gt;PFA GC", $F:$F, "&lt;&gt;No"), "")))</f>
        <v>627.05999999999995</v>
      </c>
      <c r="E964" s="16" t="s">
        <v>28</v>
      </c>
      <c r="F964" s="28">
        <v>45450</v>
      </c>
      <c r="G964" s="28" t="s">
        <v>30</v>
      </c>
      <c r="H964" s="23" t="s">
        <v>31</v>
      </c>
      <c r="I964" s="23" t="s">
        <v>31</v>
      </c>
      <c r="J964" s="23" t="s">
        <v>31</v>
      </c>
      <c r="K964" s="23" t="s">
        <v>31</v>
      </c>
      <c r="L964" s="20">
        <v>25793</v>
      </c>
      <c r="M964" s="37" t="s">
        <v>31</v>
      </c>
      <c r="N964" s="37" t="s">
        <v>31</v>
      </c>
      <c r="O964" s="37" t="s">
        <v>31</v>
      </c>
      <c r="P964" s="37" t="s">
        <v>31</v>
      </c>
      <c r="Q964" s="37" t="s">
        <v>31</v>
      </c>
      <c r="R964" s="7" t="s">
        <v>31</v>
      </c>
      <c r="S964" s="37" t="s">
        <v>31</v>
      </c>
      <c r="T964" s="43" t="s">
        <v>31</v>
      </c>
      <c r="U964" s="7" t="s">
        <v>31</v>
      </c>
      <c r="V964" s="22" t="s">
        <v>32</v>
      </c>
      <c r="W964" s="23" t="s">
        <v>61</v>
      </c>
      <c r="X964" s="7" t="s">
        <v>34</v>
      </c>
      <c r="Y964" s="10">
        <v>100</v>
      </c>
      <c r="Z964" s="23" t="s">
        <v>89</v>
      </c>
      <c r="AA964" s="37" t="s">
        <v>63</v>
      </c>
      <c r="AB964" s="51"/>
      <c r="AC964" s="23"/>
      <c r="AF964" s="23"/>
    </row>
    <row r="965" spans="1:32" ht="15" customHeight="1" x14ac:dyDescent="0.25">
      <c r="A965" s="42" t="s">
        <v>1200</v>
      </c>
      <c r="B965" s="13">
        <v>45450</v>
      </c>
      <c r="C965" s="29">
        <f>YEAR(B965) - YEAR(_xlfn.MINIFS($B:$B, $A:$A, A965)) + 1</f>
        <v>1</v>
      </c>
      <c r="D965" s="15">
        <f>IF(C965=1, 1500 - SUMIFS($Y:$Y, $A:$A, A965, $C:$C, C965, $E:$E, "Approved", $Z:$Z, "&lt;&gt;PFA GC", $F:$F, "&lt;&gt;No"),
   IF(C965=2, 1000 - SUMIFS($Y:$Y, $A:$A, A965, $C:$C, C965, $E:$E, "Approved", $Z:$Z, "&lt;&gt;PFA GC", $F:$F, "&lt;&gt;No"),
   IF(C965&gt;=3, 500 - SUMIFS($Y:$Y, $A:$A, A965, $C:$C, C965, $E:$E, "Approved", $Z:$Z, "&lt;&gt;PFA GC", $F:$F, "&lt;&gt;No"), "")))</f>
        <v>1473</v>
      </c>
      <c r="E965" s="16" t="s">
        <v>28</v>
      </c>
      <c r="F965" s="28" t="s">
        <v>29</v>
      </c>
      <c r="G965" s="29" t="s">
        <v>30</v>
      </c>
      <c r="H965" s="23" t="s">
        <v>476</v>
      </c>
      <c r="I965" s="23" t="s">
        <v>94</v>
      </c>
      <c r="J965" s="23">
        <v>68801</v>
      </c>
      <c r="K965" s="37" t="s">
        <v>95</v>
      </c>
      <c r="L965" s="20">
        <v>29981</v>
      </c>
      <c r="M965" s="37" t="s">
        <v>96</v>
      </c>
      <c r="N965" s="37" t="s">
        <v>102</v>
      </c>
      <c r="O965" s="37" t="s">
        <v>98</v>
      </c>
      <c r="P965" s="37" t="s">
        <v>303</v>
      </c>
      <c r="Q965" s="37" t="s">
        <v>114</v>
      </c>
      <c r="R965" s="7" t="s">
        <v>115</v>
      </c>
      <c r="S965" s="23">
        <v>5</v>
      </c>
      <c r="T965" s="43">
        <v>1310</v>
      </c>
      <c r="U965" s="7">
        <v>10</v>
      </c>
      <c r="V965" s="22" t="s">
        <v>32</v>
      </c>
      <c r="W965" s="41" t="s">
        <v>61</v>
      </c>
      <c r="X965" s="7" t="s">
        <v>33</v>
      </c>
      <c r="Y965" s="10">
        <v>27</v>
      </c>
      <c r="Z965" s="23"/>
      <c r="AA965" s="12" t="s">
        <v>734</v>
      </c>
      <c r="AB965" s="51"/>
      <c r="AC965" s="23"/>
      <c r="AF965" s="23"/>
    </row>
    <row r="966" spans="1:32" ht="15" customHeight="1" x14ac:dyDescent="0.25">
      <c r="A966" s="30" t="s">
        <v>1236</v>
      </c>
      <c r="B966" s="13">
        <v>45453</v>
      </c>
      <c r="C966" s="29">
        <f>YEAR(B966) - YEAR(_xlfn.MINIFS($B:$B, $A:$A, A966)) + 1</f>
        <v>1</v>
      </c>
      <c r="D966" s="15">
        <f>IF(C966=1, 1500 - SUMIFS($Y:$Y, $A:$A, A966, $C:$C, C966, $E:$E, "Approved", $Z:$Z, "&lt;&gt;PFA GC", $F:$F, "&lt;&gt;No"),
   IF(C966=2, 1000 - SUMIFS($Y:$Y, $A:$A, A966, $C:$C, C966, $E:$E, "Approved", $Z:$Z, "&lt;&gt;PFA GC", $F:$F, "&lt;&gt;No"),
   IF(C966&gt;=3, 500 - SUMIFS($Y:$Y, $A:$A, A966, $C:$C, C966, $E:$E, "Approved", $Z:$Z, "&lt;&gt;PFA GC", $F:$F, "&lt;&gt;No"), "")))</f>
        <v>0</v>
      </c>
      <c r="E966" s="16" t="s">
        <v>28</v>
      </c>
      <c r="F966" s="28" t="s">
        <v>29</v>
      </c>
      <c r="G966" s="28" t="s">
        <v>30</v>
      </c>
      <c r="H966" s="24" t="s">
        <v>159</v>
      </c>
      <c r="I966" s="24" t="s">
        <v>94</v>
      </c>
      <c r="J966" s="52">
        <v>68066</v>
      </c>
      <c r="K966" s="23" t="s">
        <v>95</v>
      </c>
      <c r="L966" s="20" t="s">
        <v>2084</v>
      </c>
      <c r="M966" s="37" t="s">
        <v>108</v>
      </c>
      <c r="N966" s="23" t="s">
        <v>97</v>
      </c>
      <c r="O966" s="23" t="s">
        <v>98</v>
      </c>
      <c r="P966" s="23" t="s">
        <v>99</v>
      </c>
      <c r="Q966" s="23" t="s">
        <v>31</v>
      </c>
      <c r="R966" s="7" t="s">
        <v>31</v>
      </c>
      <c r="S966" s="23">
        <v>2</v>
      </c>
      <c r="T966" s="46" t="s">
        <v>31</v>
      </c>
      <c r="U966" s="7" t="s">
        <v>31</v>
      </c>
      <c r="V966" s="48" t="s">
        <v>32</v>
      </c>
      <c r="W966" s="23" t="s">
        <v>250</v>
      </c>
      <c r="X966" s="7" t="s">
        <v>34</v>
      </c>
      <c r="Y966" s="10">
        <v>400</v>
      </c>
      <c r="Z966" s="23" t="s">
        <v>35</v>
      </c>
      <c r="AA966" s="12" t="s">
        <v>52</v>
      </c>
      <c r="AB966" s="51"/>
      <c r="AC966" s="23"/>
      <c r="AF966" s="23"/>
    </row>
    <row r="967" spans="1:32" ht="15" customHeight="1" x14ac:dyDescent="0.25">
      <c r="A967" s="42" t="s">
        <v>1242</v>
      </c>
      <c r="B967" s="13">
        <v>45453</v>
      </c>
      <c r="C967" s="29">
        <f>YEAR(B967) - YEAR(_xlfn.MINIFS($B:$B, $A:$A, A967)) + 1</f>
        <v>2</v>
      </c>
      <c r="D967" s="15">
        <f>IF(C967=1, 1500 - SUMIFS($Y:$Y, $A:$A, A967, $C:$C, C967, $E:$E, "Approved", $Z:$Z, "&lt;&gt;PFA GC", $F:$F, "&lt;&gt;No"),
   IF(C967=2, 1000 - SUMIFS($Y:$Y, $A:$A, A967, $C:$C, C967, $E:$E, "Approved", $Z:$Z, "&lt;&gt;PFA GC", $F:$F, "&lt;&gt;No"),
   IF(C967&gt;=3, 500 - SUMIFS($Y:$Y, $A:$A, A967, $C:$C, C967, $E:$E, "Approved", $Z:$Z, "&lt;&gt;PFA GC", $F:$F, "&lt;&gt;No"), "")))</f>
        <v>-390.02</v>
      </c>
      <c r="E967" s="16" t="s">
        <v>28</v>
      </c>
      <c r="F967" s="28" t="s">
        <v>29</v>
      </c>
      <c r="G967" s="29" t="s">
        <v>30</v>
      </c>
      <c r="H967" s="23" t="s">
        <v>93</v>
      </c>
      <c r="I967" s="23" t="s">
        <v>94</v>
      </c>
      <c r="J967" s="23">
        <v>68510</v>
      </c>
      <c r="K967" s="37" t="s">
        <v>95</v>
      </c>
      <c r="L967" s="20">
        <v>19598</v>
      </c>
      <c r="M967" s="37" t="s">
        <v>101</v>
      </c>
      <c r="N967" s="37" t="s">
        <v>97</v>
      </c>
      <c r="O967" s="37" t="s">
        <v>98</v>
      </c>
      <c r="P967" s="37" t="s">
        <v>270</v>
      </c>
      <c r="Q967" s="37" t="s">
        <v>114</v>
      </c>
      <c r="R967" s="7" t="s">
        <v>517</v>
      </c>
      <c r="S967" s="23">
        <v>1</v>
      </c>
      <c r="T967" s="43">
        <v>2554</v>
      </c>
      <c r="U967" s="7">
        <v>20</v>
      </c>
      <c r="V967" s="41" t="s">
        <v>81</v>
      </c>
      <c r="W967" s="23" t="s">
        <v>109</v>
      </c>
      <c r="X967" s="7" t="s">
        <v>34</v>
      </c>
      <c r="Y967" s="10">
        <v>300</v>
      </c>
      <c r="Z967" s="23" t="s">
        <v>35</v>
      </c>
      <c r="AA967" s="12" t="s">
        <v>52</v>
      </c>
      <c r="AB967" s="51"/>
      <c r="AC967" s="23"/>
      <c r="AF967" s="23"/>
    </row>
    <row r="968" spans="1:32" ht="15" customHeight="1" x14ac:dyDescent="0.25">
      <c r="A968" s="42" t="s">
        <v>1626</v>
      </c>
      <c r="B968" s="13">
        <v>45453</v>
      </c>
      <c r="C968" s="29">
        <f>YEAR(B968) - YEAR(_xlfn.MINIFS($B:$B, $A:$A, A968)) + 1</f>
        <v>1</v>
      </c>
      <c r="D968" s="15">
        <f>IF(C968=1, 1500 - SUMIFS($Y:$Y, $A:$A, A968, $C:$C, C968, $E:$E, "Approved", $Z:$Z, "&lt;&gt;PFA GC", $F:$F, "&lt;&gt;No"),
   IF(C968=2, 1000 - SUMIFS($Y:$Y, $A:$A, A968, $C:$C, C968, $E:$E, "Approved", $Z:$Z, "&lt;&gt;PFA GC", $F:$F, "&lt;&gt;No"),
   IF(C968&gt;=3, 500 - SUMIFS($Y:$Y, $A:$A, A968, $C:$C, C968, $E:$E, "Approved", $Z:$Z, "&lt;&gt;PFA GC", $F:$F, "&lt;&gt;No"), "")))</f>
        <v>1500</v>
      </c>
      <c r="E968" s="16" t="s">
        <v>28</v>
      </c>
      <c r="F968" s="28">
        <v>45453</v>
      </c>
      <c r="G968" s="28" t="s">
        <v>30</v>
      </c>
      <c r="H968" s="23" t="s">
        <v>31</v>
      </c>
      <c r="I968" s="23" t="s">
        <v>31</v>
      </c>
      <c r="J968" s="23" t="s">
        <v>31</v>
      </c>
      <c r="K968" s="23" t="s">
        <v>31</v>
      </c>
      <c r="L968" s="20">
        <v>23250</v>
      </c>
      <c r="M968" s="37" t="s">
        <v>31</v>
      </c>
      <c r="N968" s="37" t="s">
        <v>31</v>
      </c>
      <c r="O968" s="37" t="s">
        <v>31</v>
      </c>
      <c r="P968" s="37" t="s">
        <v>31</v>
      </c>
      <c r="Q968" s="37" t="s">
        <v>31</v>
      </c>
      <c r="R968" s="7" t="s">
        <v>31</v>
      </c>
      <c r="S968" s="37" t="s">
        <v>31</v>
      </c>
      <c r="T968" s="43" t="s">
        <v>31</v>
      </c>
      <c r="U968" s="7" t="s">
        <v>31</v>
      </c>
      <c r="V968" s="48" t="s">
        <v>32</v>
      </c>
      <c r="W968" s="23" t="s">
        <v>693</v>
      </c>
      <c r="X968" s="7" t="s">
        <v>34</v>
      </c>
      <c r="Y968" s="10">
        <v>75</v>
      </c>
      <c r="Z968" s="23" t="s">
        <v>89</v>
      </c>
      <c r="AA968" s="37" t="s">
        <v>63</v>
      </c>
      <c r="AB968" s="51"/>
      <c r="AC968" s="23"/>
      <c r="AF968" s="23"/>
    </row>
    <row r="969" spans="1:32" ht="15" customHeight="1" x14ac:dyDescent="0.25">
      <c r="A969" s="42" t="s">
        <v>1711</v>
      </c>
      <c r="B969" s="13">
        <v>45453</v>
      </c>
      <c r="C969" s="29">
        <f>YEAR(B969) - YEAR(_xlfn.MINIFS($B:$B, $A:$A, A969)) + 1</f>
        <v>1</v>
      </c>
      <c r="D969" s="15">
        <f>IF(C969=1, 1500 - SUMIFS($Y:$Y, $A:$A, A969, $C:$C, C969, $E:$E, "Approved", $Z:$Z, "&lt;&gt;PFA GC", $F:$F, "&lt;&gt;No"),
   IF(C969=2, 1000 - SUMIFS($Y:$Y, $A:$A, A969, $C:$C, C969, $E:$E, "Approved", $Z:$Z, "&lt;&gt;PFA GC", $F:$F, "&lt;&gt;No"),
   IF(C969&gt;=3, 500 - SUMIFS($Y:$Y, $A:$A, A969, $C:$C, C969, $E:$E, "Approved", $Z:$Z, "&lt;&gt;PFA GC", $F:$F, "&lt;&gt;No"), "")))</f>
        <v>1500</v>
      </c>
      <c r="E969" s="16" t="s">
        <v>28</v>
      </c>
      <c r="F969" s="28">
        <v>45453</v>
      </c>
      <c r="G969" s="28" t="s">
        <v>30</v>
      </c>
      <c r="H969" s="23" t="s">
        <v>31</v>
      </c>
      <c r="I969" s="23" t="s">
        <v>31</v>
      </c>
      <c r="J969" s="23" t="s">
        <v>31</v>
      </c>
      <c r="K969" s="23" t="s">
        <v>31</v>
      </c>
      <c r="L969" s="20">
        <v>24488</v>
      </c>
      <c r="M969" s="37" t="s">
        <v>31</v>
      </c>
      <c r="N969" s="37" t="s">
        <v>31</v>
      </c>
      <c r="O969" s="37" t="s">
        <v>31</v>
      </c>
      <c r="P969" s="37" t="s">
        <v>31</v>
      </c>
      <c r="Q969" s="37" t="s">
        <v>31</v>
      </c>
      <c r="R969" s="7" t="s">
        <v>31</v>
      </c>
      <c r="S969" s="37" t="s">
        <v>31</v>
      </c>
      <c r="T969" s="43" t="s">
        <v>31</v>
      </c>
      <c r="U969" s="7" t="s">
        <v>31</v>
      </c>
      <c r="V969" s="48" t="s">
        <v>32</v>
      </c>
      <c r="W969" s="23" t="s">
        <v>61</v>
      </c>
      <c r="X969" s="7" t="s">
        <v>34</v>
      </c>
      <c r="Y969" s="10">
        <v>100</v>
      </c>
      <c r="Z969" s="23" t="s">
        <v>89</v>
      </c>
      <c r="AA969" s="37" t="s">
        <v>63</v>
      </c>
      <c r="AB969" s="51"/>
      <c r="AC969" s="23"/>
      <c r="AF969" s="23"/>
    </row>
    <row r="970" spans="1:32" ht="15" customHeight="1" x14ac:dyDescent="0.25">
      <c r="A970" s="30" t="s">
        <v>1648</v>
      </c>
      <c r="B970" s="13">
        <v>45453</v>
      </c>
      <c r="C970" s="29">
        <f>YEAR(B970) - YEAR(_xlfn.MINIFS($B:$B, $A:$A, A970)) + 1</f>
        <v>1</v>
      </c>
      <c r="D970" s="15">
        <f>IF(C970=1, 1500 - SUMIFS($Y:$Y, $A:$A, A970, $C:$C, C970, $E:$E, "Approved", $Z:$Z, "&lt;&gt;PFA GC", $F:$F, "&lt;&gt;No"),
   IF(C970=2, 1000 - SUMIFS($Y:$Y, $A:$A, A970, $C:$C, C970, $E:$E, "Approved", $Z:$Z, "&lt;&gt;PFA GC", $F:$F, "&lt;&gt;No"),
   IF(C970&gt;=3, 500 - SUMIFS($Y:$Y, $A:$A, A970, $C:$C, C970, $E:$E, "Approved", $Z:$Z, "&lt;&gt;PFA GC", $F:$F, "&lt;&gt;No"), "")))</f>
        <v>-2.1199999999998909</v>
      </c>
      <c r="E970" s="16" t="s">
        <v>28</v>
      </c>
      <c r="F970" s="28" t="s">
        <v>29</v>
      </c>
      <c r="G970" s="29" t="s">
        <v>30</v>
      </c>
      <c r="H970" s="23" t="s">
        <v>110</v>
      </c>
      <c r="I970" s="23" t="s">
        <v>94</v>
      </c>
      <c r="J970" s="23">
        <v>68355</v>
      </c>
      <c r="K970" s="37" t="s">
        <v>95</v>
      </c>
      <c r="L970" s="20">
        <v>30567</v>
      </c>
      <c r="M970" s="37" t="s">
        <v>101</v>
      </c>
      <c r="N970" s="37" t="s">
        <v>102</v>
      </c>
      <c r="O970" s="37" t="s">
        <v>98</v>
      </c>
      <c r="P970" s="37" t="s">
        <v>270</v>
      </c>
      <c r="Q970" s="37" t="s">
        <v>231</v>
      </c>
      <c r="R970" s="7" t="s">
        <v>499</v>
      </c>
      <c r="S970" s="23">
        <v>1</v>
      </c>
      <c r="T970" s="43">
        <v>438</v>
      </c>
      <c r="U970" s="7">
        <v>200</v>
      </c>
      <c r="V970" s="22" t="s">
        <v>85</v>
      </c>
      <c r="W970" s="23" t="s">
        <v>692</v>
      </c>
      <c r="X970" s="7" t="s">
        <v>42</v>
      </c>
      <c r="Y970" s="10">
        <v>150.6</v>
      </c>
      <c r="Z970" s="23" t="s">
        <v>38</v>
      </c>
      <c r="AA970" s="12" t="s">
        <v>62</v>
      </c>
      <c r="AB970" s="51"/>
      <c r="AC970" s="23"/>
      <c r="AF970" s="23"/>
    </row>
    <row r="971" spans="1:32" ht="15" customHeight="1" x14ac:dyDescent="0.25">
      <c r="A971" s="30" t="s">
        <v>1668</v>
      </c>
      <c r="B971" s="13">
        <v>45453</v>
      </c>
      <c r="C971" s="29">
        <f>YEAR(B971) - YEAR(_xlfn.MINIFS($B:$B, $A:$A, A971)) + 1</f>
        <v>1</v>
      </c>
      <c r="D971" s="15">
        <f>IF(C971=1, 1500 - SUMIFS($Y:$Y, $A:$A, A971, $C:$C, C971, $E:$E, "Approved", $Z:$Z, "&lt;&gt;PFA GC", $F:$F, "&lt;&gt;No"),
   IF(C971=2, 1000 - SUMIFS($Y:$Y, $A:$A, A971, $C:$C, C971, $E:$E, "Approved", $Z:$Z, "&lt;&gt;PFA GC", $F:$F, "&lt;&gt;No"),
   IF(C971&gt;=3, 500 - SUMIFS($Y:$Y, $A:$A, A971, $C:$C, C971, $E:$E, "Approved", $Z:$Z, "&lt;&gt;PFA GC", $F:$F, "&lt;&gt;No"), "")))</f>
        <v>9</v>
      </c>
      <c r="E971" s="16" t="s">
        <v>28</v>
      </c>
      <c r="F971" s="28" t="s">
        <v>29</v>
      </c>
      <c r="G971" s="29" t="s">
        <v>30</v>
      </c>
      <c r="K971" s="37"/>
      <c r="L971" s="20" t="s">
        <v>31</v>
      </c>
      <c r="M971" s="37"/>
      <c r="R971" s="7"/>
      <c r="S971" s="23"/>
      <c r="T971" s="43">
        <v>0</v>
      </c>
      <c r="U971" s="7"/>
      <c r="V971" s="41" t="s">
        <v>81</v>
      </c>
      <c r="W971" s="23" t="s">
        <v>109</v>
      </c>
      <c r="X971" s="7" t="s">
        <v>40</v>
      </c>
      <c r="Y971" s="10">
        <v>200</v>
      </c>
      <c r="Z971" s="23" t="s">
        <v>37</v>
      </c>
      <c r="AA971" s="12" t="s">
        <v>169</v>
      </c>
      <c r="AB971" s="51"/>
      <c r="AC971" s="23"/>
      <c r="AF971" s="23"/>
    </row>
    <row r="972" spans="1:32" ht="15" customHeight="1" x14ac:dyDescent="0.25">
      <c r="A972" s="27" t="s">
        <v>1668</v>
      </c>
      <c r="B972" s="13">
        <v>45453</v>
      </c>
      <c r="C972" s="29">
        <f>YEAR(B972) - YEAR(_xlfn.MINIFS($B:$B, $A:$A, A972)) + 1</f>
        <v>1</v>
      </c>
      <c r="D972" s="15">
        <f>IF(C972=1, 1500 - SUMIFS($Y:$Y, $A:$A, A972, $C:$C, C972, $E:$E, "Approved", $Z:$Z, "&lt;&gt;PFA GC", $F:$F, "&lt;&gt;No"),
   IF(C972=2, 1000 - SUMIFS($Y:$Y, $A:$A, A972, $C:$C, C972, $E:$E, "Approved", $Z:$Z, "&lt;&gt;PFA GC", $F:$F, "&lt;&gt;No"),
   IF(C972&gt;=3, 500 - SUMIFS($Y:$Y, $A:$A, A972, $C:$C, C972, $E:$E, "Approved", $Z:$Z, "&lt;&gt;PFA GC", $F:$F, "&lt;&gt;No"), "")))</f>
        <v>9</v>
      </c>
      <c r="E972" s="16" t="s">
        <v>28</v>
      </c>
      <c r="F972" s="28" t="s">
        <v>29</v>
      </c>
      <c r="G972" s="29" t="s">
        <v>30</v>
      </c>
      <c r="K972" s="37"/>
      <c r="L972" s="20" t="s">
        <v>31</v>
      </c>
      <c r="M972" s="37"/>
      <c r="R972" s="7"/>
      <c r="S972" s="23"/>
      <c r="T972" s="43">
        <v>0</v>
      </c>
      <c r="U972" s="7"/>
      <c r="V972" s="34" t="s">
        <v>81</v>
      </c>
      <c r="W972" s="23" t="s">
        <v>109</v>
      </c>
      <c r="X972" s="7" t="s">
        <v>49</v>
      </c>
      <c r="Y972" s="10">
        <v>585</v>
      </c>
      <c r="Z972" s="23" t="s">
        <v>131</v>
      </c>
      <c r="AA972" s="12" t="s">
        <v>736</v>
      </c>
      <c r="AB972" s="51"/>
      <c r="AC972" s="23"/>
      <c r="AF972" s="23"/>
    </row>
    <row r="973" spans="1:32" ht="15" customHeight="1" x14ac:dyDescent="0.25">
      <c r="A973" s="42" t="s">
        <v>1715</v>
      </c>
      <c r="B973" s="32">
        <v>45454</v>
      </c>
      <c r="C973" s="44">
        <f>YEAR(B973) - YEAR(_xlfn.MINIFS($B:$B, $A:$A, A973)) + 1</f>
        <v>1</v>
      </c>
      <c r="D973" s="15">
        <f>IF(C973=1, 1500 - SUMIFS($Y:$Y, $A:$A, A973, $C:$C, C973, $E:$E, "Approved", $Z:$Z, "&lt;&gt;PFA GC", $F:$F, "&lt;&gt;No"),
   IF(C973=2, 1000 - SUMIFS($Y:$Y, $A:$A, A973, $C:$C, C973, $E:$E, "Approved", $Z:$Z, "&lt;&gt;PFA GC", $F:$F, "&lt;&gt;No"),
   IF(C973&gt;=3, 500 - SUMIFS($Y:$Y, $A:$A, A973, $C:$C, C973, $E:$E, "Approved", $Z:$Z, "&lt;&gt;PFA GC", $F:$F, "&lt;&gt;No"), "")))</f>
        <v>250</v>
      </c>
      <c r="E973" s="16" t="s">
        <v>28</v>
      </c>
      <c r="F973" s="49" t="s">
        <v>29</v>
      </c>
      <c r="G973" s="44" t="s">
        <v>30</v>
      </c>
      <c r="H973" s="41" t="s">
        <v>93</v>
      </c>
      <c r="I973" s="41" t="s">
        <v>94</v>
      </c>
      <c r="J973" s="41">
        <v>68506</v>
      </c>
      <c r="K973" s="41" t="s">
        <v>95</v>
      </c>
      <c r="L973" s="55">
        <v>24325</v>
      </c>
      <c r="M973" s="41" t="s">
        <v>96</v>
      </c>
      <c r="N973" s="41" t="s">
        <v>97</v>
      </c>
      <c r="O973" s="41" t="s">
        <v>98</v>
      </c>
      <c r="P973" s="41" t="s">
        <v>270</v>
      </c>
      <c r="Q973" s="41" t="s">
        <v>245</v>
      </c>
      <c r="R973" s="7" t="s">
        <v>115</v>
      </c>
      <c r="S973" s="41">
        <v>2</v>
      </c>
      <c r="T973" s="46">
        <v>1071</v>
      </c>
      <c r="U973" s="7" t="s">
        <v>126</v>
      </c>
      <c r="V973" s="22" t="s">
        <v>85</v>
      </c>
      <c r="W973" s="41" t="s">
        <v>107</v>
      </c>
      <c r="X973" s="7" t="s">
        <v>43</v>
      </c>
      <c r="Y973" s="10">
        <v>1250</v>
      </c>
      <c r="Z973" s="23" t="s">
        <v>232</v>
      </c>
      <c r="AA973" s="12" t="s">
        <v>739</v>
      </c>
      <c r="AB973" s="51"/>
      <c r="AC973" s="23"/>
      <c r="AF973" s="23"/>
    </row>
    <row r="974" spans="1:32" ht="15" customHeight="1" x14ac:dyDescent="0.25">
      <c r="A974" s="30" t="s">
        <v>1664</v>
      </c>
      <c r="B974" s="13">
        <v>45454</v>
      </c>
      <c r="C974" s="29">
        <f>YEAR(B974) - YEAR(_xlfn.MINIFS($B:$B, $A:$A, A974)) + 1</f>
        <v>1</v>
      </c>
      <c r="D974" s="15">
        <f>IF(C974=1, 1500 - SUMIFS($Y:$Y, $A:$A, A974, $C:$C, C974, $E:$E, "Approved", $Z:$Z, "&lt;&gt;PFA GC", $F:$F, "&lt;&gt;No"),
   IF(C974=2, 1000 - SUMIFS($Y:$Y, $A:$A, A974, $C:$C, C974, $E:$E, "Approved", $Z:$Z, "&lt;&gt;PFA GC", $F:$F, "&lt;&gt;No"),
   IF(C974&gt;=3, 500 - SUMIFS($Y:$Y, $A:$A, A974, $C:$C, C974, $E:$E, "Approved", $Z:$Z, "&lt;&gt;PFA GC", $F:$F, "&lt;&gt;No"), "")))</f>
        <v>625</v>
      </c>
      <c r="E974" s="16" t="s">
        <v>28</v>
      </c>
      <c r="F974" s="28" t="s">
        <v>29</v>
      </c>
      <c r="G974" s="29" t="s">
        <v>30</v>
      </c>
      <c r="H974" s="23" t="s">
        <v>357</v>
      </c>
      <c r="I974" s="23" t="s">
        <v>94</v>
      </c>
      <c r="J974" s="23">
        <v>68046</v>
      </c>
      <c r="K974" s="37" t="s">
        <v>106</v>
      </c>
      <c r="L974" s="20">
        <v>24912</v>
      </c>
      <c r="M974" s="37" t="s">
        <v>108</v>
      </c>
      <c r="N974" s="37" t="s">
        <v>97</v>
      </c>
      <c r="O974" s="37" t="s">
        <v>98</v>
      </c>
      <c r="P974" s="37" t="s">
        <v>303</v>
      </c>
      <c r="Q974" s="37" t="s">
        <v>114</v>
      </c>
      <c r="R974" s="7" t="s">
        <v>488</v>
      </c>
      <c r="S974" s="23">
        <v>2</v>
      </c>
      <c r="T974" s="43">
        <v>0</v>
      </c>
      <c r="U974" s="7">
        <v>30</v>
      </c>
      <c r="V974" s="22" t="s">
        <v>32</v>
      </c>
      <c r="W974" s="23" t="s">
        <v>702</v>
      </c>
      <c r="X974" s="7" t="s">
        <v>34</v>
      </c>
      <c r="Y974" s="10">
        <v>250</v>
      </c>
      <c r="Z974" s="23" t="s">
        <v>35</v>
      </c>
      <c r="AA974" s="12" t="s">
        <v>52</v>
      </c>
      <c r="AB974" s="51"/>
      <c r="AC974" s="23"/>
      <c r="AF974" s="23"/>
    </row>
    <row r="975" spans="1:32" ht="15" customHeight="1" x14ac:dyDescent="0.25">
      <c r="A975" s="30" t="s">
        <v>1664</v>
      </c>
      <c r="B975" s="13">
        <v>45454</v>
      </c>
      <c r="C975" s="29">
        <f>YEAR(B975) - YEAR(_xlfn.MINIFS($B:$B, $A:$A, A975)) + 1</f>
        <v>1</v>
      </c>
      <c r="D975" s="15">
        <f>IF(C975=1, 1500 - SUMIFS($Y:$Y, $A:$A, A975, $C:$C, C975, $E:$E, "Approved", $Z:$Z, "&lt;&gt;PFA GC", $F:$F, "&lt;&gt;No"),
   IF(C975=2, 1000 - SUMIFS($Y:$Y, $A:$A, A975, $C:$C, C975, $E:$E, "Approved", $Z:$Z, "&lt;&gt;PFA GC", $F:$F, "&lt;&gt;No"),
   IF(C975&gt;=3, 500 - SUMIFS($Y:$Y, $A:$A, A975, $C:$C, C975, $E:$E, "Approved", $Z:$Z, "&lt;&gt;PFA GC", $F:$F, "&lt;&gt;No"), "")))</f>
        <v>625</v>
      </c>
      <c r="E975" s="16" t="s">
        <v>28</v>
      </c>
      <c r="F975" s="28" t="s">
        <v>29</v>
      </c>
      <c r="G975" s="29" t="s">
        <v>30</v>
      </c>
      <c r="H975" s="23" t="s">
        <v>357</v>
      </c>
      <c r="I975" s="23" t="s">
        <v>94</v>
      </c>
      <c r="J975" s="23">
        <v>68046</v>
      </c>
      <c r="K975" s="37" t="s">
        <v>106</v>
      </c>
      <c r="L975" s="20">
        <v>24912</v>
      </c>
      <c r="M975" s="37" t="s">
        <v>108</v>
      </c>
      <c r="N975" s="37" t="s">
        <v>97</v>
      </c>
      <c r="O975" s="37" t="s">
        <v>98</v>
      </c>
      <c r="P975" s="37" t="s">
        <v>303</v>
      </c>
      <c r="Q975" s="37" t="s">
        <v>114</v>
      </c>
      <c r="R975" s="7" t="s">
        <v>488</v>
      </c>
      <c r="S975" s="23">
        <v>2</v>
      </c>
      <c r="T975" s="43">
        <v>0</v>
      </c>
      <c r="U975" s="7">
        <v>30</v>
      </c>
      <c r="V975" s="22" t="s">
        <v>32</v>
      </c>
      <c r="W975" s="23" t="s">
        <v>702</v>
      </c>
      <c r="X975" s="7" t="s">
        <v>40</v>
      </c>
      <c r="Y975" s="10">
        <v>250</v>
      </c>
      <c r="Z975" s="23" t="s">
        <v>35</v>
      </c>
      <c r="AA975" s="12" t="s">
        <v>169</v>
      </c>
      <c r="AB975" s="51"/>
      <c r="AC975" s="23"/>
      <c r="AF975" s="23"/>
    </row>
    <row r="976" spans="1:32" ht="15" customHeight="1" x14ac:dyDescent="0.25">
      <c r="A976" s="42" t="s">
        <v>1689</v>
      </c>
      <c r="B976" s="13">
        <v>45454</v>
      </c>
      <c r="C976" s="29">
        <f>YEAR(B976) - YEAR(_xlfn.MINIFS($B:$B, $A:$A, A976)) + 1</f>
        <v>1</v>
      </c>
      <c r="D976" s="15">
        <f>IF(C976=1, 1500 - SUMIFS($Y:$Y, $A:$A, A976, $C:$C, C976, $E:$E, "Approved", $Z:$Z, "&lt;&gt;PFA GC", $F:$F, "&lt;&gt;No"),
   IF(C976=2, 1000 - SUMIFS($Y:$Y, $A:$A, A976, $C:$C, C976, $E:$E, "Approved", $Z:$Z, "&lt;&gt;PFA GC", $F:$F, "&lt;&gt;No"),
   IF(C976&gt;=3, 500 - SUMIFS($Y:$Y, $A:$A, A976, $C:$C, C976, $E:$E, "Approved", $Z:$Z, "&lt;&gt;PFA GC", $F:$F, "&lt;&gt;No"), "")))</f>
        <v>1500</v>
      </c>
      <c r="E976" s="16" t="s">
        <v>28</v>
      </c>
      <c r="F976" s="28">
        <v>45454</v>
      </c>
      <c r="G976" s="28" t="s">
        <v>30</v>
      </c>
      <c r="H976" s="23" t="s">
        <v>31</v>
      </c>
      <c r="I976" s="23" t="s">
        <v>31</v>
      </c>
      <c r="J976" s="23" t="s">
        <v>31</v>
      </c>
      <c r="K976" s="23" t="s">
        <v>31</v>
      </c>
      <c r="L976" s="20">
        <v>28640</v>
      </c>
      <c r="M976" s="37" t="s">
        <v>31</v>
      </c>
      <c r="N976" s="37" t="s">
        <v>31</v>
      </c>
      <c r="O976" s="37" t="s">
        <v>31</v>
      </c>
      <c r="P976" s="37" t="s">
        <v>31</v>
      </c>
      <c r="Q976" s="37" t="s">
        <v>31</v>
      </c>
      <c r="R976" s="7" t="s">
        <v>31</v>
      </c>
      <c r="S976" s="37" t="s">
        <v>31</v>
      </c>
      <c r="T976" s="43" t="s">
        <v>31</v>
      </c>
      <c r="U976" s="7" t="s">
        <v>31</v>
      </c>
      <c r="V976" s="22" t="s">
        <v>32</v>
      </c>
      <c r="W976" s="23" t="s">
        <v>61</v>
      </c>
      <c r="X976" s="7" t="s">
        <v>34</v>
      </c>
      <c r="Y976" s="10">
        <v>50</v>
      </c>
      <c r="Z976" s="23" t="s">
        <v>89</v>
      </c>
      <c r="AA976" s="37" t="s">
        <v>63</v>
      </c>
      <c r="AB976" s="51"/>
      <c r="AC976" s="23"/>
      <c r="AF976" s="23"/>
    </row>
    <row r="977" spans="1:32" ht="15" customHeight="1" x14ac:dyDescent="0.25">
      <c r="A977" s="42" t="s">
        <v>1713</v>
      </c>
      <c r="B977" s="47">
        <v>45454</v>
      </c>
      <c r="C977" s="44">
        <f>YEAR(B977) - YEAR(_xlfn.MINIFS($B:$B, $A:$A, A977)) + 1</f>
        <v>1</v>
      </c>
      <c r="D977" s="15">
        <f>IF(C977=1, 1500 - SUMIFS($Y:$Y, $A:$A, A977, $C:$C, C977, $E:$E, "Approved", $Z:$Z, "&lt;&gt;PFA GC", $F:$F, "&lt;&gt;No"),
   IF(C977=2, 1000 - SUMIFS($Y:$Y, $A:$A, A977, $C:$C, C977, $E:$E, "Approved", $Z:$Z, "&lt;&gt;PFA GC", $F:$F, "&lt;&gt;No"),
   IF(C977&gt;=3, 500 - SUMIFS($Y:$Y, $A:$A, A977, $C:$C, C977, $E:$E, "Approved", $Z:$Z, "&lt;&gt;PFA GC", $F:$F, "&lt;&gt;No"), "")))</f>
        <v>557</v>
      </c>
      <c r="E977" s="16" t="s">
        <v>28</v>
      </c>
      <c r="F977" s="49" t="s">
        <v>29</v>
      </c>
      <c r="G977" s="44" t="s">
        <v>30</v>
      </c>
      <c r="H977" s="41" t="s">
        <v>187</v>
      </c>
      <c r="I977" s="23" t="s">
        <v>125</v>
      </c>
      <c r="J977" s="41">
        <v>68310</v>
      </c>
      <c r="K977" s="41" t="s">
        <v>95</v>
      </c>
      <c r="L977" s="55" t="s">
        <v>31</v>
      </c>
      <c r="M977" s="41" t="s">
        <v>101</v>
      </c>
      <c r="N977" s="41" t="s">
        <v>97</v>
      </c>
      <c r="O977" s="41" t="s">
        <v>98</v>
      </c>
      <c r="P977" s="41" t="s">
        <v>270</v>
      </c>
      <c r="Q977" s="41" t="s">
        <v>114</v>
      </c>
      <c r="R977" s="7" t="s">
        <v>507</v>
      </c>
      <c r="S977" s="41">
        <v>2</v>
      </c>
      <c r="T977" s="46">
        <v>6473.91</v>
      </c>
      <c r="U977" s="7" t="s">
        <v>126</v>
      </c>
      <c r="V977" s="41" t="s">
        <v>81</v>
      </c>
      <c r="W977" s="41" t="s">
        <v>610</v>
      </c>
      <c r="X977" s="7" t="s">
        <v>45</v>
      </c>
      <c r="Y977" s="10">
        <v>160</v>
      </c>
      <c r="Z977" s="23" t="s">
        <v>38</v>
      </c>
      <c r="AA977" s="12" t="s">
        <v>737</v>
      </c>
      <c r="AB977" s="51"/>
      <c r="AC977" s="23"/>
      <c r="AF977" s="23"/>
    </row>
    <row r="978" spans="1:32" ht="15" customHeight="1" x14ac:dyDescent="0.25">
      <c r="A978" s="42" t="s">
        <v>1713</v>
      </c>
      <c r="B978" s="47">
        <v>45454</v>
      </c>
      <c r="C978" s="44">
        <f>YEAR(B978) - YEAR(_xlfn.MINIFS($B:$B, $A:$A, A978)) + 1</f>
        <v>1</v>
      </c>
      <c r="D978" s="15">
        <f>IF(C978=1, 1500 - SUMIFS($Y:$Y, $A:$A, A978, $C:$C, C978, $E:$E, "Approved", $Z:$Z, "&lt;&gt;PFA GC", $F:$F, "&lt;&gt;No"),
   IF(C978=2, 1000 - SUMIFS($Y:$Y, $A:$A, A978, $C:$C, C978, $E:$E, "Approved", $Z:$Z, "&lt;&gt;PFA GC", $F:$F, "&lt;&gt;No"),
   IF(C978&gt;=3, 500 - SUMIFS($Y:$Y, $A:$A, A978, $C:$C, C978, $E:$E, "Approved", $Z:$Z, "&lt;&gt;PFA GC", $F:$F, "&lt;&gt;No"), "")))</f>
        <v>557</v>
      </c>
      <c r="E978" s="16" t="s">
        <v>28</v>
      </c>
      <c r="F978" s="49" t="s">
        <v>29</v>
      </c>
      <c r="G978" s="29" t="s">
        <v>30</v>
      </c>
      <c r="H978" s="41" t="s">
        <v>187</v>
      </c>
      <c r="I978" s="41" t="s">
        <v>94</v>
      </c>
      <c r="J978" s="41">
        <v>68310</v>
      </c>
      <c r="K978" s="41" t="s">
        <v>95</v>
      </c>
      <c r="L978" s="55" t="s">
        <v>31</v>
      </c>
      <c r="M978" s="41" t="s">
        <v>101</v>
      </c>
      <c r="N978" s="41" t="s">
        <v>97</v>
      </c>
      <c r="O978" s="41" t="s">
        <v>98</v>
      </c>
      <c r="P978" s="41" t="s">
        <v>270</v>
      </c>
      <c r="Q978" s="41" t="s">
        <v>114</v>
      </c>
      <c r="R978" s="7" t="s">
        <v>507</v>
      </c>
      <c r="S978" s="41">
        <v>2</v>
      </c>
      <c r="T978" s="46">
        <v>6473.91</v>
      </c>
      <c r="U978" s="7" t="s">
        <v>126</v>
      </c>
      <c r="V978" s="34" t="s">
        <v>81</v>
      </c>
      <c r="W978" s="41" t="s">
        <v>610</v>
      </c>
      <c r="X978" s="7" t="s">
        <v>43</v>
      </c>
      <c r="Y978" s="10">
        <v>542.6</v>
      </c>
      <c r="Z978" s="23" t="s">
        <v>232</v>
      </c>
      <c r="AA978" s="12"/>
      <c r="AB978" s="51"/>
      <c r="AC978" s="23"/>
      <c r="AF978" s="23"/>
    </row>
    <row r="979" spans="1:32" ht="15" customHeight="1" x14ac:dyDescent="0.25">
      <c r="A979" s="42" t="s">
        <v>1714</v>
      </c>
      <c r="B979" s="47">
        <v>45454</v>
      </c>
      <c r="C979" s="44">
        <f>YEAR(B979) - YEAR(_xlfn.MINIFS($B:$B, $A:$A, A979)) + 1</f>
        <v>1</v>
      </c>
      <c r="D979" s="15">
        <f>IF(C979=1, 1500 - SUMIFS($Y:$Y, $A:$A, A979, $C:$C, C979, $E:$E, "Approved", $Z:$Z, "&lt;&gt;PFA GC", $F:$F, "&lt;&gt;No"),
   IF(C979=2, 1000 - SUMIFS($Y:$Y, $A:$A, A979, $C:$C, C979, $E:$E, "Approved", $Z:$Z, "&lt;&gt;PFA GC", $F:$F, "&lt;&gt;No"),
   IF(C979&gt;=3, 500 - SUMIFS($Y:$Y, $A:$A, A979, $C:$C, C979, $E:$E, "Approved", $Z:$Z, "&lt;&gt;PFA GC", $F:$F, "&lt;&gt;No"), "")))</f>
        <v>1100</v>
      </c>
      <c r="E979" s="16" t="s">
        <v>28</v>
      </c>
      <c r="F979" s="49" t="s">
        <v>29</v>
      </c>
      <c r="G979" s="44" t="s">
        <v>30</v>
      </c>
      <c r="H979" s="41" t="s">
        <v>738</v>
      </c>
      <c r="I979" s="41" t="s">
        <v>94</v>
      </c>
      <c r="J979" s="41">
        <v>68950</v>
      </c>
      <c r="K979" s="41" t="s">
        <v>95</v>
      </c>
      <c r="L979" s="55" t="s">
        <v>31</v>
      </c>
      <c r="M979" s="41" t="s">
        <v>101</v>
      </c>
      <c r="N979" s="41" t="s">
        <v>102</v>
      </c>
      <c r="O979" s="41" t="s">
        <v>98</v>
      </c>
      <c r="P979" s="41" t="s">
        <v>270</v>
      </c>
      <c r="Q979" s="41" t="s">
        <v>114</v>
      </c>
      <c r="R979" s="7" t="s">
        <v>507</v>
      </c>
      <c r="S979" s="41">
        <v>1</v>
      </c>
      <c r="T979" s="46">
        <v>0</v>
      </c>
      <c r="U979" s="7" t="s">
        <v>126</v>
      </c>
      <c r="V979" s="22" t="s">
        <v>144</v>
      </c>
      <c r="W979" s="23" t="s">
        <v>145</v>
      </c>
      <c r="X979" s="7" t="s">
        <v>34</v>
      </c>
      <c r="Y979" s="10">
        <v>200</v>
      </c>
      <c r="Z979" s="23" t="s">
        <v>35</v>
      </c>
      <c r="AA979" s="12" t="s">
        <v>52</v>
      </c>
      <c r="AB979" s="51"/>
      <c r="AC979" s="23"/>
      <c r="AF979" s="23"/>
    </row>
    <row r="980" spans="1:32" ht="15" customHeight="1" x14ac:dyDescent="0.25">
      <c r="A980" s="30" t="s">
        <v>1714</v>
      </c>
      <c r="B980" s="13">
        <v>45454</v>
      </c>
      <c r="C980" s="29">
        <f>YEAR(B980) - YEAR(_xlfn.MINIFS($B:$B, $A:$A, A980)) + 1</f>
        <v>1</v>
      </c>
      <c r="D980" s="15">
        <f>IF(C980=1, 1500 - SUMIFS($Y:$Y, $A:$A, A980, $C:$C, C980, $E:$E, "Approved", $Z:$Z, "&lt;&gt;PFA GC", $F:$F, "&lt;&gt;No"),
   IF(C980=2, 1000 - SUMIFS($Y:$Y, $A:$A, A980, $C:$C, C980, $E:$E, "Approved", $Z:$Z, "&lt;&gt;PFA GC", $F:$F, "&lt;&gt;No"),
   IF(C980&gt;=3, 500 - SUMIFS($Y:$Y, $A:$A, A980, $C:$C, C980, $E:$E, "Approved", $Z:$Z, "&lt;&gt;PFA GC", $F:$F, "&lt;&gt;No"), "")))</f>
        <v>1100</v>
      </c>
      <c r="E980" s="16" t="s">
        <v>28</v>
      </c>
      <c r="F980" s="28" t="s">
        <v>29</v>
      </c>
      <c r="G980" s="29" t="s">
        <v>30</v>
      </c>
      <c r="H980" s="23" t="s">
        <v>738</v>
      </c>
      <c r="I980" s="23" t="s">
        <v>94</v>
      </c>
      <c r="J980" s="23">
        <v>68950</v>
      </c>
      <c r="K980" s="37" t="s">
        <v>95</v>
      </c>
      <c r="L980" s="55" t="s">
        <v>31</v>
      </c>
      <c r="M980" s="37" t="s">
        <v>101</v>
      </c>
      <c r="N980" s="37" t="s">
        <v>102</v>
      </c>
      <c r="O980" s="37" t="s">
        <v>98</v>
      </c>
      <c r="P980" s="37" t="s">
        <v>270</v>
      </c>
      <c r="Q980" s="37" t="s">
        <v>114</v>
      </c>
      <c r="R980" s="7" t="s">
        <v>507</v>
      </c>
      <c r="S980" s="23">
        <v>1</v>
      </c>
      <c r="T980" s="43">
        <v>0</v>
      </c>
      <c r="U980" s="7" t="s">
        <v>126</v>
      </c>
      <c r="V980" s="22" t="s">
        <v>144</v>
      </c>
      <c r="W980" s="23" t="s">
        <v>145</v>
      </c>
      <c r="X980" s="7" t="s">
        <v>40</v>
      </c>
      <c r="Y980" s="10">
        <v>200</v>
      </c>
      <c r="Z980" s="23" t="s">
        <v>35</v>
      </c>
      <c r="AA980" s="12" t="s">
        <v>169</v>
      </c>
      <c r="AB980" s="51"/>
      <c r="AC980" s="23"/>
      <c r="AF980" s="23"/>
    </row>
    <row r="981" spans="1:32" ht="15" customHeight="1" x14ac:dyDescent="0.25">
      <c r="A981" s="42" t="s">
        <v>1712</v>
      </c>
      <c r="B981" s="47">
        <v>45454</v>
      </c>
      <c r="C981" s="29">
        <f>YEAR(B981) - YEAR(_xlfn.MINIFS($B:$B, $A:$A, A981)) + 1</f>
        <v>1</v>
      </c>
      <c r="D981" s="15">
        <f>IF(C981=1, 1500 - SUMIFS($Y:$Y, $A:$A, A981, $C:$C, C981, $E:$E, "Approved", $Z:$Z, "&lt;&gt;PFA GC", $F:$F, "&lt;&gt;No"),
   IF(C981=2, 1000 - SUMIFS($Y:$Y, $A:$A, A981, $C:$C, C981, $E:$E, "Approved", $Z:$Z, "&lt;&gt;PFA GC", $F:$F, "&lt;&gt;No"),
   IF(C981&gt;=3, 500 - SUMIFS($Y:$Y, $A:$A, A981, $C:$C, C981, $E:$E, "Approved", $Z:$Z, "&lt;&gt;PFA GC", $F:$F, "&lt;&gt;No"), "")))</f>
        <v>814</v>
      </c>
      <c r="E981" s="16" t="s">
        <v>28</v>
      </c>
      <c r="F981" s="49" t="s">
        <v>29</v>
      </c>
      <c r="G981" s="44" t="s">
        <v>30</v>
      </c>
      <c r="H981" s="41" t="s">
        <v>93</v>
      </c>
      <c r="I981" s="41" t="s">
        <v>94</v>
      </c>
      <c r="J981" s="41">
        <v>68510</v>
      </c>
      <c r="K981" s="41" t="s">
        <v>95</v>
      </c>
      <c r="L981" s="55" t="s">
        <v>31</v>
      </c>
      <c r="M981" s="41" t="s">
        <v>111</v>
      </c>
      <c r="N981" s="41" t="s">
        <v>97</v>
      </c>
      <c r="O981" s="41" t="s">
        <v>98</v>
      </c>
      <c r="P981" s="41" t="s">
        <v>270</v>
      </c>
      <c r="Q981" s="41" t="s">
        <v>114</v>
      </c>
      <c r="R981" s="7" t="s">
        <v>507</v>
      </c>
      <c r="S981" s="41">
        <v>1</v>
      </c>
      <c r="T981" s="46">
        <v>1841</v>
      </c>
      <c r="U981" s="7" t="s">
        <v>126</v>
      </c>
      <c r="V981" s="34" t="s">
        <v>81</v>
      </c>
      <c r="W981" s="41" t="s">
        <v>610</v>
      </c>
      <c r="X981" s="7" t="s">
        <v>45</v>
      </c>
      <c r="Y981" s="10">
        <v>126</v>
      </c>
      <c r="Z981" s="23" t="s">
        <v>232</v>
      </c>
      <c r="AA981" s="12" t="s">
        <v>46</v>
      </c>
      <c r="AB981" s="51"/>
      <c r="AC981" s="23"/>
      <c r="AF981" s="23"/>
    </row>
    <row r="982" spans="1:32" ht="15" customHeight="1" x14ac:dyDescent="0.25">
      <c r="A982" s="42" t="s">
        <v>1712</v>
      </c>
      <c r="B982" s="47">
        <v>45454</v>
      </c>
      <c r="C982" s="29">
        <f>YEAR(B982) - YEAR(_xlfn.MINIFS($B:$B, $A:$A, A982)) + 1</f>
        <v>1</v>
      </c>
      <c r="D982" s="15">
        <f>IF(C982=1, 1500 - SUMIFS($Y:$Y, $A:$A, A982, $C:$C, C982, $E:$E, "Approved", $Z:$Z, "&lt;&gt;PFA GC", $F:$F, "&lt;&gt;No"),
   IF(C982=2, 1000 - SUMIFS($Y:$Y, $A:$A, A982, $C:$C, C982, $E:$E, "Approved", $Z:$Z, "&lt;&gt;PFA GC", $F:$F, "&lt;&gt;No"),
   IF(C982&gt;=3, 500 - SUMIFS($Y:$Y, $A:$A, A982, $C:$C, C982, $E:$E, "Approved", $Z:$Z, "&lt;&gt;PFA GC", $F:$F, "&lt;&gt;No"), "")))</f>
        <v>814</v>
      </c>
      <c r="E982" s="16" t="s">
        <v>28</v>
      </c>
      <c r="F982" s="49" t="s">
        <v>29</v>
      </c>
      <c r="G982" s="44" t="s">
        <v>30</v>
      </c>
      <c r="H982" s="41" t="s">
        <v>93</v>
      </c>
      <c r="I982" s="41" t="s">
        <v>94</v>
      </c>
      <c r="J982" s="41">
        <v>68510</v>
      </c>
      <c r="K982" s="41" t="s">
        <v>95</v>
      </c>
      <c r="L982" s="55" t="s">
        <v>31</v>
      </c>
      <c r="M982" s="41" t="s">
        <v>111</v>
      </c>
      <c r="N982" s="41" t="s">
        <v>97</v>
      </c>
      <c r="O982" s="41" t="s">
        <v>98</v>
      </c>
      <c r="P982" s="41" t="s">
        <v>270</v>
      </c>
      <c r="Q982" s="41" t="s">
        <v>114</v>
      </c>
      <c r="R982" s="7" t="s">
        <v>507</v>
      </c>
      <c r="S982" s="41">
        <v>1</v>
      </c>
      <c r="T982" s="46">
        <v>1841</v>
      </c>
      <c r="U982" s="7" t="s">
        <v>126</v>
      </c>
      <c r="V982" s="41" t="s">
        <v>81</v>
      </c>
      <c r="W982" s="41" t="s">
        <v>610</v>
      </c>
      <c r="X982" s="7" t="s">
        <v>45</v>
      </c>
      <c r="Y982" s="10">
        <v>160</v>
      </c>
      <c r="Z982" s="23" t="s">
        <v>38</v>
      </c>
      <c r="AA982" s="12" t="s">
        <v>104</v>
      </c>
      <c r="AB982" s="51"/>
      <c r="AC982" s="23"/>
      <c r="AF982" s="23"/>
    </row>
    <row r="983" spans="1:32" ht="15" customHeight="1" x14ac:dyDescent="0.25">
      <c r="A983" s="42" t="s">
        <v>1712</v>
      </c>
      <c r="B983" s="47">
        <v>45454</v>
      </c>
      <c r="C983" s="29">
        <f>YEAR(B983) - YEAR(_xlfn.MINIFS($B:$B, $A:$A, A983)) + 1</f>
        <v>1</v>
      </c>
      <c r="D983" s="15">
        <f>IF(C983=1, 1500 - SUMIFS($Y:$Y, $A:$A, A983, $C:$C, C983, $E:$E, "Approved", $Z:$Z, "&lt;&gt;PFA GC", $F:$F, "&lt;&gt;No"),
   IF(C983=2, 1000 - SUMIFS($Y:$Y, $A:$A, A983, $C:$C, C983, $E:$E, "Approved", $Z:$Z, "&lt;&gt;PFA GC", $F:$F, "&lt;&gt;No"),
   IF(C983&gt;=3, 500 - SUMIFS($Y:$Y, $A:$A, A983, $C:$C, C983, $E:$E, "Approved", $Z:$Z, "&lt;&gt;PFA GC", $F:$F, "&lt;&gt;No"), "")))</f>
        <v>814</v>
      </c>
      <c r="E983" s="16" t="s">
        <v>28</v>
      </c>
      <c r="F983" s="28" t="s">
        <v>29</v>
      </c>
      <c r="G983" s="29" t="s">
        <v>30</v>
      </c>
      <c r="H983" s="41" t="s">
        <v>93</v>
      </c>
      <c r="I983" s="41" t="s">
        <v>94</v>
      </c>
      <c r="J983" s="41">
        <v>68510</v>
      </c>
      <c r="K983" s="41" t="s">
        <v>95</v>
      </c>
      <c r="L983" s="55" t="s">
        <v>31</v>
      </c>
      <c r="M983" s="41" t="s">
        <v>111</v>
      </c>
      <c r="N983" s="41" t="s">
        <v>97</v>
      </c>
      <c r="O983" s="41" t="s">
        <v>98</v>
      </c>
      <c r="P983" s="41" t="s">
        <v>270</v>
      </c>
      <c r="Q983" s="41" t="s">
        <v>114</v>
      </c>
      <c r="R983" s="7" t="s">
        <v>507</v>
      </c>
      <c r="S983" s="41">
        <v>1</v>
      </c>
      <c r="T983" s="46">
        <v>1841</v>
      </c>
      <c r="U983" s="7" t="s">
        <v>126</v>
      </c>
      <c r="V983" s="34" t="s">
        <v>81</v>
      </c>
      <c r="W983" s="41" t="s">
        <v>610</v>
      </c>
      <c r="X983" s="7" t="s">
        <v>34</v>
      </c>
      <c r="Y983" s="10">
        <v>200</v>
      </c>
      <c r="Z983" s="23" t="s">
        <v>35</v>
      </c>
      <c r="AA983" s="12" t="s">
        <v>52</v>
      </c>
      <c r="AB983" s="51"/>
      <c r="AC983" s="23"/>
      <c r="AF983" s="23"/>
    </row>
    <row r="984" spans="1:32" ht="15" customHeight="1" x14ac:dyDescent="0.25">
      <c r="A984" s="42" t="s">
        <v>1716</v>
      </c>
      <c r="B984" s="47">
        <v>45455</v>
      </c>
      <c r="C984" s="44">
        <f>YEAR(B984) - YEAR(_xlfn.MINIFS($B:$B, $A:$A, A984)) + 1</f>
        <v>1</v>
      </c>
      <c r="D984" s="15">
        <f>IF(C984=1, 1500 - SUMIFS($Y:$Y, $A:$A, A984, $C:$C, C984, $E:$E, "Approved", $Z:$Z, "&lt;&gt;PFA GC", $F:$F, "&lt;&gt;No"),
   IF(C984=2, 1000 - SUMIFS($Y:$Y, $A:$A, A984, $C:$C, C984, $E:$E, "Approved", $Z:$Z, "&lt;&gt;PFA GC", $F:$F, "&lt;&gt;No"),
   IF(C984&gt;=3, 500 - SUMIFS($Y:$Y, $A:$A, A984, $C:$C, C984, $E:$E, "Approved", $Z:$Z, "&lt;&gt;PFA GC", $F:$F, "&lt;&gt;No"), "")))</f>
        <v>629.9</v>
      </c>
      <c r="E984" s="16" t="s">
        <v>28</v>
      </c>
      <c r="F984" s="49" t="s">
        <v>29</v>
      </c>
      <c r="G984" s="44" t="s">
        <v>30</v>
      </c>
      <c r="H984" s="41" t="s">
        <v>277</v>
      </c>
      <c r="I984" s="41" t="s">
        <v>94</v>
      </c>
      <c r="J984" s="41">
        <v>68601</v>
      </c>
      <c r="K984" s="41" t="s">
        <v>95</v>
      </c>
      <c r="L984" s="55" t="s">
        <v>31</v>
      </c>
      <c r="M984" s="41" t="s">
        <v>96</v>
      </c>
      <c r="N984" s="41" t="s">
        <v>97</v>
      </c>
      <c r="O984" s="41" t="s">
        <v>98</v>
      </c>
      <c r="P984" s="41" t="s">
        <v>270</v>
      </c>
      <c r="Q984" s="41" t="s">
        <v>114</v>
      </c>
      <c r="R984" s="7" t="s">
        <v>517</v>
      </c>
      <c r="S984" s="41">
        <v>2</v>
      </c>
      <c r="T984" s="46">
        <v>2473</v>
      </c>
      <c r="U984" s="7" t="s">
        <v>126</v>
      </c>
      <c r="V984" s="41" t="s">
        <v>84</v>
      </c>
      <c r="W984" s="41" t="s">
        <v>740</v>
      </c>
      <c r="X984" s="7" t="s">
        <v>45</v>
      </c>
      <c r="Y984" s="10">
        <v>500.16</v>
      </c>
      <c r="Z984" s="23" t="s">
        <v>232</v>
      </c>
      <c r="AA984" s="12"/>
      <c r="AB984" s="51"/>
      <c r="AC984" s="23"/>
      <c r="AF984" s="23"/>
    </row>
    <row r="985" spans="1:32" ht="15" customHeight="1" x14ac:dyDescent="0.25">
      <c r="A985" s="42" t="s">
        <v>1671</v>
      </c>
      <c r="B985" s="47">
        <v>45456</v>
      </c>
      <c r="C985" s="44">
        <f>YEAR(B985) - YEAR(_xlfn.MINIFS($B:$B, $A:$A, A985)) + 1</f>
        <v>1</v>
      </c>
      <c r="D985" s="15">
        <f>IF(C985=1, 1500 - SUMIFS($Y:$Y, $A:$A, A985, $C:$C, C985, $E:$E, "Approved", $Z:$Z, "&lt;&gt;PFA GC", $F:$F, "&lt;&gt;No"),
   IF(C985=2, 1000 - SUMIFS($Y:$Y, $A:$A, A985, $C:$C, C985, $E:$E, "Approved", $Z:$Z, "&lt;&gt;PFA GC", $F:$F, "&lt;&gt;No"),
   IF(C985&gt;=3, 500 - SUMIFS($Y:$Y, $A:$A, A985, $C:$C, C985, $E:$E, "Approved", $Z:$Z, "&lt;&gt;PFA GC", $F:$F, "&lt;&gt;No"), "")))</f>
        <v>306.82999999999993</v>
      </c>
      <c r="E985" s="16" t="s">
        <v>28</v>
      </c>
      <c r="F985" s="49">
        <v>45456</v>
      </c>
      <c r="G985" s="28" t="s">
        <v>30</v>
      </c>
      <c r="H985" s="41"/>
      <c r="I985" s="41"/>
      <c r="J985" s="41"/>
      <c r="K985" s="41"/>
      <c r="L985" s="55">
        <v>15826</v>
      </c>
      <c r="M985" s="41"/>
      <c r="N985" s="41"/>
      <c r="O985" s="41"/>
      <c r="P985" s="41"/>
      <c r="Q985" s="41"/>
      <c r="R985" s="7"/>
      <c r="S985" s="41"/>
      <c r="T985" s="46"/>
      <c r="U985" s="7"/>
      <c r="V985" s="48" t="s">
        <v>32</v>
      </c>
      <c r="W985" s="41" t="s">
        <v>61</v>
      </c>
      <c r="X985" s="7" t="s">
        <v>34</v>
      </c>
      <c r="Y985" s="10">
        <v>50</v>
      </c>
      <c r="Z985" s="23" t="s">
        <v>89</v>
      </c>
      <c r="AA985" s="41" t="s">
        <v>63</v>
      </c>
      <c r="AB985" s="63"/>
      <c r="AC985" s="41"/>
      <c r="AF985" s="23"/>
    </row>
    <row r="986" spans="1:32" ht="15" customHeight="1" x14ac:dyDescent="0.25">
      <c r="A986" s="42" t="s">
        <v>1415</v>
      </c>
      <c r="B986" s="47">
        <v>45457</v>
      </c>
      <c r="C986" s="44">
        <f>YEAR(B986) - YEAR(_xlfn.MINIFS($B:$B, $A:$A, A986)) + 1</f>
        <v>2</v>
      </c>
      <c r="D986" s="15">
        <f>IF(C986=1, 1500 - SUMIFS($Y:$Y, $A:$A, A986, $C:$C, C986, $E:$E, "Approved", $Z:$Z, "&lt;&gt;PFA GC", $F:$F, "&lt;&gt;No"),
   IF(C986=2, 1000 - SUMIFS($Y:$Y, $A:$A, A986, $C:$C, C986, $E:$E, "Approved", $Z:$Z, "&lt;&gt;PFA GC", $F:$F, "&lt;&gt;No"),
   IF(C986&gt;=3, 500 - SUMIFS($Y:$Y, $A:$A, A986, $C:$C, C986, $E:$E, "Approved", $Z:$Z, "&lt;&gt;PFA GC", $F:$F, "&lt;&gt;No"), "")))</f>
        <v>610.70000000000005</v>
      </c>
      <c r="E986" s="16" t="s">
        <v>28</v>
      </c>
      <c r="F986" s="49">
        <v>45457</v>
      </c>
      <c r="G986" s="44" t="s">
        <v>30</v>
      </c>
      <c r="H986" s="41" t="s">
        <v>31</v>
      </c>
      <c r="I986" s="41" t="s">
        <v>31</v>
      </c>
      <c r="J986" s="41" t="s">
        <v>31</v>
      </c>
      <c r="K986" s="41" t="s">
        <v>31</v>
      </c>
      <c r="L986" s="20" t="s">
        <v>2080</v>
      </c>
      <c r="M986" s="45" t="s">
        <v>31</v>
      </c>
      <c r="N986" s="41" t="s">
        <v>31</v>
      </c>
      <c r="O986" s="41" t="s">
        <v>31</v>
      </c>
      <c r="P986" s="41" t="s">
        <v>31</v>
      </c>
      <c r="Q986" s="41" t="s">
        <v>31</v>
      </c>
      <c r="R986" s="7" t="s">
        <v>31</v>
      </c>
      <c r="S986" s="41" t="s">
        <v>31</v>
      </c>
      <c r="T986" s="46" t="s">
        <v>31</v>
      </c>
      <c r="U986" s="7" t="s">
        <v>31</v>
      </c>
      <c r="V986" s="22" t="s">
        <v>32</v>
      </c>
      <c r="W986" s="41" t="s">
        <v>61</v>
      </c>
      <c r="X986" s="7" t="s">
        <v>43</v>
      </c>
      <c r="Y986" s="10">
        <v>389.3</v>
      </c>
      <c r="Z986" s="23"/>
      <c r="AA986" s="12" t="s">
        <v>52</v>
      </c>
      <c r="AB986" s="51" t="s">
        <v>29</v>
      </c>
      <c r="AC986" s="23" t="s">
        <v>91</v>
      </c>
      <c r="AF986" s="23"/>
    </row>
    <row r="987" spans="1:32" ht="15" customHeight="1" x14ac:dyDescent="0.25">
      <c r="A987" s="42" t="s">
        <v>1207</v>
      </c>
      <c r="B987" s="47">
        <v>45457</v>
      </c>
      <c r="C987" s="44">
        <f>YEAR(B987) - YEAR(_xlfn.MINIFS($B:$B, $A:$A, A987)) + 1</f>
        <v>2</v>
      </c>
      <c r="D987" s="15">
        <f>IF(C987=1, 1500 - SUMIFS($Y:$Y, $A:$A, A987, $C:$C, C987, $E:$E, "Approved", $Z:$Z, "&lt;&gt;PFA GC", $F:$F, "&lt;&gt;No"),
   IF(C987=2, 1000 - SUMIFS($Y:$Y, $A:$A, A987, $C:$C, C987, $E:$E, "Approved", $Z:$Z, "&lt;&gt;PFA GC", $F:$F, "&lt;&gt;No"),
   IF(C987&gt;=3, 500 - SUMIFS($Y:$Y, $A:$A, A987, $C:$C, C987, $E:$E, "Approved", $Z:$Z, "&lt;&gt;PFA GC", $F:$F, "&lt;&gt;No"), "")))</f>
        <v>1000</v>
      </c>
      <c r="E987" s="16" t="s">
        <v>28</v>
      </c>
      <c r="F987" s="49">
        <v>45457</v>
      </c>
      <c r="G987" s="28" t="s">
        <v>30</v>
      </c>
      <c r="H987" s="41"/>
      <c r="I987" s="41"/>
      <c r="J987" s="41"/>
      <c r="K987" s="41"/>
      <c r="L987" s="55">
        <v>19082</v>
      </c>
      <c r="M987" s="41"/>
      <c r="N987" s="41"/>
      <c r="O987" s="41"/>
      <c r="P987" s="41"/>
      <c r="Q987" s="41"/>
      <c r="R987" s="7"/>
      <c r="S987" s="41"/>
      <c r="T987" s="46"/>
      <c r="U987" s="7"/>
      <c r="V987" s="22" t="s">
        <v>32</v>
      </c>
      <c r="W987" s="41" t="s">
        <v>61</v>
      </c>
      <c r="X987" s="7" t="s">
        <v>34</v>
      </c>
      <c r="Y987" s="10">
        <v>25</v>
      </c>
      <c r="Z987" s="23" t="s">
        <v>89</v>
      </c>
      <c r="AA987" s="41" t="s">
        <v>63</v>
      </c>
      <c r="AB987" s="63"/>
      <c r="AC987" s="41"/>
      <c r="AF987" s="23"/>
    </row>
    <row r="988" spans="1:32" ht="15" customHeight="1" x14ac:dyDescent="0.25">
      <c r="A988" s="30" t="s">
        <v>1701</v>
      </c>
      <c r="B988" s="13">
        <v>45457</v>
      </c>
      <c r="C988" s="29">
        <f>YEAR(B988) - YEAR(_xlfn.MINIFS($B:$B, $A:$A, A988)) + 1</f>
        <v>1</v>
      </c>
      <c r="D988" s="15">
        <f>IF(C988=1, 1500 - SUMIFS($Y:$Y, $A:$A, A988, $C:$C, C988, $E:$E, "Approved", $Z:$Z, "&lt;&gt;PFA GC", $F:$F, "&lt;&gt;No"),
   IF(C988=2, 1000 - SUMIFS($Y:$Y, $A:$A, A988, $C:$C, C988, $E:$E, "Approved", $Z:$Z, "&lt;&gt;PFA GC", $F:$F, "&lt;&gt;No"),
   IF(C988&gt;=3, 500 - SUMIFS($Y:$Y, $A:$A, A988, $C:$C, C988, $E:$E, "Approved", $Z:$Z, "&lt;&gt;PFA GC", $F:$F, "&lt;&gt;No"), "")))</f>
        <v>0</v>
      </c>
      <c r="E988" s="16" t="s">
        <v>28</v>
      </c>
      <c r="F988" s="28" t="s">
        <v>29</v>
      </c>
      <c r="G988" s="29" t="s">
        <v>30</v>
      </c>
      <c r="H988" s="23" t="s">
        <v>470</v>
      </c>
      <c r="I988" s="23" t="s">
        <v>471</v>
      </c>
      <c r="J988" s="23">
        <v>51501</v>
      </c>
      <c r="K988" s="37" t="s">
        <v>95</v>
      </c>
      <c r="L988" s="20">
        <v>22081</v>
      </c>
      <c r="M988" s="37" t="s">
        <v>96</v>
      </c>
      <c r="N988" s="37" t="s">
        <v>102</v>
      </c>
      <c r="O988" s="37" t="s">
        <v>98</v>
      </c>
      <c r="P988" s="37" t="s">
        <v>270</v>
      </c>
      <c r="Q988" s="37" t="s">
        <v>114</v>
      </c>
      <c r="R988" s="7" t="s">
        <v>507</v>
      </c>
      <c r="S988" s="23">
        <v>2</v>
      </c>
      <c r="T988" s="43">
        <v>2624</v>
      </c>
      <c r="U988" s="7">
        <v>50</v>
      </c>
      <c r="V988" s="22" t="s">
        <v>32</v>
      </c>
      <c r="W988" s="23" t="s">
        <v>730</v>
      </c>
      <c r="X988" s="7" t="s">
        <v>34</v>
      </c>
      <c r="Y988" s="10">
        <v>200</v>
      </c>
      <c r="Z988" s="23" t="s">
        <v>35</v>
      </c>
      <c r="AA988" s="12" t="s">
        <v>52</v>
      </c>
      <c r="AB988" s="51"/>
      <c r="AC988" s="23"/>
      <c r="AF988" s="23"/>
    </row>
    <row r="989" spans="1:32" ht="15" customHeight="1" x14ac:dyDescent="0.25">
      <c r="A989" s="42" t="s">
        <v>1415</v>
      </c>
      <c r="B989" s="47">
        <v>45457</v>
      </c>
      <c r="C989" s="44">
        <f>YEAR(B989) - YEAR(_xlfn.MINIFS($B:$B, $A:$A, A989)) + 1</f>
        <v>2</v>
      </c>
      <c r="D989" s="15">
        <f>IF(C989=1, 1500 - SUMIFS($Y:$Y, $A:$A, A989, $C:$C, C989, $E:$E, "Approved", $Z:$Z, "&lt;&gt;PFA GC", $F:$F, "&lt;&gt;No"),
   IF(C989=2, 1000 - SUMIFS($Y:$Y, $A:$A, A989, $C:$C, C989, $E:$E, "Approved", $Z:$Z, "&lt;&gt;PFA GC", $F:$F, "&lt;&gt;No"),
   IF(C989&gt;=3, 500 - SUMIFS($Y:$Y, $A:$A, A989, $C:$C, C989, $E:$E, "Approved", $Z:$Z, "&lt;&gt;PFA GC", $F:$F, "&lt;&gt;No"), "")))</f>
        <v>610.70000000000005</v>
      </c>
      <c r="E989" s="16" t="s">
        <v>28</v>
      </c>
      <c r="F989" s="49">
        <v>45457</v>
      </c>
      <c r="G989" s="28" t="s">
        <v>30</v>
      </c>
      <c r="H989" s="41"/>
      <c r="I989" s="41"/>
      <c r="J989" s="41"/>
      <c r="K989" s="41"/>
      <c r="L989" s="55">
        <v>22628</v>
      </c>
      <c r="M989" s="41"/>
      <c r="N989" s="41"/>
      <c r="O989" s="41"/>
      <c r="P989" s="41"/>
      <c r="Q989" s="41"/>
      <c r="R989" s="7"/>
      <c r="S989" s="41"/>
      <c r="T989" s="46"/>
      <c r="U989" s="7"/>
      <c r="V989" s="22" t="s">
        <v>32</v>
      </c>
      <c r="W989" s="41" t="s">
        <v>61</v>
      </c>
      <c r="X989" s="7" t="s">
        <v>34</v>
      </c>
      <c r="Y989" s="10">
        <v>50</v>
      </c>
      <c r="Z989" s="23" t="s">
        <v>89</v>
      </c>
      <c r="AA989" s="41" t="s">
        <v>63</v>
      </c>
      <c r="AB989" s="63"/>
      <c r="AC989" s="41"/>
      <c r="AF989" s="23"/>
    </row>
    <row r="990" spans="1:32" ht="15" customHeight="1" x14ac:dyDescent="0.25">
      <c r="A990" s="42" t="s">
        <v>1675</v>
      </c>
      <c r="B990" s="47">
        <v>45457</v>
      </c>
      <c r="C990" s="44">
        <f>YEAR(B990) - YEAR(_xlfn.MINIFS($B:$B, $A:$A, A990)) + 1</f>
        <v>1</v>
      </c>
      <c r="D990" s="15">
        <f>IF(C990=1, 1500 - SUMIFS($Y:$Y, $A:$A, A990, $C:$C, C990, $E:$E, "Approved", $Z:$Z, "&lt;&gt;PFA GC", $F:$F, "&lt;&gt;No"),
   IF(C990=2, 1000 - SUMIFS($Y:$Y, $A:$A, A990, $C:$C, C990, $E:$E, "Approved", $Z:$Z, "&lt;&gt;PFA GC", $F:$F, "&lt;&gt;No"),
   IF(C990&gt;=3, 500 - SUMIFS($Y:$Y, $A:$A, A990, $C:$C, C990, $E:$E, "Approved", $Z:$Z, "&lt;&gt;PFA GC", $F:$F, "&lt;&gt;No"), "")))</f>
        <v>317.02</v>
      </c>
      <c r="E990" s="16" t="s">
        <v>28</v>
      </c>
      <c r="F990" s="28" t="s">
        <v>29</v>
      </c>
      <c r="G990" s="29" t="s">
        <v>30</v>
      </c>
      <c r="H990" s="41" t="s">
        <v>100</v>
      </c>
      <c r="I990" s="41" t="s">
        <v>94</v>
      </c>
      <c r="J990" s="41">
        <v>68114</v>
      </c>
      <c r="K990" s="41" t="s">
        <v>95</v>
      </c>
      <c r="L990" s="55" t="s">
        <v>31</v>
      </c>
      <c r="M990" s="41" t="s">
        <v>101</v>
      </c>
      <c r="N990" s="41" t="s">
        <v>102</v>
      </c>
      <c r="O990" s="41" t="s">
        <v>103</v>
      </c>
      <c r="P990" s="41" t="s">
        <v>270</v>
      </c>
      <c r="Q990" s="41" t="s">
        <v>114</v>
      </c>
      <c r="R990" s="7" t="s">
        <v>486</v>
      </c>
      <c r="S990" s="62">
        <v>0</v>
      </c>
      <c r="T990" s="46">
        <v>0</v>
      </c>
      <c r="U990" s="7">
        <v>5</v>
      </c>
      <c r="V990" s="34" t="s">
        <v>84</v>
      </c>
      <c r="W990" s="41" t="s">
        <v>712</v>
      </c>
      <c r="X990" s="7" t="s">
        <v>43</v>
      </c>
      <c r="Y990" s="10">
        <v>591.49</v>
      </c>
      <c r="Z990" s="23" t="s">
        <v>232</v>
      </c>
      <c r="AA990" s="41"/>
      <c r="AB990" s="63"/>
      <c r="AC990" s="41"/>
      <c r="AF990" s="23"/>
    </row>
    <row r="991" spans="1:32" ht="15" customHeight="1" x14ac:dyDescent="0.25">
      <c r="A991" s="42" t="s">
        <v>1717</v>
      </c>
      <c r="B991" s="47">
        <v>45457</v>
      </c>
      <c r="C991" s="44">
        <f>YEAR(B991) - YEAR(_xlfn.MINIFS($B:$B, $A:$A, A991)) + 1</f>
        <v>1</v>
      </c>
      <c r="D991" s="15">
        <f>IF(C991=1, 1500 - SUMIFS($Y:$Y, $A:$A, A991, $C:$C, C991, $E:$E, "Approved", $Z:$Z, "&lt;&gt;PFA GC", $F:$F, "&lt;&gt;No"),
   IF(C991=2, 1000 - SUMIFS($Y:$Y, $A:$A, A991, $C:$C, C991, $E:$E, "Approved", $Z:$Z, "&lt;&gt;PFA GC", $F:$F, "&lt;&gt;No"),
   IF(C991&gt;=3, 500 - SUMIFS($Y:$Y, $A:$A, A991, $C:$C, C991, $E:$E, "Approved", $Z:$Z, "&lt;&gt;PFA GC", $F:$F, "&lt;&gt;No"), "")))</f>
        <v>1000</v>
      </c>
      <c r="E991" s="16" t="s">
        <v>28</v>
      </c>
      <c r="F991" s="49" t="s">
        <v>136</v>
      </c>
      <c r="G991" s="44" t="s">
        <v>30</v>
      </c>
      <c r="H991" s="41" t="s">
        <v>133</v>
      </c>
      <c r="I991" s="41" t="s">
        <v>94</v>
      </c>
      <c r="J991" s="41">
        <v>68025</v>
      </c>
      <c r="K991" s="41" t="s">
        <v>95</v>
      </c>
      <c r="L991" s="55" t="s">
        <v>31</v>
      </c>
      <c r="M991" s="41" t="s">
        <v>111</v>
      </c>
      <c r="N991" s="41" t="s">
        <v>102</v>
      </c>
      <c r="O991" s="41" t="s">
        <v>98</v>
      </c>
      <c r="P991" s="41" t="s">
        <v>270</v>
      </c>
      <c r="Q991" s="41" t="s">
        <v>114</v>
      </c>
      <c r="R991" s="7" t="s">
        <v>507</v>
      </c>
      <c r="S991" s="41">
        <v>1</v>
      </c>
      <c r="T991" s="46">
        <v>2111.6999999999998</v>
      </c>
      <c r="U991" s="7" t="s">
        <v>126</v>
      </c>
      <c r="V991" s="22" t="s">
        <v>32</v>
      </c>
      <c r="W991" s="23" t="s">
        <v>308</v>
      </c>
      <c r="X991" s="7" t="s">
        <v>40</v>
      </c>
      <c r="Y991" s="10">
        <v>200</v>
      </c>
      <c r="Z991" s="23" t="s">
        <v>35</v>
      </c>
      <c r="AA991" s="12" t="s">
        <v>169</v>
      </c>
      <c r="AB991" s="51"/>
      <c r="AC991" s="23"/>
      <c r="AF991" s="23"/>
    </row>
    <row r="992" spans="1:32" ht="15" customHeight="1" x14ac:dyDescent="0.25">
      <c r="A992" s="42" t="s">
        <v>1717</v>
      </c>
      <c r="B992" s="47">
        <v>45457</v>
      </c>
      <c r="C992" s="44">
        <f>YEAR(B992) - YEAR(_xlfn.MINIFS($B:$B, $A:$A, A992)) + 1</f>
        <v>1</v>
      </c>
      <c r="D992" s="15">
        <f>IF(C992=1, 1500 - SUMIFS($Y:$Y, $A:$A, A992, $C:$C, C992, $E:$E, "Approved", $Z:$Z, "&lt;&gt;PFA GC", $F:$F, "&lt;&gt;No"),
   IF(C992=2, 1000 - SUMIFS($Y:$Y, $A:$A, A992, $C:$C, C992, $E:$E, "Approved", $Z:$Z, "&lt;&gt;PFA GC", $F:$F, "&lt;&gt;No"),
   IF(C992&gt;=3, 500 - SUMIFS($Y:$Y, $A:$A, A992, $C:$C, C992, $E:$E, "Approved", $Z:$Z, "&lt;&gt;PFA GC", $F:$F, "&lt;&gt;No"), "")))</f>
        <v>1000</v>
      </c>
      <c r="E992" s="16" t="s">
        <v>28</v>
      </c>
      <c r="F992" s="49" t="s">
        <v>29</v>
      </c>
      <c r="G992" s="44" t="s">
        <v>30</v>
      </c>
      <c r="H992" s="41" t="s">
        <v>133</v>
      </c>
      <c r="I992" s="41" t="s">
        <v>94</v>
      </c>
      <c r="J992" s="41">
        <v>68025</v>
      </c>
      <c r="K992" s="41" t="s">
        <v>95</v>
      </c>
      <c r="L992" s="55" t="s">
        <v>31</v>
      </c>
      <c r="M992" s="41" t="s">
        <v>111</v>
      </c>
      <c r="N992" s="41" t="s">
        <v>102</v>
      </c>
      <c r="O992" s="41" t="s">
        <v>98</v>
      </c>
      <c r="P992" s="41" t="s">
        <v>270</v>
      </c>
      <c r="Q992" s="41" t="s">
        <v>114</v>
      </c>
      <c r="R992" s="7" t="s">
        <v>507</v>
      </c>
      <c r="S992" s="41">
        <v>1</v>
      </c>
      <c r="T992" s="46">
        <v>2111.6999999999998</v>
      </c>
      <c r="U992" s="7" t="s">
        <v>126</v>
      </c>
      <c r="V992" s="22" t="s">
        <v>32</v>
      </c>
      <c r="W992" s="23" t="s">
        <v>308</v>
      </c>
      <c r="X992" s="7" t="s">
        <v>34</v>
      </c>
      <c r="Y992" s="10">
        <v>300</v>
      </c>
      <c r="Z992" s="23" t="s">
        <v>35</v>
      </c>
      <c r="AA992" s="12" t="s">
        <v>52</v>
      </c>
      <c r="AB992" s="51"/>
      <c r="AC992" s="23"/>
      <c r="AF992" s="23"/>
    </row>
    <row r="993" spans="1:32" ht="15" customHeight="1" x14ac:dyDescent="0.25">
      <c r="A993" s="42" t="s">
        <v>1718</v>
      </c>
      <c r="B993" s="47">
        <v>45459</v>
      </c>
      <c r="C993" s="44">
        <f>YEAR(B993) - YEAR(_xlfn.MINIFS($B:$B, $A:$A, A993)) + 1</f>
        <v>1</v>
      </c>
      <c r="D993" s="15">
        <f>IF(C993=1, 1500 - SUMIFS($Y:$Y, $A:$A, A993, $C:$C, C993, $E:$E, "Approved", $Z:$Z, "&lt;&gt;PFA GC", $F:$F, "&lt;&gt;No"),
   IF(C993=2, 1000 - SUMIFS($Y:$Y, $A:$A, A993, $C:$C, C993, $E:$E, "Approved", $Z:$Z, "&lt;&gt;PFA GC", $F:$F, "&lt;&gt;No"),
   IF(C993&gt;=3, 500 - SUMIFS($Y:$Y, $A:$A, A993, $C:$C, C993, $E:$E, "Approved", $Z:$Z, "&lt;&gt;PFA GC", $F:$F, "&lt;&gt;No"), "")))</f>
        <v>1500</v>
      </c>
      <c r="E993" s="36" t="s">
        <v>147</v>
      </c>
      <c r="F993" s="28" t="s">
        <v>99</v>
      </c>
      <c r="G993" s="44" t="s">
        <v>301</v>
      </c>
      <c r="H993" s="41" t="s">
        <v>741</v>
      </c>
      <c r="I993" s="41" t="s">
        <v>94</v>
      </c>
      <c r="J993" s="41">
        <v>69336</v>
      </c>
      <c r="K993" s="41" t="s">
        <v>95</v>
      </c>
      <c r="L993" s="55">
        <v>37140</v>
      </c>
      <c r="M993" s="41" t="s">
        <v>235</v>
      </c>
      <c r="N993" s="41" t="s">
        <v>102</v>
      </c>
      <c r="O993" s="41" t="s">
        <v>98</v>
      </c>
      <c r="P993" s="41" t="s">
        <v>270</v>
      </c>
      <c r="Q993" s="41" t="s">
        <v>114</v>
      </c>
      <c r="R993" s="7" t="s">
        <v>488</v>
      </c>
      <c r="S993" s="41">
        <v>2</v>
      </c>
      <c r="T993" s="46">
        <v>1000</v>
      </c>
      <c r="U993" s="7" t="s">
        <v>126</v>
      </c>
      <c r="V993" s="34" t="s">
        <v>742</v>
      </c>
      <c r="W993" s="41" t="s">
        <v>743</v>
      </c>
      <c r="X993" s="7" t="s">
        <v>141</v>
      </c>
      <c r="Y993" s="10">
        <v>1400</v>
      </c>
      <c r="Z993" s="23"/>
      <c r="AA993" s="12"/>
      <c r="AB993" s="51"/>
      <c r="AC993" s="29"/>
      <c r="AD993" s="23" t="s">
        <v>744</v>
      </c>
      <c r="AF993" s="23"/>
    </row>
    <row r="994" spans="1:32" ht="15" customHeight="1" x14ac:dyDescent="0.25">
      <c r="A994" s="42" t="s">
        <v>1720</v>
      </c>
      <c r="B994" s="47">
        <v>45460</v>
      </c>
      <c r="C994" s="29">
        <f>YEAR(B994) - YEAR(_xlfn.MINIFS($B:$B, $A:$A, A994)) + 1</f>
        <v>1</v>
      </c>
      <c r="D994" s="15">
        <f>IF(C994=1, 1500 - SUMIFS($Y:$Y, $A:$A, A994, $C:$C, C994, $E:$E, "Approved", $Z:$Z, "&lt;&gt;PFA GC", $F:$F, "&lt;&gt;No"),
   IF(C994=2, 1000 - SUMIFS($Y:$Y, $A:$A, A994, $C:$C, C994, $E:$E, "Approved", $Z:$Z, "&lt;&gt;PFA GC", $F:$F, "&lt;&gt;No"),
   IF(C994&gt;=3, 500 - SUMIFS($Y:$Y, $A:$A, A994, $C:$C, C994, $E:$E, "Approved", $Z:$Z, "&lt;&gt;PFA GC", $F:$F, "&lt;&gt;No"), "")))</f>
        <v>1500</v>
      </c>
      <c r="E994" s="16" t="s">
        <v>28</v>
      </c>
      <c r="F994" s="49">
        <v>45460</v>
      </c>
      <c r="G994" s="28" t="s">
        <v>30</v>
      </c>
      <c r="H994" s="41"/>
      <c r="I994" s="41"/>
      <c r="J994" s="41"/>
      <c r="K994" s="41"/>
      <c r="L994" s="55">
        <v>13925</v>
      </c>
      <c r="M994" s="41"/>
      <c r="N994" s="41"/>
      <c r="O994" s="41"/>
      <c r="P994" s="41"/>
      <c r="Q994" s="41"/>
      <c r="R994" s="7"/>
      <c r="S994" s="41"/>
      <c r="T994" s="46"/>
      <c r="U994" s="7"/>
      <c r="V994" s="22" t="s">
        <v>32</v>
      </c>
      <c r="W994" s="41" t="s">
        <v>61</v>
      </c>
      <c r="X994" s="7" t="s">
        <v>34</v>
      </c>
      <c r="Y994" s="10">
        <v>25</v>
      </c>
      <c r="Z994" s="23" t="s">
        <v>89</v>
      </c>
      <c r="AA994" s="41" t="s">
        <v>63</v>
      </c>
      <c r="AB994" s="63"/>
      <c r="AC994" s="41"/>
      <c r="AF994" s="23"/>
    </row>
    <row r="995" spans="1:32" ht="15" customHeight="1" x14ac:dyDescent="0.25">
      <c r="A995" s="42" t="s">
        <v>1671</v>
      </c>
      <c r="B995" s="47">
        <v>45460</v>
      </c>
      <c r="C995" s="44">
        <f>YEAR(B995) - YEAR(_xlfn.MINIFS($B:$B, $A:$A, A995)) + 1</f>
        <v>1</v>
      </c>
      <c r="D995" s="15">
        <f>IF(C995=1, 1500 - SUMIFS($Y:$Y, $A:$A, A995, $C:$C, C995, $E:$E, "Approved", $Z:$Z, "&lt;&gt;PFA GC", $F:$F, "&lt;&gt;No"),
   IF(C995=2, 1000 - SUMIFS($Y:$Y, $A:$A, A995, $C:$C, C995, $E:$E, "Approved", $Z:$Z, "&lt;&gt;PFA GC", $F:$F, "&lt;&gt;No"),
   IF(C995&gt;=3, 500 - SUMIFS($Y:$Y, $A:$A, A995, $C:$C, C995, $E:$E, "Approved", $Z:$Z, "&lt;&gt;PFA GC", $F:$F, "&lt;&gt;No"), "")))</f>
        <v>306.82999999999993</v>
      </c>
      <c r="E995" s="16" t="s">
        <v>28</v>
      </c>
      <c r="F995" s="49" t="s">
        <v>29</v>
      </c>
      <c r="G995" s="44" t="s">
        <v>30</v>
      </c>
      <c r="H995" s="41" t="s">
        <v>299</v>
      </c>
      <c r="I995" s="41" t="s">
        <v>335</v>
      </c>
      <c r="J995" s="41">
        <v>68823</v>
      </c>
      <c r="K995" s="41" t="s">
        <v>95</v>
      </c>
      <c r="L995" s="55">
        <v>15826</v>
      </c>
      <c r="M995" s="41" t="s">
        <v>101</v>
      </c>
      <c r="N995" s="41" t="s">
        <v>102</v>
      </c>
      <c r="O995" s="41" t="s">
        <v>98</v>
      </c>
      <c r="P995" s="41" t="s">
        <v>270</v>
      </c>
      <c r="Q995" s="41" t="s">
        <v>114</v>
      </c>
      <c r="R995" s="7" t="s">
        <v>486</v>
      </c>
      <c r="S995" s="41">
        <v>1</v>
      </c>
      <c r="T995" s="46">
        <v>23518</v>
      </c>
      <c r="U995" s="7">
        <v>1</v>
      </c>
      <c r="V995" s="22" t="s">
        <v>32</v>
      </c>
      <c r="W995" s="41" t="s">
        <v>61</v>
      </c>
      <c r="X995" s="7" t="s">
        <v>43</v>
      </c>
      <c r="Y995" s="10">
        <v>1144.22</v>
      </c>
      <c r="Z995" s="41"/>
      <c r="AA995" s="41"/>
      <c r="AB995" s="63"/>
      <c r="AC995" s="41"/>
      <c r="AF995" s="23"/>
    </row>
    <row r="996" spans="1:32" ht="15" customHeight="1" x14ac:dyDescent="0.25">
      <c r="A996" s="42" t="s">
        <v>1719</v>
      </c>
      <c r="B996" s="47">
        <v>45460</v>
      </c>
      <c r="C996" s="29">
        <f>YEAR(B996) - YEAR(_xlfn.MINIFS($B:$B, $A:$A, A996)) + 1</f>
        <v>1</v>
      </c>
      <c r="D996" s="15">
        <f>IF(C996=1, 1500 - SUMIFS($Y:$Y, $A:$A, A996, $C:$C, C996, $E:$E, "Approved", $Z:$Z, "&lt;&gt;PFA GC", $F:$F, "&lt;&gt;No"),
   IF(C996=2, 1000 - SUMIFS($Y:$Y, $A:$A, A996, $C:$C, C996, $E:$E, "Approved", $Z:$Z, "&lt;&gt;PFA GC", $F:$F, "&lt;&gt;No"),
   IF(C996&gt;=3, 500 - SUMIFS($Y:$Y, $A:$A, A996, $C:$C, C996, $E:$E, "Approved", $Z:$Z, "&lt;&gt;PFA GC", $F:$F, "&lt;&gt;No"), "")))</f>
        <v>540.38000000000011</v>
      </c>
      <c r="E996" s="16" t="s">
        <v>28</v>
      </c>
      <c r="F996" s="49" t="s">
        <v>29</v>
      </c>
      <c r="G996" s="44" t="s">
        <v>30</v>
      </c>
      <c r="H996" s="41" t="s">
        <v>446</v>
      </c>
      <c r="I996" s="41" t="s">
        <v>94</v>
      </c>
      <c r="J996" s="41">
        <v>68111</v>
      </c>
      <c r="K996" s="41" t="s">
        <v>106</v>
      </c>
      <c r="L996" s="55">
        <v>25636</v>
      </c>
      <c r="M996" s="41" t="s">
        <v>96</v>
      </c>
      <c r="N996" s="41" t="s">
        <v>97</v>
      </c>
      <c r="O996" s="41" t="s">
        <v>98</v>
      </c>
      <c r="P996" s="41" t="s">
        <v>303</v>
      </c>
      <c r="Q996" s="41" t="s">
        <v>114</v>
      </c>
      <c r="R996" s="7" t="s">
        <v>115</v>
      </c>
      <c r="S996" s="41">
        <v>2</v>
      </c>
      <c r="T996" s="46">
        <v>1</v>
      </c>
      <c r="U996" s="7">
        <v>5</v>
      </c>
      <c r="V996" s="22" t="s">
        <v>32</v>
      </c>
      <c r="W996" s="23" t="s">
        <v>39</v>
      </c>
      <c r="X996" s="7" t="s">
        <v>33</v>
      </c>
      <c r="Y996" s="10">
        <v>436.45</v>
      </c>
      <c r="Z996" s="23"/>
      <c r="AA996" s="12"/>
      <c r="AB996" s="51"/>
      <c r="AC996" s="23"/>
      <c r="AF996" s="23"/>
    </row>
    <row r="997" spans="1:32" ht="15" customHeight="1" x14ac:dyDescent="0.25">
      <c r="A997" s="42" t="s">
        <v>1726</v>
      </c>
      <c r="B997" s="47">
        <v>45461</v>
      </c>
      <c r="C997" s="44">
        <f>YEAR(B997) - YEAR(_xlfn.MINIFS($B:$B, $A:$A, A997)) + 1</f>
        <v>1</v>
      </c>
      <c r="D997" s="15">
        <f>IF(C997=1, 1500 - SUMIFS($Y:$Y, $A:$A, A997, $C:$C, C997, $E:$E, "Approved", $Z:$Z, "&lt;&gt;PFA GC", $F:$F, "&lt;&gt;No"),
   IF(C997=2, 1000 - SUMIFS($Y:$Y, $A:$A, A997, $C:$C, C997, $E:$E, "Approved", $Z:$Z, "&lt;&gt;PFA GC", $F:$F, "&lt;&gt;No"),
   IF(C997&gt;=3, 500 - SUMIFS($Y:$Y, $A:$A, A997, $C:$C, C997, $E:$E, "Approved", $Z:$Z, "&lt;&gt;PFA GC", $F:$F, "&lt;&gt;No"), "")))</f>
        <v>1500</v>
      </c>
      <c r="E997" s="36" t="s">
        <v>147</v>
      </c>
      <c r="F997" s="28" t="s">
        <v>99</v>
      </c>
      <c r="G997" s="44" t="s">
        <v>30</v>
      </c>
      <c r="H997" s="41" t="s">
        <v>133</v>
      </c>
      <c r="I997" s="41" t="s">
        <v>94</v>
      </c>
      <c r="J997" s="41">
        <v>68025</v>
      </c>
      <c r="K997" s="41" t="s">
        <v>95</v>
      </c>
      <c r="L997" s="58">
        <v>20047</v>
      </c>
      <c r="M997" s="41" t="s">
        <v>108</v>
      </c>
      <c r="N997" s="41" t="s">
        <v>97</v>
      </c>
      <c r="O997" s="41" t="s">
        <v>98</v>
      </c>
      <c r="P997" s="41" t="s">
        <v>270</v>
      </c>
      <c r="Q997" s="41" t="s">
        <v>114</v>
      </c>
      <c r="R997" s="7" t="s">
        <v>486</v>
      </c>
      <c r="S997" s="41">
        <v>2</v>
      </c>
      <c r="T997" s="46">
        <v>1647</v>
      </c>
      <c r="U997" s="7">
        <v>60</v>
      </c>
      <c r="V997" s="22" t="s">
        <v>32</v>
      </c>
      <c r="W997" s="41"/>
      <c r="X997" s="7" t="s">
        <v>33</v>
      </c>
      <c r="Y997" s="10">
        <v>760</v>
      </c>
      <c r="Z997" s="23"/>
      <c r="AA997" s="12"/>
      <c r="AB997" s="51"/>
      <c r="AC997" s="23"/>
      <c r="AF997" s="23"/>
    </row>
    <row r="998" spans="1:32" ht="15" customHeight="1" x14ac:dyDescent="0.25">
      <c r="A998" s="42" t="s">
        <v>1724</v>
      </c>
      <c r="B998" s="47">
        <v>45461</v>
      </c>
      <c r="C998" s="29">
        <f>YEAR(B998) - YEAR(_xlfn.MINIFS($B:$B, $A:$A, A998)) + 1</f>
        <v>1</v>
      </c>
      <c r="D998" s="15">
        <f>IF(C998=1, 1500 - SUMIFS($Y:$Y, $A:$A, A998, $C:$C, C998, $E:$E, "Approved", $Z:$Z, "&lt;&gt;PFA GC", $F:$F, "&lt;&gt;No"),
   IF(C998=2, 1000 - SUMIFS($Y:$Y, $A:$A, A998, $C:$C, C998, $E:$E, "Approved", $Z:$Z, "&lt;&gt;PFA GC", $F:$F, "&lt;&gt;No"),
   IF(C998&gt;=3, 500 - SUMIFS($Y:$Y, $A:$A, A998, $C:$C, C998, $E:$E, "Approved", $Z:$Z, "&lt;&gt;PFA GC", $F:$F, "&lt;&gt;No"), "")))</f>
        <v>1500</v>
      </c>
      <c r="E998" s="16" t="s">
        <v>28</v>
      </c>
      <c r="F998" s="49">
        <v>45461</v>
      </c>
      <c r="G998" s="28" t="s">
        <v>30</v>
      </c>
      <c r="H998" s="41"/>
      <c r="I998" s="41"/>
      <c r="J998" s="41"/>
      <c r="K998" s="41"/>
      <c r="L998" s="55">
        <v>20548</v>
      </c>
      <c r="M998" s="41"/>
      <c r="N998" s="41"/>
      <c r="O998" s="41"/>
      <c r="P998" s="41"/>
      <c r="Q998" s="41"/>
      <c r="R998" s="7"/>
      <c r="S998" s="41"/>
      <c r="T998" s="46"/>
      <c r="U998" s="7"/>
      <c r="V998" s="22" t="s">
        <v>32</v>
      </c>
      <c r="W998" s="41" t="s">
        <v>39</v>
      </c>
      <c r="X998" s="7" t="s">
        <v>34</v>
      </c>
      <c r="Y998" s="10">
        <v>100</v>
      </c>
      <c r="Z998" s="23" t="s">
        <v>89</v>
      </c>
      <c r="AA998" s="41" t="s">
        <v>63</v>
      </c>
      <c r="AB998" s="63"/>
      <c r="AC998" s="41"/>
      <c r="AF998" s="23"/>
    </row>
    <row r="999" spans="1:32" ht="15" customHeight="1" x14ac:dyDescent="0.25">
      <c r="A999" s="42" t="s">
        <v>1722</v>
      </c>
      <c r="B999" s="47">
        <v>45461</v>
      </c>
      <c r="C999" s="29">
        <f>YEAR(B999) - YEAR(_xlfn.MINIFS($B:$B, $A:$A, A999)) + 1</f>
        <v>1</v>
      </c>
      <c r="D999" s="15">
        <f>IF(C999=1, 1500 - SUMIFS($Y:$Y, $A:$A, A999, $C:$C, C999, $E:$E, "Approved", $Z:$Z, "&lt;&gt;PFA GC", $F:$F, "&lt;&gt;No"),
   IF(C999=2, 1000 - SUMIFS($Y:$Y, $A:$A, A999, $C:$C, C999, $E:$E, "Approved", $Z:$Z, "&lt;&gt;PFA GC", $F:$F, "&lt;&gt;No"),
   IF(C999&gt;=3, 500 - SUMIFS($Y:$Y, $A:$A, A999, $C:$C, C999, $E:$E, "Approved", $Z:$Z, "&lt;&gt;PFA GC", $F:$F, "&lt;&gt;No"), "")))</f>
        <v>60</v>
      </c>
      <c r="E999" s="16" t="s">
        <v>28</v>
      </c>
      <c r="F999" s="49" t="s">
        <v>29</v>
      </c>
      <c r="G999" s="44" t="s">
        <v>30</v>
      </c>
      <c r="H999" s="41" t="s">
        <v>427</v>
      </c>
      <c r="I999" s="41" t="s">
        <v>94</v>
      </c>
      <c r="J999" s="41">
        <v>68467</v>
      </c>
      <c r="K999" s="41" t="s">
        <v>95</v>
      </c>
      <c r="L999" s="58">
        <v>22117</v>
      </c>
      <c r="M999" s="41" t="s">
        <v>101</v>
      </c>
      <c r="N999" s="41" t="s">
        <v>97</v>
      </c>
      <c r="O999" s="41" t="s">
        <v>98</v>
      </c>
      <c r="P999" s="41" t="s">
        <v>270</v>
      </c>
      <c r="Q999" s="41" t="s">
        <v>231</v>
      </c>
      <c r="R999" s="7" t="s">
        <v>507</v>
      </c>
      <c r="S999" s="41">
        <v>1</v>
      </c>
      <c r="T999" s="46">
        <v>1446</v>
      </c>
      <c r="U999" s="7">
        <v>130</v>
      </c>
      <c r="V999" s="22" t="s">
        <v>85</v>
      </c>
      <c r="W999" s="41" t="s">
        <v>130</v>
      </c>
      <c r="X999" s="7" t="s">
        <v>34</v>
      </c>
      <c r="Y999" s="10">
        <v>300</v>
      </c>
      <c r="Z999" s="23"/>
      <c r="AA999" s="12"/>
      <c r="AB999" s="51"/>
      <c r="AC999" s="23"/>
      <c r="AF999" s="23"/>
    </row>
    <row r="1000" spans="1:32" ht="15" customHeight="1" x14ac:dyDescent="0.25">
      <c r="A1000" s="42" t="s">
        <v>1722</v>
      </c>
      <c r="B1000" s="47">
        <v>45461</v>
      </c>
      <c r="C1000" s="29">
        <f>YEAR(B1000) - YEAR(_xlfn.MINIFS($B:$B, $A:$A, A1000)) + 1</f>
        <v>1</v>
      </c>
      <c r="D1000" s="15">
        <f>IF(C1000=1, 1500 - SUMIFS($Y:$Y, $A:$A, A1000, $C:$C, C1000, $E:$E, "Approved", $Z:$Z, "&lt;&gt;PFA GC", $F:$F, "&lt;&gt;No"),
   IF(C1000=2, 1000 - SUMIFS($Y:$Y, $A:$A, A1000, $C:$C, C1000, $E:$E, "Approved", $Z:$Z, "&lt;&gt;PFA GC", $F:$F, "&lt;&gt;No"),
   IF(C1000&gt;=3, 500 - SUMIFS($Y:$Y, $A:$A, A1000, $C:$C, C1000, $E:$E, "Approved", $Z:$Z, "&lt;&gt;PFA GC", $F:$F, "&lt;&gt;No"), "")))</f>
        <v>60</v>
      </c>
      <c r="E1000" s="16" t="s">
        <v>28</v>
      </c>
      <c r="F1000" s="49" t="s">
        <v>29</v>
      </c>
      <c r="G1000" s="44" t="s">
        <v>30</v>
      </c>
      <c r="H1000" s="41" t="s">
        <v>427</v>
      </c>
      <c r="I1000" s="41" t="s">
        <v>94</v>
      </c>
      <c r="J1000" s="41">
        <v>68467</v>
      </c>
      <c r="K1000" s="41" t="s">
        <v>95</v>
      </c>
      <c r="L1000" s="55">
        <v>22117</v>
      </c>
      <c r="M1000" s="41" t="s">
        <v>101</v>
      </c>
      <c r="N1000" s="41" t="s">
        <v>97</v>
      </c>
      <c r="O1000" s="41" t="s">
        <v>98</v>
      </c>
      <c r="P1000" s="41" t="s">
        <v>270</v>
      </c>
      <c r="Q1000" s="41" t="s">
        <v>231</v>
      </c>
      <c r="R1000" s="7" t="s">
        <v>507</v>
      </c>
      <c r="S1000" s="41">
        <v>1</v>
      </c>
      <c r="T1000" s="46">
        <v>1446</v>
      </c>
      <c r="U1000" s="7">
        <v>130</v>
      </c>
      <c r="V1000" s="22" t="s">
        <v>85</v>
      </c>
      <c r="W1000" s="41" t="s">
        <v>130</v>
      </c>
      <c r="X1000" s="7" t="s">
        <v>43</v>
      </c>
      <c r="Y1000" s="10">
        <v>1140</v>
      </c>
      <c r="Z1000" s="23"/>
      <c r="AA1000" s="12"/>
      <c r="AB1000" s="51"/>
      <c r="AC1000" s="23"/>
      <c r="AF1000" s="23"/>
    </row>
    <row r="1001" spans="1:32" ht="15" customHeight="1" x14ac:dyDescent="0.25">
      <c r="A1001" s="42" t="s">
        <v>1723</v>
      </c>
      <c r="B1001" s="47">
        <v>45461</v>
      </c>
      <c r="C1001" s="44">
        <f>YEAR(B1001) - YEAR(_xlfn.MINIFS($B:$B, $A:$A, A1001)) + 1</f>
        <v>1</v>
      </c>
      <c r="D1001" s="15">
        <f>IF(C1001=1, 1500 - SUMIFS($Y:$Y, $A:$A, A1001, $C:$C, C1001, $E:$E, "Approved", $Z:$Z, "&lt;&gt;PFA GC", $F:$F, "&lt;&gt;No"),
   IF(C1001=2, 1000 - SUMIFS($Y:$Y, $A:$A, A1001, $C:$C, C1001, $E:$E, "Approved", $Z:$Z, "&lt;&gt;PFA GC", $F:$F, "&lt;&gt;No"),
   IF(C1001&gt;=3, 500 - SUMIFS($Y:$Y, $A:$A, A1001, $C:$C, C1001, $E:$E, "Approved", $Z:$Z, "&lt;&gt;PFA GC", $F:$F, "&lt;&gt;No"), "")))</f>
        <v>1196.1600000000001</v>
      </c>
      <c r="E1001" s="16" t="s">
        <v>28</v>
      </c>
      <c r="F1001" s="49" t="s">
        <v>29</v>
      </c>
      <c r="G1001" s="44" t="s">
        <v>30</v>
      </c>
      <c r="H1001" s="41" t="s">
        <v>746</v>
      </c>
      <c r="I1001" s="41" t="s">
        <v>94</v>
      </c>
      <c r="J1001" s="41">
        <v>68977</v>
      </c>
      <c r="K1001" s="41" t="s">
        <v>95</v>
      </c>
      <c r="L1001" s="58">
        <v>22183</v>
      </c>
      <c r="M1001" s="41" t="s">
        <v>108</v>
      </c>
      <c r="N1001" s="41" t="s">
        <v>97</v>
      </c>
      <c r="O1001" s="41" t="s">
        <v>98</v>
      </c>
      <c r="P1001" s="41" t="s">
        <v>270</v>
      </c>
      <c r="Q1001" s="41" t="s">
        <v>114</v>
      </c>
      <c r="R1001" s="7" t="s">
        <v>486</v>
      </c>
      <c r="S1001" s="41">
        <v>5</v>
      </c>
      <c r="T1001" s="46">
        <v>983</v>
      </c>
      <c r="U1001" s="7">
        <v>110</v>
      </c>
      <c r="V1001" s="22" t="s">
        <v>32</v>
      </c>
      <c r="W1001" s="41" t="s">
        <v>61</v>
      </c>
      <c r="X1001" s="7" t="s">
        <v>43</v>
      </c>
      <c r="Y1001" s="10">
        <v>303.83999999999997</v>
      </c>
      <c r="Z1001" s="23"/>
      <c r="AA1001" s="12" t="s">
        <v>747</v>
      </c>
      <c r="AB1001" s="51"/>
      <c r="AC1001" s="23"/>
      <c r="AF1001" s="23"/>
    </row>
    <row r="1002" spans="1:32" ht="15" customHeight="1" x14ac:dyDescent="0.25">
      <c r="A1002" s="42" t="s">
        <v>1721</v>
      </c>
      <c r="B1002" s="47">
        <v>45461</v>
      </c>
      <c r="C1002" s="29">
        <f>YEAR(B1002) - YEAR(_xlfn.MINIFS($B:$B, $A:$A, A1002)) + 1</f>
        <v>1</v>
      </c>
      <c r="D1002" s="15">
        <f>IF(C1002=1, 1500 - SUMIFS($Y:$Y, $A:$A, A1002, $C:$C, C1002, $E:$E, "Approved", $Z:$Z, "&lt;&gt;PFA GC", $F:$F, "&lt;&gt;No"),
   IF(C1002=2, 1000 - SUMIFS($Y:$Y, $A:$A, A1002, $C:$C, C1002, $E:$E, "Approved", $Z:$Z, "&lt;&gt;PFA GC", $F:$F, "&lt;&gt;No"),
   IF(C1002&gt;=3, 500 - SUMIFS($Y:$Y, $A:$A, A1002, $C:$C, C1002, $E:$E, "Approved", $Z:$Z, "&lt;&gt;PFA GC", $F:$F, "&lt;&gt;No"), "")))</f>
        <v>679.18999999999994</v>
      </c>
      <c r="E1002" s="16" t="s">
        <v>28</v>
      </c>
      <c r="F1002" s="49" t="s">
        <v>29</v>
      </c>
      <c r="G1002" s="44" t="s">
        <v>30</v>
      </c>
      <c r="H1002" s="41" t="s">
        <v>93</v>
      </c>
      <c r="I1002" s="41" t="s">
        <v>94</v>
      </c>
      <c r="J1002" s="41">
        <v>68524</v>
      </c>
      <c r="K1002" s="41" t="s">
        <v>95</v>
      </c>
      <c r="L1002" s="58">
        <v>22579</v>
      </c>
      <c r="M1002" s="41" t="s">
        <v>101</v>
      </c>
      <c r="N1002" s="41" t="s">
        <v>97</v>
      </c>
      <c r="O1002" s="41" t="s">
        <v>98</v>
      </c>
      <c r="P1002" s="41" t="s">
        <v>270</v>
      </c>
      <c r="Q1002" s="41" t="s">
        <v>231</v>
      </c>
      <c r="R1002" s="7" t="s">
        <v>507</v>
      </c>
      <c r="S1002" s="41">
        <v>1</v>
      </c>
      <c r="T1002" s="46">
        <v>926</v>
      </c>
      <c r="U1002" s="7">
        <v>28</v>
      </c>
      <c r="V1002" s="48" t="s">
        <v>85</v>
      </c>
      <c r="W1002" s="41" t="s">
        <v>130</v>
      </c>
      <c r="X1002" s="7" t="s">
        <v>49</v>
      </c>
      <c r="Y1002" s="10">
        <v>233.88</v>
      </c>
      <c r="Z1002" s="23"/>
      <c r="AA1002" s="12"/>
      <c r="AB1002" s="51"/>
      <c r="AC1002" s="23"/>
      <c r="AF1002" s="23"/>
    </row>
    <row r="1003" spans="1:32" ht="15" customHeight="1" x14ac:dyDescent="0.25">
      <c r="A1003" s="42" t="s">
        <v>1721</v>
      </c>
      <c r="B1003" s="47">
        <v>45461</v>
      </c>
      <c r="C1003" s="29">
        <f>YEAR(B1003) - YEAR(_xlfn.MINIFS($B:$B, $A:$A, A1003)) + 1</f>
        <v>1</v>
      </c>
      <c r="D1003" s="15">
        <f>IF(C1003=1, 1500 - SUMIFS($Y:$Y, $A:$A, A1003, $C:$C, C1003, $E:$E, "Approved", $Z:$Z, "&lt;&gt;PFA GC", $F:$F, "&lt;&gt;No"),
   IF(C1003=2, 1000 - SUMIFS($Y:$Y, $A:$A, A1003, $C:$C, C1003, $E:$E, "Approved", $Z:$Z, "&lt;&gt;PFA GC", $F:$F, "&lt;&gt;No"),
   IF(C1003&gt;=3, 500 - SUMIFS($Y:$Y, $A:$A, A1003, $C:$C, C1003, $E:$E, "Approved", $Z:$Z, "&lt;&gt;PFA GC", $F:$F, "&lt;&gt;No"), "")))</f>
        <v>679.18999999999994</v>
      </c>
      <c r="E1003" s="16" t="s">
        <v>28</v>
      </c>
      <c r="F1003" s="49" t="s">
        <v>29</v>
      </c>
      <c r="G1003" s="44" t="s">
        <v>30</v>
      </c>
      <c r="H1003" s="41" t="s">
        <v>93</v>
      </c>
      <c r="I1003" s="41" t="s">
        <v>94</v>
      </c>
      <c r="J1003" s="41">
        <v>68524</v>
      </c>
      <c r="K1003" s="41" t="s">
        <v>95</v>
      </c>
      <c r="L1003" s="55">
        <v>22579</v>
      </c>
      <c r="M1003" s="41" t="s">
        <v>101</v>
      </c>
      <c r="N1003" s="41" t="s">
        <v>97</v>
      </c>
      <c r="O1003" s="41" t="s">
        <v>98</v>
      </c>
      <c r="P1003" s="41" t="s">
        <v>270</v>
      </c>
      <c r="Q1003" s="41" t="s">
        <v>231</v>
      </c>
      <c r="R1003" s="7" t="s">
        <v>507</v>
      </c>
      <c r="S1003" s="41">
        <v>1</v>
      </c>
      <c r="T1003" s="46">
        <v>926</v>
      </c>
      <c r="U1003" s="7">
        <v>28</v>
      </c>
      <c r="V1003" s="48" t="s">
        <v>85</v>
      </c>
      <c r="W1003" s="41" t="s">
        <v>130</v>
      </c>
      <c r="X1003" s="7" t="s">
        <v>33</v>
      </c>
      <c r="Y1003" s="10">
        <v>281.31</v>
      </c>
      <c r="Z1003" s="23" t="s">
        <v>38</v>
      </c>
      <c r="AA1003" s="12" t="s">
        <v>745</v>
      </c>
      <c r="AB1003" s="51"/>
      <c r="AC1003" s="23"/>
      <c r="AF1003" s="23"/>
    </row>
    <row r="1004" spans="1:32" ht="15" customHeight="1" x14ac:dyDescent="0.25">
      <c r="A1004" s="42" t="s">
        <v>1721</v>
      </c>
      <c r="B1004" s="47">
        <v>45461</v>
      </c>
      <c r="C1004" s="29">
        <f>YEAR(B1004) - YEAR(_xlfn.MINIFS($B:$B, $A:$A, A1004)) + 1</f>
        <v>1</v>
      </c>
      <c r="D1004" s="15">
        <f>IF(C1004=1, 1500 - SUMIFS($Y:$Y, $A:$A, A1004, $C:$C, C1004, $E:$E, "Approved", $Z:$Z, "&lt;&gt;PFA GC", $F:$F, "&lt;&gt;No"),
   IF(C1004=2, 1000 - SUMIFS($Y:$Y, $A:$A, A1004, $C:$C, C1004, $E:$E, "Approved", $Z:$Z, "&lt;&gt;PFA GC", $F:$F, "&lt;&gt;No"),
   IF(C1004&gt;=3, 500 - SUMIFS($Y:$Y, $A:$A, A1004, $C:$C, C1004, $E:$E, "Approved", $Z:$Z, "&lt;&gt;PFA GC", $F:$F, "&lt;&gt;No"), "")))</f>
        <v>679.18999999999994</v>
      </c>
      <c r="E1004" s="16" t="s">
        <v>28</v>
      </c>
      <c r="F1004" s="49" t="s">
        <v>29</v>
      </c>
      <c r="G1004" s="44" t="s">
        <v>30</v>
      </c>
      <c r="H1004" s="41" t="s">
        <v>93</v>
      </c>
      <c r="I1004" s="41" t="s">
        <v>94</v>
      </c>
      <c r="J1004" s="41">
        <v>68524</v>
      </c>
      <c r="K1004" s="41" t="s">
        <v>95</v>
      </c>
      <c r="L1004" s="55">
        <v>22579</v>
      </c>
      <c r="M1004" s="41" t="s">
        <v>101</v>
      </c>
      <c r="N1004" s="41" t="s">
        <v>97</v>
      </c>
      <c r="O1004" s="41" t="s">
        <v>98</v>
      </c>
      <c r="P1004" s="41" t="s">
        <v>270</v>
      </c>
      <c r="Q1004" s="41" t="s">
        <v>231</v>
      </c>
      <c r="R1004" s="7" t="s">
        <v>507</v>
      </c>
      <c r="S1004" s="41">
        <v>1</v>
      </c>
      <c r="T1004" s="46">
        <v>926</v>
      </c>
      <c r="U1004" s="7">
        <v>28</v>
      </c>
      <c r="V1004" s="22" t="s">
        <v>85</v>
      </c>
      <c r="W1004" s="41" t="s">
        <v>130</v>
      </c>
      <c r="X1004" s="7" t="s">
        <v>33</v>
      </c>
      <c r="Y1004" s="10">
        <v>305.62</v>
      </c>
      <c r="Z1004" s="23" t="s">
        <v>38</v>
      </c>
      <c r="AA1004" s="12" t="s">
        <v>748</v>
      </c>
      <c r="AB1004" s="51"/>
      <c r="AC1004" s="23"/>
      <c r="AF1004" s="23"/>
    </row>
    <row r="1005" spans="1:32" ht="15" customHeight="1" x14ac:dyDescent="0.25">
      <c r="A1005" s="30" t="s">
        <v>1725</v>
      </c>
      <c r="B1005" s="13">
        <v>45461</v>
      </c>
      <c r="C1005" s="29">
        <f>YEAR(B1005) - YEAR(_xlfn.MINIFS($B:$B, $A:$A, A1005)) + 1</f>
        <v>1</v>
      </c>
      <c r="D1005" s="15">
        <f>IF(C1005=1, 1500 - SUMIFS($Y:$Y, $A:$A, A1005, $C:$C, C1005, $E:$E, "Approved", $Z:$Z, "&lt;&gt;PFA GC", $F:$F, "&lt;&gt;No"),
   IF(C1005=2, 1000 - SUMIFS($Y:$Y, $A:$A, A1005, $C:$C, C1005, $E:$E, "Approved", $Z:$Z, "&lt;&gt;PFA GC", $F:$F, "&lt;&gt;No"),
   IF(C1005&gt;=3, 500 - SUMIFS($Y:$Y, $A:$A, A1005, $C:$C, C1005, $E:$E, "Approved", $Z:$Z, "&lt;&gt;PFA GC", $F:$F, "&lt;&gt;No"), "")))</f>
        <v>1500</v>
      </c>
      <c r="E1005" s="36" t="s">
        <v>139</v>
      </c>
      <c r="F1005" s="28" t="s">
        <v>99</v>
      </c>
      <c r="G1005" s="29" t="s">
        <v>319</v>
      </c>
      <c r="H1005" s="23" t="s">
        <v>749</v>
      </c>
      <c r="I1005" s="23" t="s">
        <v>94</v>
      </c>
      <c r="J1005" s="23">
        <v>68957</v>
      </c>
      <c r="K1005" s="37" t="s">
        <v>95</v>
      </c>
      <c r="L1005" s="20">
        <v>28737</v>
      </c>
      <c r="M1005" s="37" t="s">
        <v>96</v>
      </c>
      <c r="N1005" s="37" t="s">
        <v>102</v>
      </c>
      <c r="O1005" s="37" t="s">
        <v>98</v>
      </c>
      <c r="P1005" s="37" t="s">
        <v>270</v>
      </c>
      <c r="Q1005" s="37" t="s">
        <v>114</v>
      </c>
      <c r="R1005" s="7" t="s">
        <v>31</v>
      </c>
      <c r="S1005" s="23">
        <v>1</v>
      </c>
      <c r="T1005" s="43">
        <v>948.51</v>
      </c>
      <c r="U1005" s="7" t="s">
        <v>126</v>
      </c>
      <c r="V1005" s="48" t="s">
        <v>144</v>
      </c>
      <c r="W1005" s="23" t="s">
        <v>145</v>
      </c>
      <c r="X1005" s="7" t="s">
        <v>49</v>
      </c>
      <c r="Y1005" s="10">
        <v>1197.21</v>
      </c>
      <c r="Z1005" s="23"/>
      <c r="AA1005" s="12"/>
      <c r="AB1005" s="51"/>
      <c r="AC1005" s="29"/>
      <c r="AF1005" s="23"/>
    </row>
    <row r="1006" spans="1:32" ht="15" customHeight="1" x14ac:dyDescent="0.25">
      <c r="A1006" s="27" t="s">
        <v>1648</v>
      </c>
      <c r="B1006" s="13">
        <v>45461</v>
      </c>
      <c r="C1006" s="29">
        <f>YEAR(B1006) - YEAR(_xlfn.MINIFS($B:$B, $A:$A, A1006)) + 1</f>
        <v>1</v>
      </c>
      <c r="D1006" s="15">
        <f>IF(C1006=1, 1500 - SUMIFS($Y:$Y, $A:$A, A1006, $C:$C, C1006, $E:$E, "Approved", $Z:$Z, "&lt;&gt;PFA GC", $F:$F, "&lt;&gt;No"),
   IF(C1006=2, 1000 - SUMIFS($Y:$Y, $A:$A, A1006, $C:$C, C1006, $E:$E, "Approved", $Z:$Z, "&lt;&gt;PFA GC", $F:$F, "&lt;&gt;No"),
   IF(C1006&gt;=3, 500 - SUMIFS($Y:$Y, $A:$A, A1006, $C:$C, C1006, $E:$E, "Approved", $Z:$Z, "&lt;&gt;PFA GC", $F:$F, "&lt;&gt;No"), "")))</f>
        <v>-2.1199999999998909</v>
      </c>
      <c r="E1006" s="16" t="s">
        <v>28</v>
      </c>
      <c r="F1006" s="28" t="s">
        <v>29</v>
      </c>
      <c r="G1006" s="29" t="s">
        <v>30</v>
      </c>
      <c r="H1006" s="23" t="s">
        <v>110</v>
      </c>
      <c r="I1006" s="23" t="s">
        <v>94</v>
      </c>
      <c r="J1006" s="23">
        <v>68355</v>
      </c>
      <c r="K1006" s="37" t="s">
        <v>95</v>
      </c>
      <c r="L1006" s="20">
        <v>30567</v>
      </c>
      <c r="M1006" s="37" t="s">
        <v>101</v>
      </c>
      <c r="N1006" s="37" t="s">
        <v>102</v>
      </c>
      <c r="O1006" s="37" t="s">
        <v>98</v>
      </c>
      <c r="P1006" s="37" t="s">
        <v>270</v>
      </c>
      <c r="Q1006" s="37" t="s">
        <v>231</v>
      </c>
      <c r="R1006" s="7" t="s">
        <v>499</v>
      </c>
      <c r="S1006" s="23">
        <v>1</v>
      </c>
      <c r="T1006" s="43">
        <v>438</v>
      </c>
      <c r="U1006" s="7">
        <v>200</v>
      </c>
      <c r="V1006" s="48" t="s">
        <v>85</v>
      </c>
      <c r="W1006" s="23" t="s">
        <v>692</v>
      </c>
      <c r="X1006" s="7" t="s">
        <v>42</v>
      </c>
      <c r="Y1006" s="10">
        <v>150.6</v>
      </c>
      <c r="Z1006" s="23" t="s">
        <v>38</v>
      </c>
      <c r="AA1006" s="12" t="s">
        <v>62</v>
      </c>
      <c r="AB1006" s="51"/>
      <c r="AC1006" s="23"/>
      <c r="AF1006" s="23"/>
    </row>
    <row r="1007" spans="1:32" ht="15" customHeight="1" x14ac:dyDescent="0.25">
      <c r="A1007" s="42" t="s">
        <v>1727</v>
      </c>
      <c r="B1007" s="32">
        <v>45462</v>
      </c>
      <c r="C1007" s="44">
        <f>YEAR(B1007) - YEAR(_xlfn.MINIFS($B:$B, $A:$A, A1007)) + 1</f>
        <v>1</v>
      </c>
      <c r="D1007" s="15">
        <f>IF(C1007=1, 1500 - SUMIFS($Y:$Y, $A:$A, A1007, $C:$C, C1007, $E:$E, "Approved", $Z:$Z, "&lt;&gt;PFA GC", $F:$F, "&lt;&gt;No"),
   IF(C1007=2, 1000 - SUMIFS($Y:$Y, $A:$A, A1007, $C:$C, C1007, $E:$E, "Approved", $Z:$Z, "&lt;&gt;PFA GC", $F:$F, "&lt;&gt;No"),
   IF(C1007&gt;=3, 500 - SUMIFS($Y:$Y, $A:$A, A1007, $C:$C, C1007, $E:$E, "Approved", $Z:$Z, "&lt;&gt;PFA GC", $F:$F, "&lt;&gt;No"), "")))</f>
        <v>1500</v>
      </c>
      <c r="E1007" s="36" t="s">
        <v>147</v>
      </c>
      <c r="F1007" s="28" t="s">
        <v>99</v>
      </c>
      <c r="G1007" s="44" t="s">
        <v>229</v>
      </c>
      <c r="H1007" s="41" t="s">
        <v>750</v>
      </c>
      <c r="I1007" s="41" t="s">
        <v>94</v>
      </c>
      <c r="J1007" s="41">
        <v>68047</v>
      </c>
      <c r="K1007" s="41" t="s">
        <v>95</v>
      </c>
      <c r="L1007" s="58">
        <v>21108</v>
      </c>
      <c r="M1007" s="41" t="s">
        <v>101</v>
      </c>
      <c r="N1007" s="41" t="s">
        <v>102</v>
      </c>
      <c r="O1007" s="41" t="s">
        <v>705</v>
      </c>
      <c r="P1007" s="41" t="s">
        <v>270</v>
      </c>
      <c r="Q1007" s="41" t="s">
        <v>114</v>
      </c>
      <c r="R1007" s="7" t="s">
        <v>589</v>
      </c>
      <c r="S1007" s="41">
        <v>4</v>
      </c>
      <c r="T1007" s="46">
        <v>2493</v>
      </c>
      <c r="U1007" s="7">
        <v>200</v>
      </c>
      <c r="V1007" s="34" t="s">
        <v>84</v>
      </c>
      <c r="W1007" s="41" t="s">
        <v>740</v>
      </c>
      <c r="X1007" s="7" t="s">
        <v>41</v>
      </c>
      <c r="Y1007" s="10">
        <v>1000</v>
      </c>
      <c r="Z1007" s="23"/>
      <c r="AA1007" s="12"/>
      <c r="AB1007" s="51"/>
      <c r="AC1007" s="29"/>
      <c r="AF1007" s="23"/>
    </row>
    <row r="1008" spans="1:32" ht="15" customHeight="1" x14ac:dyDescent="0.25">
      <c r="A1008" s="42" t="s">
        <v>1212</v>
      </c>
      <c r="B1008" s="47">
        <v>45462</v>
      </c>
      <c r="C1008" s="44">
        <f>YEAR(B1008) - YEAR(_xlfn.MINIFS($B:$B, $A:$A, A1008)) + 1</f>
        <v>1</v>
      </c>
      <c r="D1008" s="15">
        <f>IF(C1008=1, 1500 - SUMIFS($Y:$Y, $A:$A, A1008, $C:$C, C1008, $E:$E, "Approved", $Z:$Z, "&lt;&gt;PFA GC", $F:$F, "&lt;&gt;No"),
   IF(C1008=2, 1000 - SUMIFS($Y:$Y, $A:$A, A1008, $C:$C, C1008, $E:$E, "Approved", $Z:$Z, "&lt;&gt;PFA GC", $F:$F, "&lt;&gt;No"),
   IF(C1008&gt;=3, 500 - SUMIFS($Y:$Y, $A:$A, A1008, $C:$C, C1008, $E:$E, "Approved", $Z:$Z, "&lt;&gt;PFA GC", $F:$F, "&lt;&gt;No"), "")))</f>
        <v>906.05000000000007</v>
      </c>
      <c r="E1008" s="16" t="s">
        <v>28</v>
      </c>
      <c r="F1008" s="49">
        <v>45462</v>
      </c>
      <c r="G1008" s="28" t="s">
        <v>30</v>
      </c>
      <c r="H1008" s="41"/>
      <c r="I1008" s="41"/>
      <c r="J1008" s="41"/>
      <c r="K1008" s="41"/>
      <c r="L1008" s="55">
        <v>22199</v>
      </c>
      <c r="M1008" s="41"/>
      <c r="N1008" s="41"/>
      <c r="O1008" s="41"/>
      <c r="P1008" s="41"/>
      <c r="Q1008" s="41"/>
      <c r="R1008" s="7"/>
      <c r="S1008" s="41"/>
      <c r="T1008" s="46"/>
      <c r="U1008" s="7"/>
      <c r="V1008" s="22" t="s">
        <v>32</v>
      </c>
      <c r="W1008" s="41" t="s">
        <v>61</v>
      </c>
      <c r="X1008" s="7" t="s">
        <v>34</v>
      </c>
      <c r="Y1008" s="10">
        <v>50</v>
      </c>
      <c r="Z1008" s="23" t="s">
        <v>89</v>
      </c>
      <c r="AA1008" s="41" t="s">
        <v>63</v>
      </c>
      <c r="AB1008" s="63"/>
      <c r="AC1008" s="41"/>
      <c r="AF1008" s="23"/>
    </row>
    <row r="1009" spans="1:32" ht="15" customHeight="1" x14ac:dyDescent="0.25">
      <c r="A1009" s="42" t="s">
        <v>1633</v>
      </c>
      <c r="B1009" s="47">
        <v>45462</v>
      </c>
      <c r="C1009" s="44">
        <f>YEAR(B1009) - YEAR(_xlfn.MINIFS($B:$B, $A:$A, A1009)) + 1</f>
        <v>1</v>
      </c>
      <c r="D1009" s="15">
        <f>IF(C1009=1, 1500 - SUMIFS($Y:$Y, $A:$A, A1009, $C:$C, C1009, $E:$E, "Approved", $Z:$Z, "&lt;&gt;PFA GC", $F:$F, "&lt;&gt;No"),
   IF(C1009=2, 1000 - SUMIFS($Y:$Y, $A:$A, A1009, $C:$C, C1009, $E:$E, "Approved", $Z:$Z, "&lt;&gt;PFA GC", $F:$F, "&lt;&gt;No"),
   IF(C1009&gt;=3, 500 - SUMIFS($Y:$Y, $A:$A, A1009, $C:$C, C1009, $E:$E, "Approved", $Z:$Z, "&lt;&gt;PFA GC", $F:$F, "&lt;&gt;No"), "")))</f>
        <v>600</v>
      </c>
      <c r="E1009" s="16" t="s">
        <v>28</v>
      </c>
      <c r="F1009" s="49" t="s">
        <v>29</v>
      </c>
      <c r="G1009" s="44" t="s">
        <v>30</v>
      </c>
      <c r="H1009" s="41" t="s">
        <v>446</v>
      </c>
      <c r="I1009" s="41" t="s">
        <v>94</v>
      </c>
      <c r="J1009" s="41">
        <v>68107</v>
      </c>
      <c r="K1009" s="41" t="s">
        <v>95</v>
      </c>
      <c r="L1009" s="58">
        <v>24389</v>
      </c>
      <c r="M1009" s="41" t="s">
        <v>108</v>
      </c>
      <c r="N1009" s="41" t="s">
        <v>97</v>
      </c>
      <c r="O1009" s="41" t="s">
        <v>98</v>
      </c>
      <c r="P1009" s="41" t="s">
        <v>270</v>
      </c>
      <c r="Q1009" s="41" t="s">
        <v>114</v>
      </c>
      <c r="R1009" s="7" t="s">
        <v>507</v>
      </c>
      <c r="S1009" s="41">
        <v>1</v>
      </c>
      <c r="T1009" s="46">
        <v>0</v>
      </c>
      <c r="U1009" s="7">
        <v>10</v>
      </c>
      <c r="V1009" s="22" t="s">
        <v>32</v>
      </c>
      <c r="W1009" s="23" t="s">
        <v>39</v>
      </c>
      <c r="X1009" s="7" t="s">
        <v>45</v>
      </c>
      <c r="Y1009" s="10">
        <v>332</v>
      </c>
      <c r="Z1009" s="23"/>
      <c r="AA1009" s="12"/>
      <c r="AB1009" s="51"/>
      <c r="AC1009" s="23"/>
      <c r="AF1009" s="23"/>
    </row>
    <row r="1010" spans="1:32" ht="15" customHeight="1" x14ac:dyDescent="0.25">
      <c r="A1010" s="42" t="s">
        <v>1728</v>
      </c>
      <c r="B1010" s="47">
        <v>45462</v>
      </c>
      <c r="C1010" s="44">
        <f>YEAR(B1010) - YEAR(_xlfn.MINIFS($B:$B, $A:$A, A1010)) + 1</f>
        <v>1</v>
      </c>
      <c r="D1010" s="15">
        <f>IF(C1010=1, 1500 - SUMIFS($Y:$Y, $A:$A, A1010, $C:$C, C1010, $E:$E, "Approved", $Z:$Z, "&lt;&gt;PFA GC", $F:$F, "&lt;&gt;No"),
   IF(C1010=2, 1000 - SUMIFS($Y:$Y, $A:$A, A1010, $C:$C, C1010, $E:$E, "Approved", $Z:$Z, "&lt;&gt;PFA GC", $F:$F, "&lt;&gt;No"),
   IF(C1010&gt;=3, 500 - SUMIFS($Y:$Y, $A:$A, A1010, $C:$C, C1010, $E:$E, "Approved", $Z:$Z, "&lt;&gt;PFA GC", $F:$F, "&lt;&gt;No"), "")))</f>
        <v>720</v>
      </c>
      <c r="E1010" s="16" t="s">
        <v>28</v>
      </c>
      <c r="F1010" s="49" t="s">
        <v>29</v>
      </c>
      <c r="G1010" s="44" t="s">
        <v>30</v>
      </c>
      <c r="H1010" s="41" t="s">
        <v>446</v>
      </c>
      <c r="I1010" s="41" t="s">
        <v>94</v>
      </c>
      <c r="J1010" s="41">
        <v>68114</v>
      </c>
      <c r="K1010" s="41" t="s">
        <v>95</v>
      </c>
      <c r="L1010" s="58">
        <v>28746</v>
      </c>
      <c r="M1010" s="41" t="s">
        <v>101</v>
      </c>
      <c r="N1010" s="41" t="s">
        <v>97</v>
      </c>
      <c r="O1010" s="41" t="s">
        <v>98</v>
      </c>
      <c r="P1010" s="41" t="s">
        <v>270</v>
      </c>
      <c r="Q1010" s="41" t="s">
        <v>114</v>
      </c>
      <c r="R1010" s="7" t="s">
        <v>488</v>
      </c>
      <c r="S1010" s="41">
        <v>1</v>
      </c>
      <c r="T1010" s="46">
        <v>2059</v>
      </c>
      <c r="U1010" s="7">
        <v>17.2</v>
      </c>
      <c r="V1010" s="22" t="s">
        <v>32</v>
      </c>
      <c r="W1010" s="23" t="s">
        <v>308</v>
      </c>
      <c r="X1010" s="7" t="s">
        <v>43</v>
      </c>
      <c r="Y1010" s="10">
        <v>780</v>
      </c>
      <c r="Z1010" s="23"/>
      <c r="AA1010" s="12"/>
      <c r="AB1010" s="51"/>
      <c r="AC1010" s="23"/>
      <c r="AF1010" s="23"/>
    </row>
    <row r="1011" spans="1:32" ht="15" customHeight="1" x14ac:dyDescent="0.25">
      <c r="A1011" s="42" t="s">
        <v>1212</v>
      </c>
      <c r="B1011" s="13">
        <v>45463</v>
      </c>
      <c r="C1011" s="29">
        <f>YEAR(B1011) - YEAR(_xlfn.MINIFS($B:$B, $A:$A, A1011)) + 1</f>
        <v>1</v>
      </c>
      <c r="D1011" s="15">
        <f>IF(C1011=1, 1500 - SUMIFS($Y:$Y, $A:$A, A1011, $C:$C, C1011, $E:$E, "Approved", $Z:$Z, "&lt;&gt;PFA GC", $F:$F, "&lt;&gt;No"),
   IF(C1011=2, 1000 - SUMIFS($Y:$Y, $A:$A, A1011, $C:$C, C1011, $E:$E, "Approved", $Z:$Z, "&lt;&gt;PFA GC", $F:$F, "&lt;&gt;No"),
   IF(C1011&gt;=3, 500 - SUMIFS($Y:$Y, $A:$A, A1011, $C:$C, C1011, $E:$E, "Approved", $Z:$Z, "&lt;&gt;PFA GC", $F:$F, "&lt;&gt;No"), "")))</f>
        <v>906.05000000000007</v>
      </c>
      <c r="E1011" s="16" t="s">
        <v>28</v>
      </c>
      <c r="F1011" s="28" t="s">
        <v>29</v>
      </c>
      <c r="G1011" s="29" t="s">
        <v>30</v>
      </c>
      <c r="H1011" s="41" t="s">
        <v>113</v>
      </c>
      <c r="I1011" s="41" t="s">
        <v>94</v>
      </c>
      <c r="J1011" s="41">
        <v>68850</v>
      </c>
      <c r="K1011" s="41" t="s">
        <v>106</v>
      </c>
      <c r="L1011" s="20">
        <v>22199</v>
      </c>
      <c r="M1011" s="45" t="s">
        <v>101</v>
      </c>
      <c r="N1011" s="41" t="s">
        <v>97</v>
      </c>
      <c r="O1011" s="41" t="s">
        <v>98</v>
      </c>
      <c r="P1011" s="41" t="s">
        <v>303</v>
      </c>
      <c r="Q1011" s="41" t="s">
        <v>114</v>
      </c>
      <c r="R1011" s="7" t="s">
        <v>115</v>
      </c>
      <c r="S1011" s="41">
        <v>0</v>
      </c>
      <c r="T1011" s="46">
        <v>0</v>
      </c>
      <c r="U1011" s="7">
        <v>180</v>
      </c>
      <c r="V1011" s="22" t="s">
        <v>32</v>
      </c>
      <c r="W1011" s="23" t="s">
        <v>61</v>
      </c>
      <c r="X1011" s="7" t="s">
        <v>33</v>
      </c>
      <c r="Y1011" s="10">
        <v>124.76</v>
      </c>
      <c r="Z1011" s="23" t="s">
        <v>48</v>
      </c>
      <c r="AA1011" s="12" t="s">
        <v>682</v>
      </c>
      <c r="AB1011" s="51"/>
      <c r="AC1011" s="23"/>
      <c r="AF1011" s="23"/>
    </row>
    <row r="1012" spans="1:32" ht="15" customHeight="1" x14ac:dyDescent="0.25">
      <c r="A1012" s="42" t="s">
        <v>1288</v>
      </c>
      <c r="B1012" s="47">
        <v>45463</v>
      </c>
      <c r="C1012" s="44">
        <f>YEAR(B1012) - YEAR(_xlfn.MINIFS($B:$B, $A:$A, A1012)) + 1</f>
        <v>2</v>
      </c>
      <c r="D1012" s="15">
        <f>IF(C1012=1, 1500 - SUMIFS($Y:$Y, $A:$A, A1012, $C:$C, C1012, $E:$E, "Approved", $Z:$Z, "&lt;&gt;PFA GC", $F:$F, "&lt;&gt;No"),
   IF(C1012=2, 1000 - SUMIFS($Y:$Y, $A:$A, A1012, $C:$C, C1012, $E:$E, "Approved", $Z:$Z, "&lt;&gt;PFA GC", $F:$F, "&lt;&gt;No"),
   IF(C1012&gt;=3, 500 - SUMIFS($Y:$Y, $A:$A, A1012, $C:$C, C1012, $E:$E, "Approved", $Z:$Z, "&lt;&gt;PFA GC", $F:$F, "&lt;&gt;No"), "")))</f>
        <v>50</v>
      </c>
      <c r="E1012" s="16" t="s">
        <v>28</v>
      </c>
      <c r="F1012" s="49" t="s">
        <v>29</v>
      </c>
      <c r="G1012" s="44" t="s">
        <v>30</v>
      </c>
      <c r="H1012" s="41" t="s">
        <v>446</v>
      </c>
      <c r="I1012" s="41" t="s">
        <v>94</v>
      </c>
      <c r="J1012" s="41">
        <v>68127</v>
      </c>
      <c r="K1012" s="41" t="s">
        <v>95</v>
      </c>
      <c r="L1012" s="58">
        <v>24616</v>
      </c>
      <c r="M1012" s="41" t="s">
        <v>101</v>
      </c>
      <c r="N1012" s="41" t="s">
        <v>97</v>
      </c>
      <c r="O1012" s="41" t="s">
        <v>98</v>
      </c>
      <c r="P1012" s="41" t="s">
        <v>270</v>
      </c>
      <c r="Q1012" s="41" t="s">
        <v>114</v>
      </c>
      <c r="R1012" s="7" t="s">
        <v>507</v>
      </c>
      <c r="S1012" s="41">
        <v>2</v>
      </c>
      <c r="T1012" s="46">
        <v>1515.4</v>
      </c>
      <c r="U1012" s="7">
        <v>10</v>
      </c>
      <c r="V1012" s="22" t="s">
        <v>32</v>
      </c>
      <c r="W1012" s="23" t="s">
        <v>39</v>
      </c>
      <c r="X1012" s="7" t="s">
        <v>43</v>
      </c>
      <c r="Y1012" s="10">
        <v>950</v>
      </c>
      <c r="Z1012" s="23"/>
      <c r="AA1012" s="12"/>
      <c r="AB1012" s="51"/>
      <c r="AC1012" s="23"/>
      <c r="AF1012" s="23"/>
    </row>
    <row r="1013" spans="1:32" ht="15" customHeight="1" x14ac:dyDescent="0.25">
      <c r="A1013" s="30" t="s">
        <v>1380</v>
      </c>
      <c r="B1013" s="13">
        <v>45464</v>
      </c>
      <c r="C1013" s="29">
        <f>YEAR(B1013) - YEAR(_xlfn.MINIFS($B:$B, $A:$A, A1013)) + 1</f>
        <v>2</v>
      </c>
      <c r="D1013" s="15">
        <f>IF(C1013=1, 1500 - SUMIFS($Y:$Y, $A:$A, A1013, $C:$C, C1013, $E:$E, "Approved", $Z:$Z, "&lt;&gt;PFA GC", $F:$F, "&lt;&gt;No"),
   IF(C1013=2, 1000 - SUMIFS($Y:$Y, $A:$A, A1013, $C:$C, C1013, $E:$E, "Approved", $Z:$Z, "&lt;&gt;PFA GC", $F:$F, "&lt;&gt;No"),
   IF(C1013&gt;=3, 500 - SUMIFS($Y:$Y, $A:$A, A1013, $C:$C, C1013, $E:$E, "Approved", $Z:$Z, "&lt;&gt;PFA GC", $F:$F, "&lt;&gt;No"), "")))</f>
        <v>-150</v>
      </c>
      <c r="E1013" s="16" t="s">
        <v>28</v>
      </c>
      <c r="F1013" s="28" t="s">
        <v>29</v>
      </c>
      <c r="G1013" s="29" t="s">
        <v>30</v>
      </c>
      <c r="H1013" s="23" t="s">
        <v>161</v>
      </c>
      <c r="I1013" s="23" t="s">
        <v>94</v>
      </c>
      <c r="J1013" s="23">
        <v>68405</v>
      </c>
      <c r="K1013" s="23" t="s">
        <v>95</v>
      </c>
      <c r="L1013" s="20" t="s">
        <v>2081</v>
      </c>
      <c r="M1013" s="37" t="s">
        <v>31</v>
      </c>
      <c r="N1013" s="23" t="s">
        <v>102</v>
      </c>
      <c r="O1013" s="23" t="s">
        <v>98</v>
      </c>
      <c r="P1013" s="41" t="s">
        <v>270</v>
      </c>
      <c r="Q1013" s="23" t="s">
        <v>31</v>
      </c>
      <c r="R1013" s="7"/>
      <c r="S1013" s="23">
        <v>1</v>
      </c>
      <c r="T1013" s="43">
        <v>0</v>
      </c>
      <c r="U1013" s="7"/>
      <c r="V1013" s="34" t="s">
        <v>85</v>
      </c>
      <c r="W1013" s="23" t="s">
        <v>107</v>
      </c>
      <c r="X1013" s="7" t="s">
        <v>34</v>
      </c>
      <c r="Y1013" s="10">
        <v>200</v>
      </c>
      <c r="Z1013" s="23" t="s">
        <v>35</v>
      </c>
      <c r="AA1013" s="12" t="s">
        <v>52</v>
      </c>
      <c r="AB1013" s="51" t="s">
        <v>99</v>
      </c>
      <c r="AC1013" s="23" t="s">
        <v>99</v>
      </c>
      <c r="AF1013" s="23"/>
    </row>
    <row r="1014" spans="1:32" ht="15" customHeight="1" x14ac:dyDescent="0.25">
      <c r="A1014" s="30" t="s">
        <v>1380</v>
      </c>
      <c r="B1014" s="13">
        <v>45464</v>
      </c>
      <c r="C1014" s="29">
        <f>YEAR(B1014) - YEAR(_xlfn.MINIFS($B:$B, $A:$A, A1014)) + 1</f>
        <v>2</v>
      </c>
      <c r="D1014" s="15">
        <f>IF(C1014=1, 1500 - SUMIFS($Y:$Y, $A:$A, A1014, $C:$C, C1014, $E:$E, "Approved", $Z:$Z, "&lt;&gt;PFA GC", $F:$F, "&lt;&gt;No"),
   IF(C1014=2, 1000 - SUMIFS($Y:$Y, $A:$A, A1014, $C:$C, C1014, $E:$E, "Approved", $Z:$Z, "&lt;&gt;PFA GC", $F:$F, "&lt;&gt;No"),
   IF(C1014&gt;=3, 500 - SUMIFS($Y:$Y, $A:$A, A1014, $C:$C, C1014, $E:$E, "Approved", $Z:$Z, "&lt;&gt;PFA GC", $F:$F, "&lt;&gt;No"), "")))</f>
        <v>-150</v>
      </c>
      <c r="E1014" s="16" t="s">
        <v>28</v>
      </c>
      <c r="F1014" s="28" t="s">
        <v>29</v>
      </c>
      <c r="G1014" s="29" t="s">
        <v>30</v>
      </c>
      <c r="H1014" s="23" t="s">
        <v>161</v>
      </c>
      <c r="I1014" s="23" t="s">
        <v>94</v>
      </c>
      <c r="J1014" s="23">
        <v>68405</v>
      </c>
      <c r="K1014" s="23" t="s">
        <v>95</v>
      </c>
      <c r="L1014" s="20" t="s">
        <v>2081</v>
      </c>
      <c r="M1014" s="37" t="s">
        <v>31</v>
      </c>
      <c r="N1014" s="23" t="s">
        <v>102</v>
      </c>
      <c r="O1014" s="23" t="s">
        <v>98</v>
      </c>
      <c r="P1014" s="41" t="s">
        <v>270</v>
      </c>
      <c r="Q1014" s="23" t="s">
        <v>31</v>
      </c>
      <c r="R1014" s="7"/>
      <c r="S1014" s="23">
        <v>1</v>
      </c>
      <c r="T1014" s="43">
        <v>0</v>
      </c>
      <c r="U1014" s="7"/>
      <c r="V1014" s="34" t="s">
        <v>85</v>
      </c>
      <c r="W1014" s="23" t="s">
        <v>107</v>
      </c>
      <c r="X1014" s="7" t="s">
        <v>40</v>
      </c>
      <c r="Y1014" s="10">
        <v>200</v>
      </c>
      <c r="Z1014" s="23" t="s">
        <v>35</v>
      </c>
      <c r="AA1014" s="12" t="s">
        <v>169</v>
      </c>
      <c r="AB1014" s="51" t="s">
        <v>99</v>
      </c>
      <c r="AC1014" s="23" t="s">
        <v>99</v>
      </c>
      <c r="AF1014" s="23"/>
    </row>
    <row r="1015" spans="1:32" ht="15" customHeight="1" x14ac:dyDescent="0.25">
      <c r="A1015" s="30" t="s">
        <v>1593</v>
      </c>
      <c r="B1015" s="13">
        <v>45464</v>
      </c>
      <c r="C1015" s="29">
        <f>YEAR(B1015) - YEAR(_xlfn.MINIFS($B:$B, $A:$A, A1015)) + 1</f>
        <v>1</v>
      </c>
      <c r="D1015" s="15">
        <f>IF(C1015=1, 1500 - SUMIFS($Y:$Y, $A:$A, A1015, $C:$C, C1015, $E:$E, "Approved", $Z:$Z, "&lt;&gt;PFA GC", $F:$F, "&lt;&gt;No"),
   IF(C1015=2, 1000 - SUMIFS($Y:$Y, $A:$A, A1015, $C:$C, C1015, $E:$E, "Approved", $Z:$Z, "&lt;&gt;PFA GC", $F:$F, "&lt;&gt;No"),
   IF(C1015&gt;=3, 500 - SUMIFS($Y:$Y, $A:$A, A1015, $C:$C, C1015, $E:$E, "Approved", $Z:$Z, "&lt;&gt;PFA GC", $F:$F, "&lt;&gt;No"), "")))</f>
        <v>312.78999999999996</v>
      </c>
      <c r="E1015" s="16" t="s">
        <v>28</v>
      </c>
      <c r="F1015" s="28" t="s">
        <v>29</v>
      </c>
      <c r="G1015" s="29" t="s">
        <v>30</v>
      </c>
      <c r="H1015" s="23" t="s">
        <v>154</v>
      </c>
      <c r="I1015" s="23" t="s">
        <v>94</v>
      </c>
      <c r="J1015" s="23">
        <v>68847</v>
      </c>
      <c r="K1015" s="37" t="s">
        <v>95</v>
      </c>
      <c r="L1015" s="20">
        <v>20571</v>
      </c>
      <c r="M1015" s="37" t="s">
        <v>111</v>
      </c>
      <c r="N1015" s="37" t="s">
        <v>97</v>
      </c>
      <c r="O1015" s="37" t="s">
        <v>98</v>
      </c>
      <c r="P1015" s="37" t="s">
        <v>126</v>
      </c>
      <c r="Q1015" s="37" t="s">
        <v>114</v>
      </c>
      <c r="R1015" s="7" t="s">
        <v>517</v>
      </c>
      <c r="S1015" s="23">
        <v>1</v>
      </c>
      <c r="T1015" s="43">
        <v>1981</v>
      </c>
      <c r="U1015" s="7">
        <v>325</v>
      </c>
      <c r="V1015" s="22" t="s">
        <v>47</v>
      </c>
      <c r="W1015" s="23" t="s">
        <v>246</v>
      </c>
      <c r="X1015" s="7" t="s">
        <v>34</v>
      </c>
      <c r="Y1015" s="10">
        <v>250</v>
      </c>
      <c r="Z1015" s="23" t="s">
        <v>35</v>
      </c>
      <c r="AA1015" s="12" t="s">
        <v>52</v>
      </c>
      <c r="AB1015" s="51"/>
      <c r="AC1015" s="23"/>
      <c r="AF1015" s="23"/>
    </row>
    <row r="1016" spans="1:32" ht="15" customHeight="1" x14ac:dyDescent="0.25">
      <c r="A1016" s="42" t="s">
        <v>1729</v>
      </c>
      <c r="B1016" s="47">
        <v>45464</v>
      </c>
      <c r="C1016" s="44">
        <f>YEAR(B1016) - YEAR(_xlfn.MINIFS($B:$B, $A:$A, A1016)) + 1</f>
        <v>1</v>
      </c>
      <c r="D1016" s="15">
        <f>IF(C1016=1, 1500 - SUMIFS($Y:$Y, $A:$A, A1016, $C:$C, C1016, $E:$E, "Approved", $Z:$Z, "&lt;&gt;PFA GC", $F:$F, "&lt;&gt;No"),
   IF(C1016=2, 1000 - SUMIFS($Y:$Y, $A:$A, A1016, $C:$C, C1016, $E:$E, "Approved", $Z:$Z, "&lt;&gt;PFA GC", $F:$F, "&lt;&gt;No"),
   IF(C1016&gt;=3, 500 - SUMIFS($Y:$Y, $A:$A, A1016, $C:$C, C1016, $E:$E, "Approved", $Z:$Z, "&lt;&gt;PFA GC", $F:$F, "&lt;&gt;No"), "")))</f>
        <v>74</v>
      </c>
      <c r="E1016" s="16" t="s">
        <v>28</v>
      </c>
      <c r="F1016" s="49" t="s">
        <v>29</v>
      </c>
      <c r="G1016" s="44" t="s">
        <v>30</v>
      </c>
      <c r="H1016" s="41" t="s">
        <v>93</v>
      </c>
      <c r="I1016" s="41" t="s">
        <v>94</v>
      </c>
      <c r="J1016" s="41">
        <v>68522</v>
      </c>
      <c r="K1016" s="41" t="s">
        <v>106</v>
      </c>
      <c r="L1016" s="58">
        <v>26805</v>
      </c>
      <c r="M1016" s="41" t="s">
        <v>96</v>
      </c>
      <c r="N1016" s="41" t="s">
        <v>97</v>
      </c>
      <c r="O1016" s="41" t="s">
        <v>41</v>
      </c>
      <c r="P1016" s="41" t="s">
        <v>303</v>
      </c>
      <c r="Q1016" s="41" t="s">
        <v>231</v>
      </c>
      <c r="R1016" s="7" t="s">
        <v>488</v>
      </c>
      <c r="S1016" s="41">
        <v>3</v>
      </c>
      <c r="T1016" s="46">
        <v>5056</v>
      </c>
      <c r="U1016" s="7">
        <v>18</v>
      </c>
      <c r="V1016" s="34" t="s">
        <v>85</v>
      </c>
      <c r="W1016" s="41" t="s">
        <v>107</v>
      </c>
      <c r="X1016" s="7" t="s">
        <v>43</v>
      </c>
      <c r="Y1016" s="10">
        <v>1426</v>
      </c>
      <c r="Z1016" s="23"/>
      <c r="AA1016" s="12"/>
      <c r="AB1016" s="51"/>
      <c r="AC1016" s="23"/>
      <c r="AF1016" s="23"/>
    </row>
    <row r="1017" spans="1:32" ht="15" customHeight="1" x14ac:dyDescent="0.25">
      <c r="A1017" s="30" t="s">
        <v>1730</v>
      </c>
      <c r="B1017" s="13">
        <v>45465</v>
      </c>
      <c r="C1017" s="29">
        <f>YEAR(B1017) - YEAR(_xlfn.MINIFS($B:$B, $A:$A, A1017)) + 1</f>
        <v>1</v>
      </c>
      <c r="D1017" s="15">
        <f>IF(C1017=1, 1500 - SUMIFS($Y:$Y, $A:$A, A1017, $C:$C, C1017, $E:$E, "Approved", $Z:$Z, "&lt;&gt;PFA GC", $F:$F, "&lt;&gt;No"),
   IF(C1017=2, 1000 - SUMIFS($Y:$Y, $A:$A, A1017, $C:$C, C1017, $E:$E, "Approved", $Z:$Z, "&lt;&gt;PFA GC", $F:$F, "&lt;&gt;No"),
   IF(C1017&gt;=3, 500 - SUMIFS($Y:$Y, $A:$A, A1017, $C:$C, C1017, $E:$E, "Approved", $Z:$Z, "&lt;&gt;PFA GC", $F:$F, "&lt;&gt;No"), "")))</f>
        <v>10</v>
      </c>
      <c r="E1017" s="16" t="s">
        <v>28</v>
      </c>
      <c r="F1017" s="28" t="s">
        <v>29</v>
      </c>
      <c r="G1017" s="29" t="s">
        <v>30</v>
      </c>
      <c r="H1017" s="23" t="s">
        <v>100</v>
      </c>
      <c r="I1017" s="23" t="s">
        <v>125</v>
      </c>
      <c r="J1017" s="23">
        <v>68127</v>
      </c>
      <c r="K1017" s="37" t="s">
        <v>95</v>
      </c>
      <c r="L1017" s="20">
        <v>21142</v>
      </c>
      <c r="M1017" s="37" t="s">
        <v>108</v>
      </c>
      <c r="N1017" s="37" t="s">
        <v>97</v>
      </c>
      <c r="O1017" s="37" t="s">
        <v>98</v>
      </c>
      <c r="P1017" s="37" t="s">
        <v>270</v>
      </c>
      <c r="Q1017" s="37" t="s">
        <v>114</v>
      </c>
      <c r="R1017" s="7" t="s">
        <v>499</v>
      </c>
      <c r="S1017" s="23">
        <v>0</v>
      </c>
      <c r="T1017" s="43">
        <v>1568</v>
      </c>
      <c r="U1017" s="7">
        <v>18</v>
      </c>
      <c r="V1017" s="48" t="s">
        <v>32</v>
      </c>
      <c r="W1017" s="23" t="s">
        <v>702</v>
      </c>
      <c r="X1017" s="7" t="s">
        <v>34</v>
      </c>
      <c r="Y1017" s="10">
        <v>200</v>
      </c>
      <c r="Z1017" s="23" t="s">
        <v>35</v>
      </c>
      <c r="AA1017" s="12" t="s">
        <v>52</v>
      </c>
      <c r="AB1017" s="51"/>
      <c r="AC1017" s="23"/>
      <c r="AF1017" s="23"/>
    </row>
    <row r="1018" spans="1:32" ht="15" customHeight="1" x14ac:dyDescent="0.25">
      <c r="A1018" s="42" t="s">
        <v>1730</v>
      </c>
      <c r="B1018" s="47">
        <v>45465</v>
      </c>
      <c r="C1018" s="44">
        <f>YEAR(B1018) - YEAR(_xlfn.MINIFS($B:$B, $A:$A, A1018)) + 1</f>
        <v>1</v>
      </c>
      <c r="D1018" s="15">
        <f>IF(C1018=1, 1500 - SUMIFS($Y:$Y, $A:$A, A1018, $C:$C, C1018, $E:$E, "Approved", $Z:$Z, "&lt;&gt;PFA GC", $F:$F, "&lt;&gt;No"),
   IF(C1018=2, 1000 - SUMIFS($Y:$Y, $A:$A, A1018, $C:$C, C1018, $E:$E, "Approved", $Z:$Z, "&lt;&gt;PFA GC", $F:$F, "&lt;&gt;No"),
   IF(C1018&gt;=3, 500 - SUMIFS($Y:$Y, $A:$A, A1018, $C:$C, C1018, $E:$E, "Approved", $Z:$Z, "&lt;&gt;PFA GC", $F:$F, "&lt;&gt;No"), "")))</f>
        <v>10</v>
      </c>
      <c r="E1018" s="16" t="s">
        <v>28</v>
      </c>
      <c r="F1018" s="49" t="s">
        <v>29</v>
      </c>
      <c r="G1018" s="44" t="s">
        <v>30</v>
      </c>
      <c r="H1018" s="41" t="s">
        <v>100</v>
      </c>
      <c r="I1018" s="23" t="s">
        <v>125</v>
      </c>
      <c r="J1018" s="41">
        <v>68127</v>
      </c>
      <c r="K1018" s="41" t="s">
        <v>95</v>
      </c>
      <c r="L1018" s="58">
        <v>21142</v>
      </c>
      <c r="M1018" s="41" t="s">
        <v>108</v>
      </c>
      <c r="N1018" s="41" t="s">
        <v>97</v>
      </c>
      <c r="O1018" s="41" t="s">
        <v>98</v>
      </c>
      <c r="P1018" s="41" t="s">
        <v>270</v>
      </c>
      <c r="Q1018" s="41" t="s">
        <v>114</v>
      </c>
      <c r="R1018" s="7" t="s">
        <v>499</v>
      </c>
      <c r="S1018" s="41">
        <v>0</v>
      </c>
      <c r="T1018" s="46">
        <v>1568</v>
      </c>
      <c r="U1018" s="7">
        <v>18</v>
      </c>
      <c r="V1018" s="48" t="s">
        <v>32</v>
      </c>
      <c r="W1018" s="41" t="s">
        <v>702</v>
      </c>
      <c r="X1018" s="7" t="s">
        <v>43</v>
      </c>
      <c r="Y1018" s="10">
        <v>1290</v>
      </c>
      <c r="Z1018" s="23" t="s">
        <v>232</v>
      </c>
      <c r="AA1018" s="12" t="s">
        <v>751</v>
      </c>
      <c r="AB1018" s="51"/>
      <c r="AC1018" s="23"/>
      <c r="AF1018" s="23"/>
    </row>
    <row r="1019" spans="1:32" ht="15" customHeight="1" x14ac:dyDescent="0.25">
      <c r="A1019" s="42" t="s">
        <v>1723</v>
      </c>
      <c r="B1019" s="47">
        <v>45467</v>
      </c>
      <c r="C1019" s="44">
        <f>YEAR(B1019) - YEAR(_xlfn.MINIFS($B:$B, $A:$A, A1019)) + 1</f>
        <v>1</v>
      </c>
      <c r="D1019" s="15">
        <f>IF(C1019=1, 1500 - SUMIFS($Y:$Y, $A:$A, A1019, $C:$C, C1019, $E:$E, "Approved", $Z:$Z, "&lt;&gt;PFA GC", $F:$F, "&lt;&gt;No"),
   IF(C1019=2, 1000 - SUMIFS($Y:$Y, $A:$A, A1019, $C:$C, C1019, $E:$E, "Approved", $Z:$Z, "&lt;&gt;PFA GC", $F:$F, "&lt;&gt;No"),
   IF(C1019&gt;=3, 500 - SUMIFS($Y:$Y, $A:$A, A1019, $C:$C, C1019, $E:$E, "Approved", $Z:$Z, "&lt;&gt;PFA GC", $F:$F, "&lt;&gt;No"), "")))</f>
        <v>1196.1600000000001</v>
      </c>
      <c r="E1019" s="16" t="s">
        <v>28</v>
      </c>
      <c r="F1019" s="49">
        <v>45467</v>
      </c>
      <c r="G1019" s="28" t="s">
        <v>30</v>
      </c>
      <c r="H1019" s="41"/>
      <c r="I1019" s="41"/>
      <c r="J1019" s="41"/>
      <c r="K1019" s="41"/>
      <c r="L1019" s="55">
        <v>22183</v>
      </c>
      <c r="M1019" s="41"/>
      <c r="N1019" s="41"/>
      <c r="O1019" s="41"/>
      <c r="P1019" s="41"/>
      <c r="Q1019" s="41"/>
      <c r="R1019" s="7"/>
      <c r="S1019" s="41"/>
      <c r="T1019" s="46"/>
      <c r="U1019" s="7"/>
      <c r="V1019" s="22" t="s">
        <v>32</v>
      </c>
      <c r="W1019" s="41" t="s">
        <v>61</v>
      </c>
      <c r="X1019" s="7" t="s">
        <v>34</v>
      </c>
      <c r="Y1019" s="10">
        <v>50</v>
      </c>
      <c r="Z1019" s="23" t="s">
        <v>89</v>
      </c>
      <c r="AA1019" s="41" t="s">
        <v>63</v>
      </c>
      <c r="AB1019" s="63"/>
      <c r="AC1019" s="41"/>
      <c r="AF1019" s="23"/>
    </row>
    <row r="1020" spans="1:32" ht="15" customHeight="1" x14ac:dyDescent="0.25">
      <c r="A1020" s="42" t="s">
        <v>1254</v>
      </c>
      <c r="B1020" s="13">
        <v>45467</v>
      </c>
      <c r="C1020" s="29">
        <f>YEAR(B1020) - YEAR(_xlfn.MINIFS($B:$B, $A:$A, A1020)) + 1</f>
        <v>2</v>
      </c>
      <c r="D1020" s="15">
        <f>IF(C1020=1, 1500 - SUMIFS($Y:$Y, $A:$A, A1020, $C:$C, C1020, $E:$E, "Approved", $Z:$Z, "&lt;&gt;PFA GC", $F:$F, "&lt;&gt;No"),
   IF(C1020=2, 1000 - SUMIFS($Y:$Y, $A:$A, A1020, $C:$C, C1020, $E:$E, "Approved", $Z:$Z, "&lt;&gt;PFA GC", $F:$F, "&lt;&gt;No"),
   IF(C1020&gt;=3, 500 - SUMIFS($Y:$Y, $A:$A, A1020, $C:$C, C1020, $E:$E, "Approved", $Z:$Z, "&lt;&gt;PFA GC", $F:$F, "&lt;&gt;No"), "")))</f>
        <v>-371.88000000000011</v>
      </c>
      <c r="E1020" s="16" t="s">
        <v>28</v>
      </c>
      <c r="F1020" s="28" t="s">
        <v>29</v>
      </c>
      <c r="G1020" s="29" t="s">
        <v>30</v>
      </c>
      <c r="H1020" s="23" t="s">
        <v>188</v>
      </c>
      <c r="I1020" s="23" t="s">
        <v>94</v>
      </c>
      <c r="J1020" s="23">
        <v>68318</v>
      </c>
      <c r="K1020" s="37" t="s">
        <v>95</v>
      </c>
      <c r="L1020" s="20">
        <v>22395</v>
      </c>
      <c r="M1020" s="37" t="s">
        <v>96</v>
      </c>
      <c r="N1020" s="37" t="s">
        <v>102</v>
      </c>
      <c r="O1020" s="37" t="s">
        <v>98</v>
      </c>
      <c r="P1020" s="37" t="s">
        <v>270</v>
      </c>
      <c r="Q1020" s="37" t="s">
        <v>231</v>
      </c>
      <c r="R1020" s="7" t="s">
        <v>486</v>
      </c>
      <c r="S1020" s="23">
        <v>4</v>
      </c>
      <c r="T1020" s="43">
        <v>3518.32</v>
      </c>
      <c r="U1020" s="7">
        <v>120</v>
      </c>
      <c r="V1020" s="22" t="s">
        <v>85</v>
      </c>
      <c r="W1020" s="23" t="s">
        <v>107</v>
      </c>
      <c r="X1020" s="7" t="s">
        <v>43</v>
      </c>
      <c r="Y1020" s="10">
        <v>685.94</v>
      </c>
      <c r="Z1020" s="23"/>
      <c r="AA1020" s="12"/>
      <c r="AB1020" s="51"/>
      <c r="AC1020" s="23"/>
      <c r="AF1020" s="23"/>
    </row>
    <row r="1021" spans="1:32" ht="15" customHeight="1" x14ac:dyDescent="0.25">
      <c r="A1021" s="42" t="s">
        <v>1448</v>
      </c>
      <c r="B1021" s="47">
        <v>45467</v>
      </c>
      <c r="C1021" s="44">
        <f>YEAR(B1021) - YEAR(_xlfn.MINIFS($B:$B, $A:$A, A1021)) + 1</f>
        <v>2</v>
      </c>
      <c r="D1021" s="15">
        <f>IF(C1021=1, 1500 - SUMIFS($Y:$Y, $A:$A, A1021, $C:$C, C1021, $E:$E, "Approved", $Z:$Z, "&lt;&gt;PFA GC", $F:$F, "&lt;&gt;No"),
   IF(C1021=2, 1000 - SUMIFS($Y:$Y, $A:$A, A1021, $C:$C, C1021, $E:$E, "Approved", $Z:$Z, "&lt;&gt;PFA GC", $F:$F, "&lt;&gt;No"),
   IF(C1021&gt;=3, 500 - SUMIFS($Y:$Y, $A:$A, A1021, $C:$C, C1021, $E:$E, "Approved", $Z:$Z, "&lt;&gt;PFA GC", $F:$F, "&lt;&gt;No"), "")))</f>
        <v>33</v>
      </c>
      <c r="E1021" s="16" t="s">
        <v>28</v>
      </c>
      <c r="F1021" s="49" t="s">
        <v>29</v>
      </c>
      <c r="G1021" s="44" t="s">
        <v>30</v>
      </c>
      <c r="H1021" s="41" t="s">
        <v>31</v>
      </c>
      <c r="I1021" s="41" t="s">
        <v>31</v>
      </c>
      <c r="J1021" s="41" t="s">
        <v>31</v>
      </c>
      <c r="K1021" s="41" t="s">
        <v>31</v>
      </c>
      <c r="L1021" s="20">
        <v>25519</v>
      </c>
      <c r="M1021" s="45" t="s">
        <v>31</v>
      </c>
      <c r="N1021" s="41" t="s">
        <v>31</v>
      </c>
      <c r="O1021" s="41" t="s">
        <v>31</v>
      </c>
      <c r="P1021" s="41" t="s">
        <v>31</v>
      </c>
      <c r="Q1021" s="41" t="s">
        <v>31</v>
      </c>
      <c r="R1021" s="7" t="s">
        <v>31</v>
      </c>
      <c r="S1021" s="41" t="s">
        <v>31</v>
      </c>
      <c r="T1021" s="46" t="s">
        <v>31</v>
      </c>
      <c r="U1021" s="7" t="s">
        <v>31</v>
      </c>
      <c r="V1021" s="22" t="s">
        <v>32</v>
      </c>
      <c r="W1021" s="41" t="s">
        <v>61</v>
      </c>
      <c r="X1021" s="7" t="s">
        <v>33</v>
      </c>
      <c r="Y1021" s="10">
        <v>151</v>
      </c>
      <c r="Z1021" s="23" t="s">
        <v>38</v>
      </c>
      <c r="AA1021" s="12" t="s">
        <v>59</v>
      </c>
      <c r="AB1021" s="51" t="s">
        <v>29</v>
      </c>
      <c r="AC1021" s="23" t="s">
        <v>91</v>
      </c>
      <c r="AF1021" s="23"/>
    </row>
    <row r="1022" spans="1:32" ht="15" customHeight="1" x14ac:dyDescent="0.25">
      <c r="A1022" s="42" t="s">
        <v>1685</v>
      </c>
      <c r="B1022" s="13">
        <v>45467</v>
      </c>
      <c r="C1022" s="29">
        <f>YEAR(B1022) - YEAR(_xlfn.MINIFS($B:$B, $A:$A, A1022)) + 1</f>
        <v>1</v>
      </c>
      <c r="D1022" s="15">
        <f>IF(C1022=1, 1500 - SUMIFS($Y:$Y, $A:$A, A1022, $C:$C, C1022, $E:$E, "Approved", $Z:$Z, "&lt;&gt;PFA GC", $F:$F, "&lt;&gt;No"),
   IF(C1022=2, 1000 - SUMIFS($Y:$Y, $A:$A, A1022, $C:$C, C1022, $E:$E, "Approved", $Z:$Z, "&lt;&gt;PFA GC", $F:$F, "&lt;&gt;No"),
   IF(C1022&gt;=3, 500 - SUMIFS($Y:$Y, $A:$A, A1022, $C:$C, C1022, $E:$E, "Approved", $Z:$Z, "&lt;&gt;PFA GC", $F:$F, "&lt;&gt;No"), "")))</f>
        <v>110</v>
      </c>
      <c r="E1022" s="16" t="s">
        <v>28</v>
      </c>
      <c r="F1022" s="28" t="s">
        <v>29</v>
      </c>
      <c r="G1022" s="29" t="s">
        <v>30</v>
      </c>
      <c r="H1022" s="23" t="s">
        <v>100</v>
      </c>
      <c r="I1022" s="23" t="s">
        <v>94</v>
      </c>
      <c r="J1022" s="23">
        <v>68104</v>
      </c>
      <c r="K1022" s="37" t="s">
        <v>95</v>
      </c>
      <c r="L1022" s="20">
        <v>32435</v>
      </c>
      <c r="M1022" s="37" t="s">
        <v>101</v>
      </c>
      <c r="N1022" s="37" t="s">
        <v>102</v>
      </c>
      <c r="O1022" s="37" t="s">
        <v>103</v>
      </c>
      <c r="P1022" s="37" t="s">
        <v>270</v>
      </c>
      <c r="Q1022" s="37" t="s">
        <v>114</v>
      </c>
      <c r="R1022" s="7" t="s">
        <v>507</v>
      </c>
      <c r="S1022" s="23">
        <v>0</v>
      </c>
      <c r="T1022" s="43">
        <v>0</v>
      </c>
      <c r="U1022" s="7">
        <v>3</v>
      </c>
      <c r="V1022" s="34" t="s">
        <v>84</v>
      </c>
      <c r="W1022" s="23" t="s">
        <v>717</v>
      </c>
      <c r="X1022" s="7" t="s">
        <v>43</v>
      </c>
      <c r="Y1022" s="10">
        <v>695</v>
      </c>
      <c r="Z1022" s="23"/>
      <c r="AA1022" s="12"/>
      <c r="AB1022" s="51"/>
      <c r="AC1022" s="23"/>
      <c r="AF1022" s="23"/>
    </row>
    <row r="1023" spans="1:32" ht="15" customHeight="1" x14ac:dyDescent="0.25">
      <c r="A1023" s="42" t="s">
        <v>1732</v>
      </c>
      <c r="B1023" s="47">
        <v>45468</v>
      </c>
      <c r="C1023" s="44">
        <f>YEAR(B1023) - YEAR(_xlfn.MINIFS($B:$B, $A:$A, A1023)) + 1</f>
        <v>1</v>
      </c>
      <c r="D1023" s="15">
        <f>IF(C1023=1, 1500 - SUMIFS($Y:$Y, $A:$A, A1023, $C:$C, C1023, $E:$E, "Approved", $Z:$Z, "&lt;&gt;PFA GC", $F:$F, "&lt;&gt;No"),
   IF(C1023=2, 1000 - SUMIFS($Y:$Y, $A:$A, A1023, $C:$C, C1023, $E:$E, "Approved", $Z:$Z, "&lt;&gt;PFA GC", $F:$F, "&lt;&gt;No"),
   IF(C1023&gt;=3, 500 - SUMIFS($Y:$Y, $A:$A, A1023, $C:$C, C1023, $E:$E, "Approved", $Z:$Z, "&lt;&gt;PFA GC", $F:$F, "&lt;&gt;No"), "")))</f>
        <v>594.3599999999999</v>
      </c>
      <c r="E1023" s="16" t="s">
        <v>28</v>
      </c>
      <c r="F1023" s="49" t="s">
        <v>29</v>
      </c>
      <c r="G1023" s="44" t="s">
        <v>30</v>
      </c>
      <c r="H1023" s="41" t="s">
        <v>347</v>
      </c>
      <c r="I1023" s="41" t="s">
        <v>94</v>
      </c>
      <c r="J1023" s="41">
        <v>68333</v>
      </c>
      <c r="K1023" s="41" t="s">
        <v>95</v>
      </c>
      <c r="L1023" s="55">
        <v>19679</v>
      </c>
      <c r="M1023" s="41" t="s">
        <v>96</v>
      </c>
      <c r="N1023" s="41" t="s">
        <v>102</v>
      </c>
      <c r="O1023" s="41" t="s">
        <v>98</v>
      </c>
      <c r="P1023" s="41" t="s">
        <v>270</v>
      </c>
      <c r="Q1023" s="41" t="s">
        <v>114</v>
      </c>
      <c r="R1023" s="7" t="s">
        <v>486</v>
      </c>
      <c r="S1023" s="41">
        <v>2</v>
      </c>
      <c r="T1023" s="46">
        <v>2527</v>
      </c>
      <c r="U1023" s="7">
        <v>20</v>
      </c>
      <c r="V1023" s="41" t="s">
        <v>81</v>
      </c>
      <c r="W1023" s="23" t="s">
        <v>351</v>
      </c>
      <c r="X1023" s="7" t="s">
        <v>34</v>
      </c>
      <c r="Y1023" s="10">
        <v>200</v>
      </c>
      <c r="Z1023" s="23" t="s">
        <v>37</v>
      </c>
      <c r="AA1023" s="12" t="s">
        <v>735</v>
      </c>
      <c r="AB1023" s="51"/>
      <c r="AC1023" s="23"/>
      <c r="AF1023" s="23"/>
    </row>
    <row r="1024" spans="1:32" ht="15" customHeight="1" x14ac:dyDescent="0.25">
      <c r="A1024" s="42" t="s">
        <v>1732</v>
      </c>
      <c r="B1024" s="47">
        <v>45468</v>
      </c>
      <c r="C1024" s="44">
        <f>YEAR(B1024) - YEAR(_xlfn.MINIFS($B:$B, $A:$A, A1024)) + 1</f>
        <v>1</v>
      </c>
      <c r="D1024" s="15">
        <f>IF(C1024=1, 1500 - SUMIFS($Y:$Y, $A:$A, A1024, $C:$C, C1024, $E:$E, "Approved", $Z:$Z, "&lt;&gt;PFA GC", $F:$F, "&lt;&gt;No"),
   IF(C1024=2, 1000 - SUMIFS($Y:$Y, $A:$A, A1024, $C:$C, C1024, $E:$E, "Approved", $Z:$Z, "&lt;&gt;PFA GC", $F:$F, "&lt;&gt;No"),
   IF(C1024&gt;=3, 500 - SUMIFS($Y:$Y, $A:$A, A1024, $C:$C, C1024, $E:$E, "Approved", $Z:$Z, "&lt;&gt;PFA GC", $F:$F, "&lt;&gt;No"), "")))</f>
        <v>594.3599999999999</v>
      </c>
      <c r="E1024" s="16" t="s">
        <v>28</v>
      </c>
      <c r="F1024" s="49" t="s">
        <v>29</v>
      </c>
      <c r="G1024" s="44" t="s">
        <v>30</v>
      </c>
      <c r="H1024" s="41" t="s">
        <v>347</v>
      </c>
      <c r="I1024" s="41" t="s">
        <v>94</v>
      </c>
      <c r="J1024" s="41">
        <v>68333</v>
      </c>
      <c r="K1024" s="41" t="s">
        <v>95</v>
      </c>
      <c r="L1024" s="55">
        <v>19679</v>
      </c>
      <c r="M1024" s="41" t="s">
        <v>96</v>
      </c>
      <c r="N1024" s="41" t="s">
        <v>102</v>
      </c>
      <c r="O1024" s="41" t="s">
        <v>98</v>
      </c>
      <c r="P1024" s="41" t="s">
        <v>270</v>
      </c>
      <c r="Q1024" s="41" t="s">
        <v>114</v>
      </c>
      <c r="R1024" s="7" t="s">
        <v>486</v>
      </c>
      <c r="S1024" s="41">
        <v>2</v>
      </c>
      <c r="T1024" s="46">
        <v>2527</v>
      </c>
      <c r="U1024" s="7">
        <v>20</v>
      </c>
      <c r="V1024" s="41" t="s">
        <v>81</v>
      </c>
      <c r="W1024" s="23" t="s">
        <v>351</v>
      </c>
      <c r="X1024" s="7" t="s">
        <v>45</v>
      </c>
      <c r="Y1024" s="10">
        <v>201.2</v>
      </c>
      <c r="Z1024" s="23" t="s">
        <v>38</v>
      </c>
      <c r="AA1024" s="12" t="s">
        <v>753</v>
      </c>
      <c r="AB1024" s="51"/>
      <c r="AC1024" s="23" t="s">
        <v>29</v>
      </c>
      <c r="AF1024" s="23"/>
    </row>
    <row r="1025" spans="1:32" ht="15" customHeight="1" x14ac:dyDescent="0.25">
      <c r="A1025" s="42" t="s">
        <v>1731</v>
      </c>
      <c r="B1025" s="47">
        <v>45468</v>
      </c>
      <c r="C1025" s="44">
        <f>YEAR(B1025) - YEAR(_xlfn.MINIFS($B:$B, $A:$A, A1025)) + 1</f>
        <v>1</v>
      </c>
      <c r="D1025" s="15">
        <f>IF(C1025=1, 1500 - SUMIFS($Y:$Y, $A:$A, A1025, $C:$C, C1025, $E:$E, "Approved", $Z:$Z, "&lt;&gt;PFA GC", $F:$F, "&lt;&gt;No"),
   IF(C1025=2, 1000 - SUMIFS($Y:$Y, $A:$A, A1025, $C:$C, C1025, $E:$E, "Approved", $Z:$Z, "&lt;&gt;PFA GC", $F:$F, "&lt;&gt;No"),
   IF(C1025&gt;=3, 500 - SUMIFS($Y:$Y, $A:$A, A1025, $C:$C, C1025, $E:$E, "Approved", $Z:$Z, "&lt;&gt;PFA GC", $F:$F, "&lt;&gt;No"), "")))</f>
        <v>132.06999999999994</v>
      </c>
      <c r="E1025" s="16" t="s">
        <v>28</v>
      </c>
      <c r="F1025" s="49" t="s">
        <v>29</v>
      </c>
      <c r="G1025" s="44" t="s">
        <v>30</v>
      </c>
      <c r="H1025" s="41" t="s">
        <v>100</v>
      </c>
      <c r="I1025" s="41" t="s">
        <v>752</v>
      </c>
      <c r="J1025" s="41">
        <v>68106</v>
      </c>
      <c r="K1025" s="41" t="s">
        <v>95</v>
      </c>
      <c r="L1025" s="55">
        <v>23744</v>
      </c>
      <c r="M1025" s="41" t="s">
        <v>108</v>
      </c>
      <c r="N1025" s="41" t="s">
        <v>97</v>
      </c>
      <c r="O1025" s="41" t="s">
        <v>98</v>
      </c>
      <c r="P1025" s="41" t="s">
        <v>270</v>
      </c>
      <c r="Q1025" s="41" t="s">
        <v>114</v>
      </c>
      <c r="R1025" s="7" t="s">
        <v>499</v>
      </c>
      <c r="S1025" s="41">
        <v>1</v>
      </c>
      <c r="T1025" s="46">
        <v>1200</v>
      </c>
      <c r="U1025" s="7">
        <v>16</v>
      </c>
      <c r="V1025" s="34" t="s">
        <v>84</v>
      </c>
      <c r="W1025" s="41" t="s">
        <v>526</v>
      </c>
      <c r="X1025" s="7" t="s">
        <v>40</v>
      </c>
      <c r="Y1025" s="10">
        <v>100</v>
      </c>
      <c r="Z1025" s="23" t="s">
        <v>35</v>
      </c>
      <c r="AA1025" s="12" t="s">
        <v>169</v>
      </c>
      <c r="AB1025" s="51"/>
      <c r="AC1025" s="23"/>
      <c r="AF1025" s="23"/>
    </row>
    <row r="1026" spans="1:32" ht="15" customHeight="1" x14ac:dyDescent="0.25">
      <c r="A1026" s="42" t="s">
        <v>1731</v>
      </c>
      <c r="B1026" s="47">
        <v>45468</v>
      </c>
      <c r="C1026" s="44">
        <f>YEAR(B1026) - YEAR(_xlfn.MINIFS($B:$B, $A:$A, A1026)) + 1</f>
        <v>1</v>
      </c>
      <c r="D1026" s="15">
        <f>IF(C1026=1, 1500 - SUMIFS($Y:$Y, $A:$A, A1026, $C:$C, C1026, $E:$E, "Approved", $Z:$Z, "&lt;&gt;PFA GC", $F:$F, "&lt;&gt;No"),
   IF(C1026=2, 1000 - SUMIFS($Y:$Y, $A:$A, A1026, $C:$C, C1026, $E:$E, "Approved", $Z:$Z, "&lt;&gt;PFA GC", $F:$F, "&lt;&gt;No"),
   IF(C1026&gt;=3, 500 - SUMIFS($Y:$Y, $A:$A, A1026, $C:$C, C1026, $E:$E, "Approved", $Z:$Z, "&lt;&gt;PFA GC", $F:$F, "&lt;&gt;No"), "")))</f>
        <v>132.06999999999994</v>
      </c>
      <c r="E1026" s="16" t="s">
        <v>28</v>
      </c>
      <c r="F1026" s="49" t="s">
        <v>29</v>
      </c>
      <c r="G1026" s="44" t="s">
        <v>30</v>
      </c>
      <c r="H1026" s="41" t="s">
        <v>100</v>
      </c>
      <c r="I1026" s="41" t="s">
        <v>752</v>
      </c>
      <c r="J1026" s="41">
        <v>68106</v>
      </c>
      <c r="K1026" s="41" t="s">
        <v>95</v>
      </c>
      <c r="L1026" s="55">
        <v>23744</v>
      </c>
      <c r="M1026" s="41" t="s">
        <v>108</v>
      </c>
      <c r="N1026" s="41" t="s">
        <v>97</v>
      </c>
      <c r="O1026" s="41" t="s">
        <v>98</v>
      </c>
      <c r="P1026" s="41" t="s">
        <v>270</v>
      </c>
      <c r="Q1026" s="41" t="s">
        <v>114</v>
      </c>
      <c r="R1026" s="7" t="s">
        <v>499</v>
      </c>
      <c r="S1026" s="41">
        <v>1</v>
      </c>
      <c r="T1026" s="46">
        <v>1200</v>
      </c>
      <c r="U1026" s="7">
        <v>16</v>
      </c>
      <c r="V1026" s="34" t="s">
        <v>84</v>
      </c>
      <c r="W1026" s="41" t="s">
        <v>526</v>
      </c>
      <c r="X1026" s="7" t="s">
        <v>34</v>
      </c>
      <c r="Y1026" s="10">
        <v>300</v>
      </c>
      <c r="Z1026" s="23"/>
      <c r="AA1026" s="12" t="s">
        <v>52</v>
      </c>
      <c r="AB1026" s="51"/>
      <c r="AC1026" s="23"/>
      <c r="AF1026" s="23"/>
    </row>
    <row r="1027" spans="1:32" ht="15" customHeight="1" x14ac:dyDescent="0.25">
      <c r="A1027" s="42" t="s">
        <v>1447</v>
      </c>
      <c r="B1027" s="47">
        <v>45468</v>
      </c>
      <c r="C1027" s="44">
        <f>YEAR(B1027) - YEAR(_xlfn.MINIFS($B:$B, $A:$A, A1027)) + 1</f>
        <v>2</v>
      </c>
      <c r="D1027" s="15">
        <f>IF(C1027=1, 1500 - SUMIFS($Y:$Y, $A:$A, A1027, $C:$C, C1027, $E:$E, "Approved", $Z:$Z, "&lt;&gt;PFA GC", $F:$F, "&lt;&gt;No"),
   IF(C1027=2, 1000 - SUMIFS($Y:$Y, $A:$A, A1027, $C:$C, C1027, $E:$E, "Approved", $Z:$Z, "&lt;&gt;PFA GC", $F:$F, "&lt;&gt;No"),
   IF(C1027&gt;=3, 500 - SUMIFS($Y:$Y, $A:$A, A1027, $C:$C, C1027, $E:$E, "Approved", $Z:$Z, "&lt;&gt;PFA GC", $F:$F, "&lt;&gt;No"), "")))</f>
        <v>-54.75</v>
      </c>
      <c r="E1027" s="16" t="s">
        <v>28</v>
      </c>
      <c r="F1027" s="49">
        <v>45468</v>
      </c>
      <c r="G1027" s="28" t="s">
        <v>30</v>
      </c>
      <c r="H1027" s="41"/>
      <c r="I1027" s="41"/>
      <c r="J1027" s="41"/>
      <c r="K1027" s="41"/>
      <c r="L1027" s="55">
        <v>31470</v>
      </c>
      <c r="M1027" s="41"/>
      <c r="N1027" s="41"/>
      <c r="O1027" s="41"/>
      <c r="P1027" s="41"/>
      <c r="Q1027" s="41"/>
      <c r="R1027" s="7"/>
      <c r="S1027" s="41"/>
      <c r="T1027" s="46"/>
      <c r="U1027" s="7"/>
      <c r="V1027" s="22" t="s">
        <v>32</v>
      </c>
      <c r="W1027" s="41" t="s">
        <v>61</v>
      </c>
      <c r="X1027" s="7" t="s">
        <v>34</v>
      </c>
      <c r="Y1027" s="10">
        <v>50</v>
      </c>
      <c r="Z1027" s="23" t="s">
        <v>89</v>
      </c>
      <c r="AA1027" s="41" t="s">
        <v>63</v>
      </c>
      <c r="AB1027" s="63"/>
      <c r="AC1027" s="41"/>
      <c r="AF1027" s="23"/>
    </row>
    <row r="1028" spans="1:32" ht="15" customHeight="1" x14ac:dyDescent="0.25">
      <c r="A1028" s="42" t="s">
        <v>1671</v>
      </c>
      <c r="B1028" s="47">
        <v>45469</v>
      </c>
      <c r="C1028" s="44">
        <f>YEAR(B1028) - YEAR(_xlfn.MINIFS($B:$B, $A:$A, A1028)) + 1</f>
        <v>1</v>
      </c>
      <c r="D1028" s="15">
        <f>IF(C1028=1, 1500 - SUMIFS($Y:$Y, $A:$A, A1028, $C:$C, C1028, $E:$E, "Approved", $Z:$Z, "&lt;&gt;PFA GC", $F:$F, "&lt;&gt;No"),
   IF(C1028=2, 1000 - SUMIFS($Y:$Y, $A:$A, A1028, $C:$C, C1028, $E:$E, "Approved", $Z:$Z, "&lt;&gt;PFA GC", $F:$F, "&lt;&gt;No"),
   IF(C1028&gt;=3, 500 - SUMIFS($Y:$Y, $A:$A, A1028, $C:$C, C1028, $E:$E, "Approved", $Z:$Z, "&lt;&gt;PFA GC", $F:$F, "&lt;&gt;No"), "")))</f>
        <v>306.82999999999993</v>
      </c>
      <c r="E1028" s="16" t="s">
        <v>28</v>
      </c>
      <c r="F1028" s="49" t="s">
        <v>29</v>
      </c>
      <c r="G1028" s="44" t="s">
        <v>30</v>
      </c>
      <c r="H1028" s="41" t="s">
        <v>299</v>
      </c>
      <c r="I1028" s="41" t="s">
        <v>335</v>
      </c>
      <c r="J1028" s="41">
        <v>68823</v>
      </c>
      <c r="K1028" s="41" t="s">
        <v>95</v>
      </c>
      <c r="L1028" s="55">
        <v>15826</v>
      </c>
      <c r="M1028" s="41" t="s">
        <v>101</v>
      </c>
      <c r="N1028" s="41" t="s">
        <v>102</v>
      </c>
      <c r="O1028" s="41" t="s">
        <v>98</v>
      </c>
      <c r="P1028" s="41" t="s">
        <v>270</v>
      </c>
      <c r="Q1028" s="41" t="s">
        <v>114</v>
      </c>
      <c r="R1028" s="7" t="s">
        <v>486</v>
      </c>
      <c r="S1028" s="41">
        <v>1</v>
      </c>
      <c r="T1028" s="46">
        <v>23518</v>
      </c>
      <c r="U1028" s="7">
        <v>1</v>
      </c>
      <c r="V1028" s="22" t="s">
        <v>32</v>
      </c>
      <c r="W1028" s="41" t="s">
        <v>61</v>
      </c>
      <c r="X1028" s="7" t="s">
        <v>33</v>
      </c>
      <c r="Y1028" s="10">
        <v>48.95</v>
      </c>
      <c r="Z1028" s="41"/>
      <c r="AA1028" s="41"/>
      <c r="AB1028" s="63"/>
      <c r="AC1028" s="41"/>
      <c r="AF1028" s="23"/>
    </row>
    <row r="1029" spans="1:32" ht="15" customHeight="1" x14ac:dyDescent="0.25">
      <c r="A1029" s="30" t="s">
        <v>1248</v>
      </c>
      <c r="B1029" s="47">
        <v>45469</v>
      </c>
      <c r="C1029" s="44">
        <f>YEAR(B1029) - YEAR(_xlfn.MINIFS($B:$B, $A:$A, A1029)) + 1</f>
        <v>2</v>
      </c>
      <c r="D1029" s="15">
        <f>IF(C1029=1, 1500 - SUMIFS($Y:$Y, $A:$A, A1029, $C:$C, C1029, $E:$E, "Approved", $Z:$Z, "&lt;&gt;PFA GC", $F:$F, "&lt;&gt;No"),
   IF(C1029=2, 1000 - SUMIFS($Y:$Y, $A:$A, A1029, $C:$C, C1029, $E:$E, "Approved", $Z:$Z, "&lt;&gt;PFA GC", $F:$F, "&lt;&gt;No"),
   IF(C1029&gt;=3, 500 - SUMIFS($Y:$Y, $A:$A, A1029, $C:$C, C1029, $E:$E, "Approved", $Z:$Z, "&lt;&gt;PFA GC", $F:$F, "&lt;&gt;No"), "")))</f>
        <v>0</v>
      </c>
      <c r="E1029" s="16" t="s">
        <v>28</v>
      </c>
      <c r="F1029" s="49" t="s">
        <v>29</v>
      </c>
      <c r="G1029" s="44" t="s">
        <v>30</v>
      </c>
      <c r="H1029" s="41" t="s">
        <v>93</v>
      </c>
      <c r="I1029" s="41" t="s">
        <v>94</v>
      </c>
      <c r="J1029" s="41">
        <v>68516</v>
      </c>
      <c r="K1029" s="41" t="s">
        <v>95</v>
      </c>
      <c r="L1029" s="55">
        <v>25339</v>
      </c>
      <c r="M1029" s="41" t="s">
        <v>101</v>
      </c>
      <c r="N1029" s="41" t="s">
        <v>97</v>
      </c>
      <c r="O1029" s="41" t="s">
        <v>180</v>
      </c>
      <c r="P1029" s="41" t="s">
        <v>270</v>
      </c>
      <c r="Q1029" s="41" t="s">
        <v>114</v>
      </c>
      <c r="R1029" s="7" t="s">
        <v>486</v>
      </c>
      <c r="S1029" s="41">
        <v>1</v>
      </c>
      <c r="T1029" s="46">
        <v>2900</v>
      </c>
      <c r="U1029" s="7">
        <v>20</v>
      </c>
      <c r="V1029" s="34" t="s">
        <v>82</v>
      </c>
      <c r="W1029" s="41" t="s">
        <v>755</v>
      </c>
      <c r="X1029" s="7" t="s">
        <v>43</v>
      </c>
      <c r="Y1029" s="10">
        <v>1000</v>
      </c>
      <c r="Z1029" s="23" t="s">
        <v>232</v>
      </c>
      <c r="AA1029" s="12" t="s">
        <v>57</v>
      </c>
      <c r="AB1029" s="51"/>
      <c r="AC1029" s="23"/>
      <c r="AF1029" s="23"/>
    </row>
    <row r="1030" spans="1:32" ht="15" customHeight="1" x14ac:dyDescent="0.25">
      <c r="A1030" s="30" t="s">
        <v>1463</v>
      </c>
      <c r="B1030" s="47">
        <v>45469</v>
      </c>
      <c r="C1030" s="44">
        <f>YEAR(B1030) - YEAR(_xlfn.MINIFS($B:$B, $A:$A, A1030)) + 1</f>
        <v>2</v>
      </c>
      <c r="D1030" s="15">
        <f>IF(C1030=1, 1500 - SUMIFS($Y:$Y, $A:$A, A1030, $C:$C, C1030, $E:$E, "Approved", $Z:$Z, "&lt;&gt;PFA GC", $F:$F, "&lt;&gt;No"),
   IF(C1030=2, 1000 - SUMIFS($Y:$Y, $A:$A, A1030, $C:$C, C1030, $E:$E, "Approved", $Z:$Z, "&lt;&gt;PFA GC", $F:$F, "&lt;&gt;No"),
   IF(C1030&gt;=3, 500 - SUMIFS($Y:$Y, $A:$A, A1030, $C:$C, C1030, $E:$E, "Approved", $Z:$Z, "&lt;&gt;PFA GC", $F:$F, "&lt;&gt;No"), "")))</f>
        <v>1000</v>
      </c>
      <c r="E1030" s="16" t="s">
        <v>28</v>
      </c>
      <c r="F1030" s="49" t="s">
        <v>29</v>
      </c>
      <c r="G1030" s="44" t="s">
        <v>30</v>
      </c>
      <c r="H1030" s="41" t="s">
        <v>754</v>
      </c>
      <c r="I1030" s="41" t="s">
        <v>471</v>
      </c>
      <c r="J1030" s="41">
        <v>51503</v>
      </c>
      <c r="K1030" s="41" t="s">
        <v>95</v>
      </c>
      <c r="L1030" s="55">
        <v>26166</v>
      </c>
      <c r="M1030" s="41" t="s">
        <v>101</v>
      </c>
      <c r="N1030" s="41" t="s">
        <v>102</v>
      </c>
      <c r="O1030" s="41" t="s">
        <v>98</v>
      </c>
      <c r="P1030" s="41" t="s">
        <v>270</v>
      </c>
      <c r="Q1030" s="41" t="s">
        <v>114</v>
      </c>
      <c r="R1030" s="7" t="s">
        <v>488</v>
      </c>
      <c r="S1030" s="41">
        <v>1</v>
      </c>
      <c r="T1030" s="46">
        <v>0</v>
      </c>
      <c r="U1030" s="7">
        <v>10</v>
      </c>
      <c r="V1030" s="22" t="s">
        <v>32</v>
      </c>
      <c r="W1030" s="23" t="s">
        <v>39</v>
      </c>
      <c r="X1030" s="7" t="s">
        <v>33</v>
      </c>
      <c r="Y1030" s="10">
        <v>0</v>
      </c>
      <c r="Z1030" s="23"/>
      <c r="AA1030" s="12"/>
      <c r="AB1030" s="51"/>
      <c r="AC1030" s="23"/>
      <c r="AF1030" s="23"/>
    </row>
    <row r="1031" spans="1:32" ht="15" customHeight="1" x14ac:dyDescent="0.25">
      <c r="A1031" s="30" t="s">
        <v>1526</v>
      </c>
      <c r="B1031" s="13">
        <v>45470</v>
      </c>
      <c r="C1031" s="29">
        <f>YEAR(B1031) - YEAR(_xlfn.MINIFS($B:$B, $A:$A, A1031)) + 1</f>
        <v>1</v>
      </c>
      <c r="D1031" s="15">
        <f>IF(C1031=1, 1500 - SUMIFS($Y:$Y, $A:$A, A1031, $C:$C, C1031, $E:$E, "Approved", $Z:$Z, "&lt;&gt;PFA GC", $F:$F, "&lt;&gt;No"),
   IF(C1031=2, 1000 - SUMIFS($Y:$Y, $A:$A, A1031, $C:$C, C1031, $E:$E, "Approved", $Z:$Z, "&lt;&gt;PFA GC", $F:$F, "&lt;&gt;No"),
   IF(C1031&gt;=3, 500 - SUMIFS($Y:$Y, $A:$A, A1031, $C:$C, C1031, $E:$E, "Approved", $Z:$Z, "&lt;&gt;PFA GC", $F:$F, "&lt;&gt;No"), "")))</f>
        <v>79.1400000000001</v>
      </c>
      <c r="E1031" s="16" t="s">
        <v>28</v>
      </c>
      <c r="F1031" s="28" t="s">
        <v>29</v>
      </c>
      <c r="G1031" s="29" t="s">
        <v>30</v>
      </c>
      <c r="H1031" s="23" t="s">
        <v>573</v>
      </c>
      <c r="I1031" s="23" t="s">
        <v>94</v>
      </c>
      <c r="J1031" s="23">
        <v>68445</v>
      </c>
      <c r="K1031" s="37" t="s">
        <v>95</v>
      </c>
      <c r="L1031" s="20" t="s">
        <v>2086</v>
      </c>
      <c r="M1031" s="37" t="s">
        <v>96</v>
      </c>
      <c r="N1031" s="37" t="s">
        <v>102</v>
      </c>
      <c r="O1031" s="37" t="s">
        <v>98</v>
      </c>
      <c r="P1031" s="37" t="s">
        <v>99</v>
      </c>
      <c r="Q1031" s="37" t="s">
        <v>114</v>
      </c>
      <c r="R1031" s="7" t="s">
        <v>507</v>
      </c>
      <c r="S1031" s="23">
        <v>2</v>
      </c>
      <c r="T1031" s="43">
        <v>3000</v>
      </c>
      <c r="U1031" s="7">
        <v>100</v>
      </c>
      <c r="V1031" s="34" t="s">
        <v>81</v>
      </c>
      <c r="W1031" s="23" t="s">
        <v>351</v>
      </c>
      <c r="X1031" s="7" t="s">
        <v>49</v>
      </c>
      <c r="Y1031" s="10">
        <v>710.43</v>
      </c>
      <c r="Z1031" s="23" t="s">
        <v>232</v>
      </c>
      <c r="AA1031" s="12" t="s">
        <v>574</v>
      </c>
      <c r="AB1031" s="51"/>
      <c r="AC1031" s="23"/>
      <c r="AF1031" s="23"/>
    </row>
    <row r="1032" spans="1:32" ht="15" customHeight="1" x14ac:dyDescent="0.25">
      <c r="A1032" s="30" t="s">
        <v>1659</v>
      </c>
      <c r="B1032" s="13">
        <v>45470</v>
      </c>
      <c r="C1032" s="29">
        <f>YEAR(B1032) - YEAR(_xlfn.MINIFS($B:$B, $A:$A, A1032)) + 1</f>
        <v>1</v>
      </c>
      <c r="D1032" s="15">
        <f>IF(C1032=1, 1500 - SUMIFS($Y:$Y, $A:$A, A1032, $C:$C, C1032, $E:$E, "Approved", $Z:$Z, "&lt;&gt;PFA GC", $F:$F, "&lt;&gt;No"),
   IF(C1032=2, 1000 - SUMIFS($Y:$Y, $A:$A, A1032, $C:$C, C1032, $E:$E, "Approved", $Z:$Z, "&lt;&gt;PFA GC", $F:$F, "&lt;&gt;No"),
   IF(C1032&gt;=3, 500 - SUMIFS($Y:$Y, $A:$A, A1032, $C:$C, C1032, $E:$E, "Approved", $Z:$Z, "&lt;&gt;PFA GC", $F:$F, "&lt;&gt;No"), "")))</f>
        <v>0.45000000000004547</v>
      </c>
      <c r="E1032" s="16" t="s">
        <v>28</v>
      </c>
      <c r="F1032" s="28" t="s">
        <v>29</v>
      </c>
      <c r="G1032" s="29" t="s">
        <v>30</v>
      </c>
      <c r="H1032" s="23" t="s">
        <v>476</v>
      </c>
      <c r="I1032" s="23" t="s">
        <v>94</v>
      </c>
      <c r="J1032" s="23">
        <v>68801</v>
      </c>
      <c r="K1032" s="37" t="s">
        <v>95</v>
      </c>
      <c r="L1032" s="20">
        <v>18585</v>
      </c>
      <c r="M1032" s="37" t="s">
        <v>111</v>
      </c>
      <c r="N1032" s="37" t="s">
        <v>97</v>
      </c>
      <c r="O1032" s="37" t="s">
        <v>98</v>
      </c>
      <c r="P1032" s="37" t="s">
        <v>303</v>
      </c>
      <c r="Q1032" s="37" t="s">
        <v>114</v>
      </c>
      <c r="R1032" s="7" t="s">
        <v>115</v>
      </c>
      <c r="S1032" s="23">
        <v>1</v>
      </c>
      <c r="T1032" s="43">
        <v>0</v>
      </c>
      <c r="U1032" s="7">
        <v>10</v>
      </c>
      <c r="V1032" s="22" t="s">
        <v>32</v>
      </c>
      <c r="W1032" s="41" t="s">
        <v>61</v>
      </c>
      <c r="X1032" s="7" t="s">
        <v>33</v>
      </c>
      <c r="Y1032" s="10">
        <v>250</v>
      </c>
      <c r="Z1032" s="23" t="s">
        <v>48</v>
      </c>
      <c r="AA1032" s="12" t="s">
        <v>757</v>
      </c>
      <c r="AB1032" s="51"/>
      <c r="AC1032" s="23"/>
      <c r="AF1032" s="23"/>
    </row>
    <row r="1033" spans="1:32" ht="15" customHeight="1" x14ac:dyDescent="0.25">
      <c r="A1033" s="30" t="s">
        <v>1659</v>
      </c>
      <c r="B1033" s="13">
        <v>45470</v>
      </c>
      <c r="C1033" s="29">
        <f>YEAR(B1033) - YEAR(_xlfn.MINIFS($B:$B, $A:$A, A1033)) + 1</f>
        <v>1</v>
      </c>
      <c r="D1033" s="15">
        <f>IF(C1033=1, 1500 - SUMIFS($Y:$Y, $A:$A, A1033, $C:$C, C1033, $E:$E, "Approved", $Z:$Z, "&lt;&gt;PFA GC", $F:$F, "&lt;&gt;No"),
   IF(C1033=2, 1000 - SUMIFS($Y:$Y, $A:$A, A1033, $C:$C, C1033, $E:$E, "Approved", $Z:$Z, "&lt;&gt;PFA GC", $F:$F, "&lt;&gt;No"),
   IF(C1033&gt;=3, 500 - SUMIFS($Y:$Y, $A:$A, A1033, $C:$C, C1033, $E:$E, "Approved", $Z:$Z, "&lt;&gt;PFA GC", $F:$F, "&lt;&gt;No"), "")))</f>
        <v>0.45000000000004547</v>
      </c>
      <c r="E1033" s="16" t="s">
        <v>28</v>
      </c>
      <c r="F1033" s="28" t="s">
        <v>29</v>
      </c>
      <c r="G1033" s="29" t="s">
        <v>30</v>
      </c>
      <c r="H1033" s="23" t="s">
        <v>476</v>
      </c>
      <c r="I1033" s="23" t="s">
        <v>94</v>
      </c>
      <c r="J1033" s="23">
        <v>68801</v>
      </c>
      <c r="K1033" s="37" t="s">
        <v>95</v>
      </c>
      <c r="L1033" s="20">
        <v>18585</v>
      </c>
      <c r="M1033" s="37" t="s">
        <v>111</v>
      </c>
      <c r="N1033" s="37" t="s">
        <v>97</v>
      </c>
      <c r="O1033" s="37" t="s">
        <v>98</v>
      </c>
      <c r="P1033" s="37" t="s">
        <v>303</v>
      </c>
      <c r="Q1033" s="37" t="s">
        <v>114</v>
      </c>
      <c r="R1033" s="7" t="s">
        <v>115</v>
      </c>
      <c r="S1033" s="23">
        <v>1</v>
      </c>
      <c r="T1033" s="43">
        <v>0</v>
      </c>
      <c r="U1033" s="7">
        <v>10</v>
      </c>
      <c r="V1033" s="48" t="s">
        <v>32</v>
      </c>
      <c r="W1033" s="41" t="s">
        <v>61</v>
      </c>
      <c r="X1033" s="7" t="s">
        <v>33</v>
      </c>
      <c r="Y1033" s="10">
        <v>466.55</v>
      </c>
      <c r="Z1033" s="23" t="s">
        <v>48</v>
      </c>
      <c r="AA1033" s="12" t="s">
        <v>758</v>
      </c>
      <c r="AB1033" s="51"/>
      <c r="AC1033" s="23"/>
      <c r="AF1033" s="23"/>
    </row>
    <row r="1034" spans="1:32" ht="15" customHeight="1" x14ac:dyDescent="0.25">
      <c r="A1034" s="30" t="s">
        <v>1659</v>
      </c>
      <c r="B1034" s="13">
        <v>45470</v>
      </c>
      <c r="C1034" s="29">
        <f>YEAR(B1034) - YEAR(_xlfn.MINIFS($B:$B, $A:$A, A1034)) + 1</f>
        <v>1</v>
      </c>
      <c r="D1034" s="15">
        <f>IF(C1034=1, 1500 - SUMIFS($Y:$Y, $A:$A, A1034, $C:$C, C1034, $E:$E, "Approved", $Z:$Z, "&lt;&gt;PFA GC", $F:$F, "&lt;&gt;No"),
   IF(C1034=2, 1000 - SUMIFS($Y:$Y, $A:$A, A1034, $C:$C, C1034, $E:$E, "Approved", $Z:$Z, "&lt;&gt;PFA GC", $F:$F, "&lt;&gt;No"),
   IF(C1034&gt;=3, 500 - SUMIFS($Y:$Y, $A:$A, A1034, $C:$C, C1034, $E:$E, "Approved", $Z:$Z, "&lt;&gt;PFA GC", $F:$F, "&lt;&gt;No"), "")))</f>
        <v>0.45000000000004547</v>
      </c>
      <c r="E1034" s="16" t="s">
        <v>28</v>
      </c>
      <c r="F1034" s="28" t="s">
        <v>29</v>
      </c>
      <c r="G1034" s="29" t="s">
        <v>30</v>
      </c>
      <c r="H1034" s="23" t="s">
        <v>476</v>
      </c>
      <c r="I1034" s="23" t="s">
        <v>94</v>
      </c>
      <c r="J1034" s="23">
        <v>68801</v>
      </c>
      <c r="K1034" s="37" t="s">
        <v>95</v>
      </c>
      <c r="L1034" s="20">
        <v>18585</v>
      </c>
      <c r="M1034" s="37" t="s">
        <v>111</v>
      </c>
      <c r="N1034" s="37" t="s">
        <v>97</v>
      </c>
      <c r="O1034" s="37" t="s">
        <v>98</v>
      </c>
      <c r="P1034" s="37" t="s">
        <v>303</v>
      </c>
      <c r="Q1034" s="37" t="s">
        <v>114</v>
      </c>
      <c r="R1034" s="7" t="s">
        <v>115</v>
      </c>
      <c r="S1034" s="23">
        <v>1</v>
      </c>
      <c r="T1034" s="43">
        <v>0</v>
      </c>
      <c r="U1034" s="7">
        <v>10</v>
      </c>
      <c r="V1034" s="48" t="s">
        <v>32</v>
      </c>
      <c r="W1034" s="41" t="s">
        <v>61</v>
      </c>
      <c r="X1034" s="7" t="s">
        <v>33</v>
      </c>
      <c r="Y1034" s="10">
        <v>490</v>
      </c>
      <c r="Z1034" s="23" t="s">
        <v>48</v>
      </c>
      <c r="AA1034" s="12" t="s">
        <v>759</v>
      </c>
      <c r="AB1034" s="51"/>
      <c r="AC1034" s="23"/>
      <c r="AF1034" s="23"/>
    </row>
    <row r="1035" spans="1:32" ht="15" customHeight="1" x14ac:dyDescent="0.25">
      <c r="A1035" s="42" t="s">
        <v>1733</v>
      </c>
      <c r="B1035" s="47">
        <v>45470</v>
      </c>
      <c r="C1035" s="44">
        <f>YEAR(B1035) - YEAR(_xlfn.MINIFS($B:$B, $A:$A, A1035)) + 1</f>
        <v>1</v>
      </c>
      <c r="D1035" s="15">
        <f>IF(C1035=1, 1500 - SUMIFS($Y:$Y, $A:$A, A1035, $C:$C, C1035, $E:$E, "Approved", $Z:$Z, "&lt;&gt;PFA GC", $F:$F, "&lt;&gt;No"),
   IF(C1035=2, 1000 - SUMIFS($Y:$Y, $A:$A, A1035, $C:$C, C1035, $E:$E, "Approved", $Z:$Z, "&lt;&gt;PFA GC", $F:$F, "&lt;&gt;No"),
   IF(C1035&gt;=3, 500 - SUMIFS($Y:$Y, $A:$A, A1035, $C:$C, C1035, $E:$E, "Approved", $Z:$Z, "&lt;&gt;PFA GC", $F:$F, "&lt;&gt;No"), "")))</f>
        <v>563.13</v>
      </c>
      <c r="E1035" s="16" t="s">
        <v>28</v>
      </c>
      <c r="F1035" s="49" t="s">
        <v>29</v>
      </c>
      <c r="G1035" s="44" t="s">
        <v>30</v>
      </c>
      <c r="H1035" s="41" t="s">
        <v>594</v>
      </c>
      <c r="I1035" s="41" t="s">
        <v>94</v>
      </c>
      <c r="J1035" s="41">
        <v>68028</v>
      </c>
      <c r="K1035" s="41" t="s">
        <v>95</v>
      </c>
      <c r="L1035" s="55">
        <v>22528</v>
      </c>
      <c r="M1035" s="41" t="s">
        <v>281</v>
      </c>
      <c r="N1035" s="41" t="s">
        <v>102</v>
      </c>
      <c r="O1035" s="41" t="s">
        <v>98</v>
      </c>
      <c r="P1035" s="41" t="s">
        <v>270</v>
      </c>
      <c r="Q1035" s="41" t="s">
        <v>114</v>
      </c>
      <c r="R1035" s="7" t="s">
        <v>486</v>
      </c>
      <c r="S1035" s="41">
        <v>1</v>
      </c>
      <c r="T1035" s="46">
        <v>2941</v>
      </c>
      <c r="U1035" s="7">
        <v>41</v>
      </c>
      <c r="V1035" s="48" t="s">
        <v>47</v>
      </c>
      <c r="W1035" s="41" t="s">
        <v>368</v>
      </c>
      <c r="X1035" s="7" t="s">
        <v>45</v>
      </c>
      <c r="Y1035" s="10">
        <v>45.7</v>
      </c>
      <c r="Z1035" s="23" t="s">
        <v>38</v>
      </c>
      <c r="AA1035" s="12" t="s">
        <v>756</v>
      </c>
      <c r="AB1035" s="51"/>
      <c r="AC1035" s="23"/>
      <c r="AF1035" s="23"/>
    </row>
    <row r="1036" spans="1:32" ht="15" customHeight="1" x14ac:dyDescent="0.25">
      <c r="A1036" s="42" t="s">
        <v>1733</v>
      </c>
      <c r="B1036" s="47">
        <v>45470</v>
      </c>
      <c r="C1036" s="44">
        <f>YEAR(B1036) - YEAR(_xlfn.MINIFS($B:$B, $A:$A, A1036)) + 1</f>
        <v>1</v>
      </c>
      <c r="D1036" s="15">
        <f>IF(C1036=1, 1500 - SUMIFS($Y:$Y, $A:$A, A1036, $C:$C, C1036, $E:$E, "Approved", $Z:$Z, "&lt;&gt;PFA GC", $F:$F, "&lt;&gt;No"),
   IF(C1036=2, 1000 - SUMIFS($Y:$Y, $A:$A, A1036, $C:$C, C1036, $E:$E, "Approved", $Z:$Z, "&lt;&gt;PFA GC", $F:$F, "&lt;&gt;No"),
   IF(C1036&gt;=3, 500 - SUMIFS($Y:$Y, $A:$A, A1036, $C:$C, C1036, $E:$E, "Approved", $Z:$Z, "&lt;&gt;PFA GC", $F:$F, "&lt;&gt;No"), "")))</f>
        <v>563.13</v>
      </c>
      <c r="E1036" s="16" t="s">
        <v>28</v>
      </c>
      <c r="F1036" s="49" t="s">
        <v>29</v>
      </c>
      <c r="G1036" s="44" t="s">
        <v>30</v>
      </c>
      <c r="H1036" s="41" t="s">
        <v>594</v>
      </c>
      <c r="I1036" s="41" t="s">
        <v>94</v>
      </c>
      <c r="J1036" s="41">
        <v>68028</v>
      </c>
      <c r="K1036" s="41" t="s">
        <v>95</v>
      </c>
      <c r="L1036" s="55">
        <v>22528</v>
      </c>
      <c r="M1036" s="41" t="s">
        <v>281</v>
      </c>
      <c r="N1036" s="41" t="s">
        <v>102</v>
      </c>
      <c r="O1036" s="41" t="s">
        <v>98</v>
      </c>
      <c r="P1036" s="41" t="s">
        <v>270</v>
      </c>
      <c r="Q1036" s="41" t="s">
        <v>114</v>
      </c>
      <c r="R1036" s="7" t="s">
        <v>486</v>
      </c>
      <c r="S1036" s="41">
        <v>1</v>
      </c>
      <c r="T1036" s="46">
        <v>2941</v>
      </c>
      <c r="U1036" s="7">
        <v>41</v>
      </c>
      <c r="V1036" s="48" t="s">
        <v>47</v>
      </c>
      <c r="W1036" s="41" t="s">
        <v>368</v>
      </c>
      <c r="X1036" s="7" t="s">
        <v>45</v>
      </c>
      <c r="Y1036" s="10">
        <v>47</v>
      </c>
      <c r="Z1036" s="23" t="s">
        <v>38</v>
      </c>
      <c r="AA1036" s="12" t="s">
        <v>46</v>
      </c>
      <c r="AB1036" s="51"/>
      <c r="AC1036" s="23"/>
      <c r="AF1036" s="23"/>
    </row>
    <row r="1037" spans="1:32" ht="15" customHeight="1" x14ac:dyDescent="0.25">
      <c r="A1037" s="42" t="s">
        <v>1733</v>
      </c>
      <c r="B1037" s="47">
        <v>45470</v>
      </c>
      <c r="C1037" s="44">
        <f>YEAR(B1037) - YEAR(_xlfn.MINIFS($B:$B, $A:$A, A1037)) + 1</f>
        <v>1</v>
      </c>
      <c r="D1037" s="15">
        <f>IF(C1037=1, 1500 - SUMIFS($Y:$Y, $A:$A, A1037, $C:$C, C1037, $E:$E, "Approved", $Z:$Z, "&lt;&gt;PFA GC", $F:$F, "&lt;&gt;No"),
   IF(C1037=2, 1000 - SUMIFS($Y:$Y, $A:$A, A1037, $C:$C, C1037, $E:$E, "Approved", $Z:$Z, "&lt;&gt;PFA GC", $F:$F, "&lt;&gt;No"),
   IF(C1037&gt;=3, 500 - SUMIFS($Y:$Y, $A:$A, A1037, $C:$C, C1037, $E:$E, "Approved", $Z:$Z, "&lt;&gt;PFA GC", $F:$F, "&lt;&gt;No"), "")))</f>
        <v>563.13</v>
      </c>
      <c r="E1037" s="16" t="s">
        <v>28</v>
      </c>
      <c r="F1037" s="49" t="s">
        <v>136</v>
      </c>
      <c r="G1037" s="44" t="s">
        <v>30</v>
      </c>
      <c r="H1037" s="41" t="s">
        <v>594</v>
      </c>
      <c r="I1037" s="41" t="s">
        <v>94</v>
      </c>
      <c r="J1037" s="41">
        <v>68028</v>
      </c>
      <c r="K1037" s="41" t="s">
        <v>95</v>
      </c>
      <c r="L1037" s="55">
        <v>22528</v>
      </c>
      <c r="M1037" s="41" t="s">
        <v>281</v>
      </c>
      <c r="N1037" s="41" t="s">
        <v>102</v>
      </c>
      <c r="O1037" s="41" t="s">
        <v>98</v>
      </c>
      <c r="P1037" s="41" t="s">
        <v>270</v>
      </c>
      <c r="Q1037" s="41" t="s">
        <v>114</v>
      </c>
      <c r="R1037" s="7" t="s">
        <v>486</v>
      </c>
      <c r="S1037" s="41">
        <v>1</v>
      </c>
      <c r="T1037" s="46">
        <v>2941</v>
      </c>
      <c r="U1037" s="7">
        <v>41</v>
      </c>
      <c r="V1037" s="48" t="s">
        <v>47</v>
      </c>
      <c r="W1037" s="41" t="s">
        <v>368</v>
      </c>
      <c r="X1037" s="7" t="s">
        <v>45</v>
      </c>
      <c r="Y1037" s="10">
        <v>47</v>
      </c>
      <c r="Z1037" s="23" t="s">
        <v>38</v>
      </c>
      <c r="AA1037" s="12" t="s">
        <v>46</v>
      </c>
      <c r="AB1037" s="51"/>
      <c r="AC1037" s="23"/>
      <c r="AF1037" s="23"/>
    </row>
    <row r="1038" spans="1:32" ht="15" customHeight="1" x14ac:dyDescent="0.25">
      <c r="A1038" s="42" t="s">
        <v>1733</v>
      </c>
      <c r="B1038" s="47">
        <v>45470</v>
      </c>
      <c r="C1038" s="44">
        <f>YEAR(B1038) - YEAR(_xlfn.MINIFS($B:$B, $A:$A, A1038)) + 1</f>
        <v>1</v>
      </c>
      <c r="D1038" s="15">
        <f>IF(C1038=1, 1500 - SUMIFS($Y:$Y, $A:$A, A1038, $C:$C, C1038, $E:$E, "Approved", $Z:$Z, "&lt;&gt;PFA GC", $F:$F, "&lt;&gt;No"),
   IF(C1038=2, 1000 - SUMIFS($Y:$Y, $A:$A, A1038, $C:$C, C1038, $E:$E, "Approved", $Z:$Z, "&lt;&gt;PFA GC", $F:$F, "&lt;&gt;No"),
   IF(C1038&gt;=3, 500 - SUMIFS($Y:$Y, $A:$A, A1038, $C:$C, C1038, $E:$E, "Approved", $Z:$Z, "&lt;&gt;PFA GC", $F:$F, "&lt;&gt;No"), "")))</f>
        <v>563.13</v>
      </c>
      <c r="E1038" s="16" t="s">
        <v>28</v>
      </c>
      <c r="F1038" s="49" t="s">
        <v>136</v>
      </c>
      <c r="G1038" s="44" t="s">
        <v>30</v>
      </c>
      <c r="H1038" s="41" t="s">
        <v>594</v>
      </c>
      <c r="I1038" s="41" t="s">
        <v>94</v>
      </c>
      <c r="J1038" s="41">
        <v>68028</v>
      </c>
      <c r="K1038" s="41" t="s">
        <v>95</v>
      </c>
      <c r="L1038" s="55">
        <v>22528</v>
      </c>
      <c r="M1038" s="41" t="s">
        <v>281</v>
      </c>
      <c r="N1038" s="41" t="s">
        <v>102</v>
      </c>
      <c r="O1038" s="41" t="s">
        <v>98</v>
      </c>
      <c r="P1038" s="41" t="s">
        <v>270</v>
      </c>
      <c r="Q1038" s="41" t="s">
        <v>114</v>
      </c>
      <c r="R1038" s="7" t="s">
        <v>486</v>
      </c>
      <c r="S1038" s="41">
        <v>1</v>
      </c>
      <c r="T1038" s="46">
        <v>2941</v>
      </c>
      <c r="U1038" s="7">
        <v>41</v>
      </c>
      <c r="V1038" s="22" t="s">
        <v>47</v>
      </c>
      <c r="W1038" s="41" t="s">
        <v>368</v>
      </c>
      <c r="X1038" s="7" t="s">
        <v>45</v>
      </c>
      <c r="Y1038" s="10">
        <v>76</v>
      </c>
      <c r="Z1038" s="23" t="s">
        <v>38</v>
      </c>
      <c r="AA1038" s="12" t="s">
        <v>55</v>
      </c>
      <c r="AB1038" s="51"/>
      <c r="AC1038" s="23"/>
      <c r="AF1038" s="23"/>
    </row>
    <row r="1039" spans="1:32" ht="15" customHeight="1" x14ac:dyDescent="0.25">
      <c r="A1039" s="42" t="s">
        <v>1733</v>
      </c>
      <c r="B1039" s="47">
        <v>45470</v>
      </c>
      <c r="C1039" s="44">
        <f>YEAR(B1039) - YEAR(_xlfn.MINIFS($B:$B, $A:$A, A1039)) + 1</f>
        <v>1</v>
      </c>
      <c r="D1039" s="15">
        <f>IF(C1039=1, 1500 - SUMIFS($Y:$Y, $A:$A, A1039, $C:$C, C1039, $E:$E, "Approved", $Z:$Z, "&lt;&gt;PFA GC", $F:$F, "&lt;&gt;No"),
   IF(C1039=2, 1000 - SUMIFS($Y:$Y, $A:$A, A1039, $C:$C, C1039, $E:$E, "Approved", $Z:$Z, "&lt;&gt;PFA GC", $F:$F, "&lt;&gt;No"),
   IF(C1039&gt;=3, 500 - SUMIFS($Y:$Y, $A:$A, A1039, $C:$C, C1039, $E:$E, "Approved", $Z:$Z, "&lt;&gt;PFA GC", $F:$F, "&lt;&gt;No"), "")))</f>
        <v>563.13</v>
      </c>
      <c r="E1039" s="16" t="s">
        <v>28</v>
      </c>
      <c r="F1039" s="49" t="s">
        <v>29</v>
      </c>
      <c r="G1039" s="44" t="s">
        <v>30</v>
      </c>
      <c r="H1039" s="41" t="s">
        <v>594</v>
      </c>
      <c r="I1039" s="41" t="s">
        <v>94</v>
      </c>
      <c r="J1039" s="41">
        <v>68028</v>
      </c>
      <c r="K1039" s="41" t="s">
        <v>95</v>
      </c>
      <c r="L1039" s="55">
        <v>22528</v>
      </c>
      <c r="M1039" s="41" t="s">
        <v>281</v>
      </c>
      <c r="N1039" s="41" t="s">
        <v>102</v>
      </c>
      <c r="O1039" s="41" t="s">
        <v>98</v>
      </c>
      <c r="P1039" s="41" t="s">
        <v>270</v>
      </c>
      <c r="Q1039" s="41" t="s">
        <v>114</v>
      </c>
      <c r="R1039" s="7" t="s">
        <v>486</v>
      </c>
      <c r="S1039" s="41">
        <v>1</v>
      </c>
      <c r="T1039" s="46">
        <v>2941</v>
      </c>
      <c r="U1039" s="7">
        <v>41</v>
      </c>
      <c r="V1039" s="48" t="s">
        <v>47</v>
      </c>
      <c r="W1039" s="41" t="s">
        <v>368</v>
      </c>
      <c r="X1039" s="7" t="s">
        <v>45</v>
      </c>
      <c r="Y1039" s="10">
        <v>76.17</v>
      </c>
      <c r="Z1039" s="23" t="s">
        <v>38</v>
      </c>
      <c r="AA1039" s="12" t="s">
        <v>55</v>
      </c>
      <c r="AB1039" s="51"/>
      <c r="AC1039" s="23"/>
      <c r="AF1039" s="23"/>
    </row>
    <row r="1040" spans="1:32" ht="15" customHeight="1" x14ac:dyDescent="0.25">
      <c r="A1040" s="42" t="s">
        <v>1733</v>
      </c>
      <c r="B1040" s="47">
        <v>45470</v>
      </c>
      <c r="C1040" s="44">
        <f>YEAR(B1040) - YEAR(_xlfn.MINIFS($B:$B, $A:$A, A1040)) + 1</f>
        <v>1</v>
      </c>
      <c r="D1040" s="15">
        <f>IF(C1040=1, 1500 - SUMIFS($Y:$Y, $A:$A, A1040, $C:$C, C1040, $E:$E, "Approved", $Z:$Z, "&lt;&gt;PFA GC", $F:$F, "&lt;&gt;No"),
   IF(C1040=2, 1000 - SUMIFS($Y:$Y, $A:$A, A1040, $C:$C, C1040, $E:$E, "Approved", $Z:$Z, "&lt;&gt;PFA GC", $F:$F, "&lt;&gt;No"),
   IF(C1040&gt;=3, 500 - SUMIFS($Y:$Y, $A:$A, A1040, $C:$C, C1040, $E:$E, "Approved", $Z:$Z, "&lt;&gt;PFA GC", $F:$F, "&lt;&gt;No"), "")))</f>
        <v>563.13</v>
      </c>
      <c r="E1040" s="16" t="s">
        <v>28</v>
      </c>
      <c r="F1040" s="49" t="s">
        <v>29</v>
      </c>
      <c r="G1040" s="44" t="s">
        <v>30</v>
      </c>
      <c r="H1040" s="41" t="s">
        <v>594</v>
      </c>
      <c r="I1040" s="41" t="s">
        <v>94</v>
      </c>
      <c r="J1040" s="41">
        <v>68028</v>
      </c>
      <c r="K1040" s="41" t="s">
        <v>95</v>
      </c>
      <c r="L1040" s="55">
        <v>22528</v>
      </c>
      <c r="M1040" s="41" t="s">
        <v>281</v>
      </c>
      <c r="N1040" s="41" t="s">
        <v>102</v>
      </c>
      <c r="O1040" s="41" t="s">
        <v>98</v>
      </c>
      <c r="P1040" s="41" t="s">
        <v>270</v>
      </c>
      <c r="Q1040" s="41" t="s">
        <v>114</v>
      </c>
      <c r="R1040" s="7" t="s">
        <v>486</v>
      </c>
      <c r="S1040" s="41">
        <v>1</v>
      </c>
      <c r="T1040" s="46">
        <v>2941</v>
      </c>
      <c r="U1040" s="7">
        <v>41</v>
      </c>
      <c r="V1040" s="48" t="s">
        <v>47</v>
      </c>
      <c r="W1040" s="41" t="s">
        <v>368</v>
      </c>
      <c r="X1040" s="7" t="s">
        <v>34</v>
      </c>
      <c r="Y1040" s="10">
        <v>200</v>
      </c>
      <c r="Z1040" s="23" t="s">
        <v>37</v>
      </c>
      <c r="AA1040" s="12" t="s">
        <v>52</v>
      </c>
      <c r="AB1040" s="51"/>
      <c r="AC1040" s="23"/>
      <c r="AF1040" s="23"/>
    </row>
    <row r="1041" spans="1:32" ht="15" customHeight="1" x14ac:dyDescent="0.25">
      <c r="A1041" s="42" t="s">
        <v>1733</v>
      </c>
      <c r="B1041" s="47">
        <v>45470</v>
      </c>
      <c r="C1041" s="44">
        <f>YEAR(B1041) - YEAR(_xlfn.MINIFS($B:$B, $A:$A, A1041)) + 1</f>
        <v>1</v>
      </c>
      <c r="D1041" s="15">
        <f>IF(C1041=1, 1500 - SUMIFS($Y:$Y, $A:$A, A1041, $C:$C, C1041, $E:$E, "Approved", $Z:$Z, "&lt;&gt;PFA GC", $F:$F, "&lt;&gt;No"),
   IF(C1041=2, 1000 - SUMIFS($Y:$Y, $A:$A, A1041, $C:$C, C1041, $E:$E, "Approved", $Z:$Z, "&lt;&gt;PFA GC", $F:$F, "&lt;&gt;No"),
   IF(C1041&gt;=3, 500 - SUMIFS($Y:$Y, $A:$A, A1041, $C:$C, C1041, $E:$E, "Approved", $Z:$Z, "&lt;&gt;PFA GC", $F:$F, "&lt;&gt;No"), "")))</f>
        <v>563.13</v>
      </c>
      <c r="E1041" s="16" t="s">
        <v>28</v>
      </c>
      <c r="F1041" s="49" t="s">
        <v>29</v>
      </c>
      <c r="G1041" s="44" t="s">
        <v>30</v>
      </c>
      <c r="H1041" s="41" t="s">
        <v>594</v>
      </c>
      <c r="I1041" s="41" t="s">
        <v>94</v>
      </c>
      <c r="J1041" s="41">
        <v>68028</v>
      </c>
      <c r="K1041" s="41" t="s">
        <v>95</v>
      </c>
      <c r="L1041" s="55">
        <v>22528</v>
      </c>
      <c r="M1041" s="41" t="s">
        <v>281</v>
      </c>
      <c r="N1041" s="41" t="s">
        <v>102</v>
      </c>
      <c r="O1041" s="41" t="s">
        <v>98</v>
      </c>
      <c r="P1041" s="41" t="s">
        <v>270</v>
      </c>
      <c r="Q1041" s="41" t="s">
        <v>114</v>
      </c>
      <c r="R1041" s="7" t="s">
        <v>486</v>
      </c>
      <c r="S1041" s="41">
        <v>1</v>
      </c>
      <c r="T1041" s="46">
        <v>2941</v>
      </c>
      <c r="U1041" s="7">
        <v>41</v>
      </c>
      <c r="V1041" s="48" t="s">
        <v>47</v>
      </c>
      <c r="W1041" s="41" t="s">
        <v>368</v>
      </c>
      <c r="X1041" s="7" t="s">
        <v>45</v>
      </c>
      <c r="Y1041" s="10">
        <v>200</v>
      </c>
      <c r="Z1041" s="23" t="s">
        <v>37</v>
      </c>
      <c r="AA1041" s="12" t="s">
        <v>169</v>
      </c>
      <c r="AB1041" s="51"/>
      <c r="AC1041" s="23"/>
      <c r="AF1041" s="23"/>
    </row>
    <row r="1042" spans="1:32" ht="15" customHeight="1" x14ac:dyDescent="0.25">
      <c r="A1042" s="42" t="s">
        <v>1735</v>
      </c>
      <c r="B1042" s="47">
        <v>45471</v>
      </c>
      <c r="C1042" s="44">
        <f>YEAR(B1042) - YEAR(_xlfn.MINIFS($B:$B, $A:$A, A1042)) + 1</f>
        <v>1</v>
      </c>
      <c r="D1042" s="15">
        <f>IF(C1042=1, 1500 - SUMIFS($Y:$Y, $A:$A, A1042, $C:$C, C1042, $E:$E, "Approved", $Z:$Z, "&lt;&gt;PFA GC", $F:$F, "&lt;&gt;No"),
   IF(C1042=2, 1000 - SUMIFS($Y:$Y, $A:$A, A1042, $C:$C, C1042, $E:$E, "Approved", $Z:$Z, "&lt;&gt;PFA GC", $F:$F, "&lt;&gt;No"),
   IF(C1042&gt;=3, 500 - SUMIFS($Y:$Y, $A:$A, A1042, $C:$C, C1042, $E:$E, "Approved", $Z:$Z, "&lt;&gt;PFA GC", $F:$F, "&lt;&gt;No"), "")))</f>
        <v>1500</v>
      </c>
      <c r="E1042" s="36" t="s">
        <v>139</v>
      </c>
      <c r="F1042" s="28" t="s">
        <v>99</v>
      </c>
      <c r="G1042" s="44" t="s">
        <v>327</v>
      </c>
      <c r="H1042" s="41" t="s">
        <v>100</v>
      </c>
      <c r="I1042" s="41" t="s">
        <v>94</v>
      </c>
      <c r="J1042" s="41">
        <v>68144</v>
      </c>
      <c r="K1042" s="41" t="s">
        <v>95</v>
      </c>
      <c r="L1042" s="55">
        <v>18018</v>
      </c>
      <c r="M1042" s="41" t="s">
        <v>108</v>
      </c>
      <c r="N1042" s="41" t="s">
        <v>97</v>
      </c>
      <c r="O1042" s="41" t="s">
        <v>98</v>
      </c>
      <c r="P1042" s="41" t="s">
        <v>270</v>
      </c>
      <c r="Q1042" s="41" t="s">
        <v>231</v>
      </c>
      <c r="R1042" s="7" t="s">
        <v>486</v>
      </c>
      <c r="S1042" s="41">
        <v>2</v>
      </c>
      <c r="T1042" s="46">
        <v>1430</v>
      </c>
      <c r="U1042" s="7">
        <v>10</v>
      </c>
      <c r="V1042" s="48" t="s">
        <v>32</v>
      </c>
      <c r="W1042" s="41" t="s">
        <v>760</v>
      </c>
      <c r="X1042" s="7" t="s">
        <v>41</v>
      </c>
      <c r="Y1042" s="10">
        <v>875</v>
      </c>
      <c r="Z1042" s="23"/>
      <c r="AA1042" s="12"/>
      <c r="AB1042" s="51"/>
      <c r="AC1042" s="29"/>
      <c r="AF1042" s="23"/>
    </row>
    <row r="1043" spans="1:32" ht="15" customHeight="1" x14ac:dyDescent="0.25">
      <c r="A1043" s="42" t="s">
        <v>1734</v>
      </c>
      <c r="B1043" s="47">
        <v>45471</v>
      </c>
      <c r="C1043" s="44">
        <f>YEAR(B1043) - YEAR(_xlfn.MINIFS($B:$B, $A:$A, A1043)) + 1</f>
        <v>1</v>
      </c>
      <c r="D1043" s="15">
        <f>IF(C1043=1, 1500 - SUMIFS($Y:$Y, $A:$A, A1043, $C:$C, C1043, $E:$E, "Approved", $Z:$Z, "&lt;&gt;PFA GC", $F:$F, "&lt;&gt;No"),
   IF(C1043=2, 1000 - SUMIFS($Y:$Y, $A:$A, A1043, $C:$C, C1043, $E:$E, "Approved", $Z:$Z, "&lt;&gt;PFA GC", $F:$F, "&lt;&gt;No"),
   IF(C1043&gt;=3, 500 - SUMIFS($Y:$Y, $A:$A, A1043, $C:$C, C1043, $E:$E, "Approved", $Z:$Z, "&lt;&gt;PFA GC", $F:$F, "&lt;&gt;No"), "")))</f>
        <v>20.680000000000064</v>
      </c>
      <c r="E1043" s="16" t="s">
        <v>28</v>
      </c>
      <c r="F1043" s="49" t="s">
        <v>29</v>
      </c>
      <c r="G1043" s="44" t="s">
        <v>30</v>
      </c>
      <c r="H1043" s="41" t="s">
        <v>93</v>
      </c>
      <c r="I1043" s="41" t="s">
        <v>94</v>
      </c>
      <c r="J1043" s="41">
        <v>68507</v>
      </c>
      <c r="K1043" s="41" t="s">
        <v>95</v>
      </c>
      <c r="L1043" s="55">
        <v>21297</v>
      </c>
      <c r="M1043" s="41" t="s">
        <v>96</v>
      </c>
      <c r="N1043" s="41" t="s">
        <v>102</v>
      </c>
      <c r="O1043" s="41" t="s">
        <v>98</v>
      </c>
      <c r="P1043" s="41" t="s">
        <v>270</v>
      </c>
      <c r="Q1043" s="41" t="s">
        <v>231</v>
      </c>
      <c r="R1043" s="7" t="s">
        <v>517</v>
      </c>
      <c r="S1043" s="41">
        <v>2</v>
      </c>
      <c r="T1043" s="46">
        <v>1561</v>
      </c>
      <c r="U1043" s="7">
        <v>12</v>
      </c>
      <c r="V1043" s="41" t="s">
        <v>85</v>
      </c>
      <c r="W1043" s="41" t="s">
        <v>107</v>
      </c>
      <c r="X1043" s="7" t="s">
        <v>40</v>
      </c>
      <c r="Y1043" s="10">
        <v>250</v>
      </c>
      <c r="Z1043" s="23" t="s">
        <v>35</v>
      </c>
      <c r="AA1043" s="12" t="s">
        <v>169</v>
      </c>
      <c r="AB1043" s="51"/>
      <c r="AC1043" s="23"/>
      <c r="AF1043" s="23"/>
    </row>
    <row r="1044" spans="1:32" ht="15" customHeight="1" x14ac:dyDescent="0.25">
      <c r="A1044" s="42" t="s">
        <v>1734</v>
      </c>
      <c r="B1044" s="47">
        <v>45471</v>
      </c>
      <c r="C1044" s="44">
        <f>YEAR(B1044) - YEAR(_xlfn.MINIFS($B:$B, $A:$A, A1044)) + 1</f>
        <v>1</v>
      </c>
      <c r="D1044" s="15">
        <f>IF(C1044=1, 1500 - SUMIFS($Y:$Y, $A:$A, A1044, $C:$C, C1044, $E:$E, "Approved", $Z:$Z, "&lt;&gt;PFA GC", $F:$F, "&lt;&gt;No"),
   IF(C1044=2, 1000 - SUMIFS($Y:$Y, $A:$A, A1044, $C:$C, C1044, $E:$E, "Approved", $Z:$Z, "&lt;&gt;PFA GC", $F:$F, "&lt;&gt;No"),
   IF(C1044&gt;=3, 500 - SUMIFS($Y:$Y, $A:$A, A1044, $C:$C, C1044, $E:$E, "Approved", $Z:$Z, "&lt;&gt;PFA GC", $F:$F, "&lt;&gt;No"), "")))</f>
        <v>20.680000000000064</v>
      </c>
      <c r="E1044" s="16" t="s">
        <v>28</v>
      </c>
      <c r="F1044" s="49" t="s">
        <v>29</v>
      </c>
      <c r="G1044" s="44" t="s">
        <v>30</v>
      </c>
      <c r="H1044" s="41" t="s">
        <v>93</v>
      </c>
      <c r="I1044" s="41" t="s">
        <v>94</v>
      </c>
      <c r="J1044" s="41">
        <v>68507</v>
      </c>
      <c r="K1044" s="41" t="s">
        <v>95</v>
      </c>
      <c r="L1044" s="55">
        <v>21297</v>
      </c>
      <c r="M1044" s="41" t="s">
        <v>96</v>
      </c>
      <c r="N1044" s="41" t="s">
        <v>102</v>
      </c>
      <c r="O1044" s="41" t="s">
        <v>98</v>
      </c>
      <c r="P1044" s="41" t="s">
        <v>270</v>
      </c>
      <c r="Q1044" s="41" t="s">
        <v>231</v>
      </c>
      <c r="R1044" s="7" t="s">
        <v>517</v>
      </c>
      <c r="S1044" s="41">
        <v>2</v>
      </c>
      <c r="T1044" s="46">
        <v>1561</v>
      </c>
      <c r="U1044" s="7">
        <v>12</v>
      </c>
      <c r="V1044" s="41" t="s">
        <v>85</v>
      </c>
      <c r="W1044" s="41" t="s">
        <v>107</v>
      </c>
      <c r="X1044" s="7" t="s">
        <v>43</v>
      </c>
      <c r="Y1044" s="10">
        <v>1229.32</v>
      </c>
      <c r="Z1044" s="23" t="s">
        <v>232</v>
      </c>
      <c r="AA1044" s="12" t="s">
        <v>57</v>
      </c>
      <c r="AB1044" s="51"/>
      <c r="AC1044" s="23"/>
      <c r="AF1044" s="23"/>
    </row>
    <row r="1045" spans="1:32" ht="15" customHeight="1" x14ac:dyDescent="0.25">
      <c r="A1045" s="42" t="s">
        <v>1736</v>
      </c>
      <c r="B1045" s="47">
        <v>45471</v>
      </c>
      <c r="C1045" s="44">
        <f>YEAR(B1045) - YEAR(_xlfn.MINIFS($B:$B, $A:$A, A1045)) + 1</f>
        <v>1</v>
      </c>
      <c r="D1045" s="15">
        <f>IF(C1045=1, 1500 - SUMIFS($Y:$Y, $A:$A, A1045, $C:$C, C1045, $E:$E, "Approved", $Z:$Z, "&lt;&gt;PFA GC", $F:$F, "&lt;&gt;No"),
   IF(C1045=2, 1000 - SUMIFS($Y:$Y, $A:$A, A1045, $C:$C, C1045, $E:$E, "Approved", $Z:$Z, "&lt;&gt;PFA GC", $F:$F, "&lt;&gt;No"),
   IF(C1045&gt;=3, 500 - SUMIFS($Y:$Y, $A:$A, A1045, $C:$C, C1045, $E:$E, "Approved", $Z:$Z, "&lt;&gt;PFA GC", $F:$F, "&lt;&gt;No"), "")))</f>
        <v>1500</v>
      </c>
      <c r="E1045" s="36" t="s">
        <v>139</v>
      </c>
      <c r="F1045" s="28" t="s">
        <v>99</v>
      </c>
      <c r="G1045" s="44" t="s">
        <v>327</v>
      </c>
      <c r="H1045" s="41" t="s">
        <v>100</v>
      </c>
      <c r="I1045" s="41" t="s">
        <v>94</v>
      </c>
      <c r="J1045" s="41">
        <v>68164</v>
      </c>
      <c r="K1045" s="41" t="s">
        <v>95</v>
      </c>
      <c r="L1045" s="55">
        <v>30918</v>
      </c>
      <c r="M1045" s="41" t="s">
        <v>235</v>
      </c>
      <c r="N1045" s="41" t="s">
        <v>97</v>
      </c>
      <c r="O1045" s="41" t="s">
        <v>98</v>
      </c>
      <c r="P1045" s="41" t="s">
        <v>270</v>
      </c>
      <c r="Q1045" s="41" t="s">
        <v>114</v>
      </c>
      <c r="R1045" s="7" t="s">
        <v>499</v>
      </c>
      <c r="S1045" s="41">
        <v>6</v>
      </c>
      <c r="T1045" s="46">
        <v>2097</v>
      </c>
      <c r="U1045" s="7">
        <v>46</v>
      </c>
      <c r="V1045" s="41" t="s">
        <v>84</v>
      </c>
      <c r="W1045" s="41" t="s">
        <v>526</v>
      </c>
      <c r="X1045" s="7" t="s">
        <v>141</v>
      </c>
      <c r="Y1045" s="10">
        <v>1425</v>
      </c>
      <c r="Z1045" s="23"/>
      <c r="AA1045" s="12"/>
      <c r="AB1045" s="51"/>
      <c r="AC1045" s="29"/>
      <c r="AF1045" s="23"/>
    </row>
    <row r="1046" spans="1:32" ht="15" customHeight="1" x14ac:dyDescent="0.25">
      <c r="A1046" s="30" t="s">
        <v>1737</v>
      </c>
      <c r="B1046" s="13">
        <v>45473</v>
      </c>
      <c r="C1046" s="29">
        <f>YEAR(B1046) - YEAR(_xlfn.MINIFS($B:$B, $A:$A, A1046)) + 1</f>
        <v>1</v>
      </c>
      <c r="D1046" s="15">
        <f>IF(C1046=1, 1500 - SUMIFS($Y:$Y, $A:$A, A1046, $C:$C, C1046, $E:$E, "Approved", $Z:$Z, "&lt;&gt;PFA GC", $F:$F, "&lt;&gt;No"),
   IF(C1046=2, 1000 - SUMIFS($Y:$Y, $A:$A, A1046, $C:$C, C1046, $E:$E, "Approved", $Z:$Z, "&lt;&gt;PFA GC", $F:$F, "&lt;&gt;No"),
   IF(C1046&gt;=3, 500 - SUMIFS($Y:$Y, $A:$A, A1046, $C:$C, C1046, $E:$E, "Approved", $Z:$Z, "&lt;&gt;PFA GC", $F:$F, "&lt;&gt;No"), "")))</f>
        <v>25</v>
      </c>
      <c r="E1046" s="16" t="s">
        <v>28</v>
      </c>
      <c r="F1046" s="28" t="s">
        <v>29</v>
      </c>
      <c r="G1046" s="29" t="s">
        <v>30</v>
      </c>
      <c r="H1046" s="23" t="s">
        <v>594</v>
      </c>
      <c r="I1046" s="23" t="s">
        <v>94</v>
      </c>
      <c r="J1046" s="23">
        <v>68028</v>
      </c>
      <c r="K1046" s="37" t="s">
        <v>95</v>
      </c>
      <c r="L1046" s="20">
        <v>29293</v>
      </c>
      <c r="M1046" s="37" t="s">
        <v>101</v>
      </c>
      <c r="N1046" s="37" t="s">
        <v>97</v>
      </c>
      <c r="O1046" s="37" t="s">
        <v>98</v>
      </c>
      <c r="P1046" s="37" t="s">
        <v>270</v>
      </c>
      <c r="Q1046" s="37" t="s">
        <v>114</v>
      </c>
      <c r="R1046" s="7" t="s">
        <v>507</v>
      </c>
      <c r="S1046" s="23">
        <v>4</v>
      </c>
      <c r="T1046" s="43">
        <v>2920</v>
      </c>
      <c r="U1046" s="7">
        <v>20</v>
      </c>
      <c r="V1046" s="48" t="s">
        <v>32</v>
      </c>
      <c r="W1046" s="23" t="s">
        <v>761</v>
      </c>
      <c r="X1046" s="7" t="s">
        <v>49</v>
      </c>
      <c r="Y1046" s="10">
        <v>600</v>
      </c>
      <c r="Z1046" s="23" t="s">
        <v>232</v>
      </c>
      <c r="AA1046" s="12" t="s">
        <v>80</v>
      </c>
      <c r="AB1046" s="51"/>
      <c r="AC1046" s="23"/>
      <c r="AF1046" s="23"/>
    </row>
    <row r="1047" spans="1:32" ht="15" customHeight="1" x14ac:dyDescent="0.25">
      <c r="A1047" s="42" t="s">
        <v>1737</v>
      </c>
      <c r="B1047" s="47">
        <v>45473</v>
      </c>
      <c r="C1047" s="44">
        <f>YEAR(B1047) - YEAR(_xlfn.MINIFS($B:$B, $A:$A, A1047)) + 1</f>
        <v>1</v>
      </c>
      <c r="D1047" s="15">
        <f>IF(C1047=1, 1500 - SUMIFS($Y:$Y, $A:$A, A1047, $C:$C, C1047, $E:$E, "Approved", $Z:$Z, "&lt;&gt;PFA GC", $F:$F, "&lt;&gt;No"),
   IF(C1047=2, 1000 - SUMIFS($Y:$Y, $A:$A, A1047, $C:$C, C1047, $E:$E, "Approved", $Z:$Z, "&lt;&gt;PFA GC", $F:$F, "&lt;&gt;No"),
   IF(C1047&gt;=3, 500 - SUMIFS($Y:$Y, $A:$A, A1047, $C:$C, C1047, $E:$E, "Approved", $Z:$Z, "&lt;&gt;PFA GC", $F:$F, "&lt;&gt;No"), "")))</f>
        <v>25</v>
      </c>
      <c r="E1047" s="16" t="s">
        <v>28</v>
      </c>
      <c r="F1047" s="49" t="s">
        <v>29</v>
      </c>
      <c r="G1047" s="44" t="s">
        <v>30</v>
      </c>
      <c r="H1047" s="41" t="s">
        <v>594</v>
      </c>
      <c r="I1047" s="41" t="s">
        <v>94</v>
      </c>
      <c r="J1047" s="41">
        <v>68028</v>
      </c>
      <c r="K1047" s="41" t="s">
        <v>95</v>
      </c>
      <c r="L1047" s="55">
        <v>29293</v>
      </c>
      <c r="M1047" s="41" t="s">
        <v>101</v>
      </c>
      <c r="N1047" s="41" t="s">
        <v>97</v>
      </c>
      <c r="O1047" s="41" t="s">
        <v>98</v>
      </c>
      <c r="P1047" s="41" t="s">
        <v>270</v>
      </c>
      <c r="Q1047" s="41" t="s">
        <v>114</v>
      </c>
      <c r="R1047" s="7" t="s">
        <v>507</v>
      </c>
      <c r="S1047" s="41">
        <v>4</v>
      </c>
      <c r="T1047" s="46">
        <v>2920</v>
      </c>
      <c r="U1047" s="7">
        <v>20</v>
      </c>
      <c r="V1047" s="48" t="s">
        <v>32</v>
      </c>
      <c r="W1047" s="41" t="s">
        <v>761</v>
      </c>
      <c r="X1047" s="7" t="s">
        <v>43</v>
      </c>
      <c r="Y1047" s="10">
        <v>875</v>
      </c>
      <c r="Z1047" s="23" t="s">
        <v>232</v>
      </c>
      <c r="AA1047" s="12" t="s">
        <v>762</v>
      </c>
      <c r="AB1047" s="51"/>
      <c r="AC1047" s="23"/>
      <c r="AF1047" s="23"/>
    </row>
    <row r="1048" spans="1:32" ht="15" customHeight="1" x14ac:dyDescent="0.25">
      <c r="A1048" s="30" t="s">
        <v>1236</v>
      </c>
      <c r="B1048" s="13">
        <v>45474</v>
      </c>
      <c r="C1048" s="29">
        <f>YEAR(B1048) - YEAR(_xlfn.MINIFS($B:$B, $A:$A, A1048)) + 1</f>
        <v>1</v>
      </c>
      <c r="D1048" s="15">
        <f>IF(C1048=1, 1500 - SUMIFS($Y:$Y, $A:$A, A1048, $C:$C, C1048, $E:$E, "Approved", $Z:$Z, "&lt;&gt;PFA GC", $F:$F, "&lt;&gt;No"),
   IF(C1048=2, 1000 - SUMIFS($Y:$Y, $A:$A, A1048, $C:$C, C1048, $E:$E, "Approved", $Z:$Z, "&lt;&gt;PFA GC", $F:$F, "&lt;&gt;No"),
   IF(C1048&gt;=3, 500 - SUMIFS($Y:$Y, $A:$A, A1048, $C:$C, C1048, $E:$E, "Approved", $Z:$Z, "&lt;&gt;PFA GC", $F:$F, "&lt;&gt;No"), "")))</f>
        <v>0</v>
      </c>
      <c r="E1048" s="16" t="s">
        <v>28</v>
      </c>
      <c r="F1048" s="28" t="s">
        <v>29</v>
      </c>
      <c r="G1048" s="28" t="s">
        <v>30</v>
      </c>
      <c r="H1048" s="24" t="s">
        <v>159</v>
      </c>
      <c r="I1048" s="24" t="s">
        <v>94</v>
      </c>
      <c r="J1048" s="52">
        <v>68066</v>
      </c>
      <c r="K1048" s="23" t="s">
        <v>95</v>
      </c>
      <c r="L1048" s="20" t="s">
        <v>2084</v>
      </c>
      <c r="M1048" s="37" t="s">
        <v>108</v>
      </c>
      <c r="N1048" s="23" t="s">
        <v>97</v>
      </c>
      <c r="O1048" s="23" t="s">
        <v>98</v>
      </c>
      <c r="P1048" s="23" t="s">
        <v>99</v>
      </c>
      <c r="Q1048" s="23" t="s">
        <v>31</v>
      </c>
      <c r="R1048" s="7" t="s">
        <v>31</v>
      </c>
      <c r="S1048" s="23">
        <v>2</v>
      </c>
      <c r="T1048" s="46" t="s">
        <v>31</v>
      </c>
      <c r="U1048" s="7" t="s">
        <v>31</v>
      </c>
      <c r="V1048" s="48" t="s">
        <v>32</v>
      </c>
      <c r="W1048" s="23" t="s">
        <v>250</v>
      </c>
      <c r="X1048" s="7" t="s">
        <v>34</v>
      </c>
      <c r="Y1048" s="10">
        <v>200</v>
      </c>
      <c r="Z1048" s="23" t="s">
        <v>35</v>
      </c>
      <c r="AA1048" s="12" t="s">
        <v>52</v>
      </c>
      <c r="AB1048" s="51"/>
      <c r="AC1048" s="23"/>
      <c r="AF1048" s="23"/>
    </row>
    <row r="1049" spans="1:32" ht="15" customHeight="1" x14ac:dyDescent="0.25">
      <c r="A1049" s="42" t="s">
        <v>1265</v>
      </c>
      <c r="B1049" s="47">
        <v>45474</v>
      </c>
      <c r="C1049" s="44">
        <f>YEAR(B1049) - YEAR(_xlfn.MINIFS($B:$B, $A:$A, A1049)) + 1</f>
        <v>2</v>
      </c>
      <c r="D1049" s="15">
        <f>IF(C1049=1, 1500 - SUMIFS($Y:$Y, $A:$A, A1049, $C:$C, C1049, $E:$E, "Approved", $Z:$Z, "&lt;&gt;PFA GC", $F:$F, "&lt;&gt;No"),
   IF(C1049=2, 1000 - SUMIFS($Y:$Y, $A:$A, A1049, $C:$C, C1049, $E:$E, "Approved", $Z:$Z, "&lt;&gt;PFA GC", $F:$F, "&lt;&gt;No"),
   IF(C1049&gt;=3, 500 - SUMIFS($Y:$Y, $A:$A, A1049, $C:$C, C1049, $E:$E, "Approved", $Z:$Z, "&lt;&gt;PFA GC", $F:$F, "&lt;&gt;No"), "")))</f>
        <v>-250</v>
      </c>
      <c r="E1049" s="16" t="s">
        <v>28</v>
      </c>
      <c r="F1049" s="49" t="s">
        <v>29</v>
      </c>
      <c r="G1049" s="44" t="s">
        <v>30</v>
      </c>
      <c r="H1049" s="41" t="s">
        <v>205</v>
      </c>
      <c r="I1049" s="41" t="s">
        <v>94</v>
      </c>
      <c r="J1049" s="41">
        <v>68305</v>
      </c>
      <c r="K1049" s="41" t="s">
        <v>95</v>
      </c>
      <c r="L1049" s="55">
        <v>16936</v>
      </c>
      <c r="M1049" s="41" t="s">
        <v>101</v>
      </c>
      <c r="N1049" s="41" t="s">
        <v>102</v>
      </c>
      <c r="O1049" s="41" t="s">
        <v>98</v>
      </c>
      <c r="P1049" s="41" t="s">
        <v>270</v>
      </c>
      <c r="Q1049" s="41" t="s">
        <v>231</v>
      </c>
      <c r="R1049" s="7" t="s">
        <v>486</v>
      </c>
      <c r="S1049" s="41">
        <v>1</v>
      </c>
      <c r="T1049" s="46">
        <v>2157.25</v>
      </c>
      <c r="U1049" s="7">
        <v>128</v>
      </c>
      <c r="V1049" s="41" t="s">
        <v>85</v>
      </c>
      <c r="W1049" s="41" t="s">
        <v>107</v>
      </c>
      <c r="X1049" s="7" t="s">
        <v>34</v>
      </c>
      <c r="Y1049" s="10">
        <v>500</v>
      </c>
      <c r="Z1049" s="41" t="s">
        <v>35</v>
      </c>
      <c r="AA1049" s="12" t="s">
        <v>52</v>
      </c>
      <c r="AB1049" s="51"/>
      <c r="AC1049" s="23"/>
      <c r="AF1049" s="23"/>
    </row>
    <row r="1050" spans="1:32" ht="15" customHeight="1" x14ac:dyDescent="0.25">
      <c r="A1050" s="42" t="s">
        <v>1265</v>
      </c>
      <c r="B1050" s="47">
        <v>45474</v>
      </c>
      <c r="C1050" s="44">
        <f>YEAR(B1050) - YEAR(_xlfn.MINIFS($B:$B, $A:$A, A1050)) + 1</f>
        <v>2</v>
      </c>
      <c r="D1050" s="15">
        <f>IF(C1050=1, 1500 - SUMIFS($Y:$Y, $A:$A, A1050, $C:$C, C1050, $E:$E, "Approved", $Z:$Z, "&lt;&gt;PFA GC", $F:$F, "&lt;&gt;No"),
   IF(C1050=2, 1000 - SUMIFS($Y:$Y, $A:$A, A1050, $C:$C, C1050, $E:$E, "Approved", $Z:$Z, "&lt;&gt;PFA GC", $F:$F, "&lt;&gt;No"),
   IF(C1050&gt;=3, 500 - SUMIFS($Y:$Y, $A:$A, A1050, $C:$C, C1050, $E:$E, "Approved", $Z:$Z, "&lt;&gt;PFA GC", $F:$F, "&lt;&gt;No"), "")))</f>
        <v>-250</v>
      </c>
      <c r="E1050" s="16" t="s">
        <v>28</v>
      </c>
      <c r="F1050" s="49" t="s">
        <v>29</v>
      </c>
      <c r="G1050" s="44" t="s">
        <v>30</v>
      </c>
      <c r="H1050" s="41" t="s">
        <v>205</v>
      </c>
      <c r="I1050" s="41" t="s">
        <v>94</v>
      </c>
      <c r="J1050" s="41">
        <v>68305</v>
      </c>
      <c r="K1050" s="41" t="s">
        <v>95</v>
      </c>
      <c r="L1050" s="55">
        <v>16936</v>
      </c>
      <c r="M1050" s="41" t="s">
        <v>101</v>
      </c>
      <c r="N1050" s="41" t="s">
        <v>102</v>
      </c>
      <c r="O1050" s="41" t="s">
        <v>98</v>
      </c>
      <c r="P1050" s="41" t="s">
        <v>270</v>
      </c>
      <c r="Q1050" s="41" t="s">
        <v>231</v>
      </c>
      <c r="R1050" s="7" t="s">
        <v>486</v>
      </c>
      <c r="S1050" s="41">
        <v>1</v>
      </c>
      <c r="T1050" s="46">
        <v>2157.25</v>
      </c>
      <c r="U1050" s="7">
        <v>128</v>
      </c>
      <c r="V1050" s="41" t="s">
        <v>85</v>
      </c>
      <c r="W1050" s="41" t="s">
        <v>107</v>
      </c>
      <c r="X1050" s="7" t="s">
        <v>40</v>
      </c>
      <c r="Y1050" s="10">
        <v>500</v>
      </c>
      <c r="Z1050" s="41" t="s">
        <v>35</v>
      </c>
      <c r="AA1050" s="12" t="s">
        <v>169</v>
      </c>
      <c r="AB1050" s="51"/>
      <c r="AC1050" s="23"/>
      <c r="AF1050" s="23"/>
    </row>
    <row r="1051" spans="1:32" ht="15" customHeight="1" x14ac:dyDescent="0.25">
      <c r="A1051" s="42" t="s">
        <v>1740</v>
      </c>
      <c r="B1051" s="47">
        <v>45474</v>
      </c>
      <c r="C1051" s="44">
        <f>YEAR(B1051) - YEAR(_xlfn.MINIFS($B:$B, $A:$A, A1051)) + 1</f>
        <v>1</v>
      </c>
      <c r="D1051" s="15">
        <f>IF(C1051=1, 1500 - SUMIFS($Y:$Y, $A:$A, A1051, $C:$C, C1051, $E:$E, "Approved", $Z:$Z, "&lt;&gt;PFA GC", $F:$F, "&lt;&gt;No"),
   IF(C1051=2, 1000 - SUMIFS($Y:$Y, $A:$A, A1051, $C:$C, C1051, $E:$E, "Approved", $Z:$Z, "&lt;&gt;PFA GC", $F:$F, "&lt;&gt;No"),
   IF(C1051&gt;=3, 500 - SUMIFS($Y:$Y, $A:$A, A1051, $C:$C, C1051, $E:$E, "Approved", $Z:$Z, "&lt;&gt;PFA GC", $F:$F, "&lt;&gt;No"), "")))</f>
        <v>235</v>
      </c>
      <c r="E1051" s="16" t="s">
        <v>28</v>
      </c>
      <c r="F1051" s="49" t="s">
        <v>29</v>
      </c>
      <c r="G1051" s="44" t="s">
        <v>30</v>
      </c>
      <c r="H1051" s="41" t="s">
        <v>93</v>
      </c>
      <c r="I1051" s="41" t="s">
        <v>94</v>
      </c>
      <c r="J1051" s="41">
        <v>68521</v>
      </c>
      <c r="K1051" s="41" t="s">
        <v>95</v>
      </c>
      <c r="L1051" s="55">
        <v>23652</v>
      </c>
      <c r="M1051" s="41" t="s">
        <v>101</v>
      </c>
      <c r="N1051" s="41" t="s">
        <v>97</v>
      </c>
      <c r="O1051" s="41" t="s">
        <v>705</v>
      </c>
      <c r="P1051" s="41" t="s">
        <v>270</v>
      </c>
      <c r="Q1051" s="41" t="s">
        <v>231</v>
      </c>
      <c r="R1051" s="7" t="s">
        <v>507</v>
      </c>
      <c r="S1051" s="41">
        <v>2</v>
      </c>
      <c r="T1051" s="46">
        <v>2828</v>
      </c>
      <c r="U1051" s="7">
        <v>16</v>
      </c>
      <c r="V1051" s="41" t="s">
        <v>85</v>
      </c>
      <c r="W1051" s="41" t="s">
        <v>107</v>
      </c>
      <c r="X1051" s="7" t="s">
        <v>43</v>
      </c>
      <c r="Y1051" s="10">
        <v>1265</v>
      </c>
      <c r="Z1051" s="41" t="s">
        <v>232</v>
      </c>
      <c r="AA1051" s="12" t="s">
        <v>766</v>
      </c>
      <c r="AB1051" s="51"/>
      <c r="AC1051" s="23"/>
      <c r="AF1051" s="23"/>
    </row>
    <row r="1052" spans="1:32" ht="15" customHeight="1" x14ac:dyDescent="0.25">
      <c r="A1052" s="30" t="s">
        <v>1738</v>
      </c>
      <c r="B1052" s="13">
        <v>45474</v>
      </c>
      <c r="C1052" s="29">
        <f>YEAR(B1052) - YEAR(_xlfn.MINIFS($B:$B, $A:$A, A1052)) + 1</f>
        <v>1</v>
      </c>
      <c r="D1052" s="15">
        <f>IF(C1052=1, 1500 - SUMIFS($Y:$Y, $A:$A, A1052, $C:$C, C1052, $E:$E, "Approved", $Z:$Z, "&lt;&gt;PFA GC", $F:$F, "&lt;&gt;No"),
   IF(C1052=2, 1000 - SUMIFS($Y:$Y, $A:$A, A1052, $C:$C, C1052, $E:$E, "Approved", $Z:$Z, "&lt;&gt;PFA GC", $F:$F, "&lt;&gt;No"),
   IF(C1052&gt;=3, 500 - SUMIFS($Y:$Y, $A:$A, A1052, $C:$C, C1052, $E:$E, "Approved", $Z:$Z, "&lt;&gt;PFA GC", $F:$F, "&lt;&gt;No"), "")))</f>
        <v>250</v>
      </c>
      <c r="E1052" s="16" t="s">
        <v>28</v>
      </c>
      <c r="F1052" s="28" t="s">
        <v>29</v>
      </c>
      <c r="G1052" s="29" t="s">
        <v>30</v>
      </c>
      <c r="H1052" s="23" t="s">
        <v>93</v>
      </c>
      <c r="I1052" s="23" t="s">
        <v>94</v>
      </c>
      <c r="J1052" s="23">
        <v>68521</v>
      </c>
      <c r="K1052" s="37" t="s">
        <v>95</v>
      </c>
      <c r="L1052" s="20">
        <v>26440</v>
      </c>
      <c r="M1052" s="37" t="s">
        <v>101</v>
      </c>
      <c r="N1052" s="37" t="s">
        <v>97</v>
      </c>
      <c r="O1052" s="37" t="s">
        <v>98</v>
      </c>
      <c r="P1052" s="37" t="s">
        <v>270</v>
      </c>
      <c r="Q1052" s="37" t="s">
        <v>764</v>
      </c>
      <c r="R1052" s="7" t="s">
        <v>499</v>
      </c>
      <c r="S1052" s="23">
        <v>1</v>
      </c>
      <c r="T1052" s="43">
        <v>796</v>
      </c>
      <c r="U1052" s="7">
        <v>13</v>
      </c>
      <c r="V1052" s="22" t="s">
        <v>85</v>
      </c>
      <c r="W1052" s="23" t="s">
        <v>130</v>
      </c>
      <c r="X1052" s="7" t="s">
        <v>43</v>
      </c>
      <c r="Y1052" s="10">
        <v>750</v>
      </c>
      <c r="Z1052" s="23" t="s">
        <v>232</v>
      </c>
      <c r="AA1052" s="12" t="s">
        <v>765</v>
      </c>
      <c r="AB1052" s="51"/>
      <c r="AC1052" s="23"/>
      <c r="AF1052" s="23"/>
    </row>
    <row r="1053" spans="1:32" ht="15" customHeight="1" x14ac:dyDescent="0.25">
      <c r="A1053" s="42" t="s">
        <v>1741</v>
      </c>
      <c r="B1053" s="47">
        <v>45474</v>
      </c>
      <c r="C1053" s="29">
        <f>YEAR(B1053) - YEAR(_xlfn.MINIFS($B:$B, $A:$A, A1053)) + 1</f>
        <v>1</v>
      </c>
      <c r="D1053" s="15">
        <f>IF(C1053=1, 1500 - SUMIFS($Y:$Y, $A:$A, A1053, $C:$C, C1053, $E:$E, "Approved", $Z:$Z, "&lt;&gt;PFA GC", $F:$F, "&lt;&gt;No"),
   IF(C1053=2, 1000 - SUMIFS($Y:$Y, $A:$A, A1053, $C:$C, C1053, $E:$E, "Approved", $Z:$Z, "&lt;&gt;PFA GC", $F:$F, "&lt;&gt;No"),
   IF(C1053&gt;=3, 500 - SUMIFS($Y:$Y, $A:$A, A1053, $C:$C, C1053, $E:$E, "Approved", $Z:$Z, "&lt;&gt;PFA GC", $F:$F, "&lt;&gt;No"), "")))</f>
        <v>150</v>
      </c>
      <c r="E1053" s="16" t="s">
        <v>28</v>
      </c>
      <c r="F1053" s="49" t="s">
        <v>29</v>
      </c>
      <c r="G1053" s="44" t="s">
        <v>30</v>
      </c>
      <c r="H1053" s="41" t="s">
        <v>100</v>
      </c>
      <c r="I1053" s="23" t="s">
        <v>125</v>
      </c>
      <c r="J1053" s="41">
        <v>68157</v>
      </c>
      <c r="K1053" s="41" t="s">
        <v>95</v>
      </c>
      <c r="L1053" s="55">
        <v>28411</v>
      </c>
      <c r="M1053" s="41" t="s">
        <v>101</v>
      </c>
      <c r="N1053" s="41" t="s">
        <v>97</v>
      </c>
      <c r="O1053" s="41" t="s">
        <v>103</v>
      </c>
      <c r="P1053" s="41" t="s">
        <v>270</v>
      </c>
      <c r="Q1053" s="41" t="s">
        <v>114</v>
      </c>
      <c r="R1053" s="7" t="s">
        <v>507</v>
      </c>
      <c r="S1053" s="41">
        <v>1</v>
      </c>
      <c r="T1053" s="46">
        <v>2427</v>
      </c>
      <c r="U1053" s="7">
        <v>10</v>
      </c>
      <c r="V1053" s="34" t="s">
        <v>84</v>
      </c>
      <c r="W1053" s="41" t="s">
        <v>526</v>
      </c>
      <c r="X1053" s="7" t="s">
        <v>43</v>
      </c>
      <c r="Y1053" s="10">
        <v>1350</v>
      </c>
      <c r="Z1053" s="41" t="s">
        <v>232</v>
      </c>
      <c r="AA1053" s="12" t="s">
        <v>767</v>
      </c>
      <c r="AB1053" s="51"/>
      <c r="AC1053" s="23"/>
      <c r="AF1053" s="23"/>
    </row>
    <row r="1054" spans="1:32" ht="15" customHeight="1" x14ac:dyDescent="0.25">
      <c r="A1054" s="42" t="s">
        <v>1739</v>
      </c>
      <c r="B1054" s="47">
        <v>45474</v>
      </c>
      <c r="C1054" s="44">
        <f>YEAR(B1054) - YEAR(_xlfn.MINIFS($B:$B, $A:$A, A1054)) + 1</f>
        <v>1</v>
      </c>
      <c r="D1054" s="15">
        <f>IF(C1054=1, 1500 - SUMIFS($Y:$Y, $A:$A, A1054, $C:$C, C1054, $E:$E, "Approved", $Z:$Z, "&lt;&gt;PFA GC", $F:$F, "&lt;&gt;No"),
   IF(C1054=2, 1000 - SUMIFS($Y:$Y, $A:$A, A1054, $C:$C, C1054, $E:$E, "Approved", $Z:$Z, "&lt;&gt;PFA GC", $F:$F, "&lt;&gt;No"),
   IF(C1054&gt;=3, 500 - SUMIFS($Y:$Y, $A:$A, A1054, $C:$C, C1054, $E:$E, "Approved", $Z:$Z, "&lt;&gt;PFA GC", $F:$F, "&lt;&gt;No"), "")))</f>
        <v>1500</v>
      </c>
      <c r="E1054" s="36" t="s">
        <v>139</v>
      </c>
      <c r="F1054" s="28" t="s">
        <v>99</v>
      </c>
      <c r="G1054" s="44" t="s">
        <v>763</v>
      </c>
      <c r="H1054" s="41" t="s">
        <v>268</v>
      </c>
      <c r="I1054" s="41" t="s">
        <v>94</v>
      </c>
      <c r="J1054" s="41">
        <v>68005</v>
      </c>
      <c r="K1054" s="41" t="s">
        <v>95</v>
      </c>
      <c r="L1054" s="55">
        <v>30210</v>
      </c>
      <c r="M1054" s="41" t="s">
        <v>281</v>
      </c>
      <c r="N1054" s="41" t="s">
        <v>97</v>
      </c>
      <c r="O1054" s="41" t="s">
        <v>98</v>
      </c>
      <c r="P1054" s="41" t="s">
        <v>270</v>
      </c>
      <c r="Q1054" s="41" t="s">
        <v>114</v>
      </c>
      <c r="R1054" s="7" t="s">
        <v>488</v>
      </c>
      <c r="S1054" s="41">
        <v>3</v>
      </c>
      <c r="T1054" s="46">
        <v>0</v>
      </c>
      <c r="U1054" s="7">
        <v>40</v>
      </c>
      <c r="V1054" s="34" t="s">
        <v>84</v>
      </c>
      <c r="W1054" s="41" t="s">
        <v>526</v>
      </c>
      <c r="X1054" s="7" t="s">
        <v>141</v>
      </c>
      <c r="Y1054" s="10">
        <v>1942</v>
      </c>
      <c r="Z1054" s="41"/>
      <c r="AA1054" s="12"/>
      <c r="AB1054" s="51"/>
      <c r="AC1054" s="29"/>
      <c r="AF1054" s="23"/>
    </row>
    <row r="1055" spans="1:32" ht="15" customHeight="1" x14ac:dyDescent="0.25">
      <c r="A1055" s="42" t="s">
        <v>1742</v>
      </c>
      <c r="B1055" s="47">
        <v>45475</v>
      </c>
      <c r="C1055" s="29">
        <f>YEAR(B1055) - YEAR(_xlfn.MINIFS($B:$B, $A:$A, A1055)) + 1</f>
        <v>1</v>
      </c>
      <c r="D1055" s="15">
        <f>IF(C1055=1, 1500 - SUMIFS($Y:$Y, $A:$A, A1055, $C:$C, C1055, $E:$E, "Approved", $Z:$Z, "&lt;&gt;PFA GC", $F:$F, "&lt;&gt;No"),
   IF(C1055=2, 1000 - SUMIFS($Y:$Y, $A:$A, A1055, $C:$C, C1055, $E:$E, "Approved", $Z:$Z, "&lt;&gt;PFA GC", $F:$F, "&lt;&gt;No"),
   IF(C1055&gt;=3, 500 - SUMIFS($Y:$Y, $A:$A, A1055, $C:$C, C1055, $E:$E, "Approved", $Z:$Z, "&lt;&gt;PFA GC", $F:$F, "&lt;&gt;No"), "")))</f>
        <v>1500</v>
      </c>
      <c r="E1055" s="16" t="s">
        <v>28</v>
      </c>
      <c r="F1055" s="49">
        <v>45475</v>
      </c>
      <c r="G1055" s="28" t="s">
        <v>30</v>
      </c>
      <c r="H1055" s="41"/>
      <c r="I1055" s="41"/>
      <c r="J1055" s="41"/>
      <c r="K1055" s="41"/>
      <c r="L1055" s="55">
        <v>16124</v>
      </c>
      <c r="M1055" s="41"/>
      <c r="N1055" s="41"/>
      <c r="O1055" s="41"/>
      <c r="P1055" s="41"/>
      <c r="Q1055" s="41"/>
      <c r="R1055" s="7"/>
      <c r="S1055" s="41"/>
      <c r="T1055" s="46"/>
      <c r="U1055" s="7"/>
      <c r="V1055" s="22" t="s">
        <v>32</v>
      </c>
      <c r="W1055" s="41" t="s">
        <v>61</v>
      </c>
      <c r="X1055" s="7" t="s">
        <v>34</v>
      </c>
      <c r="Y1055" s="10">
        <v>50</v>
      </c>
      <c r="Z1055" s="23" t="s">
        <v>89</v>
      </c>
      <c r="AA1055" s="41" t="s">
        <v>63</v>
      </c>
      <c r="AB1055" s="63"/>
      <c r="AC1055" s="41"/>
      <c r="AF1055" s="23"/>
    </row>
    <row r="1056" spans="1:32" ht="15" customHeight="1" x14ac:dyDescent="0.25">
      <c r="A1056" s="42" t="s">
        <v>1273</v>
      </c>
      <c r="B1056" s="47">
        <v>45475</v>
      </c>
      <c r="C1056" s="44">
        <f>YEAR(B1056) - YEAR(_xlfn.MINIFS($B:$B, $A:$A, A1056)) + 1</f>
        <v>2</v>
      </c>
      <c r="D1056" s="15">
        <f>IF(C1056=1, 1500 - SUMIFS($Y:$Y, $A:$A, A1056, $C:$C, C1056, $E:$E, "Approved", $Z:$Z, "&lt;&gt;PFA GC", $F:$F, "&lt;&gt;No"),
   IF(C1056=2, 1000 - SUMIFS($Y:$Y, $A:$A, A1056, $C:$C, C1056, $E:$E, "Approved", $Z:$Z, "&lt;&gt;PFA GC", $F:$F, "&lt;&gt;No"),
   IF(C1056&gt;=3, 500 - SUMIFS($Y:$Y, $A:$A, A1056, $C:$C, C1056, $E:$E, "Approved", $Z:$Z, "&lt;&gt;PFA GC", $F:$F, "&lt;&gt;No"), "")))</f>
        <v>235.27999999999997</v>
      </c>
      <c r="E1056" s="16" t="s">
        <v>28</v>
      </c>
      <c r="F1056" s="49" t="s">
        <v>136</v>
      </c>
      <c r="G1056" s="44" t="s">
        <v>30</v>
      </c>
      <c r="H1056" s="41" t="s">
        <v>93</v>
      </c>
      <c r="I1056" s="41" t="s">
        <v>94</v>
      </c>
      <c r="J1056" s="41">
        <v>68528</v>
      </c>
      <c r="K1056" s="41" t="s">
        <v>95</v>
      </c>
      <c r="L1056" s="55">
        <v>28666</v>
      </c>
      <c r="M1056" s="41" t="s">
        <v>101</v>
      </c>
      <c r="N1056" s="41" t="s">
        <v>97</v>
      </c>
      <c r="O1056" s="41" t="s">
        <v>98</v>
      </c>
      <c r="P1056" s="41" t="s">
        <v>303</v>
      </c>
      <c r="Q1056" s="41" t="s">
        <v>323</v>
      </c>
      <c r="R1056" s="7" t="s">
        <v>488</v>
      </c>
      <c r="S1056" s="41">
        <v>2</v>
      </c>
      <c r="T1056" s="46">
        <v>450</v>
      </c>
      <c r="U1056" s="7">
        <v>20</v>
      </c>
      <c r="V1056" s="34" t="s">
        <v>81</v>
      </c>
      <c r="W1056" s="41" t="s">
        <v>768</v>
      </c>
      <c r="X1056" s="7" t="s">
        <v>43</v>
      </c>
      <c r="Y1056" s="10">
        <v>136</v>
      </c>
      <c r="Z1056" s="41" t="s">
        <v>232</v>
      </c>
      <c r="AA1056" s="12" t="s">
        <v>769</v>
      </c>
      <c r="AB1056" s="51"/>
      <c r="AC1056" s="23" t="s">
        <v>29</v>
      </c>
      <c r="AF1056" s="23"/>
    </row>
    <row r="1057" spans="1:32" ht="15" customHeight="1" x14ac:dyDescent="0.25">
      <c r="A1057" s="42" t="s">
        <v>1273</v>
      </c>
      <c r="B1057" s="47">
        <v>45475</v>
      </c>
      <c r="C1057" s="44">
        <f>YEAR(B1057) - YEAR(_xlfn.MINIFS($B:$B, $A:$A, A1057)) + 1</f>
        <v>2</v>
      </c>
      <c r="D1057" s="15">
        <f>IF(C1057=1, 1500 - SUMIFS($Y:$Y, $A:$A, A1057, $C:$C, C1057, $E:$E, "Approved", $Z:$Z, "&lt;&gt;PFA GC", $F:$F, "&lt;&gt;No"),
   IF(C1057=2, 1000 - SUMIFS($Y:$Y, $A:$A, A1057, $C:$C, C1057, $E:$E, "Approved", $Z:$Z, "&lt;&gt;PFA GC", $F:$F, "&lt;&gt;No"),
   IF(C1057&gt;=3, 500 - SUMIFS($Y:$Y, $A:$A, A1057, $C:$C, C1057, $E:$E, "Approved", $Z:$Z, "&lt;&gt;PFA GC", $F:$F, "&lt;&gt;No"), "")))</f>
        <v>235.27999999999997</v>
      </c>
      <c r="E1057" s="16" t="s">
        <v>28</v>
      </c>
      <c r="F1057" s="49" t="s">
        <v>136</v>
      </c>
      <c r="G1057" s="44" t="s">
        <v>30</v>
      </c>
      <c r="H1057" s="41" t="s">
        <v>93</v>
      </c>
      <c r="I1057" s="41" t="s">
        <v>94</v>
      </c>
      <c r="J1057" s="41">
        <v>68528</v>
      </c>
      <c r="K1057" s="41" t="s">
        <v>95</v>
      </c>
      <c r="L1057" s="55">
        <v>28666</v>
      </c>
      <c r="M1057" s="41" t="s">
        <v>101</v>
      </c>
      <c r="N1057" s="41" t="s">
        <v>97</v>
      </c>
      <c r="O1057" s="41" t="s">
        <v>98</v>
      </c>
      <c r="P1057" s="41" t="s">
        <v>303</v>
      </c>
      <c r="Q1057" s="41" t="s">
        <v>323</v>
      </c>
      <c r="R1057" s="7" t="s">
        <v>488</v>
      </c>
      <c r="S1057" s="41">
        <v>2</v>
      </c>
      <c r="T1057" s="46">
        <v>450</v>
      </c>
      <c r="U1057" s="7">
        <v>20</v>
      </c>
      <c r="V1057" s="34" t="s">
        <v>81</v>
      </c>
      <c r="W1057" s="41" t="s">
        <v>768</v>
      </c>
      <c r="X1057" s="7" t="s">
        <v>49</v>
      </c>
      <c r="Y1057" s="10">
        <v>246.36</v>
      </c>
      <c r="Z1057" s="41" t="s">
        <v>232</v>
      </c>
      <c r="AA1057" s="12" t="s">
        <v>218</v>
      </c>
      <c r="AB1057" s="51"/>
      <c r="AC1057" s="23" t="s">
        <v>29</v>
      </c>
      <c r="AF1057" s="23"/>
    </row>
    <row r="1058" spans="1:32" ht="15" customHeight="1" x14ac:dyDescent="0.25">
      <c r="A1058" s="42" t="s">
        <v>1744</v>
      </c>
      <c r="B1058" s="47">
        <v>45476</v>
      </c>
      <c r="C1058" s="29">
        <f>YEAR(B1058) - YEAR(_xlfn.MINIFS($B:$B, $A:$A, A1058)) + 1</f>
        <v>1</v>
      </c>
      <c r="D1058" s="15">
        <f>IF(C1058=1, 1500 - SUMIFS($Y:$Y, $A:$A, A1058, $C:$C, C1058, $E:$E, "Approved", $Z:$Z, "&lt;&gt;PFA GC", $F:$F, "&lt;&gt;No"),
   IF(C1058=2, 1000 - SUMIFS($Y:$Y, $A:$A, A1058, $C:$C, C1058, $E:$E, "Approved", $Z:$Z, "&lt;&gt;PFA GC", $F:$F, "&lt;&gt;No"),
   IF(C1058&gt;=3, 500 - SUMIFS($Y:$Y, $A:$A, A1058, $C:$C, C1058, $E:$E, "Approved", $Z:$Z, "&lt;&gt;PFA GC", $F:$F, "&lt;&gt;No"), "")))</f>
        <v>1500</v>
      </c>
      <c r="E1058" s="16" t="s">
        <v>28</v>
      </c>
      <c r="F1058" s="49">
        <v>45476</v>
      </c>
      <c r="G1058" s="28" t="s">
        <v>30</v>
      </c>
      <c r="H1058" s="41"/>
      <c r="I1058" s="41"/>
      <c r="J1058" s="41"/>
      <c r="K1058" s="41"/>
      <c r="L1058" s="55">
        <v>14381</v>
      </c>
      <c r="M1058" s="41"/>
      <c r="N1058" s="41"/>
      <c r="O1058" s="41"/>
      <c r="P1058" s="41"/>
      <c r="Q1058" s="41"/>
      <c r="R1058" s="7"/>
      <c r="S1058" s="41"/>
      <c r="T1058" s="46"/>
      <c r="U1058" s="7"/>
      <c r="V1058" s="22" t="s">
        <v>32</v>
      </c>
      <c r="W1058" s="41" t="s">
        <v>61</v>
      </c>
      <c r="X1058" s="7" t="s">
        <v>34</v>
      </c>
      <c r="Y1058" s="10">
        <v>50</v>
      </c>
      <c r="Z1058" s="23" t="s">
        <v>89</v>
      </c>
      <c r="AA1058" s="41" t="s">
        <v>63</v>
      </c>
      <c r="AB1058" s="63"/>
      <c r="AC1058" s="41"/>
      <c r="AF1058" s="23"/>
    </row>
    <row r="1059" spans="1:32" ht="15" customHeight="1" x14ac:dyDescent="0.25">
      <c r="A1059" s="30" t="s">
        <v>1703</v>
      </c>
      <c r="B1059" s="13">
        <v>45476</v>
      </c>
      <c r="C1059" s="29">
        <f>YEAR(B1059) - YEAR(_xlfn.MINIFS($B:$B, $A:$A, A1059)) + 1</f>
        <v>1</v>
      </c>
      <c r="D1059" s="15">
        <f>IF(C1059=1, 1500 - SUMIFS($Y:$Y, $A:$A, A1059, $C:$C, C1059, $E:$E, "Approved", $Z:$Z, "&lt;&gt;PFA GC", $F:$F, "&lt;&gt;No"),
   IF(C1059=2, 1000 - SUMIFS($Y:$Y, $A:$A, A1059, $C:$C, C1059, $E:$E, "Approved", $Z:$Z, "&lt;&gt;PFA GC", $F:$F, "&lt;&gt;No"),
   IF(C1059&gt;=3, 500 - SUMIFS($Y:$Y, $A:$A, A1059, $C:$C, C1059, $E:$E, "Approved", $Z:$Z, "&lt;&gt;PFA GC", $F:$F, "&lt;&gt;No"), "")))</f>
        <v>390.02</v>
      </c>
      <c r="E1059" s="16" t="s">
        <v>28</v>
      </c>
      <c r="F1059" s="49" t="s">
        <v>29</v>
      </c>
      <c r="G1059" s="44" t="s">
        <v>30</v>
      </c>
      <c r="H1059" s="23" t="s">
        <v>93</v>
      </c>
      <c r="I1059" s="23" t="s">
        <v>94</v>
      </c>
      <c r="J1059" s="23">
        <v>68504</v>
      </c>
      <c r="K1059" s="37" t="s">
        <v>95</v>
      </c>
      <c r="L1059" s="20">
        <v>18780</v>
      </c>
      <c r="M1059" s="37" t="s">
        <v>235</v>
      </c>
      <c r="N1059" s="37" t="s">
        <v>102</v>
      </c>
      <c r="O1059" s="37" t="s">
        <v>98</v>
      </c>
      <c r="P1059" s="37" t="s">
        <v>270</v>
      </c>
      <c r="Q1059" s="37" t="s">
        <v>114</v>
      </c>
      <c r="R1059" s="7" t="s">
        <v>486</v>
      </c>
      <c r="S1059" s="23">
        <v>2</v>
      </c>
      <c r="T1059" s="43">
        <v>2581</v>
      </c>
      <c r="U1059" s="7">
        <v>15</v>
      </c>
      <c r="V1059" s="34" t="s">
        <v>81</v>
      </c>
      <c r="W1059" s="23" t="s">
        <v>610</v>
      </c>
      <c r="X1059" s="7" t="s">
        <v>43</v>
      </c>
      <c r="Y1059" s="10">
        <v>550</v>
      </c>
      <c r="Z1059" s="23" t="s">
        <v>232</v>
      </c>
      <c r="AA1059" s="12" t="s">
        <v>773</v>
      </c>
      <c r="AB1059" s="51"/>
      <c r="AC1059" s="23"/>
      <c r="AF1059" s="23"/>
    </row>
    <row r="1060" spans="1:32" ht="15" customHeight="1" x14ac:dyDescent="0.25">
      <c r="A1060" s="42" t="s">
        <v>1745</v>
      </c>
      <c r="B1060" s="47">
        <v>45476</v>
      </c>
      <c r="C1060" s="44">
        <f>YEAR(B1060) - YEAR(_xlfn.MINIFS($B:$B, $A:$A, A1060)) + 1</f>
        <v>1</v>
      </c>
      <c r="D1060" s="15">
        <f>IF(C1060=1, 1500 - SUMIFS($Y:$Y, $A:$A, A1060, $C:$C, C1060, $E:$E, "Approved", $Z:$Z, "&lt;&gt;PFA GC", $F:$F, "&lt;&gt;No"),
   IF(C1060=2, 1000 - SUMIFS($Y:$Y, $A:$A, A1060, $C:$C, C1060, $E:$E, "Approved", $Z:$Z, "&lt;&gt;PFA GC", $F:$F, "&lt;&gt;No"),
   IF(C1060&gt;=3, 500 - SUMIFS($Y:$Y, $A:$A, A1060, $C:$C, C1060, $E:$E, "Approved", $Z:$Z, "&lt;&gt;PFA GC", $F:$F, "&lt;&gt;No"), "")))</f>
        <v>1300</v>
      </c>
      <c r="E1060" s="16" t="s">
        <v>28</v>
      </c>
      <c r="F1060" s="49" t="s">
        <v>29</v>
      </c>
      <c r="G1060" s="44" t="s">
        <v>30</v>
      </c>
      <c r="H1060" s="41" t="s">
        <v>143</v>
      </c>
      <c r="I1060" s="41" t="s">
        <v>94</v>
      </c>
      <c r="J1060" s="41">
        <v>68901</v>
      </c>
      <c r="K1060" s="41" t="s">
        <v>95</v>
      </c>
      <c r="L1060" s="55">
        <v>21858</v>
      </c>
      <c r="M1060" s="41" t="s">
        <v>96</v>
      </c>
      <c r="N1060" s="41" t="s">
        <v>97</v>
      </c>
      <c r="O1060" s="41" t="s">
        <v>98</v>
      </c>
      <c r="P1060" s="41" t="s">
        <v>270</v>
      </c>
      <c r="Q1060" s="41" t="s">
        <v>114</v>
      </c>
      <c r="R1060" s="7" t="s">
        <v>488</v>
      </c>
      <c r="S1060" s="41">
        <v>2</v>
      </c>
      <c r="T1060" s="46">
        <v>2103</v>
      </c>
      <c r="U1060" s="7">
        <v>100</v>
      </c>
      <c r="V1060" s="22" t="s">
        <v>144</v>
      </c>
      <c r="W1060" s="23" t="s">
        <v>145</v>
      </c>
      <c r="X1060" s="7" t="s">
        <v>40</v>
      </c>
      <c r="Y1060" s="10">
        <v>200</v>
      </c>
      <c r="Z1060" s="41" t="s">
        <v>35</v>
      </c>
      <c r="AA1060" s="12" t="s">
        <v>169</v>
      </c>
      <c r="AB1060" s="51"/>
      <c r="AC1060" s="23"/>
      <c r="AF1060" s="23"/>
    </row>
    <row r="1061" spans="1:32" ht="15" customHeight="1" x14ac:dyDescent="0.25">
      <c r="A1061" s="42" t="s">
        <v>1743</v>
      </c>
      <c r="B1061" s="47">
        <v>45476</v>
      </c>
      <c r="C1061" s="44">
        <f>YEAR(B1061) - YEAR(_xlfn.MINIFS($B:$B, $A:$A, A1061)) + 1</f>
        <v>1</v>
      </c>
      <c r="D1061" s="15">
        <f>IF(C1061=1, 1500 - SUMIFS($Y:$Y, $A:$A, A1061, $C:$C, C1061, $E:$E, "Approved", $Z:$Z, "&lt;&gt;PFA GC", $F:$F, "&lt;&gt;No"),
   IF(C1061=2, 1000 - SUMIFS($Y:$Y, $A:$A, A1061, $C:$C, C1061, $E:$E, "Approved", $Z:$Z, "&lt;&gt;PFA GC", $F:$F, "&lt;&gt;No"),
   IF(C1061&gt;=3, 500 - SUMIFS($Y:$Y, $A:$A, A1061, $C:$C, C1061, $E:$E, "Approved", $Z:$Z, "&lt;&gt;PFA GC", $F:$F, "&lt;&gt;No"), "")))</f>
        <v>81.980000000000018</v>
      </c>
      <c r="E1061" s="16" t="s">
        <v>28</v>
      </c>
      <c r="F1061" s="49" t="s">
        <v>29</v>
      </c>
      <c r="G1061" s="44" t="s">
        <v>30</v>
      </c>
      <c r="H1061" s="41" t="s">
        <v>277</v>
      </c>
      <c r="I1061" s="41" t="s">
        <v>94</v>
      </c>
      <c r="J1061" s="41">
        <v>68601</v>
      </c>
      <c r="K1061" s="41" t="s">
        <v>95</v>
      </c>
      <c r="L1061" s="55">
        <v>22410</v>
      </c>
      <c r="M1061" s="41" t="s">
        <v>101</v>
      </c>
      <c r="N1061" s="41" t="s">
        <v>97</v>
      </c>
      <c r="O1061" s="41" t="s">
        <v>98</v>
      </c>
      <c r="P1061" s="41" t="s">
        <v>270</v>
      </c>
      <c r="Q1061" s="41" t="s">
        <v>231</v>
      </c>
      <c r="R1061" s="7" t="s">
        <v>507</v>
      </c>
      <c r="S1061" s="41">
        <v>1</v>
      </c>
      <c r="T1061" s="46">
        <v>2569.88</v>
      </c>
      <c r="U1061" s="7">
        <v>4</v>
      </c>
      <c r="V1061" s="34" t="s">
        <v>68</v>
      </c>
      <c r="W1061" s="41" t="s">
        <v>163</v>
      </c>
      <c r="X1061" s="7" t="s">
        <v>45</v>
      </c>
      <c r="Y1061" s="10">
        <v>26</v>
      </c>
      <c r="Z1061" s="41" t="s">
        <v>38</v>
      </c>
      <c r="AA1061" s="12" t="s">
        <v>770</v>
      </c>
      <c r="AB1061" s="51"/>
      <c r="AC1061" s="23"/>
      <c r="AF1061" s="23"/>
    </row>
    <row r="1062" spans="1:32" ht="15" customHeight="1" x14ac:dyDescent="0.25">
      <c r="A1062" s="42" t="s">
        <v>1743</v>
      </c>
      <c r="B1062" s="47">
        <v>45476</v>
      </c>
      <c r="C1062" s="44">
        <f>YEAR(B1062) - YEAR(_xlfn.MINIFS($B:$B, $A:$A, A1062)) + 1</f>
        <v>1</v>
      </c>
      <c r="D1062" s="15">
        <f>IF(C1062=1, 1500 - SUMIFS($Y:$Y, $A:$A, A1062, $C:$C, C1062, $E:$E, "Approved", $Z:$Z, "&lt;&gt;PFA GC", $F:$F, "&lt;&gt;No"),
   IF(C1062=2, 1000 - SUMIFS($Y:$Y, $A:$A, A1062, $C:$C, C1062, $E:$E, "Approved", $Z:$Z, "&lt;&gt;PFA GC", $F:$F, "&lt;&gt;No"),
   IF(C1062&gt;=3, 500 - SUMIFS($Y:$Y, $A:$A, A1062, $C:$C, C1062, $E:$E, "Approved", $Z:$Z, "&lt;&gt;PFA GC", $F:$F, "&lt;&gt;No"), "")))</f>
        <v>81.980000000000018</v>
      </c>
      <c r="E1062" s="16" t="s">
        <v>28</v>
      </c>
      <c r="F1062" s="49" t="s">
        <v>29</v>
      </c>
      <c r="G1062" s="44" t="s">
        <v>30</v>
      </c>
      <c r="H1062" s="41" t="s">
        <v>277</v>
      </c>
      <c r="I1062" s="41" t="s">
        <v>94</v>
      </c>
      <c r="J1062" s="41">
        <v>68601</v>
      </c>
      <c r="K1062" s="41" t="s">
        <v>95</v>
      </c>
      <c r="L1062" s="55">
        <v>22410</v>
      </c>
      <c r="M1062" s="41" t="s">
        <v>101</v>
      </c>
      <c r="N1062" s="41" t="s">
        <v>97</v>
      </c>
      <c r="O1062" s="41" t="s">
        <v>98</v>
      </c>
      <c r="P1062" s="41" t="s">
        <v>270</v>
      </c>
      <c r="Q1062" s="41" t="s">
        <v>231</v>
      </c>
      <c r="R1062" s="7" t="s">
        <v>507</v>
      </c>
      <c r="S1062" s="41">
        <v>1</v>
      </c>
      <c r="T1062" s="46">
        <v>2569.88</v>
      </c>
      <c r="U1062" s="7">
        <v>4</v>
      </c>
      <c r="V1062" s="34" t="s">
        <v>68</v>
      </c>
      <c r="W1062" s="41" t="s">
        <v>163</v>
      </c>
      <c r="X1062" s="7" t="s">
        <v>45</v>
      </c>
      <c r="Y1062" s="10">
        <v>43.89</v>
      </c>
      <c r="Z1062" s="41" t="s">
        <v>38</v>
      </c>
      <c r="AA1062" s="12" t="s">
        <v>771</v>
      </c>
      <c r="AB1062" s="51"/>
      <c r="AC1062" s="23"/>
      <c r="AF1062" s="23"/>
    </row>
    <row r="1063" spans="1:32" ht="15" customHeight="1" x14ac:dyDescent="0.25">
      <c r="A1063" s="42" t="s">
        <v>1743</v>
      </c>
      <c r="B1063" s="47">
        <v>45476</v>
      </c>
      <c r="C1063" s="44">
        <f>YEAR(B1063) - YEAR(_xlfn.MINIFS($B:$B, $A:$A, A1063)) + 1</f>
        <v>1</v>
      </c>
      <c r="D1063" s="15">
        <f>IF(C1063=1, 1500 - SUMIFS($Y:$Y, $A:$A, A1063, $C:$C, C1063, $E:$E, "Approved", $Z:$Z, "&lt;&gt;PFA GC", $F:$F, "&lt;&gt;No"),
   IF(C1063=2, 1000 - SUMIFS($Y:$Y, $A:$A, A1063, $C:$C, C1063, $E:$E, "Approved", $Z:$Z, "&lt;&gt;PFA GC", $F:$F, "&lt;&gt;No"),
   IF(C1063&gt;=3, 500 - SUMIFS($Y:$Y, $A:$A, A1063, $C:$C, C1063, $E:$E, "Approved", $Z:$Z, "&lt;&gt;PFA GC", $F:$F, "&lt;&gt;No"), "")))</f>
        <v>81.980000000000018</v>
      </c>
      <c r="E1063" s="16" t="s">
        <v>28</v>
      </c>
      <c r="F1063" s="49" t="s">
        <v>29</v>
      </c>
      <c r="G1063" s="44" t="s">
        <v>30</v>
      </c>
      <c r="H1063" s="41" t="s">
        <v>277</v>
      </c>
      <c r="I1063" s="41" t="s">
        <v>94</v>
      </c>
      <c r="J1063" s="41">
        <v>68601</v>
      </c>
      <c r="K1063" s="41" t="s">
        <v>95</v>
      </c>
      <c r="L1063" s="55">
        <v>22410</v>
      </c>
      <c r="M1063" s="41" t="s">
        <v>101</v>
      </c>
      <c r="N1063" s="41" t="s">
        <v>97</v>
      </c>
      <c r="O1063" s="41" t="s">
        <v>98</v>
      </c>
      <c r="P1063" s="41" t="s">
        <v>270</v>
      </c>
      <c r="Q1063" s="41" t="s">
        <v>231</v>
      </c>
      <c r="R1063" s="7" t="s">
        <v>507</v>
      </c>
      <c r="S1063" s="41">
        <v>1</v>
      </c>
      <c r="T1063" s="46">
        <v>2569.88</v>
      </c>
      <c r="U1063" s="7">
        <v>4</v>
      </c>
      <c r="V1063" s="34" t="s">
        <v>68</v>
      </c>
      <c r="W1063" s="41" t="s">
        <v>163</v>
      </c>
      <c r="X1063" s="7" t="s">
        <v>45</v>
      </c>
      <c r="Y1063" s="10">
        <v>78.569999999999993</v>
      </c>
      <c r="Z1063" s="41" t="s">
        <v>38</v>
      </c>
      <c r="AA1063" s="12" t="s">
        <v>772</v>
      </c>
      <c r="AB1063" s="51"/>
      <c r="AC1063" s="23"/>
      <c r="AF1063" s="23"/>
    </row>
    <row r="1064" spans="1:32" ht="15" customHeight="1" x14ac:dyDescent="0.25">
      <c r="A1064" s="42" t="s">
        <v>1746</v>
      </c>
      <c r="B1064" s="47">
        <v>45478</v>
      </c>
      <c r="C1064" s="44">
        <f>YEAR(B1064) - YEAR(_xlfn.MINIFS($B:$B, $A:$A, A1064)) + 1</f>
        <v>1</v>
      </c>
      <c r="D1064" s="15">
        <f>IF(C1064=1, 1500 - SUMIFS($Y:$Y, $A:$A, A1064, $C:$C, C1064, $E:$E, "Approved", $Z:$Z, "&lt;&gt;PFA GC", $F:$F, "&lt;&gt;No"),
   IF(C1064=2, 1000 - SUMIFS($Y:$Y, $A:$A, A1064, $C:$C, C1064, $E:$E, "Approved", $Z:$Z, "&lt;&gt;PFA GC", $F:$F, "&lt;&gt;No"),
   IF(C1064&gt;=3, 500 - SUMIFS($Y:$Y, $A:$A, A1064, $C:$C, C1064, $E:$E, "Approved", $Z:$Z, "&lt;&gt;PFA GC", $F:$F, "&lt;&gt;No"), "")))</f>
        <v>1000</v>
      </c>
      <c r="E1064" s="16" t="s">
        <v>28</v>
      </c>
      <c r="F1064" s="49" t="s">
        <v>29</v>
      </c>
      <c r="G1064" s="44" t="s">
        <v>30</v>
      </c>
      <c r="H1064" s="41" t="s">
        <v>774</v>
      </c>
      <c r="I1064" s="41" t="s">
        <v>94</v>
      </c>
      <c r="J1064" s="41">
        <v>69154</v>
      </c>
      <c r="K1064" s="41" t="s">
        <v>95</v>
      </c>
      <c r="L1064" s="55">
        <v>24994</v>
      </c>
      <c r="M1064" s="41" t="s">
        <v>96</v>
      </c>
      <c r="N1064" s="41" t="s">
        <v>97</v>
      </c>
      <c r="O1064" s="41" t="s">
        <v>98</v>
      </c>
      <c r="P1064" s="41" t="s">
        <v>270</v>
      </c>
      <c r="Q1064" s="41" t="s">
        <v>323</v>
      </c>
      <c r="R1064" s="7" t="s">
        <v>507</v>
      </c>
      <c r="S1064" s="41">
        <v>2</v>
      </c>
      <c r="T1064" s="46">
        <v>3278.34</v>
      </c>
      <c r="U1064" s="7">
        <v>724</v>
      </c>
      <c r="V1064" s="34" t="s">
        <v>81</v>
      </c>
      <c r="W1064" s="41" t="s">
        <v>580</v>
      </c>
      <c r="X1064" s="7" t="s">
        <v>40</v>
      </c>
      <c r="Y1064" s="10">
        <v>500</v>
      </c>
      <c r="Z1064" s="41" t="s">
        <v>35</v>
      </c>
      <c r="AA1064" s="12" t="s">
        <v>169</v>
      </c>
      <c r="AB1064" s="51"/>
      <c r="AC1064" s="23"/>
      <c r="AF1064" s="23"/>
    </row>
    <row r="1065" spans="1:32" ht="15" customHeight="1" x14ac:dyDescent="0.25">
      <c r="A1065" s="42" t="s">
        <v>1747</v>
      </c>
      <c r="B1065" s="47">
        <v>45481</v>
      </c>
      <c r="C1065" s="44">
        <f>YEAR(B1065) - YEAR(_xlfn.MINIFS($B:$B, $A:$A, A1065)) + 1</f>
        <v>1</v>
      </c>
      <c r="D1065" s="15">
        <f>IF(C1065=1, 1500 - SUMIFS($Y:$Y, $A:$A, A1065, $C:$C, C1065, $E:$E, "Approved", $Z:$Z, "&lt;&gt;PFA GC", $F:$F, "&lt;&gt;No"),
   IF(C1065=2, 1000 - SUMIFS($Y:$Y, $A:$A, A1065, $C:$C, C1065, $E:$E, "Approved", $Z:$Z, "&lt;&gt;PFA GC", $F:$F, "&lt;&gt;No"),
   IF(C1065&gt;=3, 500 - SUMIFS($Y:$Y, $A:$A, A1065, $C:$C, C1065, $E:$E, "Approved", $Z:$Z, "&lt;&gt;PFA GC", $F:$F, "&lt;&gt;No"), "")))</f>
        <v>718.62</v>
      </c>
      <c r="E1065" s="16" t="s">
        <v>28</v>
      </c>
      <c r="F1065" s="49">
        <v>45481</v>
      </c>
      <c r="G1065" s="28" t="s">
        <v>30</v>
      </c>
      <c r="H1065" s="41" t="s">
        <v>775</v>
      </c>
      <c r="I1065" s="41" t="s">
        <v>94</v>
      </c>
      <c r="J1065" s="41">
        <v>68901</v>
      </c>
      <c r="K1065" s="41" t="s">
        <v>95</v>
      </c>
      <c r="L1065" s="55">
        <v>17199</v>
      </c>
      <c r="M1065" s="41" t="s">
        <v>101</v>
      </c>
      <c r="N1065" s="41" t="s">
        <v>97</v>
      </c>
      <c r="O1065" s="41" t="s">
        <v>98</v>
      </c>
      <c r="P1065" s="41" t="s">
        <v>270</v>
      </c>
      <c r="Q1065" s="41" t="s">
        <v>114</v>
      </c>
      <c r="R1065" s="7" t="s">
        <v>486</v>
      </c>
      <c r="S1065" s="41">
        <v>1</v>
      </c>
      <c r="T1065" s="46">
        <v>1641</v>
      </c>
      <c r="U1065" s="7">
        <v>40</v>
      </c>
      <c r="V1065" s="22" t="s">
        <v>32</v>
      </c>
      <c r="W1065" s="41" t="s">
        <v>61</v>
      </c>
      <c r="X1065" s="7" t="s">
        <v>34</v>
      </c>
      <c r="Y1065" s="10">
        <v>50</v>
      </c>
      <c r="Z1065" s="23" t="s">
        <v>89</v>
      </c>
      <c r="AA1065" s="41" t="s">
        <v>63</v>
      </c>
      <c r="AB1065" s="63"/>
      <c r="AC1065" s="41"/>
      <c r="AF1065" s="23"/>
    </row>
    <row r="1066" spans="1:32" ht="15" customHeight="1" x14ac:dyDescent="0.25">
      <c r="A1066" s="42" t="s">
        <v>1750</v>
      </c>
      <c r="B1066" s="47">
        <v>45481</v>
      </c>
      <c r="C1066" s="44">
        <f>YEAR(B1066) - YEAR(_xlfn.MINIFS($B:$B, $A:$A, A1066)) + 1</f>
        <v>1</v>
      </c>
      <c r="D1066" s="15">
        <f>IF(C1066=1, 1500 - SUMIFS($Y:$Y, $A:$A, A1066, $C:$C, C1066, $E:$E, "Approved", $Z:$Z, "&lt;&gt;PFA GC", $F:$F, "&lt;&gt;No"),
   IF(C1066=2, 1000 - SUMIFS($Y:$Y, $A:$A, A1066, $C:$C, C1066, $E:$E, "Approved", $Z:$Z, "&lt;&gt;PFA GC", $F:$F, "&lt;&gt;No"),
   IF(C1066&gt;=3, 500 - SUMIFS($Y:$Y, $A:$A, A1066, $C:$C, C1066, $E:$E, "Approved", $Z:$Z, "&lt;&gt;PFA GC", $F:$F, "&lt;&gt;No"), "")))</f>
        <v>220.55999999999995</v>
      </c>
      <c r="E1066" s="16" t="s">
        <v>28</v>
      </c>
      <c r="F1066" s="49" t="s">
        <v>29</v>
      </c>
      <c r="G1066" s="44" t="s">
        <v>30</v>
      </c>
      <c r="H1066" s="41" t="s">
        <v>93</v>
      </c>
      <c r="I1066" s="41" t="s">
        <v>94</v>
      </c>
      <c r="J1066" s="41">
        <v>68507</v>
      </c>
      <c r="K1066" s="41" t="s">
        <v>95</v>
      </c>
      <c r="L1066" s="55">
        <v>21344</v>
      </c>
      <c r="M1066" s="41" t="s">
        <v>96</v>
      </c>
      <c r="N1066" s="41" t="s">
        <v>97</v>
      </c>
      <c r="O1066" s="41" t="s">
        <v>98</v>
      </c>
      <c r="P1066" s="41" t="s">
        <v>270</v>
      </c>
      <c r="Q1066" s="41" t="s">
        <v>114</v>
      </c>
      <c r="R1066" s="7" t="s">
        <v>486</v>
      </c>
      <c r="S1066" s="41">
        <v>2</v>
      </c>
      <c r="T1066" s="46">
        <v>2168.4</v>
      </c>
      <c r="U1066" s="7">
        <v>30</v>
      </c>
      <c r="V1066" s="34" t="s">
        <v>81</v>
      </c>
      <c r="W1066" s="41" t="s">
        <v>610</v>
      </c>
      <c r="X1066" s="7" t="s">
        <v>43</v>
      </c>
      <c r="Y1066" s="10">
        <v>1279.44</v>
      </c>
      <c r="Z1066" s="41" t="s">
        <v>232</v>
      </c>
      <c r="AA1066" s="12" t="s">
        <v>779</v>
      </c>
      <c r="AB1066" s="51"/>
      <c r="AC1066" s="23"/>
      <c r="AF1066" s="23"/>
    </row>
    <row r="1067" spans="1:32" ht="15" customHeight="1" x14ac:dyDescent="0.25">
      <c r="A1067" s="30" t="s">
        <v>1701</v>
      </c>
      <c r="B1067" s="13">
        <v>45481</v>
      </c>
      <c r="C1067" s="29">
        <f>YEAR(B1067) - YEAR(_xlfn.MINIFS($B:$B, $A:$A, A1067)) + 1</f>
        <v>1</v>
      </c>
      <c r="D1067" s="15">
        <f>IF(C1067=1, 1500 - SUMIFS($Y:$Y, $A:$A, A1067, $C:$C, C1067, $E:$E, "Approved", $Z:$Z, "&lt;&gt;PFA GC", $F:$F, "&lt;&gt;No"),
   IF(C1067=2, 1000 - SUMIFS($Y:$Y, $A:$A, A1067, $C:$C, C1067, $E:$E, "Approved", $Z:$Z, "&lt;&gt;PFA GC", $F:$F, "&lt;&gt;No"),
   IF(C1067&gt;=3, 500 - SUMIFS($Y:$Y, $A:$A, A1067, $C:$C, C1067, $E:$E, "Approved", $Z:$Z, "&lt;&gt;PFA GC", $F:$F, "&lt;&gt;No"), "")))</f>
        <v>0</v>
      </c>
      <c r="E1067" s="16" t="s">
        <v>28</v>
      </c>
      <c r="F1067" s="28" t="s">
        <v>29</v>
      </c>
      <c r="G1067" s="29" t="s">
        <v>30</v>
      </c>
      <c r="H1067" s="23" t="s">
        <v>470</v>
      </c>
      <c r="I1067" s="23" t="s">
        <v>471</v>
      </c>
      <c r="J1067" s="23">
        <v>51501</v>
      </c>
      <c r="K1067" s="37" t="s">
        <v>95</v>
      </c>
      <c r="L1067" s="20">
        <v>22081</v>
      </c>
      <c r="M1067" s="37" t="s">
        <v>96</v>
      </c>
      <c r="N1067" s="37" t="s">
        <v>102</v>
      </c>
      <c r="O1067" s="37" t="s">
        <v>98</v>
      </c>
      <c r="P1067" s="37" t="s">
        <v>270</v>
      </c>
      <c r="Q1067" s="37" t="s">
        <v>114</v>
      </c>
      <c r="R1067" s="7" t="s">
        <v>507</v>
      </c>
      <c r="S1067" s="23">
        <v>2</v>
      </c>
      <c r="T1067" s="43">
        <v>2624</v>
      </c>
      <c r="U1067" s="7">
        <v>50</v>
      </c>
      <c r="V1067" s="22" t="s">
        <v>32</v>
      </c>
      <c r="W1067" s="23" t="s">
        <v>730</v>
      </c>
      <c r="X1067" s="7" t="s">
        <v>34</v>
      </c>
      <c r="Y1067" s="10">
        <v>200</v>
      </c>
      <c r="Z1067" s="23" t="s">
        <v>35</v>
      </c>
      <c r="AA1067" s="12" t="s">
        <v>52</v>
      </c>
      <c r="AB1067" s="51"/>
      <c r="AC1067" s="23"/>
      <c r="AF1067" s="23"/>
    </row>
    <row r="1068" spans="1:32" ht="15" customHeight="1" x14ac:dyDescent="0.25">
      <c r="A1068" s="30" t="s">
        <v>1701</v>
      </c>
      <c r="B1068" s="13">
        <v>45481</v>
      </c>
      <c r="C1068" s="29">
        <f>YEAR(B1068) - YEAR(_xlfn.MINIFS($B:$B, $A:$A, A1068)) + 1</f>
        <v>1</v>
      </c>
      <c r="D1068" s="15">
        <f>IF(C1068=1, 1500 - SUMIFS($Y:$Y, $A:$A, A1068, $C:$C, C1068, $E:$E, "Approved", $Z:$Z, "&lt;&gt;PFA GC", $F:$F, "&lt;&gt;No"),
   IF(C1068=2, 1000 - SUMIFS($Y:$Y, $A:$A, A1068, $C:$C, C1068, $E:$E, "Approved", $Z:$Z, "&lt;&gt;PFA GC", $F:$F, "&lt;&gt;No"),
   IF(C1068&gt;=3, 500 - SUMIFS($Y:$Y, $A:$A, A1068, $C:$C, C1068, $E:$E, "Approved", $Z:$Z, "&lt;&gt;PFA GC", $F:$F, "&lt;&gt;No"), "")))</f>
        <v>0</v>
      </c>
      <c r="E1068" s="16" t="s">
        <v>28</v>
      </c>
      <c r="F1068" s="28" t="s">
        <v>29</v>
      </c>
      <c r="G1068" s="29" t="s">
        <v>30</v>
      </c>
      <c r="H1068" s="23" t="s">
        <v>470</v>
      </c>
      <c r="I1068" s="23" t="s">
        <v>471</v>
      </c>
      <c r="J1068" s="23">
        <v>51501</v>
      </c>
      <c r="K1068" s="37" t="s">
        <v>95</v>
      </c>
      <c r="L1068" s="20">
        <v>22081</v>
      </c>
      <c r="M1068" s="37" t="s">
        <v>96</v>
      </c>
      <c r="N1068" s="37" t="s">
        <v>102</v>
      </c>
      <c r="O1068" s="37" t="s">
        <v>98</v>
      </c>
      <c r="P1068" s="37" t="s">
        <v>270</v>
      </c>
      <c r="Q1068" s="37" t="s">
        <v>114</v>
      </c>
      <c r="R1068" s="7" t="s">
        <v>507</v>
      </c>
      <c r="S1068" s="23">
        <v>2</v>
      </c>
      <c r="T1068" s="43">
        <v>2624</v>
      </c>
      <c r="U1068" s="7">
        <v>50</v>
      </c>
      <c r="V1068" s="48" t="s">
        <v>32</v>
      </c>
      <c r="W1068" s="23" t="s">
        <v>730</v>
      </c>
      <c r="X1068" s="7" t="s">
        <v>40</v>
      </c>
      <c r="Y1068" s="10">
        <v>200</v>
      </c>
      <c r="Z1068" s="23" t="s">
        <v>35</v>
      </c>
      <c r="AA1068" s="12" t="s">
        <v>169</v>
      </c>
      <c r="AB1068" s="51"/>
      <c r="AC1068" s="23"/>
      <c r="AF1068" s="23"/>
    </row>
    <row r="1069" spans="1:32" ht="15" customHeight="1" x14ac:dyDescent="0.25">
      <c r="A1069" s="42" t="s">
        <v>1748</v>
      </c>
      <c r="B1069" s="47">
        <v>45481</v>
      </c>
      <c r="C1069" s="44">
        <f>YEAR(B1069) - YEAR(_xlfn.MINIFS($B:$B, $A:$A, A1069)) + 1</f>
        <v>1</v>
      </c>
      <c r="D1069" s="15">
        <f>IF(C1069=1, 1500 - SUMIFS($Y:$Y, $A:$A, A1069, $C:$C, C1069, $E:$E, "Approved", $Z:$Z, "&lt;&gt;PFA GC", $F:$F, "&lt;&gt;No"),
   IF(C1069=2, 1000 - SUMIFS($Y:$Y, $A:$A, A1069, $C:$C, C1069, $E:$E, "Approved", $Z:$Z, "&lt;&gt;PFA GC", $F:$F, "&lt;&gt;No"),
   IF(C1069&gt;=3, 500 - SUMIFS($Y:$Y, $A:$A, A1069, $C:$C, C1069, $E:$E, "Approved", $Z:$Z, "&lt;&gt;PFA GC", $F:$F, "&lt;&gt;No"), "")))</f>
        <v>1066.6100000000001</v>
      </c>
      <c r="E1069" s="16" t="s">
        <v>28</v>
      </c>
      <c r="F1069" s="49" t="s">
        <v>29</v>
      </c>
      <c r="G1069" s="44" t="s">
        <v>30</v>
      </c>
      <c r="H1069" s="41" t="s">
        <v>100</v>
      </c>
      <c r="I1069" s="41" t="s">
        <v>94</v>
      </c>
      <c r="J1069" s="41">
        <v>68122</v>
      </c>
      <c r="K1069" s="41" t="s">
        <v>95</v>
      </c>
      <c r="L1069" s="55">
        <v>23913</v>
      </c>
      <c r="M1069" s="41" t="s">
        <v>108</v>
      </c>
      <c r="N1069" s="41" t="s">
        <v>97</v>
      </c>
      <c r="O1069" s="41" t="s">
        <v>98</v>
      </c>
      <c r="P1069" s="41" t="s">
        <v>270</v>
      </c>
      <c r="Q1069" s="41" t="s">
        <v>114</v>
      </c>
      <c r="R1069" s="7" t="s">
        <v>488</v>
      </c>
      <c r="S1069" s="41">
        <v>1</v>
      </c>
      <c r="T1069" s="46">
        <v>1150</v>
      </c>
      <c r="U1069" s="7">
        <v>14</v>
      </c>
      <c r="V1069" s="41" t="s">
        <v>84</v>
      </c>
      <c r="W1069" s="23" t="s">
        <v>717</v>
      </c>
      <c r="X1069" s="7" t="s">
        <v>45</v>
      </c>
      <c r="Y1069" s="10">
        <v>183.39</v>
      </c>
      <c r="Z1069" s="23" t="s">
        <v>38</v>
      </c>
      <c r="AA1069" s="12" t="s">
        <v>54</v>
      </c>
      <c r="AB1069" s="51"/>
      <c r="AC1069" s="23" t="s">
        <v>29</v>
      </c>
      <c r="AF1069" s="23"/>
    </row>
    <row r="1070" spans="1:32" ht="15" customHeight="1" x14ac:dyDescent="0.25">
      <c r="A1070" s="42" t="s">
        <v>1748</v>
      </c>
      <c r="B1070" s="47">
        <v>45481</v>
      </c>
      <c r="C1070" s="44">
        <f>YEAR(B1070) - YEAR(_xlfn.MINIFS($B:$B, $A:$A, A1070)) + 1</f>
        <v>1</v>
      </c>
      <c r="D1070" s="15">
        <f>IF(C1070=1, 1500 - SUMIFS($Y:$Y, $A:$A, A1070, $C:$C, C1070, $E:$E, "Approved", $Z:$Z, "&lt;&gt;PFA GC", $F:$F, "&lt;&gt;No"),
   IF(C1070=2, 1000 - SUMIFS($Y:$Y, $A:$A, A1070, $C:$C, C1070, $E:$E, "Approved", $Z:$Z, "&lt;&gt;PFA GC", $F:$F, "&lt;&gt;No"),
   IF(C1070&gt;=3, 500 - SUMIFS($Y:$Y, $A:$A, A1070, $C:$C, C1070, $E:$E, "Approved", $Z:$Z, "&lt;&gt;PFA GC", $F:$F, "&lt;&gt;No"), "")))</f>
        <v>1066.6100000000001</v>
      </c>
      <c r="E1070" s="16" t="s">
        <v>28</v>
      </c>
      <c r="F1070" s="49" t="s">
        <v>29</v>
      </c>
      <c r="G1070" s="44" t="s">
        <v>30</v>
      </c>
      <c r="H1070" s="41" t="s">
        <v>100</v>
      </c>
      <c r="I1070" s="41" t="s">
        <v>94</v>
      </c>
      <c r="J1070" s="41">
        <v>68122</v>
      </c>
      <c r="K1070" s="41" t="s">
        <v>95</v>
      </c>
      <c r="L1070" s="55">
        <v>23913</v>
      </c>
      <c r="M1070" s="41" t="s">
        <v>108</v>
      </c>
      <c r="N1070" s="41" t="s">
        <v>97</v>
      </c>
      <c r="O1070" s="41" t="s">
        <v>98</v>
      </c>
      <c r="P1070" s="41" t="s">
        <v>270</v>
      </c>
      <c r="Q1070" s="41" t="s">
        <v>114</v>
      </c>
      <c r="R1070" s="7" t="s">
        <v>488</v>
      </c>
      <c r="S1070" s="41">
        <v>1</v>
      </c>
      <c r="T1070" s="46">
        <v>1150</v>
      </c>
      <c r="U1070" s="7">
        <v>14</v>
      </c>
      <c r="V1070" s="41" t="s">
        <v>84</v>
      </c>
      <c r="W1070" s="23" t="s">
        <v>717</v>
      </c>
      <c r="X1070" s="7" t="s">
        <v>45</v>
      </c>
      <c r="Y1070" s="10">
        <v>250</v>
      </c>
      <c r="Z1070" s="23" t="s">
        <v>38</v>
      </c>
      <c r="AA1070" s="12" t="s">
        <v>55</v>
      </c>
      <c r="AB1070" s="51"/>
      <c r="AC1070" s="23" t="s">
        <v>29</v>
      </c>
      <c r="AF1070" s="23"/>
    </row>
    <row r="1071" spans="1:32" ht="15" customHeight="1" x14ac:dyDescent="0.25">
      <c r="A1071" s="42" t="s">
        <v>1749</v>
      </c>
      <c r="B1071" s="47">
        <v>45481</v>
      </c>
      <c r="C1071" s="44">
        <f>YEAR(B1071) - YEAR(_xlfn.MINIFS($B:$B, $A:$A, A1071)) + 1</f>
        <v>1</v>
      </c>
      <c r="D1071" s="15">
        <f>IF(C1071=1, 1500 - SUMIFS($Y:$Y, $A:$A, A1071, $C:$C, C1071, $E:$E, "Approved", $Z:$Z, "&lt;&gt;PFA GC", $F:$F, "&lt;&gt;No"),
   IF(C1071=2, 1000 - SUMIFS($Y:$Y, $A:$A, A1071, $C:$C, C1071, $E:$E, "Approved", $Z:$Z, "&lt;&gt;PFA GC", $F:$F, "&lt;&gt;No"),
   IF(C1071&gt;=3, 500 - SUMIFS($Y:$Y, $A:$A, A1071, $C:$C, C1071, $E:$E, "Approved", $Z:$Z, "&lt;&gt;PFA GC", $F:$F, "&lt;&gt;No"), "")))</f>
        <v>1500</v>
      </c>
      <c r="E1071" s="36" t="s">
        <v>147</v>
      </c>
      <c r="F1071" s="28" t="s">
        <v>99</v>
      </c>
      <c r="G1071" s="44" t="s">
        <v>196</v>
      </c>
      <c r="H1071" s="41" t="s">
        <v>776</v>
      </c>
      <c r="I1071" s="41" t="s">
        <v>777</v>
      </c>
      <c r="J1071" s="41">
        <v>321164</v>
      </c>
      <c r="K1071" s="41" t="s">
        <v>95</v>
      </c>
      <c r="L1071" s="55">
        <v>28076</v>
      </c>
      <c r="M1071" s="41" t="s">
        <v>101</v>
      </c>
      <c r="N1071" s="41" t="s">
        <v>97</v>
      </c>
      <c r="O1071" s="41" t="s">
        <v>98</v>
      </c>
      <c r="P1071" s="41" t="s">
        <v>270</v>
      </c>
      <c r="Q1071" s="41" t="s">
        <v>114</v>
      </c>
      <c r="R1071" s="7" t="s">
        <v>517</v>
      </c>
      <c r="S1071" s="41">
        <v>2</v>
      </c>
      <c r="T1071" s="46">
        <v>1100</v>
      </c>
      <c r="U1071" s="7">
        <v>0</v>
      </c>
      <c r="V1071" s="34" t="s">
        <v>778</v>
      </c>
      <c r="W1071" s="41"/>
      <c r="X1071" s="7" t="s">
        <v>41</v>
      </c>
      <c r="Y1071" s="10">
        <v>0</v>
      </c>
      <c r="Z1071" s="23"/>
      <c r="AA1071" s="12"/>
      <c r="AB1071" s="51"/>
      <c r="AC1071" s="29"/>
      <c r="AF1071" s="23"/>
    </row>
    <row r="1072" spans="1:32" ht="15" customHeight="1" x14ac:dyDescent="0.25">
      <c r="A1072" s="30" t="s">
        <v>1648</v>
      </c>
      <c r="B1072" s="13">
        <v>45481</v>
      </c>
      <c r="C1072" s="29">
        <f>YEAR(B1072) - YEAR(_xlfn.MINIFS($B:$B, $A:$A, A1072)) + 1</f>
        <v>1</v>
      </c>
      <c r="D1072" s="15">
        <f>IF(C1072=1, 1500 - SUMIFS($Y:$Y, $A:$A, A1072, $C:$C, C1072, $E:$E, "Approved", $Z:$Z, "&lt;&gt;PFA GC", $F:$F, "&lt;&gt;No"),
   IF(C1072=2, 1000 - SUMIFS($Y:$Y, $A:$A, A1072, $C:$C, C1072, $E:$E, "Approved", $Z:$Z, "&lt;&gt;PFA GC", $F:$F, "&lt;&gt;No"),
   IF(C1072&gt;=3, 500 - SUMIFS($Y:$Y, $A:$A, A1072, $C:$C, C1072, $E:$E, "Approved", $Z:$Z, "&lt;&gt;PFA GC", $F:$F, "&lt;&gt;No"), "")))</f>
        <v>-2.1199999999998909</v>
      </c>
      <c r="E1072" s="16" t="s">
        <v>28</v>
      </c>
      <c r="F1072" s="28" t="s">
        <v>29</v>
      </c>
      <c r="G1072" s="29" t="s">
        <v>30</v>
      </c>
      <c r="H1072" s="23" t="s">
        <v>110</v>
      </c>
      <c r="I1072" s="23" t="s">
        <v>94</v>
      </c>
      <c r="J1072" s="23">
        <v>68355</v>
      </c>
      <c r="K1072" s="37" t="s">
        <v>95</v>
      </c>
      <c r="L1072" s="20">
        <v>30567</v>
      </c>
      <c r="M1072" s="37" t="s">
        <v>101</v>
      </c>
      <c r="N1072" s="37" t="s">
        <v>102</v>
      </c>
      <c r="O1072" s="37" t="s">
        <v>98</v>
      </c>
      <c r="P1072" s="37" t="s">
        <v>270</v>
      </c>
      <c r="Q1072" s="37" t="s">
        <v>231</v>
      </c>
      <c r="R1072" s="7" t="s">
        <v>499</v>
      </c>
      <c r="S1072" s="23">
        <v>1</v>
      </c>
      <c r="T1072" s="43">
        <v>438</v>
      </c>
      <c r="U1072" s="7">
        <v>200</v>
      </c>
      <c r="V1072" s="22" t="s">
        <v>85</v>
      </c>
      <c r="W1072" s="23" t="s">
        <v>692</v>
      </c>
      <c r="X1072" s="7" t="s">
        <v>42</v>
      </c>
      <c r="Y1072" s="10">
        <v>164.95</v>
      </c>
      <c r="Z1072" s="23" t="s">
        <v>38</v>
      </c>
      <c r="AA1072" s="12" t="s">
        <v>62</v>
      </c>
      <c r="AB1072" s="51"/>
      <c r="AC1072" s="23"/>
      <c r="AF1072" s="23"/>
    </row>
    <row r="1073" spans="1:32" ht="15" customHeight="1" x14ac:dyDescent="0.25">
      <c r="A1073" s="42" t="s">
        <v>1752</v>
      </c>
      <c r="B1073" s="47">
        <v>45482</v>
      </c>
      <c r="C1073" s="44">
        <f>YEAR(B1073) - YEAR(_xlfn.MINIFS($B:$B, $A:$A, A1073)) + 1</f>
        <v>1</v>
      </c>
      <c r="D1073" s="15">
        <f>IF(C1073=1, 1500 - SUMIFS($Y:$Y, $A:$A, A1073, $C:$C, C1073, $E:$E, "Approved", $Z:$Z, "&lt;&gt;PFA GC", $F:$F, "&lt;&gt;No"),
   IF(C1073=2, 1000 - SUMIFS($Y:$Y, $A:$A, A1073, $C:$C, C1073, $E:$E, "Approved", $Z:$Z, "&lt;&gt;PFA GC", $F:$F, "&lt;&gt;No"),
   IF(C1073&gt;=3, 500 - SUMIFS($Y:$Y, $A:$A, A1073, $C:$C, C1073, $E:$E, "Approved", $Z:$Z, "&lt;&gt;PFA GC", $F:$F, "&lt;&gt;No"), "")))</f>
        <v>286.65000000000009</v>
      </c>
      <c r="E1073" s="16" t="s">
        <v>28</v>
      </c>
      <c r="F1073" s="49" t="s">
        <v>29</v>
      </c>
      <c r="G1073" s="44" t="s">
        <v>30</v>
      </c>
      <c r="H1073" s="41" t="s">
        <v>277</v>
      </c>
      <c r="I1073" s="41" t="s">
        <v>94</v>
      </c>
      <c r="J1073" s="41">
        <v>68601</v>
      </c>
      <c r="K1073" s="41" t="s">
        <v>95</v>
      </c>
      <c r="L1073" s="55">
        <v>19105</v>
      </c>
      <c r="M1073" s="41" t="s">
        <v>111</v>
      </c>
      <c r="N1073" s="41" t="s">
        <v>97</v>
      </c>
      <c r="O1073" s="41" t="s">
        <v>98</v>
      </c>
      <c r="P1073" s="41" t="s">
        <v>270</v>
      </c>
      <c r="Q1073" s="41" t="s">
        <v>114</v>
      </c>
      <c r="R1073" s="7" t="s">
        <v>517</v>
      </c>
      <c r="S1073" s="41">
        <v>1</v>
      </c>
      <c r="T1073" s="46">
        <v>1239.8</v>
      </c>
      <c r="U1073" s="7">
        <v>160</v>
      </c>
      <c r="V1073" s="41" t="s">
        <v>81</v>
      </c>
      <c r="W1073" s="41" t="s">
        <v>610</v>
      </c>
      <c r="X1073" s="7" t="s">
        <v>49</v>
      </c>
      <c r="Y1073" s="10">
        <v>713.35</v>
      </c>
      <c r="Z1073" s="23"/>
      <c r="AA1073" s="12"/>
      <c r="AB1073" s="51"/>
      <c r="AC1073" s="23"/>
      <c r="AF1073" s="23"/>
    </row>
    <row r="1074" spans="1:32" ht="15" customHeight="1" x14ac:dyDescent="0.25">
      <c r="A1074" s="42" t="s">
        <v>1754</v>
      </c>
      <c r="B1074" s="47">
        <v>45482</v>
      </c>
      <c r="C1074" s="44">
        <f>YEAR(B1074) - YEAR(_xlfn.MINIFS($B:$B, $A:$A, A1074)) + 1</f>
        <v>1</v>
      </c>
      <c r="D1074" s="15">
        <f>IF(C1074=1, 1500 - SUMIFS($Y:$Y, $A:$A, A1074, $C:$C, C1074, $E:$E, "Approved", $Z:$Z, "&lt;&gt;PFA GC", $F:$F, "&lt;&gt;No"),
   IF(C1074=2, 1000 - SUMIFS($Y:$Y, $A:$A, A1074, $C:$C, C1074, $E:$E, "Approved", $Z:$Z, "&lt;&gt;PFA GC", $F:$F, "&lt;&gt;No"),
   IF(C1074&gt;=3, 500 - SUMIFS($Y:$Y, $A:$A, A1074, $C:$C, C1074, $E:$E, "Approved", $Z:$Z, "&lt;&gt;PFA GC", $F:$F, "&lt;&gt;No"), "")))</f>
        <v>715.09</v>
      </c>
      <c r="E1074" s="16" t="s">
        <v>28</v>
      </c>
      <c r="F1074" s="49" t="s">
        <v>29</v>
      </c>
      <c r="G1074" s="44" t="s">
        <v>30</v>
      </c>
      <c r="H1074" s="41" t="s">
        <v>93</v>
      </c>
      <c r="I1074" s="41" t="s">
        <v>94</v>
      </c>
      <c r="J1074" s="41">
        <v>68506</v>
      </c>
      <c r="K1074" s="41" t="s">
        <v>95</v>
      </c>
      <c r="L1074" s="55">
        <v>21093</v>
      </c>
      <c r="M1074" s="41" t="s">
        <v>96</v>
      </c>
      <c r="N1074" s="41" t="s">
        <v>102</v>
      </c>
      <c r="O1074" s="41" t="s">
        <v>98</v>
      </c>
      <c r="P1074" s="41" t="s">
        <v>270</v>
      </c>
      <c r="Q1074" s="41" t="s">
        <v>231</v>
      </c>
      <c r="R1074" s="7" t="s">
        <v>519</v>
      </c>
      <c r="S1074" s="41">
        <v>2</v>
      </c>
      <c r="T1074" s="46">
        <v>4846</v>
      </c>
      <c r="U1074" s="7">
        <v>5</v>
      </c>
      <c r="V1074" s="41" t="s">
        <v>85</v>
      </c>
      <c r="W1074" s="41" t="s">
        <v>107</v>
      </c>
      <c r="X1074" s="7" t="s">
        <v>49</v>
      </c>
      <c r="Y1074" s="10">
        <v>784.91</v>
      </c>
      <c r="Z1074" s="23"/>
      <c r="AA1074" s="12"/>
      <c r="AB1074" s="51"/>
      <c r="AC1074" s="23"/>
      <c r="AF1074" s="23"/>
    </row>
    <row r="1075" spans="1:32" ht="15" customHeight="1" x14ac:dyDescent="0.25">
      <c r="A1075" s="42" t="s">
        <v>1753</v>
      </c>
      <c r="B1075" s="47">
        <v>45482</v>
      </c>
      <c r="C1075" s="29">
        <f>YEAR(B1075) - YEAR(_xlfn.MINIFS($B:$B, $A:$A, A1075)) + 1</f>
        <v>1</v>
      </c>
      <c r="D1075" s="15">
        <f>IF(C1075=1, 1500 - SUMIFS($Y:$Y, $A:$A, A1075, $C:$C, C1075, $E:$E, "Approved", $Z:$Z, "&lt;&gt;PFA GC", $F:$F, "&lt;&gt;No"),
   IF(C1075=2, 1000 - SUMIFS($Y:$Y, $A:$A, A1075, $C:$C, C1075, $E:$E, "Approved", $Z:$Z, "&lt;&gt;PFA GC", $F:$F, "&lt;&gt;No"),
   IF(C1075&gt;=3, 500 - SUMIFS($Y:$Y, $A:$A, A1075, $C:$C, C1075, $E:$E, "Approved", $Z:$Z, "&lt;&gt;PFA GC", $F:$F, "&lt;&gt;No"), "")))</f>
        <v>1500</v>
      </c>
      <c r="E1075" s="16" t="s">
        <v>28</v>
      </c>
      <c r="F1075" s="49">
        <v>45482</v>
      </c>
      <c r="G1075" s="28" t="s">
        <v>30</v>
      </c>
      <c r="H1075" s="41"/>
      <c r="I1075" s="41"/>
      <c r="J1075" s="41"/>
      <c r="K1075" s="41"/>
      <c r="L1075" s="55">
        <v>26794</v>
      </c>
      <c r="M1075" s="41"/>
      <c r="N1075" s="41"/>
      <c r="O1075" s="41"/>
      <c r="P1075" s="41"/>
      <c r="Q1075" s="41"/>
      <c r="R1075" s="7"/>
      <c r="S1075" s="41"/>
      <c r="T1075" s="46"/>
      <c r="U1075" s="7"/>
      <c r="V1075" s="22" t="s">
        <v>32</v>
      </c>
      <c r="W1075" s="41" t="s">
        <v>61</v>
      </c>
      <c r="X1075" s="7" t="s">
        <v>34</v>
      </c>
      <c r="Y1075" s="10">
        <v>50</v>
      </c>
      <c r="Z1075" s="23" t="s">
        <v>89</v>
      </c>
      <c r="AA1075" s="41" t="s">
        <v>63</v>
      </c>
      <c r="AB1075" s="63"/>
      <c r="AC1075" s="41"/>
      <c r="AF1075" s="23"/>
    </row>
    <row r="1076" spans="1:32" ht="15" customHeight="1" x14ac:dyDescent="0.25">
      <c r="A1076" s="42" t="s">
        <v>1751</v>
      </c>
      <c r="B1076" s="47">
        <v>45482</v>
      </c>
      <c r="C1076" s="44">
        <f>YEAR(B1076) - YEAR(_xlfn.MINIFS($B:$B, $A:$A, A1076)) + 1</f>
        <v>1</v>
      </c>
      <c r="D1076" s="15">
        <f>IF(C1076=1, 1500 - SUMIFS($Y:$Y, $A:$A, A1076, $C:$C, C1076, $E:$E, "Approved", $Z:$Z, "&lt;&gt;PFA GC", $F:$F, "&lt;&gt;No"),
   IF(C1076=2, 1000 - SUMIFS($Y:$Y, $A:$A, A1076, $C:$C, C1076, $E:$E, "Approved", $Z:$Z, "&lt;&gt;PFA GC", $F:$F, "&lt;&gt;No"),
   IF(C1076&gt;=3, 500 - SUMIFS($Y:$Y, $A:$A, A1076, $C:$C, C1076, $E:$E, "Approved", $Z:$Z, "&lt;&gt;PFA GC", $F:$F, "&lt;&gt;No"), "")))</f>
        <v>381</v>
      </c>
      <c r="E1076" s="16" t="s">
        <v>28</v>
      </c>
      <c r="F1076" s="49" t="s">
        <v>29</v>
      </c>
      <c r="G1076" s="44" t="s">
        <v>30</v>
      </c>
      <c r="H1076" s="41" t="s">
        <v>100</v>
      </c>
      <c r="I1076" s="41" t="s">
        <v>94</v>
      </c>
      <c r="J1076" s="41">
        <v>68112</v>
      </c>
      <c r="K1076" s="41" t="s">
        <v>95</v>
      </c>
      <c r="L1076" s="55">
        <v>27738</v>
      </c>
      <c r="M1076" s="41" t="s">
        <v>101</v>
      </c>
      <c r="N1076" s="41" t="s">
        <v>97</v>
      </c>
      <c r="O1076" s="41" t="s">
        <v>103</v>
      </c>
      <c r="P1076" s="41" t="s">
        <v>270</v>
      </c>
      <c r="Q1076" s="41" t="s">
        <v>114</v>
      </c>
      <c r="R1076" s="7" t="s">
        <v>488</v>
      </c>
      <c r="S1076" s="41">
        <v>5</v>
      </c>
      <c r="T1076" s="46">
        <v>848</v>
      </c>
      <c r="U1076" s="7">
        <v>26</v>
      </c>
      <c r="V1076" s="34" t="s">
        <v>84</v>
      </c>
      <c r="W1076" s="41" t="s">
        <v>526</v>
      </c>
      <c r="X1076" s="7" t="s">
        <v>34</v>
      </c>
      <c r="Y1076" s="10">
        <v>250</v>
      </c>
      <c r="Z1076" s="23" t="s">
        <v>37</v>
      </c>
      <c r="AA1076" s="12" t="s">
        <v>735</v>
      </c>
      <c r="AB1076" s="51"/>
      <c r="AC1076" s="23"/>
      <c r="AF1076" s="23"/>
    </row>
    <row r="1077" spans="1:32" ht="15" customHeight="1" x14ac:dyDescent="0.25">
      <c r="A1077" s="42" t="s">
        <v>1751</v>
      </c>
      <c r="B1077" s="47">
        <v>45482</v>
      </c>
      <c r="C1077" s="44">
        <f>YEAR(B1077) - YEAR(_xlfn.MINIFS($B:$B, $A:$A, A1077)) + 1</f>
        <v>1</v>
      </c>
      <c r="D1077" s="15">
        <f>IF(C1077=1, 1500 - SUMIFS($Y:$Y, $A:$A, A1077, $C:$C, C1077, $E:$E, "Approved", $Z:$Z, "&lt;&gt;PFA GC", $F:$F, "&lt;&gt;No"),
   IF(C1077=2, 1000 - SUMIFS($Y:$Y, $A:$A, A1077, $C:$C, C1077, $E:$E, "Approved", $Z:$Z, "&lt;&gt;PFA GC", $F:$F, "&lt;&gt;No"),
   IF(C1077&gt;=3, 500 - SUMIFS($Y:$Y, $A:$A, A1077, $C:$C, C1077, $E:$E, "Approved", $Z:$Z, "&lt;&gt;PFA GC", $F:$F, "&lt;&gt;No"), "")))</f>
        <v>381</v>
      </c>
      <c r="E1077" s="16" t="s">
        <v>28</v>
      </c>
      <c r="F1077" s="28" t="s">
        <v>99</v>
      </c>
      <c r="G1077" s="29" t="s">
        <v>659</v>
      </c>
      <c r="H1077" s="41" t="s">
        <v>100</v>
      </c>
      <c r="I1077" s="41" t="s">
        <v>94</v>
      </c>
      <c r="J1077" s="41">
        <v>68112</v>
      </c>
      <c r="K1077" s="41" t="s">
        <v>95</v>
      </c>
      <c r="L1077" s="55">
        <v>27738</v>
      </c>
      <c r="M1077" s="41" t="s">
        <v>101</v>
      </c>
      <c r="N1077" s="41" t="s">
        <v>97</v>
      </c>
      <c r="O1077" s="41" t="s">
        <v>103</v>
      </c>
      <c r="P1077" s="41" t="s">
        <v>270</v>
      </c>
      <c r="Q1077" s="41" t="s">
        <v>114</v>
      </c>
      <c r="R1077" s="7" t="s">
        <v>488</v>
      </c>
      <c r="S1077" s="41">
        <v>5</v>
      </c>
      <c r="T1077" s="46">
        <v>848</v>
      </c>
      <c r="U1077" s="7">
        <v>26</v>
      </c>
      <c r="V1077" s="41" t="s">
        <v>84</v>
      </c>
      <c r="W1077" s="41" t="s">
        <v>526</v>
      </c>
      <c r="X1077" s="7" t="s">
        <v>45</v>
      </c>
      <c r="Y1077" s="10">
        <v>282.36</v>
      </c>
      <c r="Z1077" s="23" t="s">
        <v>38</v>
      </c>
      <c r="AA1077" s="12" t="s">
        <v>780</v>
      </c>
      <c r="AB1077" s="51"/>
      <c r="AC1077" s="29" t="s">
        <v>29</v>
      </c>
      <c r="AF1077" s="23"/>
    </row>
    <row r="1078" spans="1:32" ht="15" customHeight="1" x14ac:dyDescent="0.25">
      <c r="A1078" s="42" t="s">
        <v>1751</v>
      </c>
      <c r="B1078" s="47">
        <v>45482</v>
      </c>
      <c r="C1078" s="44">
        <f>YEAR(B1078) - YEAR(_xlfn.MINIFS($B:$B, $A:$A, A1078)) + 1</f>
        <v>1</v>
      </c>
      <c r="D1078" s="15">
        <f>IF(C1078=1, 1500 - SUMIFS($Y:$Y, $A:$A, A1078, $C:$C, C1078, $E:$E, "Approved", $Z:$Z, "&lt;&gt;PFA GC", $F:$F, "&lt;&gt;No"),
   IF(C1078=2, 1000 - SUMIFS($Y:$Y, $A:$A, A1078, $C:$C, C1078, $E:$E, "Approved", $Z:$Z, "&lt;&gt;PFA GC", $F:$F, "&lt;&gt;No"),
   IF(C1078&gt;=3, 500 - SUMIFS($Y:$Y, $A:$A, A1078, $C:$C, C1078, $E:$E, "Approved", $Z:$Z, "&lt;&gt;PFA GC", $F:$F, "&lt;&gt;No"), "")))</f>
        <v>381</v>
      </c>
      <c r="E1078" s="16" t="s">
        <v>28</v>
      </c>
      <c r="F1078" s="49" t="s">
        <v>29</v>
      </c>
      <c r="G1078" s="44" t="s">
        <v>30</v>
      </c>
      <c r="H1078" s="41" t="s">
        <v>100</v>
      </c>
      <c r="I1078" s="41" t="s">
        <v>94</v>
      </c>
      <c r="J1078" s="41">
        <v>68112</v>
      </c>
      <c r="K1078" s="41" t="s">
        <v>95</v>
      </c>
      <c r="L1078" s="55">
        <v>27738</v>
      </c>
      <c r="M1078" s="41" t="s">
        <v>101</v>
      </c>
      <c r="N1078" s="41" t="s">
        <v>97</v>
      </c>
      <c r="O1078" s="41" t="s">
        <v>103</v>
      </c>
      <c r="P1078" s="41" t="s">
        <v>270</v>
      </c>
      <c r="Q1078" s="41" t="s">
        <v>114</v>
      </c>
      <c r="R1078" s="7" t="s">
        <v>488</v>
      </c>
      <c r="S1078" s="41">
        <v>5</v>
      </c>
      <c r="T1078" s="46">
        <v>848</v>
      </c>
      <c r="U1078" s="7">
        <v>26</v>
      </c>
      <c r="V1078" s="34" t="s">
        <v>84</v>
      </c>
      <c r="W1078" s="41" t="s">
        <v>526</v>
      </c>
      <c r="X1078" s="7" t="s">
        <v>43</v>
      </c>
      <c r="Y1078" s="10">
        <v>869</v>
      </c>
      <c r="Z1078" s="23" t="s">
        <v>232</v>
      </c>
      <c r="AA1078" s="12" t="s">
        <v>781</v>
      </c>
      <c r="AB1078" s="51"/>
      <c r="AC1078" s="23"/>
      <c r="AF1078" s="23"/>
    </row>
    <row r="1079" spans="1:32" ht="15" customHeight="1" x14ac:dyDescent="0.25">
      <c r="A1079" s="42" t="s">
        <v>1690</v>
      </c>
      <c r="B1079" s="13">
        <v>45483</v>
      </c>
      <c r="C1079" s="29">
        <f>YEAR(B1079) - YEAR(_xlfn.MINIFS($B:$B, $A:$A, A1079)) + 1</f>
        <v>1</v>
      </c>
      <c r="D1079" s="15">
        <f>IF(C1079=1, 1500 - SUMIFS($Y:$Y, $A:$A, A1079, $C:$C, C1079, $E:$E, "Approved", $Z:$Z, "&lt;&gt;PFA GC", $F:$F, "&lt;&gt;No"),
   IF(C1079=2, 1000 - SUMIFS($Y:$Y, $A:$A, A1079, $C:$C, C1079, $E:$E, "Approved", $Z:$Z, "&lt;&gt;PFA GC", $F:$F, "&lt;&gt;No"),
   IF(C1079&gt;=3, 500 - SUMIFS($Y:$Y, $A:$A, A1079, $C:$C, C1079, $E:$E, "Approved", $Z:$Z, "&lt;&gt;PFA GC", $F:$F, "&lt;&gt;No"), "")))</f>
        <v>200</v>
      </c>
      <c r="E1079" s="16" t="s">
        <v>28</v>
      </c>
      <c r="F1079" s="28" t="s">
        <v>29</v>
      </c>
      <c r="G1079" s="29" t="s">
        <v>30</v>
      </c>
      <c r="H1079" s="23" t="s">
        <v>93</v>
      </c>
      <c r="I1079" s="23" t="s">
        <v>94</v>
      </c>
      <c r="J1079" s="23">
        <v>68504</v>
      </c>
      <c r="K1079" s="37" t="s">
        <v>95</v>
      </c>
      <c r="L1079" s="20">
        <v>20854</v>
      </c>
      <c r="M1079" s="37" t="s">
        <v>108</v>
      </c>
      <c r="N1079" s="37" t="s">
        <v>102</v>
      </c>
      <c r="O1079" s="37" t="s">
        <v>98</v>
      </c>
      <c r="P1079" s="37" t="s">
        <v>270</v>
      </c>
      <c r="Q1079" s="37" t="s">
        <v>114</v>
      </c>
      <c r="R1079" s="7" t="s">
        <v>517</v>
      </c>
      <c r="S1079" s="23">
        <v>1</v>
      </c>
      <c r="T1079" s="43">
        <v>1440</v>
      </c>
      <c r="U1079" s="7">
        <v>24</v>
      </c>
      <c r="V1079" s="41" t="s">
        <v>81</v>
      </c>
      <c r="W1079" s="23" t="s">
        <v>580</v>
      </c>
      <c r="X1079" s="7" t="s">
        <v>43</v>
      </c>
      <c r="Y1079" s="10">
        <v>650</v>
      </c>
      <c r="Z1079" s="23" t="s">
        <v>232</v>
      </c>
      <c r="AA1079" s="12" t="s">
        <v>725</v>
      </c>
      <c r="AB1079" s="51"/>
      <c r="AC1079" s="23"/>
      <c r="AF1079" s="23"/>
    </row>
    <row r="1080" spans="1:32" ht="15" customHeight="1" x14ac:dyDescent="0.25">
      <c r="A1080" s="42" t="s">
        <v>1415</v>
      </c>
      <c r="B1080" s="47">
        <v>45483</v>
      </c>
      <c r="C1080" s="44">
        <f>YEAR(B1080) - YEAR(_xlfn.MINIFS($B:$B, $A:$A, A1080)) + 1</f>
        <v>2</v>
      </c>
      <c r="D1080" s="15">
        <f>IF(C1080=1, 1500 - SUMIFS($Y:$Y, $A:$A, A1080, $C:$C, C1080, $E:$E, "Approved", $Z:$Z, "&lt;&gt;PFA GC", $F:$F, "&lt;&gt;No"),
   IF(C1080=2, 1000 - SUMIFS($Y:$Y, $A:$A, A1080, $C:$C, C1080, $E:$E, "Approved", $Z:$Z, "&lt;&gt;PFA GC", $F:$F, "&lt;&gt;No"),
   IF(C1080&gt;=3, 500 - SUMIFS($Y:$Y, $A:$A, A1080, $C:$C, C1080, $E:$E, "Approved", $Z:$Z, "&lt;&gt;PFA GC", $F:$F, "&lt;&gt;No"), "")))</f>
        <v>610.70000000000005</v>
      </c>
      <c r="E1080" s="16" t="s">
        <v>28</v>
      </c>
      <c r="F1080" s="49">
        <v>45483</v>
      </c>
      <c r="G1080" s="28" t="s">
        <v>30</v>
      </c>
      <c r="H1080" s="41"/>
      <c r="I1080" s="41"/>
      <c r="J1080" s="41"/>
      <c r="K1080" s="41"/>
      <c r="L1080" s="55">
        <v>22646</v>
      </c>
      <c r="M1080" s="41"/>
      <c r="N1080" s="41"/>
      <c r="O1080" s="41"/>
      <c r="P1080" s="41"/>
      <c r="Q1080" s="41"/>
      <c r="R1080" s="7"/>
      <c r="S1080" s="41"/>
      <c r="T1080" s="46"/>
      <c r="U1080" s="7"/>
      <c r="V1080" s="48" t="s">
        <v>32</v>
      </c>
      <c r="W1080" s="41" t="s">
        <v>61</v>
      </c>
      <c r="X1080" s="7" t="s">
        <v>34</v>
      </c>
      <c r="Y1080" s="10">
        <v>25</v>
      </c>
      <c r="Z1080" s="23" t="s">
        <v>89</v>
      </c>
      <c r="AA1080" s="41" t="s">
        <v>63</v>
      </c>
      <c r="AB1080" s="63"/>
      <c r="AC1080" s="41"/>
      <c r="AF1080" s="23"/>
    </row>
    <row r="1081" spans="1:32" ht="15" customHeight="1" x14ac:dyDescent="0.25">
      <c r="A1081" s="42" t="s">
        <v>1755</v>
      </c>
      <c r="B1081" s="47">
        <v>45483</v>
      </c>
      <c r="C1081" s="44">
        <f>YEAR(B1081) - YEAR(_xlfn.MINIFS($B:$B, $A:$A, A1081)) + 1</f>
        <v>1</v>
      </c>
      <c r="D1081" s="15">
        <f>IF(C1081=1, 1500 - SUMIFS($Y:$Y, $A:$A, A1081, $C:$C, C1081, $E:$E, "Approved", $Z:$Z, "&lt;&gt;PFA GC", $F:$F, "&lt;&gt;No"),
   IF(C1081=2, 1000 - SUMIFS($Y:$Y, $A:$A, A1081, $C:$C, C1081, $E:$E, "Approved", $Z:$Z, "&lt;&gt;PFA GC", $F:$F, "&lt;&gt;No"),
   IF(C1081&gt;=3, 500 - SUMIFS($Y:$Y, $A:$A, A1081, $C:$C, C1081, $E:$E, "Approved", $Z:$Z, "&lt;&gt;PFA GC", $F:$F, "&lt;&gt;No"), "")))</f>
        <v>1500</v>
      </c>
      <c r="E1081" s="36" t="s">
        <v>139</v>
      </c>
      <c r="F1081" s="28" t="s">
        <v>99</v>
      </c>
      <c r="G1081" s="44" t="s">
        <v>319</v>
      </c>
      <c r="H1081" s="41" t="s">
        <v>427</v>
      </c>
      <c r="I1081" s="41" t="s">
        <v>94</v>
      </c>
      <c r="J1081" s="41">
        <v>68467</v>
      </c>
      <c r="K1081" s="41" t="s">
        <v>95</v>
      </c>
      <c r="L1081" s="55">
        <v>26929</v>
      </c>
      <c r="M1081" s="41" t="s">
        <v>101</v>
      </c>
      <c r="N1081" s="41" t="s">
        <v>97</v>
      </c>
      <c r="O1081" s="41" t="s">
        <v>98</v>
      </c>
      <c r="P1081" s="41" t="s">
        <v>270</v>
      </c>
      <c r="Q1081" s="41" t="s">
        <v>114</v>
      </c>
      <c r="R1081" s="7" t="s">
        <v>486</v>
      </c>
      <c r="S1081" s="41">
        <v>1</v>
      </c>
      <c r="T1081" s="46">
        <v>1834</v>
      </c>
      <c r="U1081" s="7">
        <v>98</v>
      </c>
      <c r="V1081" s="22" t="s">
        <v>144</v>
      </c>
      <c r="W1081" s="23" t="s">
        <v>145</v>
      </c>
      <c r="X1081" s="7" t="s">
        <v>40</v>
      </c>
      <c r="Y1081" s="10">
        <v>500</v>
      </c>
      <c r="Z1081" s="23"/>
      <c r="AA1081" s="12"/>
      <c r="AB1081" s="51"/>
      <c r="AC1081" s="29"/>
      <c r="AF1081" s="23"/>
    </row>
    <row r="1082" spans="1:32" ht="15" customHeight="1" x14ac:dyDescent="0.25">
      <c r="A1082" s="42" t="s">
        <v>1747</v>
      </c>
      <c r="B1082" s="47">
        <v>45484</v>
      </c>
      <c r="C1082" s="44">
        <f>YEAR(B1082) - YEAR(_xlfn.MINIFS($B:$B, $A:$A, A1082)) + 1</f>
        <v>1</v>
      </c>
      <c r="D1082" s="15">
        <f>IF(C1082=1, 1500 - SUMIFS($Y:$Y, $A:$A, A1082, $C:$C, C1082, $E:$E, "Approved", $Z:$Z, "&lt;&gt;PFA GC", $F:$F, "&lt;&gt;No"),
   IF(C1082=2, 1000 - SUMIFS($Y:$Y, $A:$A, A1082, $C:$C, C1082, $E:$E, "Approved", $Z:$Z, "&lt;&gt;PFA GC", $F:$F, "&lt;&gt;No"),
   IF(C1082&gt;=3, 500 - SUMIFS($Y:$Y, $A:$A, A1082, $C:$C, C1082, $E:$E, "Approved", $Z:$Z, "&lt;&gt;PFA GC", $F:$F, "&lt;&gt;No"), "")))</f>
        <v>718.62</v>
      </c>
      <c r="E1082" s="16" t="s">
        <v>28</v>
      </c>
      <c r="F1082" s="49" t="s">
        <v>29</v>
      </c>
      <c r="G1082" s="44" t="s">
        <v>30</v>
      </c>
      <c r="H1082" s="41" t="s">
        <v>775</v>
      </c>
      <c r="I1082" s="41" t="s">
        <v>94</v>
      </c>
      <c r="J1082" s="41">
        <v>68901</v>
      </c>
      <c r="K1082" s="41" t="s">
        <v>95</v>
      </c>
      <c r="L1082" s="55">
        <v>17199</v>
      </c>
      <c r="M1082" s="41" t="s">
        <v>101</v>
      </c>
      <c r="N1082" s="41" t="s">
        <v>97</v>
      </c>
      <c r="O1082" s="41" t="s">
        <v>98</v>
      </c>
      <c r="P1082" s="41" t="s">
        <v>270</v>
      </c>
      <c r="Q1082" s="41" t="s">
        <v>114</v>
      </c>
      <c r="R1082" s="7" t="s">
        <v>486</v>
      </c>
      <c r="S1082" s="41">
        <v>1</v>
      </c>
      <c r="T1082" s="46">
        <v>1641</v>
      </c>
      <c r="U1082" s="7">
        <v>40</v>
      </c>
      <c r="V1082" s="22" t="s">
        <v>32</v>
      </c>
      <c r="W1082" s="41" t="s">
        <v>61</v>
      </c>
      <c r="X1082" s="7" t="s">
        <v>33</v>
      </c>
      <c r="Y1082" s="10">
        <v>104.81</v>
      </c>
      <c r="Z1082" s="23" t="s">
        <v>38</v>
      </c>
      <c r="AA1082" s="12" t="s">
        <v>87</v>
      </c>
      <c r="AB1082" s="51"/>
      <c r="AC1082" s="23"/>
      <c r="AF1082" s="23"/>
    </row>
    <row r="1083" spans="1:32" ht="15" customHeight="1" x14ac:dyDescent="0.25">
      <c r="A1083" s="42" t="s">
        <v>1759</v>
      </c>
      <c r="B1083" s="47">
        <v>45484</v>
      </c>
      <c r="C1083" s="44">
        <f>YEAR(B1083) - YEAR(_xlfn.MINIFS($B:$B, $A:$A, A1083)) + 1</f>
        <v>1</v>
      </c>
      <c r="D1083" s="15">
        <f>IF(C1083=1, 1500 - SUMIFS($Y:$Y, $A:$A, A1083, $C:$C, C1083, $E:$E, "Approved", $Z:$Z, "&lt;&gt;PFA GC", $F:$F, "&lt;&gt;No"),
   IF(C1083=2, 1000 - SUMIFS($Y:$Y, $A:$A, A1083, $C:$C, C1083, $E:$E, "Approved", $Z:$Z, "&lt;&gt;PFA GC", $F:$F, "&lt;&gt;No"),
   IF(C1083&gt;=3, 500 - SUMIFS($Y:$Y, $A:$A, A1083, $C:$C, C1083, $E:$E, "Approved", $Z:$Z, "&lt;&gt;PFA GC", $F:$F, "&lt;&gt;No"), "")))</f>
        <v>1000</v>
      </c>
      <c r="E1083" s="16" t="s">
        <v>28</v>
      </c>
      <c r="F1083" s="49" t="s">
        <v>29</v>
      </c>
      <c r="G1083" s="44" t="s">
        <v>30</v>
      </c>
      <c r="H1083" s="41" t="s">
        <v>390</v>
      </c>
      <c r="I1083" s="41" t="s">
        <v>94</v>
      </c>
      <c r="J1083" s="41">
        <v>68822</v>
      </c>
      <c r="K1083" s="41" t="s">
        <v>95</v>
      </c>
      <c r="L1083" s="55">
        <v>18420</v>
      </c>
      <c r="M1083" s="41" t="s">
        <v>108</v>
      </c>
      <c r="N1083" s="41" t="s">
        <v>97</v>
      </c>
      <c r="O1083" s="41" t="s">
        <v>98</v>
      </c>
      <c r="P1083" s="41" t="s">
        <v>270</v>
      </c>
      <c r="Q1083" s="41" t="s">
        <v>114</v>
      </c>
      <c r="R1083" s="7" t="s">
        <v>499</v>
      </c>
      <c r="S1083" s="41">
        <v>1</v>
      </c>
      <c r="T1083" s="46">
        <v>1262</v>
      </c>
      <c r="U1083" s="7">
        <v>132</v>
      </c>
      <c r="V1083" s="41" t="s">
        <v>84</v>
      </c>
      <c r="W1083" s="41" t="s">
        <v>740</v>
      </c>
      <c r="X1083" s="7" t="s">
        <v>40</v>
      </c>
      <c r="Y1083" s="10">
        <v>500</v>
      </c>
      <c r="Z1083" s="23" t="s">
        <v>37</v>
      </c>
      <c r="AA1083" s="12" t="s">
        <v>169</v>
      </c>
      <c r="AB1083" s="51"/>
      <c r="AC1083" s="23"/>
      <c r="AF1083" s="23"/>
    </row>
    <row r="1084" spans="1:32" ht="15" customHeight="1" x14ac:dyDescent="0.25">
      <c r="A1084" s="42" t="s">
        <v>1757</v>
      </c>
      <c r="B1084" s="47">
        <v>45484</v>
      </c>
      <c r="C1084" s="44">
        <f>YEAR(B1084) - YEAR(_xlfn.MINIFS($B:$B, $A:$A, A1084)) + 1</f>
        <v>1</v>
      </c>
      <c r="D1084" s="15">
        <f>IF(C1084=1, 1500 - SUMIFS($Y:$Y, $A:$A, A1084, $C:$C, C1084, $E:$E, "Approved", $Z:$Z, "&lt;&gt;PFA GC", $F:$F, "&lt;&gt;No"),
   IF(C1084=2, 1000 - SUMIFS($Y:$Y, $A:$A, A1084, $C:$C, C1084, $E:$E, "Approved", $Z:$Z, "&lt;&gt;PFA GC", $F:$F, "&lt;&gt;No"),
   IF(C1084&gt;=3, 500 - SUMIFS($Y:$Y, $A:$A, A1084, $C:$C, C1084, $E:$E, "Approved", $Z:$Z, "&lt;&gt;PFA GC", $F:$F, "&lt;&gt;No"), "")))</f>
        <v>239.57000000000016</v>
      </c>
      <c r="E1084" s="16" t="s">
        <v>28</v>
      </c>
      <c r="F1084" s="49" t="s">
        <v>29</v>
      </c>
      <c r="G1084" s="44" t="s">
        <v>30</v>
      </c>
      <c r="H1084" s="41" t="s">
        <v>100</v>
      </c>
      <c r="I1084" s="41" t="s">
        <v>94</v>
      </c>
      <c r="J1084" s="41">
        <v>68111</v>
      </c>
      <c r="K1084" s="41" t="s">
        <v>95</v>
      </c>
      <c r="L1084" s="55">
        <v>23614</v>
      </c>
      <c r="M1084" s="41" t="s">
        <v>108</v>
      </c>
      <c r="N1084" s="41" t="s">
        <v>102</v>
      </c>
      <c r="O1084" s="41" t="s">
        <v>103</v>
      </c>
      <c r="P1084" s="41" t="s">
        <v>270</v>
      </c>
      <c r="Q1084" s="41" t="s">
        <v>114</v>
      </c>
      <c r="R1084" s="7" t="s">
        <v>499</v>
      </c>
      <c r="S1084" s="41">
        <v>1</v>
      </c>
      <c r="T1084" s="46">
        <v>0</v>
      </c>
      <c r="U1084" s="7">
        <v>12</v>
      </c>
      <c r="V1084" s="34" t="s">
        <v>84</v>
      </c>
      <c r="W1084" s="41" t="s">
        <v>782</v>
      </c>
      <c r="X1084" s="7" t="s">
        <v>45</v>
      </c>
      <c r="Y1084" s="10">
        <v>165.52</v>
      </c>
      <c r="Z1084" s="23"/>
      <c r="AA1084" s="12" t="s">
        <v>55</v>
      </c>
      <c r="AB1084" s="51"/>
      <c r="AC1084" s="23"/>
      <c r="AF1084" s="23"/>
    </row>
    <row r="1085" spans="1:32" ht="15" customHeight="1" x14ac:dyDescent="0.25">
      <c r="A1085" s="42" t="s">
        <v>1757</v>
      </c>
      <c r="B1085" s="47">
        <v>45484</v>
      </c>
      <c r="C1085" s="44">
        <f>YEAR(B1085) - YEAR(_xlfn.MINIFS($B:$B, $A:$A, A1085)) + 1</f>
        <v>1</v>
      </c>
      <c r="D1085" s="15">
        <f>IF(C1085=1, 1500 - SUMIFS($Y:$Y, $A:$A, A1085, $C:$C, C1085, $E:$E, "Approved", $Z:$Z, "&lt;&gt;PFA GC", $F:$F, "&lt;&gt;No"),
   IF(C1085=2, 1000 - SUMIFS($Y:$Y, $A:$A, A1085, $C:$C, C1085, $E:$E, "Approved", $Z:$Z, "&lt;&gt;PFA GC", $F:$F, "&lt;&gt;No"),
   IF(C1085&gt;=3, 500 - SUMIFS($Y:$Y, $A:$A, A1085, $C:$C, C1085, $E:$E, "Approved", $Z:$Z, "&lt;&gt;PFA GC", $F:$F, "&lt;&gt;No"), "")))</f>
        <v>239.57000000000016</v>
      </c>
      <c r="E1085" s="16" t="s">
        <v>28</v>
      </c>
      <c r="F1085" s="49" t="s">
        <v>29</v>
      </c>
      <c r="G1085" s="44" t="s">
        <v>30</v>
      </c>
      <c r="H1085" s="41" t="s">
        <v>100</v>
      </c>
      <c r="I1085" s="41" t="s">
        <v>94</v>
      </c>
      <c r="J1085" s="41">
        <v>68111</v>
      </c>
      <c r="K1085" s="41" t="s">
        <v>95</v>
      </c>
      <c r="L1085" s="55">
        <v>23614</v>
      </c>
      <c r="M1085" s="41" t="s">
        <v>108</v>
      </c>
      <c r="N1085" s="41" t="s">
        <v>102</v>
      </c>
      <c r="O1085" s="41" t="s">
        <v>103</v>
      </c>
      <c r="P1085" s="41" t="s">
        <v>270</v>
      </c>
      <c r="Q1085" s="41" t="s">
        <v>114</v>
      </c>
      <c r="R1085" s="7" t="s">
        <v>499</v>
      </c>
      <c r="S1085" s="41">
        <v>1</v>
      </c>
      <c r="T1085" s="46">
        <v>0</v>
      </c>
      <c r="U1085" s="7">
        <v>12</v>
      </c>
      <c r="V1085" s="34" t="s">
        <v>84</v>
      </c>
      <c r="W1085" s="41" t="s">
        <v>782</v>
      </c>
      <c r="X1085" s="7" t="s">
        <v>45</v>
      </c>
      <c r="Y1085" s="10">
        <v>844.91</v>
      </c>
      <c r="Z1085" s="23"/>
      <c r="AA1085" s="12" t="s">
        <v>54</v>
      </c>
      <c r="AB1085" s="51"/>
      <c r="AC1085" s="23"/>
      <c r="AF1085" s="23"/>
    </row>
    <row r="1086" spans="1:32" ht="15" customHeight="1" x14ac:dyDescent="0.25">
      <c r="A1086" s="42" t="s">
        <v>1758</v>
      </c>
      <c r="B1086" s="47">
        <v>45484</v>
      </c>
      <c r="C1086" s="44">
        <f>YEAR(B1086) - YEAR(_xlfn.MINIFS($B:$B, $A:$A, A1086)) + 1</f>
        <v>1</v>
      </c>
      <c r="D1086" s="15">
        <f>IF(C1086=1, 1500 - SUMIFS($Y:$Y, $A:$A, A1086, $C:$C, C1086, $E:$E, "Approved", $Z:$Z, "&lt;&gt;PFA GC", $F:$F, "&lt;&gt;No"),
   IF(C1086=2, 1000 - SUMIFS($Y:$Y, $A:$A, A1086, $C:$C, C1086, $E:$E, "Approved", $Z:$Z, "&lt;&gt;PFA GC", $F:$F, "&lt;&gt;No"),
   IF(C1086&gt;=3, 500 - SUMIFS($Y:$Y, $A:$A, A1086, $C:$C, C1086, $E:$E, "Approved", $Z:$Z, "&lt;&gt;PFA GC", $F:$F, "&lt;&gt;No"), "")))</f>
        <v>1500</v>
      </c>
      <c r="E1086" s="36" t="s">
        <v>139</v>
      </c>
      <c r="F1086" s="28" t="s">
        <v>99</v>
      </c>
      <c r="G1086" s="44" t="s">
        <v>202</v>
      </c>
      <c r="H1086" s="41" t="s">
        <v>100</v>
      </c>
      <c r="I1086" s="41" t="s">
        <v>94</v>
      </c>
      <c r="J1086" s="41">
        <v>68116</v>
      </c>
      <c r="K1086" s="41" t="s">
        <v>95</v>
      </c>
      <c r="L1086" s="55">
        <v>24012</v>
      </c>
      <c r="M1086" s="41" t="s">
        <v>101</v>
      </c>
      <c r="N1086" s="41" t="s">
        <v>97</v>
      </c>
      <c r="O1086" s="41" t="s">
        <v>98</v>
      </c>
      <c r="P1086" s="41" t="s">
        <v>270</v>
      </c>
      <c r="Q1086" s="41" t="s">
        <v>114</v>
      </c>
      <c r="R1086" s="7" t="s">
        <v>507</v>
      </c>
      <c r="S1086" s="41">
        <v>1</v>
      </c>
      <c r="T1086" s="46">
        <v>0</v>
      </c>
      <c r="U1086" s="7">
        <v>52</v>
      </c>
      <c r="V1086" s="34" t="s">
        <v>84</v>
      </c>
      <c r="W1086" s="23" t="s">
        <v>717</v>
      </c>
      <c r="X1086" s="7" t="s">
        <v>33</v>
      </c>
      <c r="Y1086" s="10">
        <v>1500</v>
      </c>
      <c r="Z1086" s="23"/>
      <c r="AA1086" s="12"/>
      <c r="AB1086" s="51"/>
      <c r="AC1086" s="29"/>
      <c r="AF1086" s="23"/>
    </row>
    <row r="1087" spans="1:32" ht="15" customHeight="1" x14ac:dyDescent="0.25">
      <c r="A1087" s="30" t="s">
        <v>1678</v>
      </c>
      <c r="B1087" s="13">
        <v>45484</v>
      </c>
      <c r="C1087" s="29">
        <f>YEAR(B1087) - YEAR(_xlfn.MINIFS($B:$B, $A:$A, A1087)) + 1</f>
        <v>1</v>
      </c>
      <c r="D1087" s="15">
        <f>IF(C1087=1, 1500 - SUMIFS($Y:$Y, $A:$A, A1087, $C:$C, C1087, $E:$E, "Approved", $Z:$Z, "&lt;&gt;PFA GC", $F:$F, "&lt;&gt;No"),
   IF(C1087=2, 1000 - SUMIFS($Y:$Y, $A:$A, A1087, $C:$C, C1087, $E:$E, "Approved", $Z:$Z, "&lt;&gt;PFA GC", $F:$F, "&lt;&gt;No"),
   IF(C1087&gt;=3, 500 - SUMIFS($Y:$Y, $A:$A, A1087, $C:$C, C1087, $E:$E, "Approved", $Z:$Z, "&lt;&gt;PFA GC", $F:$F, "&lt;&gt;No"), "")))</f>
        <v>0.32000000000016371</v>
      </c>
      <c r="E1087" s="16" t="s">
        <v>28</v>
      </c>
      <c r="F1087" s="28" t="s">
        <v>29</v>
      </c>
      <c r="G1087" s="29" t="s">
        <v>30</v>
      </c>
      <c r="H1087" s="23" t="s">
        <v>93</v>
      </c>
      <c r="I1087" s="23" t="s">
        <v>94</v>
      </c>
      <c r="J1087" s="23">
        <v>68524</v>
      </c>
      <c r="K1087" s="37" t="s">
        <v>95</v>
      </c>
      <c r="L1087" s="20">
        <v>25329</v>
      </c>
      <c r="M1087" s="37" t="s">
        <v>101</v>
      </c>
      <c r="N1087" s="37" t="s">
        <v>102</v>
      </c>
      <c r="O1087" s="37" t="s">
        <v>103</v>
      </c>
      <c r="P1087" s="37" t="s">
        <v>270</v>
      </c>
      <c r="Q1087" s="37" t="s">
        <v>231</v>
      </c>
      <c r="R1087" s="7" t="s">
        <v>507</v>
      </c>
      <c r="S1087" s="23">
        <v>1</v>
      </c>
      <c r="T1087" s="43">
        <v>0</v>
      </c>
      <c r="U1087" s="7">
        <v>28</v>
      </c>
      <c r="V1087" s="22" t="s">
        <v>85</v>
      </c>
      <c r="W1087" s="23" t="s">
        <v>107</v>
      </c>
      <c r="X1087" s="7" t="s">
        <v>34</v>
      </c>
      <c r="Y1087" s="10">
        <v>200</v>
      </c>
      <c r="Z1087" s="23" t="s">
        <v>35</v>
      </c>
      <c r="AA1087" s="12" t="s">
        <v>52</v>
      </c>
      <c r="AB1087" s="51"/>
      <c r="AC1087" s="23"/>
      <c r="AF1087" s="23"/>
    </row>
    <row r="1088" spans="1:32" ht="15" customHeight="1" x14ac:dyDescent="0.25">
      <c r="A1088" s="42" t="s">
        <v>1756</v>
      </c>
      <c r="B1088" s="47">
        <v>45484</v>
      </c>
      <c r="C1088" s="29">
        <f>YEAR(B1088) - YEAR(_xlfn.MINIFS($B:$B, $A:$A, A1088)) + 1</f>
        <v>1</v>
      </c>
      <c r="D1088" s="15">
        <f>IF(C1088=1, 1500 - SUMIFS($Y:$Y, $A:$A, A1088, $C:$C, C1088, $E:$E, "Approved", $Z:$Z, "&lt;&gt;PFA GC", $F:$F, "&lt;&gt;No"),
   IF(C1088=2, 1000 - SUMIFS($Y:$Y, $A:$A, A1088, $C:$C, C1088, $E:$E, "Approved", $Z:$Z, "&lt;&gt;PFA GC", $F:$F, "&lt;&gt;No"),
   IF(C1088&gt;=3, 500 - SUMIFS($Y:$Y, $A:$A, A1088, $C:$C, C1088, $E:$E, "Approved", $Z:$Z, "&lt;&gt;PFA GC", $F:$F, "&lt;&gt;No"), "")))</f>
        <v>60.339999999999918</v>
      </c>
      <c r="E1088" s="16" t="s">
        <v>28</v>
      </c>
      <c r="F1088" s="49" t="s">
        <v>29</v>
      </c>
      <c r="G1088" s="44" t="s">
        <v>30</v>
      </c>
      <c r="H1088" s="41" t="s">
        <v>100</v>
      </c>
      <c r="I1088" s="41" t="s">
        <v>94</v>
      </c>
      <c r="J1088" s="41">
        <v>68134</v>
      </c>
      <c r="K1088" s="41" t="s">
        <v>95</v>
      </c>
      <c r="L1088" s="55">
        <v>32785</v>
      </c>
      <c r="M1088" s="41" t="s">
        <v>108</v>
      </c>
      <c r="N1088" s="41" t="s">
        <v>97</v>
      </c>
      <c r="O1088" s="41" t="s">
        <v>98</v>
      </c>
      <c r="P1088" s="41" t="s">
        <v>270</v>
      </c>
      <c r="Q1088" s="41" t="s">
        <v>323</v>
      </c>
      <c r="R1088" s="7" t="s">
        <v>486</v>
      </c>
      <c r="S1088" s="41">
        <v>1</v>
      </c>
      <c r="T1088" s="46">
        <v>0</v>
      </c>
      <c r="U1088" s="7">
        <v>12</v>
      </c>
      <c r="V1088" s="22" t="s">
        <v>47</v>
      </c>
      <c r="W1088" s="23" t="s">
        <v>358</v>
      </c>
      <c r="X1088" s="7" t="s">
        <v>45</v>
      </c>
      <c r="Y1088" s="10">
        <v>161.74</v>
      </c>
      <c r="Z1088" s="23" t="s">
        <v>38</v>
      </c>
      <c r="AA1088" s="12" t="s">
        <v>54</v>
      </c>
      <c r="AB1088" s="51"/>
      <c r="AC1088" s="23"/>
      <c r="AF1088" s="23"/>
    </row>
    <row r="1089" spans="1:32" ht="15" customHeight="1" x14ac:dyDescent="0.25">
      <c r="A1089" s="42" t="s">
        <v>1756</v>
      </c>
      <c r="B1089" s="47">
        <v>45484</v>
      </c>
      <c r="C1089" s="29">
        <f>YEAR(B1089) - YEAR(_xlfn.MINIFS($B:$B, $A:$A, A1089)) + 1</f>
        <v>1</v>
      </c>
      <c r="D1089" s="15">
        <f>IF(C1089=1, 1500 - SUMIFS($Y:$Y, $A:$A, A1089, $C:$C, C1089, $E:$E, "Approved", $Z:$Z, "&lt;&gt;PFA GC", $F:$F, "&lt;&gt;No"),
   IF(C1089=2, 1000 - SUMIFS($Y:$Y, $A:$A, A1089, $C:$C, C1089, $E:$E, "Approved", $Z:$Z, "&lt;&gt;PFA GC", $F:$F, "&lt;&gt;No"),
   IF(C1089&gt;=3, 500 - SUMIFS($Y:$Y, $A:$A, A1089, $C:$C, C1089, $E:$E, "Approved", $Z:$Z, "&lt;&gt;PFA GC", $F:$F, "&lt;&gt;No"), "")))</f>
        <v>60.339999999999918</v>
      </c>
      <c r="E1089" s="16" t="s">
        <v>28</v>
      </c>
      <c r="F1089" s="49" t="s">
        <v>29</v>
      </c>
      <c r="G1089" s="44" t="s">
        <v>30</v>
      </c>
      <c r="H1089" s="41" t="s">
        <v>100</v>
      </c>
      <c r="I1089" s="41" t="s">
        <v>94</v>
      </c>
      <c r="J1089" s="41">
        <v>68134</v>
      </c>
      <c r="K1089" s="41" t="s">
        <v>95</v>
      </c>
      <c r="L1089" s="55">
        <v>32785</v>
      </c>
      <c r="M1089" s="41" t="s">
        <v>108</v>
      </c>
      <c r="N1089" s="41" t="s">
        <v>97</v>
      </c>
      <c r="O1089" s="41" t="s">
        <v>98</v>
      </c>
      <c r="P1089" s="41" t="s">
        <v>270</v>
      </c>
      <c r="Q1089" s="41" t="s">
        <v>323</v>
      </c>
      <c r="R1089" s="7" t="s">
        <v>486</v>
      </c>
      <c r="S1089" s="41">
        <v>1</v>
      </c>
      <c r="T1089" s="46">
        <v>0</v>
      </c>
      <c r="U1089" s="7">
        <v>12</v>
      </c>
      <c r="V1089" s="48" t="s">
        <v>47</v>
      </c>
      <c r="W1089" s="23" t="s">
        <v>358</v>
      </c>
      <c r="X1089" s="7" t="s">
        <v>45</v>
      </c>
      <c r="Y1089" s="10">
        <v>277.92</v>
      </c>
      <c r="Z1089" s="23" t="s">
        <v>38</v>
      </c>
      <c r="AA1089" s="12" t="s">
        <v>55</v>
      </c>
      <c r="AB1089" s="51"/>
      <c r="AC1089" s="23" t="s">
        <v>29</v>
      </c>
      <c r="AF1089" s="23"/>
    </row>
    <row r="1090" spans="1:32" ht="15" customHeight="1" x14ac:dyDescent="0.25">
      <c r="A1090" s="30" t="s">
        <v>1598</v>
      </c>
      <c r="B1090" s="13">
        <v>45484</v>
      </c>
      <c r="C1090" s="29">
        <f>YEAR(B1090) - YEAR(_xlfn.MINIFS($B:$B, $A:$A, A1090)) + 1</f>
        <v>1</v>
      </c>
      <c r="D1090" s="15">
        <f>IF(C1090=1, 1500 - SUMIFS($Y:$Y, $A:$A, A1090, $C:$C, C1090, $E:$E, "Approved", $Z:$Z, "&lt;&gt;PFA GC", $F:$F, "&lt;&gt;No"),
   IF(C1090=2, 1000 - SUMIFS($Y:$Y, $A:$A, A1090, $C:$C, C1090, $E:$E, "Approved", $Z:$Z, "&lt;&gt;PFA GC", $F:$F, "&lt;&gt;No"),
   IF(C1090&gt;=3, 500 - SUMIFS($Y:$Y, $A:$A, A1090, $C:$C, C1090, $E:$E, "Approved", $Z:$Z, "&lt;&gt;PFA GC", $F:$F, "&lt;&gt;No"), "")))</f>
        <v>92</v>
      </c>
      <c r="E1090" s="16" t="s">
        <v>28</v>
      </c>
      <c r="F1090" s="28" t="s">
        <v>29</v>
      </c>
      <c r="G1090" s="29" t="s">
        <v>30</v>
      </c>
      <c r="K1090" s="37"/>
      <c r="L1090" s="20" t="s">
        <v>31</v>
      </c>
      <c r="M1090" s="37"/>
      <c r="R1090" s="7"/>
      <c r="S1090" s="23"/>
      <c r="T1090" s="43"/>
      <c r="U1090" s="7"/>
      <c r="V1090" s="34" t="s">
        <v>81</v>
      </c>
      <c r="W1090" s="23" t="s">
        <v>351</v>
      </c>
      <c r="X1090" s="7" t="s">
        <v>43</v>
      </c>
      <c r="Y1090" s="10">
        <v>600</v>
      </c>
      <c r="Z1090" s="23" t="s">
        <v>232</v>
      </c>
      <c r="AA1090" s="12" t="s">
        <v>662</v>
      </c>
      <c r="AB1090" s="51"/>
      <c r="AC1090" s="23"/>
      <c r="AF1090" s="23"/>
    </row>
    <row r="1091" spans="1:32" ht="15" customHeight="1" x14ac:dyDescent="0.25">
      <c r="A1091" s="42" t="s">
        <v>1656</v>
      </c>
      <c r="B1091" s="47">
        <v>45485</v>
      </c>
      <c r="C1091" s="29">
        <f>YEAR(B1091) - YEAR(_xlfn.MINIFS($B:$B, $A:$A, A1091)) + 1</f>
        <v>1</v>
      </c>
      <c r="D1091" s="15">
        <f>IF(C1091=1, 1500 - SUMIFS($Y:$Y, $A:$A, A1091, $C:$C, C1091, $E:$E, "Approved", $Z:$Z, "&lt;&gt;PFA GC", $F:$F, "&lt;&gt;No"),
   IF(C1091=2, 1000 - SUMIFS($Y:$Y, $A:$A, A1091, $C:$C, C1091, $E:$E, "Approved", $Z:$Z, "&lt;&gt;PFA GC", $F:$F, "&lt;&gt;No"),
   IF(C1091&gt;=3, 500 - SUMIFS($Y:$Y, $A:$A, A1091, $C:$C, C1091, $E:$E, "Approved", $Z:$Z, "&lt;&gt;PFA GC", $F:$F, "&lt;&gt;No"), "")))</f>
        <v>54.420000000000073</v>
      </c>
      <c r="E1091" s="16" t="s">
        <v>28</v>
      </c>
      <c r="F1091" s="49" t="s">
        <v>136</v>
      </c>
      <c r="G1091" s="44" t="s">
        <v>30</v>
      </c>
      <c r="H1091" s="41" t="s">
        <v>446</v>
      </c>
      <c r="I1091" s="41" t="s">
        <v>94</v>
      </c>
      <c r="J1091" s="41">
        <v>68137</v>
      </c>
      <c r="K1091" s="41" t="s">
        <v>95</v>
      </c>
      <c r="L1091" s="55">
        <v>25059</v>
      </c>
      <c r="M1091" s="41" t="s">
        <v>96</v>
      </c>
      <c r="N1091" s="41" t="s">
        <v>102</v>
      </c>
      <c r="O1091" s="41" t="s">
        <v>98</v>
      </c>
      <c r="P1091" s="41" t="s">
        <v>270</v>
      </c>
      <c r="Q1091" s="41" t="s">
        <v>114</v>
      </c>
      <c r="R1091" s="7" t="s">
        <v>507</v>
      </c>
      <c r="S1091" s="41">
        <v>3</v>
      </c>
      <c r="T1091" s="46">
        <v>2780.82</v>
      </c>
      <c r="U1091" s="7" t="s">
        <v>91</v>
      </c>
      <c r="V1091" s="22" t="s">
        <v>32</v>
      </c>
      <c r="W1091" s="23" t="s">
        <v>693</v>
      </c>
      <c r="X1091" s="7" t="s">
        <v>43</v>
      </c>
      <c r="Y1091" s="10">
        <v>1445.58</v>
      </c>
      <c r="Z1091" s="23"/>
      <c r="AA1091" s="12"/>
      <c r="AB1091" s="51"/>
      <c r="AC1091" s="23"/>
      <c r="AF1091" s="23"/>
    </row>
    <row r="1092" spans="1:32" ht="15" customHeight="1" x14ac:dyDescent="0.25">
      <c r="A1092" s="42" t="s">
        <v>1227</v>
      </c>
      <c r="B1092" s="47">
        <v>45485</v>
      </c>
      <c r="C1092" s="44">
        <f>YEAR(B1092) - YEAR(_xlfn.MINIFS($B:$B, $A:$A, A1092)) + 1</f>
        <v>2</v>
      </c>
      <c r="D1092" s="15">
        <f>IF(C1092=1, 1500 - SUMIFS($Y:$Y, $A:$A, A1092, $C:$C, C1092, $E:$E, "Approved", $Z:$Z, "&lt;&gt;PFA GC", $F:$F, "&lt;&gt;No"),
   IF(C1092=2, 1000 - SUMIFS($Y:$Y, $A:$A, A1092, $C:$C, C1092, $E:$E, "Approved", $Z:$Z, "&lt;&gt;PFA GC", $F:$F, "&lt;&gt;No"),
   IF(C1092&gt;=3, 500 - SUMIFS($Y:$Y, $A:$A, A1092, $C:$C, C1092, $E:$E, "Approved", $Z:$Z, "&lt;&gt;PFA GC", $F:$F, "&lt;&gt;No"), "")))</f>
        <v>1000</v>
      </c>
      <c r="E1092" s="16" t="s">
        <v>28</v>
      </c>
      <c r="F1092" s="49">
        <v>45485</v>
      </c>
      <c r="G1092" s="28" t="s">
        <v>30</v>
      </c>
      <c r="H1092" s="41"/>
      <c r="I1092" s="41"/>
      <c r="J1092" s="41"/>
      <c r="K1092" s="41"/>
      <c r="L1092" s="55">
        <v>25951</v>
      </c>
      <c r="M1092" s="41"/>
      <c r="N1092" s="41"/>
      <c r="O1092" s="41"/>
      <c r="P1092" s="41"/>
      <c r="Q1092" s="41"/>
      <c r="R1092" s="7"/>
      <c r="S1092" s="41"/>
      <c r="T1092" s="46"/>
      <c r="U1092" s="7"/>
      <c r="V1092" s="48" t="s">
        <v>32</v>
      </c>
      <c r="W1092" s="41" t="s">
        <v>61</v>
      </c>
      <c r="X1092" s="7" t="s">
        <v>34</v>
      </c>
      <c r="Y1092" s="10">
        <v>50</v>
      </c>
      <c r="Z1092" s="23" t="s">
        <v>89</v>
      </c>
      <c r="AA1092" s="41" t="s">
        <v>63</v>
      </c>
      <c r="AB1092" s="63"/>
      <c r="AC1092" s="41"/>
      <c r="AF1092" s="23"/>
    </row>
    <row r="1093" spans="1:32" ht="15" customHeight="1" x14ac:dyDescent="0.25">
      <c r="A1093" s="42" t="s">
        <v>1760</v>
      </c>
      <c r="B1093" s="47">
        <v>45485</v>
      </c>
      <c r="C1093" s="44">
        <f>YEAR(B1093) - YEAR(_xlfn.MINIFS($B:$B, $A:$A, A1093)) + 1</f>
        <v>1</v>
      </c>
      <c r="D1093" s="15">
        <f>IF(C1093=1, 1500 - SUMIFS($Y:$Y, $A:$A, A1093, $C:$C, C1093, $E:$E, "Approved", $Z:$Z, "&lt;&gt;PFA GC", $F:$F, "&lt;&gt;No"),
   IF(C1093=2, 1000 - SUMIFS($Y:$Y, $A:$A, A1093, $C:$C, C1093, $E:$E, "Approved", $Z:$Z, "&lt;&gt;PFA GC", $F:$F, "&lt;&gt;No"),
   IF(C1093&gt;=3, 500 - SUMIFS($Y:$Y, $A:$A, A1093, $C:$C, C1093, $E:$E, "Approved", $Z:$Z, "&lt;&gt;PFA GC", $F:$F, "&lt;&gt;No"), "")))</f>
        <v>1500</v>
      </c>
      <c r="E1093" s="36" t="s">
        <v>139</v>
      </c>
      <c r="F1093" s="28" t="s">
        <v>99</v>
      </c>
      <c r="G1093" s="44" t="s">
        <v>783</v>
      </c>
      <c r="H1093" s="41" t="s">
        <v>100</v>
      </c>
      <c r="I1093" s="41" t="s">
        <v>94</v>
      </c>
      <c r="J1093" s="41">
        <v>68164</v>
      </c>
      <c r="K1093" s="41" t="s">
        <v>95</v>
      </c>
      <c r="L1093" s="55">
        <v>27075</v>
      </c>
      <c r="M1093" s="41" t="s">
        <v>108</v>
      </c>
      <c r="N1093" s="41" t="s">
        <v>97</v>
      </c>
      <c r="O1093" s="41" t="s">
        <v>98</v>
      </c>
      <c r="P1093" s="41" t="s">
        <v>270</v>
      </c>
      <c r="Q1093" s="41" t="s">
        <v>114</v>
      </c>
      <c r="R1093" s="7" t="s">
        <v>507</v>
      </c>
      <c r="S1093" s="41">
        <v>3</v>
      </c>
      <c r="T1093" s="46">
        <v>0</v>
      </c>
      <c r="U1093" s="7">
        <v>38</v>
      </c>
      <c r="V1093" s="41" t="s">
        <v>84</v>
      </c>
      <c r="W1093" s="41" t="s">
        <v>526</v>
      </c>
      <c r="X1093" s="7" t="s">
        <v>141</v>
      </c>
      <c r="Y1093" s="10">
        <v>3330</v>
      </c>
      <c r="Z1093" s="23"/>
      <c r="AA1093" s="12"/>
      <c r="AB1093" s="51"/>
      <c r="AC1093" s="29"/>
      <c r="AF1093" s="23"/>
    </row>
    <row r="1094" spans="1:32" ht="15" customHeight="1" x14ac:dyDescent="0.25">
      <c r="A1094" s="30" t="s">
        <v>1661</v>
      </c>
      <c r="B1094" s="13">
        <v>45485</v>
      </c>
      <c r="C1094" s="29">
        <f>YEAR(B1094) - YEAR(_xlfn.MINIFS($B:$B, $A:$A, A1094)) + 1</f>
        <v>1</v>
      </c>
      <c r="D1094" s="15">
        <f>IF(C1094=1, 1500 - SUMIFS($Y:$Y, $A:$A, A1094, $C:$C, C1094, $E:$E, "Approved", $Z:$Z, "&lt;&gt;PFA GC", $F:$F, "&lt;&gt;No"),
   IF(C1094=2, 1000 - SUMIFS($Y:$Y, $A:$A, A1094, $C:$C, C1094, $E:$E, "Approved", $Z:$Z, "&lt;&gt;PFA GC", $F:$F, "&lt;&gt;No"),
   IF(C1094&gt;=3, 500 - SUMIFS($Y:$Y, $A:$A, A1094, $C:$C, C1094, $E:$E, "Approved", $Z:$Z, "&lt;&gt;PFA GC", $F:$F, "&lt;&gt;No"), "")))</f>
        <v>750</v>
      </c>
      <c r="E1094" s="16" t="s">
        <v>28</v>
      </c>
      <c r="F1094" s="28" t="s">
        <v>29</v>
      </c>
      <c r="G1094" s="29" t="s">
        <v>30</v>
      </c>
      <c r="H1094" s="23" t="s">
        <v>427</v>
      </c>
      <c r="I1094" s="23" t="s">
        <v>94</v>
      </c>
      <c r="J1094" s="23">
        <v>68467</v>
      </c>
      <c r="K1094" s="37"/>
      <c r="L1094" s="20" t="s">
        <v>31</v>
      </c>
      <c r="M1094" s="37"/>
      <c r="R1094" s="7"/>
      <c r="S1094" s="23"/>
      <c r="T1094" s="43"/>
      <c r="U1094" s="7" t="s">
        <v>126</v>
      </c>
      <c r="V1094" s="41" t="s">
        <v>81</v>
      </c>
      <c r="W1094" s="23" t="s">
        <v>351</v>
      </c>
      <c r="X1094" s="7" t="s">
        <v>34</v>
      </c>
      <c r="Y1094" s="10">
        <v>250</v>
      </c>
      <c r="Z1094" s="23" t="s">
        <v>35</v>
      </c>
      <c r="AA1094" s="12" t="s">
        <v>52</v>
      </c>
      <c r="AB1094" s="51"/>
      <c r="AC1094" s="23"/>
      <c r="AF1094" s="23"/>
    </row>
    <row r="1095" spans="1:32" ht="15" customHeight="1" x14ac:dyDescent="0.25">
      <c r="A1095" s="30" t="s">
        <v>1236</v>
      </c>
      <c r="B1095" s="13">
        <v>45486</v>
      </c>
      <c r="C1095" s="29">
        <f>YEAR(B1095) - YEAR(_xlfn.MINIFS($B:$B, $A:$A, A1095)) + 1</f>
        <v>1</v>
      </c>
      <c r="D1095" s="15">
        <f>IF(C1095=1, 1500 - SUMIFS($Y:$Y, $A:$A, A1095, $C:$C, C1095, $E:$E, "Approved", $Z:$Z, "&lt;&gt;PFA GC", $F:$F, "&lt;&gt;No"),
   IF(C1095=2, 1000 - SUMIFS($Y:$Y, $A:$A, A1095, $C:$C, C1095, $E:$E, "Approved", $Z:$Z, "&lt;&gt;PFA GC", $F:$F, "&lt;&gt;No"),
   IF(C1095&gt;=3, 500 - SUMIFS($Y:$Y, $A:$A, A1095, $C:$C, C1095, $E:$E, "Approved", $Z:$Z, "&lt;&gt;PFA GC", $F:$F, "&lt;&gt;No"), "")))</f>
        <v>0</v>
      </c>
      <c r="E1095" s="16" t="s">
        <v>28</v>
      </c>
      <c r="F1095" s="28" t="s">
        <v>29</v>
      </c>
      <c r="G1095" s="29" t="s">
        <v>30</v>
      </c>
      <c r="H1095" s="23" t="s">
        <v>159</v>
      </c>
      <c r="I1095" s="23" t="s">
        <v>94</v>
      </c>
      <c r="J1095" s="23">
        <v>68066</v>
      </c>
      <c r="K1095" s="37" t="s">
        <v>95</v>
      </c>
      <c r="L1095" s="20" t="s">
        <v>2084</v>
      </c>
      <c r="M1095" s="37" t="s">
        <v>108</v>
      </c>
      <c r="N1095" s="37" t="s">
        <v>97</v>
      </c>
      <c r="O1095" s="37" t="s">
        <v>98</v>
      </c>
      <c r="P1095" s="37" t="s">
        <v>99</v>
      </c>
      <c r="Q1095" s="37" t="s">
        <v>31</v>
      </c>
      <c r="R1095" s="7" t="s">
        <v>31</v>
      </c>
      <c r="S1095" s="23">
        <v>2</v>
      </c>
      <c r="T1095" s="43" t="s">
        <v>31</v>
      </c>
      <c r="U1095" s="7" t="s">
        <v>31</v>
      </c>
      <c r="V1095" s="22" t="s">
        <v>32</v>
      </c>
      <c r="W1095" s="23" t="s">
        <v>250</v>
      </c>
      <c r="X1095" s="7" t="s">
        <v>40</v>
      </c>
      <c r="Y1095" s="10">
        <v>200</v>
      </c>
      <c r="Z1095" s="23" t="s">
        <v>35</v>
      </c>
      <c r="AA1095" s="12" t="s">
        <v>169</v>
      </c>
      <c r="AB1095" s="51"/>
      <c r="AC1095" s="23"/>
      <c r="AF1095" s="23"/>
    </row>
    <row r="1096" spans="1:32" ht="15" customHeight="1" x14ac:dyDescent="0.25">
      <c r="A1096" s="42" t="s">
        <v>1761</v>
      </c>
      <c r="B1096" s="47">
        <v>45488</v>
      </c>
      <c r="C1096" s="44">
        <f>YEAR(B1096) - YEAR(_xlfn.MINIFS($B:$B, $A:$A, A1096)) + 1</f>
        <v>1</v>
      </c>
      <c r="D1096" s="15">
        <f>IF(C1096=1, 1500 - SUMIFS($Y:$Y, $A:$A, A1096, $C:$C, C1096, $E:$E, "Approved", $Z:$Z, "&lt;&gt;PFA GC", $F:$F, "&lt;&gt;No"),
   IF(C1096=2, 1000 - SUMIFS($Y:$Y, $A:$A, A1096, $C:$C, C1096, $E:$E, "Approved", $Z:$Z, "&lt;&gt;PFA GC", $F:$F, "&lt;&gt;No"),
   IF(C1096&gt;=3, 500 - SUMIFS($Y:$Y, $A:$A, A1096, $C:$C, C1096, $E:$E, "Approved", $Z:$Z, "&lt;&gt;PFA GC", $F:$F, "&lt;&gt;No"), "")))</f>
        <v>1056</v>
      </c>
      <c r="E1096" s="16" t="s">
        <v>28</v>
      </c>
      <c r="F1096" s="49" t="s">
        <v>29</v>
      </c>
      <c r="G1096" s="44" t="s">
        <v>30</v>
      </c>
      <c r="H1096" s="41" t="s">
        <v>93</v>
      </c>
      <c r="I1096" s="41" t="s">
        <v>94</v>
      </c>
      <c r="J1096" s="41">
        <v>68510</v>
      </c>
      <c r="K1096" s="41" t="s">
        <v>95</v>
      </c>
      <c r="L1096" s="55">
        <v>19163</v>
      </c>
      <c r="M1096" s="41" t="s">
        <v>101</v>
      </c>
      <c r="N1096" s="41" t="s">
        <v>97</v>
      </c>
      <c r="O1096" s="41" t="s">
        <v>98</v>
      </c>
      <c r="P1096" s="41" t="s">
        <v>270</v>
      </c>
      <c r="Q1096" s="41" t="s">
        <v>231</v>
      </c>
      <c r="R1096" s="7" t="s">
        <v>519</v>
      </c>
      <c r="S1096" s="41">
        <v>1</v>
      </c>
      <c r="T1096" s="46">
        <v>1326</v>
      </c>
      <c r="U1096" s="7">
        <v>6</v>
      </c>
      <c r="V1096" s="22" t="s">
        <v>85</v>
      </c>
      <c r="W1096" s="23" t="s">
        <v>107</v>
      </c>
      <c r="X1096" s="7" t="s">
        <v>43</v>
      </c>
      <c r="Y1096" s="10">
        <v>444</v>
      </c>
      <c r="Z1096" s="23"/>
      <c r="AA1096" s="12" t="s">
        <v>784</v>
      </c>
      <c r="AB1096" s="51"/>
      <c r="AC1096" s="23"/>
      <c r="AF1096" s="23"/>
    </row>
    <row r="1097" spans="1:32" ht="15" customHeight="1" x14ac:dyDescent="0.25">
      <c r="A1097" s="42" t="s">
        <v>1765</v>
      </c>
      <c r="B1097" s="47">
        <v>45489</v>
      </c>
      <c r="C1097" s="29">
        <f>YEAR(B1097) - YEAR(_xlfn.MINIFS($B:$B, $A:$A, A1097)) + 1</f>
        <v>1</v>
      </c>
      <c r="D1097" s="15">
        <f>IF(C1097=1, 1500 - SUMIFS($Y:$Y, $A:$A, A1097, $C:$C, C1097, $E:$E, "Approved", $Z:$Z, "&lt;&gt;PFA GC", $F:$F, "&lt;&gt;No"),
   IF(C1097=2, 1000 - SUMIFS($Y:$Y, $A:$A, A1097, $C:$C, C1097, $E:$E, "Approved", $Z:$Z, "&lt;&gt;PFA GC", $F:$F, "&lt;&gt;No"),
   IF(C1097&gt;=3, 500 - SUMIFS($Y:$Y, $A:$A, A1097, $C:$C, C1097, $E:$E, "Approved", $Z:$Z, "&lt;&gt;PFA GC", $F:$F, "&lt;&gt;No"), "")))</f>
        <v>1500</v>
      </c>
      <c r="E1097" s="16" t="s">
        <v>28</v>
      </c>
      <c r="F1097" s="49">
        <v>45489</v>
      </c>
      <c r="G1097" s="28" t="s">
        <v>30</v>
      </c>
      <c r="H1097" s="41"/>
      <c r="I1097" s="41"/>
      <c r="J1097" s="41"/>
      <c r="K1097" s="41"/>
      <c r="L1097" s="55">
        <v>14467</v>
      </c>
      <c r="M1097" s="41"/>
      <c r="N1097" s="41"/>
      <c r="O1097" s="41"/>
      <c r="P1097" s="41"/>
      <c r="Q1097" s="41"/>
      <c r="R1097" s="7"/>
      <c r="S1097" s="41"/>
      <c r="T1097" s="46"/>
      <c r="U1097" s="7"/>
      <c r="V1097" s="22" t="s">
        <v>32</v>
      </c>
      <c r="W1097" s="41" t="s">
        <v>61</v>
      </c>
      <c r="X1097" s="7" t="s">
        <v>41</v>
      </c>
      <c r="Y1097" s="10">
        <v>25</v>
      </c>
      <c r="Z1097" s="23" t="s">
        <v>89</v>
      </c>
      <c r="AA1097" s="41" t="s">
        <v>63</v>
      </c>
      <c r="AB1097" s="63"/>
      <c r="AC1097" s="41"/>
      <c r="AD1097" s="23" t="s">
        <v>785</v>
      </c>
      <c r="AF1097" s="23"/>
    </row>
    <row r="1098" spans="1:32" ht="15" customHeight="1" x14ac:dyDescent="0.25">
      <c r="A1098" s="42" t="s">
        <v>1767</v>
      </c>
      <c r="B1098" s="47">
        <v>45489</v>
      </c>
      <c r="C1098" s="44">
        <f>YEAR(B1098) - YEAR(_xlfn.MINIFS($B:$B, $A:$A, A1098)) + 1</f>
        <v>1</v>
      </c>
      <c r="D1098" s="15">
        <f>IF(C1098=1, 1500 - SUMIFS($Y:$Y, $A:$A, A1098, $C:$C, C1098, $E:$E, "Approved", $Z:$Z, "&lt;&gt;PFA GC", $F:$F, "&lt;&gt;No"),
   IF(C1098=2, 1000 - SUMIFS($Y:$Y, $A:$A, A1098, $C:$C, C1098, $E:$E, "Approved", $Z:$Z, "&lt;&gt;PFA GC", $F:$F, "&lt;&gt;No"),
   IF(C1098&gt;=3, 500 - SUMIFS($Y:$Y, $A:$A, A1098, $C:$C, C1098, $E:$E, "Approved", $Z:$Z, "&lt;&gt;PFA GC", $F:$F, "&lt;&gt;No"), "")))</f>
        <v>875</v>
      </c>
      <c r="E1098" s="16" t="s">
        <v>28</v>
      </c>
      <c r="F1098" s="49" t="s">
        <v>29</v>
      </c>
      <c r="G1098" s="44" t="s">
        <v>30</v>
      </c>
      <c r="H1098" s="41" t="s">
        <v>93</v>
      </c>
      <c r="I1098" s="41" t="s">
        <v>94</v>
      </c>
      <c r="J1098" s="41">
        <v>68504</v>
      </c>
      <c r="K1098" s="41" t="s">
        <v>95</v>
      </c>
      <c r="L1098" s="55">
        <v>21875</v>
      </c>
      <c r="M1098" s="41" t="s">
        <v>96</v>
      </c>
      <c r="N1098" s="41" t="s">
        <v>102</v>
      </c>
      <c r="O1098" s="41" t="s">
        <v>103</v>
      </c>
      <c r="P1098" s="41" t="s">
        <v>270</v>
      </c>
      <c r="Q1098" s="41" t="s">
        <v>231</v>
      </c>
      <c r="R1098" s="7" t="s">
        <v>486</v>
      </c>
      <c r="S1098" s="41">
        <v>3</v>
      </c>
      <c r="T1098" s="46">
        <v>1445.7</v>
      </c>
      <c r="U1098" s="7">
        <v>12</v>
      </c>
      <c r="V1098" s="22" t="s">
        <v>85</v>
      </c>
      <c r="W1098" s="23" t="s">
        <v>107</v>
      </c>
      <c r="X1098" s="7" t="s">
        <v>43</v>
      </c>
      <c r="Y1098" s="10">
        <v>625</v>
      </c>
      <c r="Z1098" s="23"/>
      <c r="AA1098" s="12"/>
      <c r="AB1098" s="51"/>
      <c r="AC1098" s="23"/>
      <c r="AF1098" s="23"/>
    </row>
    <row r="1099" spans="1:32" ht="15" customHeight="1" x14ac:dyDescent="0.25">
      <c r="A1099" s="42" t="s">
        <v>1743</v>
      </c>
      <c r="B1099" s="47">
        <v>45489</v>
      </c>
      <c r="C1099" s="44">
        <f>YEAR(B1099) - YEAR(_xlfn.MINIFS($B:$B, $A:$A, A1099)) + 1</f>
        <v>1</v>
      </c>
      <c r="D1099" s="15">
        <f>IF(C1099=1, 1500 - SUMIFS($Y:$Y, $A:$A, A1099, $C:$C, C1099, $E:$E, "Approved", $Z:$Z, "&lt;&gt;PFA GC", $F:$F, "&lt;&gt;No"),
   IF(C1099=2, 1000 - SUMIFS($Y:$Y, $A:$A, A1099, $C:$C, C1099, $E:$E, "Approved", $Z:$Z, "&lt;&gt;PFA GC", $F:$F, "&lt;&gt;No"),
   IF(C1099&gt;=3, 500 - SUMIFS($Y:$Y, $A:$A, A1099, $C:$C, C1099, $E:$E, "Approved", $Z:$Z, "&lt;&gt;PFA GC", $F:$F, "&lt;&gt;No"), "")))</f>
        <v>81.980000000000018</v>
      </c>
      <c r="E1099" s="16" t="s">
        <v>28</v>
      </c>
      <c r="F1099" s="49" t="s">
        <v>29</v>
      </c>
      <c r="G1099" s="44" t="s">
        <v>30</v>
      </c>
      <c r="H1099" s="41" t="s">
        <v>277</v>
      </c>
      <c r="I1099" s="41" t="s">
        <v>94</v>
      </c>
      <c r="J1099" s="41">
        <v>68601</v>
      </c>
      <c r="K1099" s="41" t="s">
        <v>95</v>
      </c>
      <c r="L1099" s="55">
        <v>22410</v>
      </c>
      <c r="M1099" s="41" t="s">
        <v>101</v>
      </c>
      <c r="N1099" s="41" t="s">
        <v>97</v>
      </c>
      <c r="O1099" s="41" t="s">
        <v>98</v>
      </c>
      <c r="P1099" s="41" t="s">
        <v>270</v>
      </c>
      <c r="Q1099" s="41" t="s">
        <v>231</v>
      </c>
      <c r="R1099" s="7" t="s">
        <v>507</v>
      </c>
      <c r="S1099" s="41">
        <v>1</v>
      </c>
      <c r="T1099" s="46">
        <v>2569.88</v>
      </c>
      <c r="U1099" s="7">
        <v>4</v>
      </c>
      <c r="V1099" s="34" t="s">
        <v>68</v>
      </c>
      <c r="W1099" s="41" t="s">
        <v>163</v>
      </c>
      <c r="X1099" s="7" t="s">
        <v>43</v>
      </c>
      <c r="Y1099" s="10">
        <v>1269.56</v>
      </c>
      <c r="Z1099" s="41"/>
      <c r="AA1099" s="12"/>
      <c r="AB1099" s="51"/>
      <c r="AC1099" s="23"/>
      <c r="AF1099" s="23"/>
    </row>
    <row r="1100" spans="1:32" ht="15" customHeight="1" x14ac:dyDescent="0.25">
      <c r="A1100" s="42" t="s">
        <v>1763</v>
      </c>
      <c r="B1100" s="47">
        <v>45489</v>
      </c>
      <c r="C1100" s="44">
        <f>YEAR(B1100) - YEAR(_xlfn.MINIFS($B:$B, $A:$A, A1100)) + 1</f>
        <v>1</v>
      </c>
      <c r="D1100" s="15">
        <f>IF(C1100=1, 1500 - SUMIFS($Y:$Y, $A:$A, A1100, $C:$C, C1100, $E:$E, "Approved", $Z:$Z, "&lt;&gt;PFA GC", $F:$F, "&lt;&gt;No"),
   IF(C1100=2, 1000 - SUMIFS($Y:$Y, $A:$A, A1100, $C:$C, C1100, $E:$E, "Approved", $Z:$Z, "&lt;&gt;PFA GC", $F:$F, "&lt;&gt;No"),
   IF(C1100&gt;=3, 500 - SUMIFS($Y:$Y, $A:$A, A1100, $C:$C, C1100, $E:$E, "Approved", $Z:$Z, "&lt;&gt;PFA GC", $F:$F, "&lt;&gt;No"), "")))</f>
        <v>43.080000000000155</v>
      </c>
      <c r="E1100" s="16" t="s">
        <v>28</v>
      </c>
      <c r="F1100" s="49" t="s">
        <v>29</v>
      </c>
      <c r="G1100" s="44" t="s">
        <v>30</v>
      </c>
      <c r="H1100" s="41" t="s">
        <v>786</v>
      </c>
      <c r="I1100" s="41" t="s">
        <v>94</v>
      </c>
      <c r="J1100" s="41">
        <v>69341</v>
      </c>
      <c r="K1100" s="41" t="s">
        <v>95</v>
      </c>
      <c r="L1100" s="55">
        <v>23018</v>
      </c>
      <c r="M1100" s="41" t="s">
        <v>96</v>
      </c>
      <c r="N1100" s="41" t="s">
        <v>102</v>
      </c>
      <c r="O1100" s="41" t="s">
        <v>98</v>
      </c>
      <c r="P1100" s="41" t="s">
        <v>270</v>
      </c>
      <c r="Q1100" s="41" t="s">
        <v>114</v>
      </c>
      <c r="R1100" s="7" t="s">
        <v>507</v>
      </c>
      <c r="S1100" s="41">
        <v>2</v>
      </c>
      <c r="T1100" s="46">
        <v>0</v>
      </c>
      <c r="U1100" s="7">
        <v>900</v>
      </c>
      <c r="V1100" s="41" t="s">
        <v>84</v>
      </c>
      <c r="W1100" s="41" t="s">
        <v>526</v>
      </c>
      <c r="X1100" s="7" t="s">
        <v>43</v>
      </c>
      <c r="Y1100" s="10">
        <v>1331.34</v>
      </c>
      <c r="Z1100" s="23" t="s">
        <v>232</v>
      </c>
      <c r="AA1100" s="12"/>
      <c r="AB1100" s="51"/>
      <c r="AC1100" s="23"/>
      <c r="AF1100" s="23"/>
    </row>
    <row r="1101" spans="1:32" ht="15" customHeight="1" x14ac:dyDescent="0.25">
      <c r="A1101" s="42" t="s">
        <v>1764</v>
      </c>
      <c r="B1101" s="47">
        <v>45489</v>
      </c>
      <c r="C1101" s="29">
        <f>YEAR(B1101) - YEAR(_xlfn.MINIFS($B:$B, $A:$A, A1101)) + 1</f>
        <v>1</v>
      </c>
      <c r="D1101" s="15">
        <f>IF(C1101=1, 1500 - SUMIFS($Y:$Y, $A:$A, A1101, $C:$C, C1101, $E:$E, "Approved", $Z:$Z, "&lt;&gt;PFA GC", $F:$F, "&lt;&gt;No"),
   IF(C1101=2, 1000 - SUMIFS($Y:$Y, $A:$A, A1101, $C:$C, C1101, $E:$E, "Approved", $Z:$Z, "&lt;&gt;PFA GC", $F:$F, "&lt;&gt;No"),
   IF(C1101&gt;=3, 500 - SUMIFS($Y:$Y, $A:$A, A1101, $C:$C, C1101, $E:$E, "Approved", $Z:$Z, "&lt;&gt;PFA GC", $F:$F, "&lt;&gt;No"), "")))</f>
        <v>1500</v>
      </c>
      <c r="E1101" s="16" t="s">
        <v>28</v>
      </c>
      <c r="F1101" s="49">
        <v>45489</v>
      </c>
      <c r="G1101" s="28" t="s">
        <v>30</v>
      </c>
      <c r="H1101" s="41"/>
      <c r="I1101" s="41"/>
      <c r="J1101" s="41"/>
      <c r="K1101" s="41"/>
      <c r="L1101" s="55">
        <v>28776</v>
      </c>
      <c r="M1101" s="41"/>
      <c r="N1101" s="41"/>
      <c r="O1101" s="41"/>
      <c r="P1101" s="41"/>
      <c r="Q1101" s="41"/>
      <c r="R1101" s="7"/>
      <c r="S1101" s="41"/>
      <c r="T1101" s="46"/>
      <c r="U1101" s="7"/>
      <c r="V1101" s="22" t="s">
        <v>32</v>
      </c>
      <c r="W1101" s="41" t="s">
        <v>61</v>
      </c>
      <c r="X1101" s="7" t="s">
        <v>34</v>
      </c>
      <c r="Y1101" s="10">
        <v>25</v>
      </c>
      <c r="Z1101" s="23" t="s">
        <v>89</v>
      </c>
      <c r="AA1101" s="41" t="s">
        <v>63</v>
      </c>
      <c r="AB1101" s="63"/>
      <c r="AC1101" s="41"/>
      <c r="AF1101" s="23"/>
    </row>
    <row r="1102" spans="1:32" ht="15" customHeight="1" x14ac:dyDescent="0.25">
      <c r="A1102" s="42" t="s">
        <v>1762</v>
      </c>
      <c r="B1102" s="47">
        <v>45489</v>
      </c>
      <c r="C1102" s="44">
        <f>YEAR(B1102) - YEAR(_xlfn.MINIFS($B:$B, $A:$A, A1102)) + 1</f>
        <v>1</v>
      </c>
      <c r="D1102" s="15">
        <f>IF(C1102=1, 1500 - SUMIFS($Y:$Y, $A:$A, A1102, $C:$C, C1102, $E:$E, "Approved", $Z:$Z, "&lt;&gt;PFA GC", $F:$F, "&lt;&gt;No"),
   IF(C1102=2, 1000 - SUMIFS($Y:$Y, $A:$A, A1102, $C:$C, C1102, $E:$E, "Approved", $Z:$Z, "&lt;&gt;PFA GC", $F:$F, "&lt;&gt;No"),
   IF(C1102&gt;=3, 500 - SUMIFS($Y:$Y, $A:$A, A1102, $C:$C, C1102, $E:$E, "Approved", $Z:$Z, "&lt;&gt;PFA GC", $F:$F, "&lt;&gt;No"), "")))</f>
        <v>66.039999999999964</v>
      </c>
      <c r="E1102" s="16" t="s">
        <v>28</v>
      </c>
      <c r="F1102" s="49" t="s">
        <v>29</v>
      </c>
      <c r="G1102" s="44" t="s">
        <v>30</v>
      </c>
      <c r="H1102" s="41" t="s">
        <v>93</v>
      </c>
      <c r="I1102" s="41" t="s">
        <v>94</v>
      </c>
      <c r="J1102" s="41">
        <v>68510</v>
      </c>
      <c r="K1102" s="41" t="s">
        <v>95</v>
      </c>
      <c r="L1102" s="55">
        <v>29159</v>
      </c>
      <c r="M1102" s="41" t="s">
        <v>108</v>
      </c>
      <c r="N1102" s="41" t="s">
        <v>102</v>
      </c>
      <c r="O1102" s="41" t="s">
        <v>98</v>
      </c>
      <c r="P1102" s="41" t="s">
        <v>270</v>
      </c>
      <c r="Q1102" s="41" t="s">
        <v>114</v>
      </c>
      <c r="R1102" s="7" t="s">
        <v>507</v>
      </c>
      <c r="S1102" s="41">
        <v>3</v>
      </c>
      <c r="T1102" s="46">
        <v>5000</v>
      </c>
      <c r="U1102" s="7">
        <v>15</v>
      </c>
      <c r="V1102" s="34" t="s">
        <v>81</v>
      </c>
      <c r="W1102" s="41" t="s">
        <v>610</v>
      </c>
      <c r="X1102" s="7" t="s">
        <v>45</v>
      </c>
      <c r="Y1102" s="10">
        <v>190.05</v>
      </c>
      <c r="Z1102" s="23"/>
      <c r="AA1102" s="12" t="s">
        <v>504</v>
      </c>
      <c r="AB1102" s="51"/>
      <c r="AC1102" s="23"/>
      <c r="AF1102" s="23"/>
    </row>
    <row r="1103" spans="1:32" ht="15" customHeight="1" x14ac:dyDescent="0.25">
      <c r="A1103" s="42" t="s">
        <v>1762</v>
      </c>
      <c r="B1103" s="47">
        <v>45489</v>
      </c>
      <c r="C1103" s="44">
        <f>YEAR(B1103) - YEAR(_xlfn.MINIFS($B:$B, $A:$A, A1103)) + 1</f>
        <v>1</v>
      </c>
      <c r="D1103" s="15">
        <f>IF(C1103=1, 1500 - SUMIFS($Y:$Y, $A:$A, A1103, $C:$C, C1103, $E:$E, "Approved", $Z:$Z, "&lt;&gt;PFA GC", $F:$F, "&lt;&gt;No"),
   IF(C1103=2, 1000 - SUMIFS($Y:$Y, $A:$A, A1103, $C:$C, C1103, $E:$E, "Approved", $Z:$Z, "&lt;&gt;PFA GC", $F:$F, "&lt;&gt;No"),
   IF(C1103&gt;=3, 500 - SUMIFS($Y:$Y, $A:$A, A1103, $C:$C, C1103, $E:$E, "Approved", $Z:$Z, "&lt;&gt;PFA GC", $F:$F, "&lt;&gt;No"), "")))</f>
        <v>66.039999999999964</v>
      </c>
      <c r="E1103" s="16" t="s">
        <v>28</v>
      </c>
      <c r="F1103" s="49" t="s">
        <v>29</v>
      </c>
      <c r="G1103" s="44" t="s">
        <v>30</v>
      </c>
      <c r="H1103" s="41" t="s">
        <v>93</v>
      </c>
      <c r="I1103" s="41" t="s">
        <v>94</v>
      </c>
      <c r="J1103" s="41">
        <v>68510</v>
      </c>
      <c r="K1103" s="41" t="s">
        <v>95</v>
      </c>
      <c r="L1103" s="55">
        <v>29159</v>
      </c>
      <c r="M1103" s="41" t="s">
        <v>108</v>
      </c>
      <c r="N1103" s="41" t="s">
        <v>102</v>
      </c>
      <c r="O1103" s="41" t="s">
        <v>98</v>
      </c>
      <c r="P1103" s="41" t="s">
        <v>270</v>
      </c>
      <c r="Q1103" s="41" t="s">
        <v>114</v>
      </c>
      <c r="R1103" s="7" t="s">
        <v>507</v>
      </c>
      <c r="S1103" s="41">
        <v>3</v>
      </c>
      <c r="T1103" s="46">
        <v>5000</v>
      </c>
      <c r="U1103" s="7">
        <v>15</v>
      </c>
      <c r="V1103" s="34" t="s">
        <v>81</v>
      </c>
      <c r="W1103" s="41" t="s">
        <v>610</v>
      </c>
      <c r="X1103" s="7" t="s">
        <v>45</v>
      </c>
      <c r="Y1103" s="10">
        <v>341.61</v>
      </c>
      <c r="Z1103" s="23"/>
      <c r="AA1103" s="12" t="s">
        <v>104</v>
      </c>
      <c r="AB1103" s="51"/>
      <c r="AC1103" s="23"/>
      <c r="AF1103" s="23"/>
    </row>
    <row r="1104" spans="1:32" ht="15" customHeight="1" x14ac:dyDescent="0.25">
      <c r="A1104" s="42" t="s">
        <v>1766</v>
      </c>
      <c r="B1104" s="47">
        <v>45489</v>
      </c>
      <c r="C1104" s="44">
        <f>YEAR(B1104) - YEAR(_xlfn.MINIFS($B:$B, $A:$A, A1104)) + 1</f>
        <v>1</v>
      </c>
      <c r="D1104" s="15">
        <f>IF(C1104=1, 1500 - SUMIFS($Y:$Y, $A:$A, A1104, $C:$C, C1104, $E:$E, "Approved", $Z:$Z, "&lt;&gt;PFA GC", $F:$F, "&lt;&gt;No"),
   IF(C1104=2, 1000 - SUMIFS($Y:$Y, $A:$A, A1104, $C:$C, C1104, $E:$E, "Approved", $Z:$Z, "&lt;&gt;PFA GC", $F:$F, "&lt;&gt;No"),
   IF(C1104&gt;=3, 500 - SUMIFS($Y:$Y, $A:$A, A1104, $C:$C, C1104, $E:$E, "Approved", $Z:$Z, "&lt;&gt;PFA GC", $F:$F, "&lt;&gt;No"), "")))</f>
        <v>1000</v>
      </c>
      <c r="E1104" s="16" t="s">
        <v>28</v>
      </c>
      <c r="F1104" s="49" t="s">
        <v>29</v>
      </c>
      <c r="G1104" s="44" t="s">
        <v>30</v>
      </c>
      <c r="H1104" s="41" t="s">
        <v>93</v>
      </c>
      <c r="I1104" s="41" t="s">
        <v>335</v>
      </c>
      <c r="J1104" s="41">
        <v>68512</v>
      </c>
      <c r="K1104" s="41" t="s">
        <v>95</v>
      </c>
      <c r="L1104" s="55">
        <v>32032</v>
      </c>
      <c r="M1104" s="41" t="s">
        <v>235</v>
      </c>
      <c r="N1104" s="41" t="s">
        <v>102</v>
      </c>
      <c r="O1104" s="41" t="s">
        <v>98</v>
      </c>
      <c r="P1104" s="41" t="s">
        <v>270</v>
      </c>
      <c r="Q1104" s="41" t="s">
        <v>114</v>
      </c>
      <c r="R1104" s="7" t="s">
        <v>507</v>
      </c>
      <c r="S1104" s="41">
        <v>4</v>
      </c>
      <c r="T1104" s="46">
        <v>2658</v>
      </c>
      <c r="U1104" s="7">
        <v>30</v>
      </c>
      <c r="V1104" s="34" t="s">
        <v>82</v>
      </c>
      <c r="W1104" s="23" t="s">
        <v>636</v>
      </c>
      <c r="X1104" s="7" t="s">
        <v>43</v>
      </c>
      <c r="Y1104" s="10">
        <v>500</v>
      </c>
      <c r="Z1104" s="23" t="s">
        <v>232</v>
      </c>
      <c r="AA1104" s="12" t="s">
        <v>721</v>
      </c>
      <c r="AB1104" s="51"/>
      <c r="AC1104" s="23"/>
      <c r="AF1104" s="23"/>
    </row>
    <row r="1105" spans="1:32" ht="15" customHeight="1" x14ac:dyDescent="0.25">
      <c r="A1105" s="42" t="s">
        <v>1768</v>
      </c>
      <c r="B1105" s="47">
        <v>45490</v>
      </c>
      <c r="C1105" s="29">
        <f>YEAR(B1105) - YEAR(_xlfn.MINIFS($B:$B, $A:$A, A1105)) + 1</f>
        <v>1</v>
      </c>
      <c r="D1105" s="15">
        <f>IF(C1105=1, 1500 - SUMIFS($Y:$Y, $A:$A, A1105, $C:$C, C1105, $E:$E, "Approved", $Z:$Z, "&lt;&gt;PFA GC", $F:$F, "&lt;&gt;No"),
   IF(C1105=2, 1000 - SUMIFS($Y:$Y, $A:$A, A1105, $C:$C, C1105, $E:$E, "Approved", $Z:$Z, "&lt;&gt;PFA GC", $F:$F, "&lt;&gt;No"),
   IF(C1105&gt;=3, 500 - SUMIFS($Y:$Y, $A:$A, A1105, $C:$C, C1105, $E:$E, "Approved", $Z:$Z, "&lt;&gt;PFA GC", $F:$F, "&lt;&gt;No"), "")))</f>
        <v>1500</v>
      </c>
      <c r="E1105" s="16" t="s">
        <v>28</v>
      </c>
      <c r="F1105" s="49">
        <v>45490</v>
      </c>
      <c r="G1105" s="28" t="s">
        <v>30</v>
      </c>
      <c r="H1105" s="41"/>
      <c r="I1105" s="41"/>
      <c r="J1105" s="41"/>
      <c r="K1105" s="41"/>
      <c r="L1105" s="55">
        <v>23797</v>
      </c>
      <c r="M1105" s="41"/>
      <c r="N1105" s="41"/>
      <c r="O1105" s="41"/>
      <c r="P1105" s="41"/>
      <c r="Q1105" s="41"/>
      <c r="R1105" s="7"/>
      <c r="S1105" s="41"/>
      <c r="T1105" s="46"/>
      <c r="U1105" s="7"/>
      <c r="V1105" s="48" t="s">
        <v>32</v>
      </c>
      <c r="W1105" s="41" t="s">
        <v>61</v>
      </c>
      <c r="X1105" s="7" t="s">
        <v>34</v>
      </c>
      <c r="Y1105" s="10">
        <v>50</v>
      </c>
      <c r="Z1105" s="23" t="s">
        <v>89</v>
      </c>
      <c r="AA1105" s="41" t="s">
        <v>63</v>
      </c>
      <c r="AB1105" s="63"/>
      <c r="AC1105" s="41"/>
      <c r="AF1105" s="23"/>
    </row>
    <row r="1106" spans="1:32" ht="15" customHeight="1" x14ac:dyDescent="0.25">
      <c r="A1106" s="30" t="s">
        <v>1650</v>
      </c>
      <c r="B1106" s="13">
        <v>45491</v>
      </c>
      <c r="C1106" s="29">
        <f>YEAR(B1106) - YEAR(_xlfn.MINIFS($B:$B, $A:$A, A1106)) + 1</f>
        <v>1</v>
      </c>
      <c r="D1106" s="15">
        <f>IF(C1106=1, 1500 - SUMIFS($Y:$Y, $A:$A, A1106, $C:$C, C1106, $E:$E, "Approved", $Z:$Z, "&lt;&gt;PFA GC", $F:$F, "&lt;&gt;No"),
   IF(C1106=2, 1000 - SUMIFS($Y:$Y, $A:$A, A1106, $C:$C, C1106, $E:$E, "Approved", $Z:$Z, "&lt;&gt;PFA GC", $F:$F, "&lt;&gt;No"),
   IF(C1106&gt;=3, 500 - SUMIFS($Y:$Y, $A:$A, A1106, $C:$C, C1106, $E:$E, "Approved", $Z:$Z, "&lt;&gt;PFA GC", $F:$F, "&lt;&gt;No"), "")))</f>
        <v>500</v>
      </c>
      <c r="E1106" s="16" t="s">
        <v>28</v>
      </c>
      <c r="F1106" s="49" t="s">
        <v>29</v>
      </c>
      <c r="G1106" s="44" t="s">
        <v>30</v>
      </c>
      <c r="H1106" s="23" t="s">
        <v>187</v>
      </c>
      <c r="I1106" s="23" t="s">
        <v>94</v>
      </c>
      <c r="J1106" s="23">
        <v>68310</v>
      </c>
      <c r="K1106" s="37" t="s">
        <v>95</v>
      </c>
      <c r="L1106" s="20">
        <v>12762</v>
      </c>
      <c r="M1106" s="37" t="s">
        <v>111</v>
      </c>
      <c r="N1106" s="37" t="s">
        <v>97</v>
      </c>
      <c r="O1106" s="37" t="s">
        <v>98</v>
      </c>
      <c r="P1106" s="37" t="s">
        <v>99</v>
      </c>
      <c r="Q1106" s="37" t="s">
        <v>114</v>
      </c>
      <c r="R1106" s="7" t="s">
        <v>486</v>
      </c>
      <c r="S1106" s="23">
        <v>1</v>
      </c>
      <c r="T1106" s="43">
        <v>1801.8</v>
      </c>
      <c r="U1106" s="7">
        <v>85</v>
      </c>
      <c r="V1106" s="34" t="s">
        <v>81</v>
      </c>
      <c r="W1106" s="23" t="s">
        <v>109</v>
      </c>
      <c r="X1106" s="7" t="s">
        <v>34</v>
      </c>
      <c r="Y1106" s="10">
        <v>200</v>
      </c>
      <c r="Z1106" s="23" t="s">
        <v>35</v>
      </c>
      <c r="AA1106" s="12" t="s">
        <v>52</v>
      </c>
      <c r="AB1106" s="51"/>
      <c r="AC1106" s="23"/>
      <c r="AF1106" s="23"/>
    </row>
    <row r="1107" spans="1:32" ht="15" customHeight="1" x14ac:dyDescent="0.25">
      <c r="A1107" s="30" t="s">
        <v>1636</v>
      </c>
      <c r="B1107" s="13">
        <v>45491</v>
      </c>
      <c r="C1107" s="29">
        <f>YEAR(B1107) - YEAR(_xlfn.MINIFS($B:$B, $A:$A, A1107)) + 1</f>
        <v>1</v>
      </c>
      <c r="D1107" s="15">
        <f>IF(C1107=1, 1500 - SUMIFS($Y:$Y, $A:$A, A1107, $C:$C, C1107, $E:$E, "Approved", $Z:$Z, "&lt;&gt;PFA GC", $F:$F, "&lt;&gt;No"),
   IF(C1107=2, 1000 - SUMIFS($Y:$Y, $A:$A, A1107, $C:$C, C1107, $E:$E, "Approved", $Z:$Z, "&lt;&gt;PFA GC", $F:$F, "&lt;&gt;No"),
   IF(C1107&gt;=3, 500 - SUMIFS($Y:$Y, $A:$A, A1107, $C:$C, C1107, $E:$E, "Approved", $Z:$Z, "&lt;&gt;PFA GC", $F:$F, "&lt;&gt;No"), "")))</f>
        <v>500</v>
      </c>
      <c r="E1107" s="16" t="s">
        <v>28</v>
      </c>
      <c r="F1107" s="49" t="s">
        <v>29</v>
      </c>
      <c r="G1107" s="44" t="s">
        <v>30</v>
      </c>
      <c r="H1107" s="23" t="s">
        <v>93</v>
      </c>
      <c r="I1107" s="23" t="s">
        <v>94</v>
      </c>
      <c r="J1107" s="23">
        <v>68516</v>
      </c>
      <c r="K1107" s="37" t="s">
        <v>95</v>
      </c>
      <c r="L1107" s="20">
        <v>15748</v>
      </c>
      <c r="M1107" s="37" t="s">
        <v>96</v>
      </c>
      <c r="N1107" s="37" t="s">
        <v>97</v>
      </c>
      <c r="O1107" s="37" t="s">
        <v>98</v>
      </c>
      <c r="P1107" s="37" t="s">
        <v>99</v>
      </c>
      <c r="Q1107" s="37" t="s">
        <v>114</v>
      </c>
      <c r="R1107" s="7" t="s">
        <v>486</v>
      </c>
      <c r="S1107" s="23">
        <v>2</v>
      </c>
      <c r="T1107" s="43">
        <v>3820.41</v>
      </c>
      <c r="U1107" s="7">
        <v>14</v>
      </c>
      <c r="V1107" s="34" t="s">
        <v>81</v>
      </c>
      <c r="W1107" s="23" t="s">
        <v>109</v>
      </c>
      <c r="X1107" s="7" t="s">
        <v>34</v>
      </c>
      <c r="Y1107" s="10">
        <v>200</v>
      </c>
      <c r="Z1107" s="23" t="s">
        <v>35</v>
      </c>
      <c r="AA1107" s="12" t="s">
        <v>52</v>
      </c>
      <c r="AB1107" s="51"/>
      <c r="AC1107" s="23"/>
      <c r="AF1107" s="23"/>
    </row>
    <row r="1108" spans="1:32" ht="15" customHeight="1" x14ac:dyDescent="0.25">
      <c r="A1108" s="42" t="s">
        <v>1769</v>
      </c>
      <c r="B1108" s="47">
        <v>45491</v>
      </c>
      <c r="C1108" s="44">
        <f>YEAR(B1108) - YEAR(_xlfn.MINIFS($B:$B, $A:$A, A1108)) + 1</f>
        <v>1</v>
      </c>
      <c r="D1108" s="15">
        <f>IF(C1108=1, 1500 - SUMIFS($Y:$Y, $A:$A, A1108, $C:$C, C1108, $E:$E, "Approved", $Z:$Z, "&lt;&gt;PFA GC", $F:$F, "&lt;&gt;No"),
   IF(C1108=2, 1000 - SUMIFS($Y:$Y, $A:$A, A1108, $C:$C, C1108, $E:$E, "Approved", $Z:$Z, "&lt;&gt;PFA GC", $F:$F, "&lt;&gt;No"),
   IF(C1108&gt;=3, 500 - SUMIFS($Y:$Y, $A:$A, A1108, $C:$C, C1108, $E:$E, "Approved", $Z:$Z, "&lt;&gt;PFA GC", $F:$F, "&lt;&gt;No"), "")))</f>
        <v>653.34</v>
      </c>
      <c r="E1108" s="16" t="s">
        <v>28</v>
      </c>
      <c r="F1108" s="49" t="s">
        <v>29</v>
      </c>
      <c r="G1108" s="44" t="s">
        <v>30</v>
      </c>
      <c r="H1108" s="41" t="s">
        <v>787</v>
      </c>
      <c r="I1108" s="41" t="s">
        <v>335</v>
      </c>
      <c r="J1108" s="41">
        <v>68419</v>
      </c>
      <c r="K1108" s="41" t="s">
        <v>95</v>
      </c>
      <c r="L1108" s="55">
        <v>21074</v>
      </c>
      <c r="M1108" s="41" t="s">
        <v>96</v>
      </c>
      <c r="N1108" s="41" t="s">
        <v>97</v>
      </c>
      <c r="O1108" s="41" t="s">
        <v>98</v>
      </c>
      <c r="P1108" s="41" t="s">
        <v>270</v>
      </c>
      <c r="Q1108" s="41" t="s">
        <v>114</v>
      </c>
      <c r="R1108" s="7" t="s">
        <v>486</v>
      </c>
      <c r="S1108" s="41">
        <v>2</v>
      </c>
      <c r="T1108" s="46">
        <v>2352.5</v>
      </c>
      <c r="U1108" s="7">
        <v>40</v>
      </c>
      <c r="V1108" s="41" t="s">
        <v>82</v>
      </c>
      <c r="W1108" s="23" t="s">
        <v>636</v>
      </c>
      <c r="X1108" s="7" t="s">
        <v>34</v>
      </c>
      <c r="Y1108" s="10">
        <v>500</v>
      </c>
      <c r="Z1108" s="23" t="s">
        <v>37</v>
      </c>
      <c r="AA1108" s="12" t="s">
        <v>735</v>
      </c>
      <c r="AB1108" s="51"/>
      <c r="AC1108" s="23"/>
      <c r="AF1108" s="23"/>
    </row>
    <row r="1109" spans="1:32" ht="15" customHeight="1" x14ac:dyDescent="0.25">
      <c r="A1109" s="42" t="s">
        <v>1733</v>
      </c>
      <c r="B1109" s="47">
        <v>45491</v>
      </c>
      <c r="C1109" s="44">
        <f>YEAR(B1109) - YEAR(_xlfn.MINIFS($B:$B, $A:$A, A1109)) + 1</f>
        <v>1</v>
      </c>
      <c r="D1109" s="15">
        <f>IF(C1109=1, 1500 - SUMIFS($Y:$Y, $A:$A, A1109, $C:$C, C1109, $E:$E, "Approved", $Z:$Z, "&lt;&gt;PFA GC", $F:$F, "&lt;&gt;No"),
   IF(C1109=2, 1000 - SUMIFS($Y:$Y, $A:$A, A1109, $C:$C, C1109, $E:$E, "Approved", $Z:$Z, "&lt;&gt;PFA GC", $F:$F, "&lt;&gt;No"),
   IF(C1109&gt;=3, 500 - SUMIFS($Y:$Y, $A:$A, A1109, $C:$C, C1109, $E:$E, "Approved", $Z:$Z, "&lt;&gt;PFA GC", $F:$F, "&lt;&gt;No"), "")))</f>
        <v>563.13</v>
      </c>
      <c r="E1109" s="16" t="s">
        <v>28</v>
      </c>
      <c r="F1109" s="49" t="s">
        <v>136</v>
      </c>
      <c r="G1109" s="44" t="s">
        <v>30</v>
      </c>
      <c r="H1109" s="41" t="s">
        <v>594</v>
      </c>
      <c r="I1109" s="41" t="s">
        <v>94</v>
      </c>
      <c r="J1109" s="41">
        <v>68028</v>
      </c>
      <c r="K1109" s="41" t="s">
        <v>95</v>
      </c>
      <c r="L1109" s="55">
        <v>22528</v>
      </c>
      <c r="M1109" s="41" t="s">
        <v>281</v>
      </c>
      <c r="N1109" s="41" t="s">
        <v>102</v>
      </c>
      <c r="O1109" s="41" t="s">
        <v>98</v>
      </c>
      <c r="P1109" s="41" t="s">
        <v>270</v>
      </c>
      <c r="Q1109" s="41" t="s">
        <v>114</v>
      </c>
      <c r="R1109" s="7" t="s">
        <v>486</v>
      </c>
      <c r="S1109" s="41">
        <v>1</v>
      </c>
      <c r="T1109" s="46">
        <v>2941</v>
      </c>
      <c r="U1109" s="7">
        <v>41</v>
      </c>
      <c r="V1109" s="48" t="s">
        <v>47</v>
      </c>
      <c r="W1109" s="41" t="s">
        <v>368</v>
      </c>
      <c r="X1109" s="7" t="s">
        <v>45</v>
      </c>
      <c r="Y1109" s="10">
        <v>45</v>
      </c>
      <c r="Z1109" s="23" t="s">
        <v>38</v>
      </c>
      <c r="AA1109" s="12" t="s">
        <v>756</v>
      </c>
      <c r="AB1109" s="51"/>
      <c r="AC1109" s="23" t="s">
        <v>29</v>
      </c>
      <c r="AF1109" s="23"/>
    </row>
    <row r="1110" spans="1:32" ht="15" customHeight="1" x14ac:dyDescent="0.25">
      <c r="A1110" s="42" t="s">
        <v>1733</v>
      </c>
      <c r="B1110" s="47">
        <v>45491</v>
      </c>
      <c r="C1110" s="44">
        <f>YEAR(B1110) - YEAR(_xlfn.MINIFS($B:$B, $A:$A, A1110)) + 1</f>
        <v>1</v>
      </c>
      <c r="D1110" s="15">
        <f>IF(C1110=1, 1500 - SUMIFS($Y:$Y, $A:$A, A1110, $C:$C, C1110, $E:$E, "Approved", $Z:$Z, "&lt;&gt;PFA GC", $F:$F, "&lt;&gt;No"),
   IF(C1110=2, 1000 - SUMIFS($Y:$Y, $A:$A, A1110, $C:$C, C1110, $E:$E, "Approved", $Z:$Z, "&lt;&gt;PFA GC", $F:$F, "&lt;&gt;No"),
   IF(C1110&gt;=3, 500 - SUMIFS($Y:$Y, $A:$A, A1110, $C:$C, C1110, $E:$E, "Approved", $Z:$Z, "&lt;&gt;PFA GC", $F:$F, "&lt;&gt;No"), "")))</f>
        <v>563.13</v>
      </c>
      <c r="E1110" s="16" t="s">
        <v>28</v>
      </c>
      <c r="F1110" s="49" t="s">
        <v>29</v>
      </c>
      <c r="G1110" s="44" t="s">
        <v>30</v>
      </c>
      <c r="H1110" s="41" t="s">
        <v>594</v>
      </c>
      <c r="I1110" s="41" t="s">
        <v>94</v>
      </c>
      <c r="J1110" s="41">
        <v>68028</v>
      </c>
      <c r="K1110" s="41" t="s">
        <v>95</v>
      </c>
      <c r="L1110" s="55">
        <v>22528</v>
      </c>
      <c r="M1110" s="41" t="s">
        <v>281</v>
      </c>
      <c r="N1110" s="41" t="s">
        <v>102</v>
      </c>
      <c r="O1110" s="41" t="s">
        <v>98</v>
      </c>
      <c r="P1110" s="41" t="s">
        <v>270</v>
      </c>
      <c r="Q1110" s="41" t="s">
        <v>114</v>
      </c>
      <c r="R1110" s="7" t="s">
        <v>486</v>
      </c>
      <c r="S1110" s="41">
        <v>1</v>
      </c>
      <c r="T1110" s="46">
        <v>2941</v>
      </c>
      <c r="U1110" s="7">
        <v>41</v>
      </c>
      <c r="V1110" s="48" t="s">
        <v>47</v>
      </c>
      <c r="W1110" s="41" t="s">
        <v>368</v>
      </c>
      <c r="X1110" s="7" t="s">
        <v>34</v>
      </c>
      <c r="Y1110" s="10">
        <v>200</v>
      </c>
      <c r="Z1110" s="23" t="s">
        <v>37</v>
      </c>
      <c r="AA1110" s="12" t="s">
        <v>735</v>
      </c>
      <c r="AB1110" s="51"/>
      <c r="AC1110" s="23"/>
      <c r="AF1110" s="23"/>
    </row>
    <row r="1111" spans="1:32" ht="15" customHeight="1" x14ac:dyDescent="0.25">
      <c r="A1111" s="42" t="s">
        <v>1272</v>
      </c>
      <c r="B1111" s="47">
        <v>45491</v>
      </c>
      <c r="C1111" s="44">
        <f>YEAR(B1111) - YEAR(_xlfn.MINIFS($B:$B, $A:$A, A1111)) + 1</f>
        <v>2</v>
      </c>
      <c r="D1111" s="15">
        <f>IF(C1111=1, 1500 - SUMIFS($Y:$Y, $A:$A, A1111, $C:$C, C1111, $E:$E, "Approved", $Z:$Z, "&lt;&gt;PFA GC", $F:$F, "&lt;&gt;No"),
   IF(C1111=2, 1000 - SUMIFS($Y:$Y, $A:$A, A1111, $C:$C, C1111, $E:$E, "Approved", $Z:$Z, "&lt;&gt;PFA GC", $F:$F, "&lt;&gt;No"),
   IF(C1111&gt;=3, 500 - SUMIFS($Y:$Y, $A:$A, A1111, $C:$C, C1111, $E:$E, "Approved", $Z:$Z, "&lt;&gt;PFA GC", $F:$F, "&lt;&gt;No"), "")))</f>
        <v>1000</v>
      </c>
      <c r="E1111" s="16" t="s">
        <v>28</v>
      </c>
      <c r="F1111" s="49">
        <v>45491</v>
      </c>
      <c r="G1111" s="28" t="s">
        <v>30</v>
      </c>
      <c r="H1111" s="41"/>
      <c r="I1111" s="41"/>
      <c r="J1111" s="41"/>
      <c r="K1111" s="41"/>
      <c r="L1111" s="55">
        <v>33482</v>
      </c>
      <c r="M1111" s="41"/>
      <c r="N1111" s="41"/>
      <c r="O1111" s="41"/>
      <c r="P1111" s="41"/>
      <c r="Q1111" s="41"/>
      <c r="R1111" s="7"/>
      <c r="S1111" s="41"/>
      <c r="T1111" s="46"/>
      <c r="U1111" s="7"/>
      <c r="V1111" s="48" t="s">
        <v>32</v>
      </c>
      <c r="W1111" s="41" t="s">
        <v>61</v>
      </c>
      <c r="X1111" s="7" t="s">
        <v>34</v>
      </c>
      <c r="Y1111" s="10">
        <v>50</v>
      </c>
      <c r="Z1111" s="23" t="s">
        <v>89</v>
      </c>
      <c r="AA1111" s="41" t="s">
        <v>63</v>
      </c>
      <c r="AB1111" s="63"/>
      <c r="AC1111" s="41"/>
      <c r="AF1111" s="23"/>
    </row>
    <row r="1112" spans="1:32" ht="15" customHeight="1" x14ac:dyDescent="0.25">
      <c r="A1112" s="42" t="s">
        <v>1229</v>
      </c>
      <c r="B1112" s="47">
        <v>45492</v>
      </c>
      <c r="C1112" s="44">
        <f>YEAR(B1112) - YEAR(_xlfn.MINIFS($B:$B, $A:$A, A1112)) + 1</f>
        <v>1</v>
      </c>
      <c r="D1112" s="15">
        <f>IF(C1112=1, 1500 - SUMIFS($Y:$Y, $A:$A, A1112, $C:$C, C1112, $E:$E, "Approved", $Z:$Z, "&lt;&gt;PFA GC", $F:$F, "&lt;&gt;No"),
   IF(C1112=2, 1000 - SUMIFS($Y:$Y, $A:$A, A1112, $C:$C, C1112, $E:$E, "Approved", $Z:$Z, "&lt;&gt;PFA GC", $F:$F, "&lt;&gt;No"),
   IF(C1112&gt;=3, 500 - SUMIFS($Y:$Y, $A:$A, A1112, $C:$C, C1112, $E:$E, "Approved", $Z:$Z, "&lt;&gt;PFA GC", $F:$F, "&lt;&gt;No"), "")))</f>
        <v>300</v>
      </c>
      <c r="E1112" s="16" t="s">
        <v>28</v>
      </c>
      <c r="F1112" s="49" t="s">
        <v>29</v>
      </c>
      <c r="G1112" s="44" t="s">
        <v>30</v>
      </c>
      <c r="H1112" s="41" t="s">
        <v>93</v>
      </c>
      <c r="I1112" s="41" t="s">
        <v>94</v>
      </c>
      <c r="J1112" s="41">
        <v>68510</v>
      </c>
      <c r="K1112" s="41" t="s">
        <v>95</v>
      </c>
      <c r="L1112" s="55">
        <v>26207</v>
      </c>
      <c r="M1112" s="41" t="s">
        <v>108</v>
      </c>
      <c r="N1112" s="41" t="s">
        <v>97</v>
      </c>
      <c r="O1112" s="41" t="s">
        <v>98</v>
      </c>
      <c r="P1112" s="41" t="s">
        <v>270</v>
      </c>
      <c r="Q1112" s="41" t="s">
        <v>323</v>
      </c>
      <c r="R1112" s="7" t="s">
        <v>488</v>
      </c>
      <c r="S1112" s="41">
        <v>3</v>
      </c>
      <c r="T1112" s="46">
        <v>0</v>
      </c>
      <c r="U1112" s="7">
        <v>20</v>
      </c>
      <c r="V1112" s="41" t="s">
        <v>81</v>
      </c>
      <c r="W1112" s="41" t="s">
        <v>580</v>
      </c>
      <c r="X1112" s="7" t="s">
        <v>43</v>
      </c>
      <c r="Y1112" s="10">
        <v>1200</v>
      </c>
      <c r="Z1112" s="23" t="s">
        <v>232</v>
      </c>
      <c r="AA1112" s="12" t="s">
        <v>788</v>
      </c>
      <c r="AB1112" s="51"/>
      <c r="AC1112" s="23"/>
      <c r="AF1112" s="23"/>
    </row>
    <row r="1113" spans="1:32" ht="15" customHeight="1" x14ac:dyDescent="0.25">
      <c r="A1113" s="42" t="s">
        <v>1772</v>
      </c>
      <c r="B1113" s="47">
        <v>45492</v>
      </c>
      <c r="C1113" s="44">
        <f>YEAR(B1113) - YEAR(_xlfn.MINIFS($B:$B, $A:$A, A1113)) + 1</f>
        <v>1</v>
      </c>
      <c r="D1113" s="15">
        <f>IF(C1113=1, 1500 - SUMIFS($Y:$Y, $A:$A, A1113, $C:$C, C1113, $E:$E, "Approved", $Z:$Z, "&lt;&gt;PFA GC", $F:$F, "&lt;&gt;No"),
   IF(C1113=2, 1000 - SUMIFS($Y:$Y, $A:$A, A1113, $C:$C, C1113, $E:$E, "Approved", $Z:$Z, "&lt;&gt;PFA GC", $F:$F, "&lt;&gt;No"),
   IF(C1113&gt;=3, 500 - SUMIFS($Y:$Y, $A:$A, A1113, $C:$C, C1113, $E:$E, "Approved", $Z:$Z, "&lt;&gt;PFA GC", $F:$F, "&lt;&gt;No"), "")))</f>
        <v>300</v>
      </c>
      <c r="E1113" s="16" t="s">
        <v>28</v>
      </c>
      <c r="F1113" s="49" t="s">
        <v>29</v>
      </c>
      <c r="G1113" s="44" t="s">
        <v>30</v>
      </c>
      <c r="H1113" s="41" t="s">
        <v>93</v>
      </c>
      <c r="I1113" s="41" t="s">
        <v>94</v>
      </c>
      <c r="J1113" s="41">
        <v>68521</v>
      </c>
      <c r="K1113" s="41" t="s">
        <v>95</v>
      </c>
      <c r="L1113" s="55">
        <v>27458</v>
      </c>
      <c r="M1113" s="41" t="s">
        <v>96</v>
      </c>
      <c r="N1113" s="41" t="s">
        <v>102</v>
      </c>
      <c r="O1113" s="41" t="s">
        <v>98</v>
      </c>
      <c r="P1113" s="41" t="s">
        <v>270</v>
      </c>
      <c r="Q1113" s="41" t="s">
        <v>231</v>
      </c>
      <c r="R1113" s="7" t="s">
        <v>507</v>
      </c>
      <c r="S1113" s="41">
        <v>2</v>
      </c>
      <c r="T1113" s="46">
        <v>943</v>
      </c>
      <c r="U1113" s="7">
        <v>18</v>
      </c>
      <c r="V1113" s="48" t="s">
        <v>85</v>
      </c>
      <c r="W1113" s="41" t="s">
        <v>107</v>
      </c>
      <c r="X1113" s="7" t="s">
        <v>43</v>
      </c>
      <c r="Y1113" s="10">
        <v>1200</v>
      </c>
      <c r="Z1113" s="23" t="s">
        <v>232</v>
      </c>
      <c r="AA1113" s="12" t="s">
        <v>789</v>
      </c>
      <c r="AB1113" s="51"/>
      <c r="AC1113" s="23"/>
      <c r="AF1113" s="23"/>
    </row>
    <row r="1114" spans="1:32" ht="15" customHeight="1" x14ac:dyDescent="0.25">
      <c r="A1114" s="42" t="s">
        <v>1770</v>
      </c>
      <c r="B1114" s="47">
        <v>45492</v>
      </c>
      <c r="C1114" s="44">
        <f>YEAR(B1114) - YEAR(_xlfn.MINIFS($B:$B, $A:$A, A1114)) + 1</f>
        <v>1</v>
      </c>
      <c r="D1114" s="15">
        <f>IF(C1114=1, 1500 - SUMIFS($Y:$Y, $A:$A, A1114, $C:$C, C1114, $E:$E, "Approved", $Z:$Z, "&lt;&gt;PFA GC", $F:$F, "&lt;&gt;No"),
   IF(C1114=2, 1000 - SUMIFS($Y:$Y, $A:$A, A1114, $C:$C, C1114, $E:$E, "Approved", $Z:$Z, "&lt;&gt;PFA GC", $F:$F, "&lt;&gt;No"),
   IF(C1114&gt;=3, 500 - SUMIFS($Y:$Y, $A:$A, A1114, $C:$C, C1114, $E:$E, "Approved", $Z:$Z, "&lt;&gt;PFA GC", $F:$F, "&lt;&gt;No"), "")))</f>
        <v>328</v>
      </c>
      <c r="E1114" s="16" t="s">
        <v>28</v>
      </c>
      <c r="F1114" s="49" t="s">
        <v>29</v>
      </c>
      <c r="G1114" s="44" t="s">
        <v>30</v>
      </c>
      <c r="H1114" s="41" t="s">
        <v>427</v>
      </c>
      <c r="I1114" s="23" t="s">
        <v>125</v>
      </c>
      <c r="J1114" s="41">
        <v>68467</v>
      </c>
      <c r="K1114" s="41" t="s">
        <v>95</v>
      </c>
      <c r="L1114" s="55">
        <v>28229</v>
      </c>
      <c r="M1114" s="41" t="s">
        <v>101</v>
      </c>
      <c r="N1114" s="41" t="s">
        <v>97</v>
      </c>
      <c r="O1114" s="41" t="s">
        <v>98</v>
      </c>
      <c r="P1114" s="41" t="s">
        <v>270</v>
      </c>
      <c r="Q1114" s="41" t="s">
        <v>231</v>
      </c>
      <c r="R1114" s="7" t="s">
        <v>507</v>
      </c>
      <c r="S1114" s="41">
        <v>1</v>
      </c>
      <c r="T1114" s="46">
        <v>2774.58</v>
      </c>
      <c r="U1114" s="7">
        <v>110</v>
      </c>
      <c r="V1114" s="48" t="s">
        <v>85</v>
      </c>
      <c r="W1114" s="41" t="s">
        <v>107</v>
      </c>
      <c r="X1114" s="7" t="s">
        <v>43</v>
      </c>
      <c r="Y1114" s="10">
        <v>586</v>
      </c>
      <c r="Z1114" s="23"/>
      <c r="AA1114" s="12"/>
      <c r="AB1114" s="51"/>
      <c r="AC1114" s="23"/>
      <c r="AF1114" s="23"/>
    </row>
    <row r="1115" spans="1:32" ht="15" customHeight="1" x14ac:dyDescent="0.25">
      <c r="A1115" s="42" t="s">
        <v>1773</v>
      </c>
      <c r="B1115" s="47">
        <v>45492</v>
      </c>
      <c r="C1115" s="44">
        <f>YEAR(B1115) - YEAR(_xlfn.MINIFS($B:$B, $A:$A, A1115)) + 1</f>
        <v>1</v>
      </c>
      <c r="D1115" s="15">
        <f>IF(C1115=1, 1500 - SUMIFS($Y:$Y, $A:$A, A1115, $C:$C, C1115, $E:$E, "Approved", $Z:$Z, "&lt;&gt;PFA GC", $F:$F, "&lt;&gt;No"),
   IF(C1115=2, 1000 - SUMIFS($Y:$Y, $A:$A, A1115, $C:$C, C1115, $E:$E, "Approved", $Z:$Z, "&lt;&gt;PFA GC", $F:$F, "&lt;&gt;No"),
   IF(C1115&gt;=3, 500 - SUMIFS($Y:$Y, $A:$A, A1115, $C:$C, C1115, $E:$E, "Approved", $Z:$Z, "&lt;&gt;PFA GC", $F:$F, "&lt;&gt;No"), "")))</f>
        <v>0</v>
      </c>
      <c r="E1115" s="16" t="s">
        <v>28</v>
      </c>
      <c r="F1115" s="49" t="s">
        <v>29</v>
      </c>
      <c r="G1115" s="44" t="s">
        <v>30</v>
      </c>
      <c r="H1115" s="41" t="s">
        <v>100</v>
      </c>
      <c r="I1115" s="41" t="s">
        <v>94</v>
      </c>
      <c r="J1115" s="41">
        <v>68117</v>
      </c>
      <c r="K1115" s="41" t="s">
        <v>95</v>
      </c>
      <c r="L1115" s="55">
        <v>32870</v>
      </c>
      <c r="M1115" s="41" t="s">
        <v>235</v>
      </c>
      <c r="N1115" s="41" t="s">
        <v>102</v>
      </c>
      <c r="O1115" s="41" t="s">
        <v>98</v>
      </c>
      <c r="P1115" s="41" t="s">
        <v>270</v>
      </c>
      <c r="Q1115" s="41" t="s">
        <v>114</v>
      </c>
      <c r="R1115" s="7" t="s">
        <v>488</v>
      </c>
      <c r="S1115" s="41">
        <v>7</v>
      </c>
      <c r="T1115" s="46">
        <v>0</v>
      </c>
      <c r="U1115" s="7">
        <v>26</v>
      </c>
      <c r="V1115" s="41" t="s">
        <v>84</v>
      </c>
      <c r="W1115" s="41" t="s">
        <v>720</v>
      </c>
      <c r="X1115" s="7" t="s">
        <v>43</v>
      </c>
      <c r="Y1115" s="10">
        <v>1500</v>
      </c>
      <c r="Z1115" s="23"/>
      <c r="AA1115" s="12"/>
      <c r="AB1115" s="51"/>
      <c r="AC1115" s="23"/>
      <c r="AF1115" s="23"/>
    </row>
    <row r="1116" spans="1:32" ht="15" customHeight="1" x14ac:dyDescent="0.25">
      <c r="A1116" s="42" t="s">
        <v>1771</v>
      </c>
      <c r="B1116" s="47">
        <v>45492</v>
      </c>
      <c r="C1116" s="44">
        <f>YEAR(B1116) - YEAR(_xlfn.MINIFS($B:$B, $A:$A, A1116)) + 1</f>
        <v>1</v>
      </c>
      <c r="D1116" s="15">
        <f>IF(C1116=1, 1500 - SUMIFS($Y:$Y, $A:$A, A1116, $C:$C, C1116, $E:$E, "Approved", $Z:$Z, "&lt;&gt;PFA GC", $F:$F, "&lt;&gt;No"),
   IF(C1116=2, 1000 - SUMIFS($Y:$Y, $A:$A, A1116, $C:$C, C1116, $E:$E, "Approved", $Z:$Z, "&lt;&gt;PFA GC", $F:$F, "&lt;&gt;No"),
   IF(C1116&gt;=3, 500 - SUMIFS($Y:$Y, $A:$A, A1116, $C:$C, C1116, $E:$E, "Approved", $Z:$Z, "&lt;&gt;PFA GC", $F:$F, "&lt;&gt;No"), "")))</f>
        <v>70</v>
      </c>
      <c r="E1116" s="16" t="s">
        <v>28</v>
      </c>
      <c r="F1116" s="49" t="s">
        <v>29</v>
      </c>
      <c r="G1116" s="44" t="s">
        <v>30</v>
      </c>
      <c r="H1116" s="41" t="s">
        <v>93</v>
      </c>
      <c r="I1116" s="41" t="s">
        <v>94</v>
      </c>
      <c r="J1116" s="41">
        <v>68507</v>
      </c>
      <c r="K1116" s="41" t="s">
        <v>95</v>
      </c>
      <c r="L1116" s="55">
        <v>45419</v>
      </c>
      <c r="M1116" s="41" t="s">
        <v>101</v>
      </c>
      <c r="N1116" s="41" t="s">
        <v>102</v>
      </c>
      <c r="O1116" s="41" t="s">
        <v>98</v>
      </c>
      <c r="P1116" s="41" t="s">
        <v>270</v>
      </c>
      <c r="Q1116" s="41" t="s">
        <v>231</v>
      </c>
      <c r="R1116" s="7" t="s">
        <v>486</v>
      </c>
      <c r="S1116" s="41">
        <v>1</v>
      </c>
      <c r="T1116" s="46">
        <v>2338.6999999999998</v>
      </c>
      <c r="U1116" s="7">
        <v>12</v>
      </c>
      <c r="V1116" s="48" t="s">
        <v>85</v>
      </c>
      <c r="W1116" s="41" t="s">
        <v>107</v>
      </c>
      <c r="X1116" s="7" t="s">
        <v>43</v>
      </c>
      <c r="Y1116" s="10">
        <v>715</v>
      </c>
      <c r="Z1116" s="23"/>
      <c r="AA1116" s="12"/>
      <c r="AB1116" s="51"/>
      <c r="AC1116" s="23"/>
      <c r="AF1116" s="23"/>
    </row>
    <row r="1117" spans="1:32" ht="15" customHeight="1" x14ac:dyDescent="0.25">
      <c r="A1117" s="42" t="s">
        <v>1774</v>
      </c>
      <c r="B1117" s="47">
        <v>45494</v>
      </c>
      <c r="C1117" s="44">
        <f>YEAR(B1117) - YEAR(_xlfn.MINIFS($B:$B, $A:$A, A1117)) + 1</f>
        <v>1</v>
      </c>
      <c r="D1117" s="15">
        <f>IF(C1117=1, 1500 - SUMIFS($Y:$Y, $A:$A, A1117, $C:$C, C1117, $E:$E, "Approved", $Z:$Z, "&lt;&gt;PFA GC", $F:$F, "&lt;&gt;No"),
   IF(C1117=2, 1000 - SUMIFS($Y:$Y, $A:$A, A1117, $C:$C, C1117, $E:$E, "Approved", $Z:$Z, "&lt;&gt;PFA GC", $F:$F, "&lt;&gt;No"),
   IF(C1117&gt;=3, 500 - SUMIFS($Y:$Y, $A:$A, A1117, $C:$C, C1117, $E:$E, "Approved", $Z:$Z, "&lt;&gt;PFA GC", $F:$F, "&lt;&gt;No"), "")))</f>
        <v>903.35</v>
      </c>
      <c r="E1117" s="36" t="s">
        <v>147</v>
      </c>
      <c r="F1117" s="28" t="s">
        <v>99</v>
      </c>
      <c r="G1117" s="44" t="s">
        <v>301</v>
      </c>
      <c r="H1117" s="41" t="s">
        <v>93</v>
      </c>
      <c r="I1117" s="41" t="s">
        <v>94</v>
      </c>
      <c r="J1117" s="41" t="s">
        <v>790</v>
      </c>
      <c r="K1117" s="41" t="s">
        <v>95</v>
      </c>
      <c r="L1117" s="55">
        <v>30970</v>
      </c>
      <c r="M1117" s="41" t="s">
        <v>96</v>
      </c>
      <c r="N1117" s="41" t="s">
        <v>97</v>
      </c>
      <c r="O1117" s="41" t="s">
        <v>98</v>
      </c>
      <c r="P1117" s="41" t="s">
        <v>270</v>
      </c>
      <c r="Q1117" s="41" t="s">
        <v>114</v>
      </c>
      <c r="R1117" s="7" t="s">
        <v>589</v>
      </c>
      <c r="S1117" s="41">
        <v>2</v>
      </c>
      <c r="T1117" s="46">
        <v>5400</v>
      </c>
      <c r="U1117" s="7">
        <v>114</v>
      </c>
      <c r="V1117" s="48" t="s">
        <v>32</v>
      </c>
      <c r="W1117" s="41"/>
      <c r="X1117" s="7" t="s">
        <v>141</v>
      </c>
      <c r="Y1117" s="10">
        <v>2200</v>
      </c>
      <c r="Z1117" s="23"/>
      <c r="AA1117" s="12"/>
      <c r="AB1117" s="51"/>
      <c r="AC1117" s="29"/>
      <c r="AD1117" s="23" t="s">
        <v>791</v>
      </c>
      <c r="AF1117" s="23"/>
    </row>
    <row r="1118" spans="1:32" ht="15" customHeight="1" x14ac:dyDescent="0.25">
      <c r="A1118" s="42" t="s">
        <v>1775</v>
      </c>
      <c r="B1118" s="47">
        <v>45495</v>
      </c>
      <c r="C1118" s="44">
        <f>YEAR(B1118) - YEAR(_xlfn.MINIFS($B:$B, $A:$A, A1118)) + 1</f>
        <v>1</v>
      </c>
      <c r="D1118" s="15">
        <f>IF(C1118=1, 1500 - SUMIFS($Y:$Y, $A:$A, A1118, $C:$C, C1118, $E:$E, "Approved", $Z:$Z, "&lt;&gt;PFA GC", $F:$F, "&lt;&gt;No"),
   IF(C1118=2, 1000 - SUMIFS($Y:$Y, $A:$A, A1118, $C:$C, C1118, $E:$E, "Approved", $Z:$Z, "&lt;&gt;PFA GC", $F:$F, "&lt;&gt;No"),
   IF(C1118&gt;=3, 500 - SUMIFS($Y:$Y, $A:$A, A1118, $C:$C, C1118, $E:$E, "Approved", $Z:$Z, "&lt;&gt;PFA GC", $F:$F, "&lt;&gt;No"), "")))</f>
        <v>981.07999999999993</v>
      </c>
      <c r="E1118" s="16" t="s">
        <v>28</v>
      </c>
      <c r="F1118" s="49" t="s">
        <v>29</v>
      </c>
      <c r="G1118" s="44" t="s">
        <v>30</v>
      </c>
      <c r="H1118" s="41" t="s">
        <v>792</v>
      </c>
      <c r="I1118" s="41" t="s">
        <v>94</v>
      </c>
      <c r="J1118" s="41">
        <v>68317</v>
      </c>
      <c r="K1118" s="41" t="s">
        <v>95</v>
      </c>
      <c r="L1118" s="55">
        <v>23662</v>
      </c>
      <c r="M1118" s="41" t="s">
        <v>111</v>
      </c>
      <c r="N1118" s="41" t="s">
        <v>102</v>
      </c>
      <c r="O1118" s="41" t="s">
        <v>98</v>
      </c>
      <c r="P1118" s="41" t="s">
        <v>270</v>
      </c>
      <c r="Q1118" s="41" t="s">
        <v>114</v>
      </c>
      <c r="R1118" s="7" t="s">
        <v>507</v>
      </c>
      <c r="S1118" s="41">
        <v>1</v>
      </c>
      <c r="T1118" s="46">
        <v>4662.66</v>
      </c>
      <c r="U1118" s="7">
        <v>30</v>
      </c>
      <c r="V1118" s="34" t="s">
        <v>81</v>
      </c>
      <c r="W1118" s="41" t="s">
        <v>610</v>
      </c>
      <c r="X1118" s="7" t="s">
        <v>45</v>
      </c>
      <c r="Y1118" s="10">
        <v>95.14</v>
      </c>
      <c r="Z1118" s="41" t="s">
        <v>38</v>
      </c>
      <c r="AA1118" s="41" t="s">
        <v>793</v>
      </c>
      <c r="AB1118" s="63"/>
      <c r="AC1118" s="41"/>
      <c r="AF1118" s="23"/>
    </row>
    <row r="1119" spans="1:32" ht="15" customHeight="1" x14ac:dyDescent="0.25">
      <c r="A1119" s="42" t="s">
        <v>1775</v>
      </c>
      <c r="B1119" s="47">
        <v>45495</v>
      </c>
      <c r="C1119" s="44">
        <f>YEAR(B1119) - YEAR(_xlfn.MINIFS($B:$B, $A:$A, A1119)) + 1</f>
        <v>1</v>
      </c>
      <c r="D1119" s="15">
        <f>IF(C1119=1, 1500 - SUMIFS($Y:$Y, $A:$A, A1119, $C:$C, C1119, $E:$E, "Approved", $Z:$Z, "&lt;&gt;PFA GC", $F:$F, "&lt;&gt;No"),
   IF(C1119=2, 1000 - SUMIFS($Y:$Y, $A:$A, A1119, $C:$C, C1119, $E:$E, "Approved", $Z:$Z, "&lt;&gt;PFA GC", $F:$F, "&lt;&gt;No"),
   IF(C1119&gt;=3, 500 - SUMIFS($Y:$Y, $A:$A, A1119, $C:$C, C1119, $E:$E, "Approved", $Z:$Z, "&lt;&gt;PFA GC", $F:$F, "&lt;&gt;No"), "")))</f>
        <v>981.07999999999993</v>
      </c>
      <c r="E1119" s="16" t="s">
        <v>28</v>
      </c>
      <c r="F1119" s="49" t="s">
        <v>29</v>
      </c>
      <c r="G1119" s="44" t="s">
        <v>30</v>
      </c>
      <c r="H1119" s="41" t="s">
        <v>792</v>
      </c>
      <c r="I1119" s="41" t="s">
        <v>94</v>
      </c>
      <c r="J1119" s="41">
        <v>68317</v>
      </c>
      <c r="K1119" s="41" t="s">
        <v>95</v>
      </c>
      <c r="L1119" s="55">
        <v>23662</v>
      </c>
      <c r="M1119" s="41" t="s">
        <v>111</v>
      </c>
      <c r="N1119" s="41" t="s">
        <v>102</v>
      </c>
      <c r="O1119" s="41" t="s">
        <v>98</v>
      </c>
      <c r="P1119" s="41" t="s">
        <v>270</v>
      </c>
      <c r="Q1119" s="41" t="s">
        <v>114</v>
      </c>
      <c r="R1119" s="7" t="s">
        <v>507</v>
      </c>
      <c r="S1119" s="41">
        <v>1</v>
      </c>
      <c r="T1119" s="46">
        <v>4662.66</v>
      </c>
      <c r="U1119" s="7">
        <v>30</v>
      </c>
      <c r="V1119" s="41" t="s">
        <v>81</v>
      </c>
      <c r="W1119" s="41" t="s">
        <v>610</v>
      </c>
      <c r="X1119" s="7" t="s">
        <v>45</v>
      </c>
      <c r="Y1119" s="10">
        <v>95.47</v>
      </c>
      <c r="Z1119" s="41" t="s">
        <v>38</v>
      </c>
      <c r="AA1119" s="41" t="s">
        <v>794</v>
      </c>
      <c r="AB1119" s="63"/>
      <c r="AC1119" s="41"/>
      <c r="AF1119" s="23"/>
    </row>
    <row r="1120" spans="1:32" ht="15" customHeight="1" x14ac:dyDescent="0.25">
      <c r="A1120" s="42" t="s">
        <v>1775</v>
      </c>
      <c r="B1120" s="47">
        <v>45495</v>
      </c>
      <c r="C1120" s="44">
        <f>YEAR(B1120) - YEAR(_xlfn.MINIFS($B:$B, $A:$A, A1120)) + 1</f>
        <v>1</v>
      </c>
      <c r="D1120" s="15">
        <f>IF(C1120=1, 1500 - SUMIFS($Y:$Y, $A:$A, A1120, $C:$C, C1120, $E:$E, "Approved", $Z:$Z, "&lt;&gt;PFA GC", $F:$F, "&lt;&gt;No"),
   IF(C1120=2, 1000 - SUMIFS($Y:$Y, $A:$A, A1120, $C:$C, C1120, $E:$E, "Approved", $Z:$Z, "&lt;&gt;PFA GC", $F:$F, "&lt;&gt;No"),
   IF(C1120&gt;=3, 500 - SUMIFS($Y:$Y, $A:$A, A1120, $C:$C, C1120, $E:$E, "Approved", $Z:$Z, "&lt;&gt;PFA GC", $F:$F, "&lt;&gt;No"), "")))</f>
        <v>981.07999999999993</v>
      </c>
      <c r="E1120" s="16" t="s">
        <v>28</v>
      </c>
      <c r="F1120" s="49" t="s">
        <v>29</v>
      </c>
      <c r="G1120" s="44" t="s">
        <v>30</v>
      </c>
      <c r="H1120" s="41" t="s">
        <v>792</v>
      </c>
      <c r="I1120" s="41" t="s">
        <v>94</v>
      </c>
      <c r="J1120" s="41">
        <v>68317</v>
      </c>
      <c r="K1120" s="41" t="s">
        <v>95</v>
      </c>
      <c r="L1120" s="55">
        <v>23662</v>
      </c>
      <c r="M1120" s="41" t="s">
        <v>111</v>
      </c>
      <c r="N1120" s="41" t="s">
        <v>102</v>
      </c>
      <c r="O1120" s="41" t="s">
        <v>98</v>
      </c>
      <c r="P1120" s="41" t="s">
        <v>270</v>
      </c>
      <c r="Q1120" s="41" t="s">
        <v>114</v>
      </c>
      <c r="R1120" s="7" t="s">
        <v>507</v>
      </c>
      <c r="S1120" s="41">
        <v>1</v>
      </c>
      <c r="T1120" s="46">
        <v>4662.66</v>
      </c>
      <c r="U1120" s="7">
        <v>30</v>
      </c>
      <c r="V1120" s="41" t="s">
        <v>81</v>
      </c>
      <c r="W1120" s="41" t="s">
        <v>610</v>
      </c>
      <c r="X1120" s="7" t="s">
        <v>45</v>
      </c>
      <c r="Y1120" s="10">
        <v>128.31</v>
      </c>
      <c r="Z1120" s="41" t="s">
        <v>38</v>
      </c>
      <c r="AA1120" s="41" t="s">
        <v>795</v>
      </c>
      <c r="AB1120" s="63"/>
      <c r="AC1120" s="41"/>
      <c r="AF1120" s="23"/>
    </row>
    <row r="1121" spans="1:32" ht="15" customHeight="1" x14ac:dyDescent="0.25">
      <c r="A1121" s="42" t="s">
        <v>1775</v>
      </c>
      <c r="B1121" s="47">
        <v>45495</v>
      </c>
      <c r="C1121" s="44">
        <f>YEAR(B1121) - YEAR(_xlfn.MINIFS($B:$B, $A:$A, A1121)) + 1</f>
        <v>1</v>
      </c>
      <c r="D1121" s="15">
        <f>IF(C1121=1, 1500 - SUMIFS($Y:$Y, $A:$A, A1121, $C:$C, C1121, $E:$E, "Approved", $Z:$Z, "&lt;&gt;PFA GC", $F:$F, "&lt;&gt;No"),
   IF(C1121=2, 1000 - SUMIFS($Y:$Y, $A:$A, A1121, $C:$C, C1121, $E:$E, "Approved", $Z:$Z, "&lt;&gt;PFA GC", $F:$F, "&lt;&gt;No"),
   IF(C1121&gt;=3, 500 - SUMIFS($Y:$Y, $A:$A, A1121, $C:$C, C1121, $E:$E, "Approved", $Z:$Z, "&lt;&gt;PFA GC", $F:$F, "&lt;&gt;No"), "")))</f>
        <v>981.07999999999993</v>
      </c>
      <c r="E1121" s="16" t="s">
        <v>28</v>
      </c>
      <c r="F1121" s="49" t="s">
        <v>136</v>
      </c>
      <c r="G1121" s="44" t="s">
        <v>30</v>
      </c>
      <c r="H1121" s="41" t="s">
        <v>792</v>
      </c>
      <c r="I1121" s="41" t="s">
        <v>94</v>
      </c>
      <c r="J1121" s="41">
        <v>68317</v>
      </c>
      <c r="K1121" s="41" t="s">
        <v>95</v>
      </c>
      <c r="L1121" s="55">
        <v>23662</v>
      </c>
      <c r="M1121" s="41" t="s">
        <v>111</v>
      </c>
      <c r="N1121" s="41" t="s">
        <v>102</v>
      </c>
      <c r="O1121" s="41" t="s">
        <v>98</v>
      </c>
      <c r="P1121" s="41" t="s">
        <v>270</v>
      </c>
      <c r="Q1121" s="41" t="s">
        <v>114</v>
      </c>
      <c r="R1121" s="7" t="s">
        <v>507</v>
      </c>
      <c r="S1121" s="41">
        <v>1</v>
      </c>
      <c r="T1121" s="46">
        <v>4662.66</v>
      </c>
      <c r="U1121" s="7">
        <v>30</v>
      </c>
      <c r="V1121" s="34" t="s">
        <v>81</v>
      </c>
      <c r="W1121" s="41" t="s">
        <v>610</v>
      </c>
      <c r="X1121" s="7" t="s">
        <v>45</v>
      </c>
      <c r="Y1121" s="10">
        <v>200</v>
      </c>
      <c r="Z1121" s="41" t="s">
        <v>38</v>
      </c>
      <c r="AA1121" s="41" t="s">
        <v>46</v>
      </c>
      <c r="AB1121" s="63"/>
      <c r="AC1121" s="41"/>
      <c r="AF1121" s="23"/>
    </row>
    <row r="1122" spans="1:32" ht="15" customHeight="1" x14ac:dyDescent="0.25">
      <c r="A1122" s="42" t="s">
        <v>1776</v>
      </c>
      <c r="B1122" s="47">
        <v>45495</v>
      </c>
      <c r="C1122" s="44">
        <f>YEAR(B1122) - YEAR(_xlfn.MINIFS($B:$B, $A:$A, A1122)) + 1</f>
        <v>1</v>
      </c>
      <c r="D1122" s="15">
        <f>IF(C1122=1, 1500 - SUMIFS($Y:$Y, $A:$A, A1122, $C:$C, C1122, $E:$E, "Approved", $Z:$Z, "&lt;&gt;PFA GC", $F:$F, "&lt;&gt;No"),
   IF(C1122=2, 1000 - SUMIFS($Y:$Y, $A:$A, A1122, $C:$C, C1122, $E:$E, "Approved", $Z:$Z, "&lt;&gt;PFA GC", $F:$F, "&lt;&gt;No"),
   IF(C1122&gt;=3, 500 - SUMIFS($Y:$Y, $A:$A, A1122, $C:$C, C1122, $E:$E, "Approved", $Z:$Z, "&lt;&gt;PFA GC", $F:$F, "&lt;&gt;No"), "")))</f>
        <v>567.72</v>
      </c>
      <c r="E1122" s="16" t="s">
        <v>28</v>
      </c>
      <c r="F1122" s="49" t="s">
        <v>29</v>
      </c>
      <c r="G1122" s="44" t="s">
        <v>30</v>
      </c>
      <c r="H1122" s="41" t="s">
        <v>93</v>
      </c>
      <c r="I1122" s="41" t="s">
        <v>94</v>
      </c>
      <c r="J1122" s="41">
        <v>68507</v>
      </c>
      <c r="K1122" s="41" t="s">
        <v>95</v>
      </c>
      <c r="L1122" s="55">
        <v>24309</v>
      </c>
      <c r="M1122" s="41" t="s">
        <v>101</v>
      </c>
      <c r="N1122" s="41" t="s">
        <v>97</v>
      </c>
      <c r="O1122" s="41" t="s">
        <v>98</v>
      </c>
      <c r="P1122" s="41" t="s">
        <v>270</v>
      </c>
      <c r="Q1122" s="41" t="s">
        <v>231</v>
      </c>
      <c r="R1122" s="7" t="s">
        <v>488</v>
      </c>
      <c r="S1122" s="41">
        <v>1</v>
      </c>
      <c r="T1122" s="46">
        <v>0</v>
      </c>
      <c r="U1122" s="7">
        <v>13</v>
      </c>
      <c r="V1122" s="22" t="s">
        <v>85</v>
      </c>
      <c r="W1122" s="41" t="s">
        <v>107</v>
      </c>
      <c r="X1122" s="7" t="s">
        <v>43</v>
      </c>
      <c r="Y1122" s="10">
        <v>621.52</v>
      </c>
      <c r="Z1122" s="23" t="s">
        <v>232</v>
      </c>
      <c r="AA1122" s="41" t="s">
        <v>796</v>
      </c>
      <c r="AB1122" s="63"/>
      <c r="AC1122" s="41"/>
      <c r="AF1122" s="23"/>
    </row>
    <row r="1123" spans="1:32" ht="15" customHeight="1" x14ac:dyDescent="0.25">
      <c r="A1123" s="42" t="s">
        <v>1777</v>
      </c>
      <c r="B1123" s="47">
        <v>45496</v>
      </c>
      <c r="C1123" s="29">
        <f>YEAR(B1123) - YEAR(_xlfn.MINIFS($B:$B, $A:$A, A1123)) + 1</f>
        <v>1</v>
      </c>
      <c r="D1123" s="15">
        <f>IF(C1123=1, 1500 - SUMIFS($Y:$Y, $A:$A, A1123, $C:$C, C1123, $E:$E, "Approved", $Z:$Z, "&lt;&gt;PFA GC", $F:$F, "&lt;&gt;No"),
   IF(C1123=2, 1000 - SUMIFS($Y:$Y, $A:$A, A1123, $C:$C, C1123, $E:$E, "Approved", $Z:$Z, "&lt;&gt;PFA GC", $F:$F, "&lt;&gt;No"),
   IF(C1123&gt;=3, 500 - SUMIFS($Y:$Y, $A:$A, A1123, $C:$C, C1123, $E:$E, "Approved", $Z:$Z, "&lt;&gt;PFA GC", $F:$F, "&lt;&gt;No"), "")))</f>
        <v>1416</v>
      </c>
      <c r="E1123" s="16" t="s">
        <v>28</v>
      </c>
      <c r="F1123" s="49" t="s">
        <v>29</v>
      </c>
      <c r="G1123" s="44" t="s">
        <v>30</v>
      </c>
      <c r="H1123" s="41" t="s">
        <v>797</v>
      </c>
      <c r="I1123" s="41" t="s">
        <v>471</v>
      </c>
      <c r="J1123" s="41">
        <v>51636</v>
      </c>
      <c r="K1123" s="41" t="s">
        <v>95</v>
      </c>
      <c r="L1123" s="55">
        <v>20978</v>
      </c>
      <c r="M1123" s="41" t="s">
        <v>96</v>
      </c>
      <c r="N1123" s="41" t="s">
        <v>102</v>
      </c>
      <c r="O1123" s="41" t="s">
        <v>98</v>
      </c>
      <c r="P1123" s="41" t="s">
        <v>270</v>
      </c>
      <c r="Q1123" s="41" t="s">
        <v>114</v>
      </c>
      <c r="R1123" s="7" t="s">
        <v>486</v>
      </c>
      <c r="S1123" s="41">
        <v>2</v>
      </c>
      <c r="T1123" s="46">
        <v>4500</v>
      </c>
      <c r="U1123" s="7">
        <v>120</v>
      </c>
      <c r="V1123" s="22" t="s">
        <v>32</v>
      </c>
      <c r="W1123" s="23" t="s">
        <v>693</v>
      </c>
      <c r="X1123" s="7" t="s">
        <v>42</v>
      </c>
      <c r="Y1123" s="10">
        <v>84</v>
      </c>
      <c r="Z1123" s="41"/>
      <c r="AA1123" s="41"/>
      <c r="AB1123" s="63"/>
      <c r="AC1123" s="41"/>
      <c r="AF1123" s="23"/>
    </row>
    <row r="1124" spans="1:32" ht="15" customHeight="1" x14ac:dyDescent="0.25">
      <c r="A1124" s="42" t="s">
        <v>1731</v>
      </c>
      <c r="B1124" s="47">
        <v>45496</v>
      </c>
      <c r="C1124" s="44">
        <f>YEAR(B1124) - YEAR(_xlfn.MINIFS($B:$B, $A:$A, A1124)) + 1</f>
        <v>1</v>
      </c>
      <c r="D1124" s="15">
        <f>IF(C1124=1, 1500 - SUMIFS($Y:$Y, $A:$A, A1124, $C:$C, C1124, $E:$E, "Approved", $Z:$Z, "&lt;&gt;PFA GC", $F:$F, "&lt;&gt;No"),
   IF(C1124=2, 1000 - SUMIFS($Y:$Y, $A:$A, A1124, $C:$C, C1124, $E:$E, "Approved", $Z:$Z, "&lt;&gt;PFA GC", $F:$F, "&lt;&gt;No"),
   IF(C1124&gt;=3, 500 - SUMIFS($Y:$Y, $A:$A, A1124, $C:$C, C1124, $E:$E, "Approved", $Z:$Z, "&lt;&gt;PFA GC", $F:$F, "&lt;&gt;No"), "")))</f>
        <v>132.06999999999994</v>
      </c>
      <c r="E1124" s="16" t="s">
        <v>28</v>
      </c>
      <c r="F1124" s="49" t="s">
        <v>29</v>
      </c>
      <c r="G1124" s="44" t="s">
        <v>30</v>
      </c>
      <c r="H1124" s="41" t="s">
        <v>100</v>
      </c>
      <c r="I1124" s="41" t="s">
        <v>752</v>
      </c>
      <c r="J1124" s="41">
        <v>68106</v>
      </c>
      <c r="K1124" s="41" t="s">
        <v>95</v>
      </c>
      <c r="L1124" s="55">
        <v>23744</v>
      </c>
      <c r="M1124" s="41" t="s">
        <v>108</v>
      </c>
      <c r="N1124" s="41" t="s">
        <v>97</v>
      </c>
      <c r="O1124" s="41" t="s">
        <v>98</v>
      </c>
      <c r="P1124" s="41" t="s">
        <v>270</v>
      </c>
      <c r="Q1124" s="41" t="s">
        <v>114</v>
      </c>
      <c r="R1124" s="7" t="s">
        <v>499</v>
      </c>
      <c r="S1124" s="41">
        <v>1</v>
      </c>
      <c r="T1124" s="46">
        <v>1200</v>
      </c>
      <c r="U1124" s="7">
        <v>16</v>
      </c>
      <c r="V1124" s="34" t="s">
        <v>84</v>
      </c>
      <c r="W1124" s="41" t="s">
        <v>526</v>
      </c>
      <c r="X1124" s="7" t="s">
        <v>45</v>
      </c>
      <c r="Y1124" s="10">
        <v>129.93</v>
      </c>
      <c r="Z1124" s="23" t="s">
        <v>38</v>
      </c>
      <c r="AA1124" s="12" t="s">
        <v>55</v>
      </c>
      <c r="AB1124" s="51"/>
      <c r="AC1124" s="23"/>
      <c r="AF1124" s="23"/>
    </row>
    <row r="1125" spans="1:32" ht="15" customHeight="1" x14ac:dyDescent="0.25">
      <c r="A1125" s="42" t="s">
        <v>1731</v>
      </c>
      <c r="B1125" s="47">
        <v>45496</v>
      </c>
      <c r="C1125" s="44">
        <f>YEAR(B1125) - YEAR(_xlfn.MINIFS($B:$B, $A:$A, A1125)) + 1</f>
        <v>1</v>
      </c>
      <c r="D1125" s="15">
        <f>IF(C1125=1, 1500 - SUMIFS($Y:$Y, $A:$A, A1125, $C:$C, C1125, $E:$E, "Approved", $Z:$Z, "&lt;&gt;PFA GC", $F:$F, "&lt;&gt;No"),
   IF(C1125=2, 1000 - SUMIFS($Y:$Y, $A:$A, A1125, $C:$C, C1125, $E:$E, "Approved", $Z:$Z, "&lt;&gt;PFA GC", $F:$F, "&lt;&gt;No"),
   IF(C1125&gt;=3, 500 - SUMIFS($Y:$Y, $A:$A, A1125, $C:$C, C1125, $E:$E, "Approved", $Z:$Z, "&lt;&gt;PFA GC", $F:$F, "&lt;&gt;No"), "")))</f>
        <v>132.06999999999994</v>
      </c>
      <c r="E1125" s="16" t="s">
        <v>28</v>
      </c>
      <c r="F1125" s="49" t="s">
        <v>29</v>
      </c>
      <c r="G1125" s="44" t="s">
        <v>30</v>
      </c>
      <c r="H1125" s="41" t="s">
        <v>100</v>
      </c>
      <c r="I1125" s="41" t="s">
        <v>752</v>
      </c>
      <c r="J1125" s="41">
        <v>68106</v>
      </c>
      <c r="K1125" s="41" t="s">
        <v>95</v>
      </c>
      <c r="L1125" s="55">
        <v>23744</v>
      </c>
      <c r="M1125" s="41" t="s">
        <v>108</v>
      </c>
      <c r="N1125" s="41" t="s">
        <v>97</v>
      </c>
      <c r="O1125" s="41" t="s">
        <v>98</v>
      </c>
      <c r="P1125" s="41" t="s">
        <v>270</v>
      </c>
      <c r="Q1125" s="41" t="s">
        <v>114</v>
      </c>
      <c r="R1125" s="7" t="s">
        <v>499</v>
      </c>
      <c r="S1125" s="41">
        <v>1</v>
      </c>
      <c r="T1125" s="46">
        <v>1200</v>
      </c>
      <c r="U1125" s="7">
        <v>16</v>
      </c>
      <c r="V1125" s="34" t="s">
        <v>84</v>
      </c>
      <c r="W1125" s="41" t="s">
        <v>526</v>
      </c>
      <c r="X1125" s="7" t="s">
        <v>49</v>
      </c>
      <c r="Y1125" s="10">
        <v>374</v>
      </c>
      <c r="Z1125" s="23" t="s">
        <v>232</v>
      </c>
      <c r="AA1125" s="12" t="s">
        <v>798</v>
      </c>
      <c r="AB1125" s="51"/>
      <c r="AC1125" s="23"/>
      <c r="AF1125" s="23"/>
    </row>
    <row r="1126" spans="1:32" ht="15" customHeight="1" x14ac:dyDescent="0.25">
      <c r="A1126" s="42" t="s">
        <v>1731</v>
      </c>
      <c r="B1126" s="47">
        <v>45496</v>
      </c>
      <c r="C1126" s="44">
        <f>YEAR(B1126) - YEAR(_xlfn.MINIFS($B:$B, $A:$A, A1126)) + 1</f>
        <v>1</v>
      </c>
      <c r="D1126" s="15">
        <f>IF(C1126=1, 1500 - SUMIFS($Y:$Y, $A:$A, A1126, $C:$C, C1126, $E:$E, "Approved", $Z:$Z, "&lt;&gt;PFA GC", $F:$F, "&lt;&gt;No"),
   IF(C1126=2, 1000 - SUMIFS($Y:$Y, $A:$A, A1126, $C:$C, C1126, $E:$E, "Approved", $Z:$Z, "&lt;&gt;PFA GC", $F:$F, "&lt;&gt;No"),
   IF(C1126&gt;=3, 500 - SUMIFS($Y:$Y, $A:$A, A1126, $C:$C, C1126, $E:$E, "Approved", $Z:$Z, "&lt;&gt;PFA GC", $F:$F, "&lt;&gt;No"), "")))</f>
        <v>132.06999999999994</v>
      </c>
      <c r="E1126" s="16" t="s">
        <v>28</v>
      </c>
      <c r="F1126" s="49" t="s">
        <v>29</v>
      </c>
      <c r="G1126" s="44" t="s">
        <v>30</v>
      </c>
      <c r="H1126" s="41" t="s">
        <v>100</v>
      </c>
      <c r="I1126" s="41" t="s">
        <v>752</v>
      </c>
      <c r="J1126" s="41">
        <v>68106</v>
      </c>
      <c r="K1126" s="41" t="s">
        <v>95</v>
      </c>
      <c r="L1126" s="55">
        <v>23744</v>
      </c>
      <c r="M1126" s="41" t="s">
        <v>108</v>
      </c>
      <c r="N1126" s="41" t="s">
        <v>97</v>
      </c>
      <c r="O1126" s="41" t="s">
        <v>98</v>
      </c>
      <c r="P1126" s="41" t="s">
        <v>270</v>
      </c>
      <c r="Q1126" s="41" t="s">
        <v>114</v>
      </c>
      <c r="R1126" s="7" t="s">
        <v>499</v>
      </c>
      <c r="S1126" s="41">
        <v>1</v>
      </c>
      <c r="T1126" s="46">
        <v>1200</v>
      </c>
      <c r="U1126" s="7">
        <v>16</v>
      </c>
      <c r="V1126" s="41" t="s">
        <v>84</v>
      </c>
      <c r="W1126" s="41" t="s">
        <v>526</v>
      </c>
      <c r="X1126" s="7" t="s">
        <v>43</v>
      </c>
      <c r="Y1126" s="10">
        <v>464</v>
      </c>
      <c r="Z1126" s="23" t="s">
        <v>232</v>
      </c>
      <c r="AA1126" s="12" t="s">
        <v>799</v>
      </c>
      <c r="AB1126" s="51"/>
      <c r="AC1126" s="23"/>
      <c r="AF1126" s="23"/>
    </row>
    <row r="1127" spans="1:32" ht="15" customHeight="1" x14ac:dyDescent="0.25">
      <c r="A1127" s="42" t="s">
        <v>1779</v>
      </c>
      <c r="B1127" s="47">
        <v>45496</v>
      </c>
      <c r="C1127" s="44">
        <f>YEAR(B1127) - YEAR(_xlfn.MINIFS($B:$B, $A:$A, A1127)) + 1</f>
        <v>1</v>
      </c>
      <c r="D1127" s="15">
        <f>IF(C1127=1, 1500 - SUMIFS($Y:$Y, $A:$A, A1127, $C:$C, C1127, $E:$E, "Approved", $Z:$Z, "&lt;&gt;PFA GC", $F:$F, "&lt;&gt;No"),
   IF(C1127=2, 1000 - SUMIFS($Y:$Y, $A:$A, A1127, $C:$C, C1127, $E:$E, "Approved", $Z:$Z, "&lt;&gt;PFA GC", $F:$F, "&lt;&gt;No"),
   IF(C1127&gt;=3, 500 - SUMIFS($Y:$Y, $A:$A, A1127, $C:$C, C1127, $E:$E, "Approved", $Z:$Z, "&lt;&gt;PFA GC", $F:$F, "&lt;&gt;No"), "")))</f>
        <v>0</v>
      </c>
      <c r="E1127" s="16" t="s">
        <v>28</v>
      </c>
      <c r="F1127" s="49" t="s">
        <v>29</v>
      </c>
      <c r="G1127" s="44" t="s">
        <v>30</v>
      </c>
      <c r="H1127" s="41" t="s">
        <v>155</v>
      </c>
      <c r="I1127" s="41" t="s">
        <v>94</v>
      </c>
      <c r="J1127" s="41">
        <v>68873</v>
      </c>
      <c r="K1127" s="41" t="s">
        <v>95</v>
      </c>
      <c r="L1127" s="55">
        <v>24054</v>
      </c>
      <c r="M1127" s="41" t="s">
        <v>96</v>
      </c>
      <c r="N1127" s="41" t="s">
        <v>97</v>
      </c>
      <c r="O1127" s="41" t="s">
        <v>98</v>
      </c>
      <c r="P1127" s="41" t="s">
        <v>270</v>
      </c>
      <c r="Q1127" s="41" t="s">
        <v>114</v>
      </c>
      <c r="R1127" s="7" t="s">
        <v>507</v>
      </c>
      <c r="S1127" s="41">
        <v>2</v>
      </c>
      <c r="T1127" s="46">
        <v>1496</v>
      </c>
      <c r="U1127" s="7">
        <v>250</v>
      </c>
      <c r="V1127" s="41" t="s">
        <v>84</v>
      </c>
      <c r="W1127" s="41" t="s">
        <v>675</v>
      </c>
      <c r="X1127" s="7" t="s">
        <v>43</v>
      </c>
      <c r="Y1127" s="10">
        <v>1500</v>
      </c>
      <c r="Z1127" s="23" t="s">
        <v>232</v>
      </c>
      <c r="AA1127" s="41" t="s">
        <v>800</v>
      </c>
      <c r="AB1127" s="63"/>
      <c r="AC1127" s="41"/>
      <c r="AF1127" s="23"/>
    </row>
    <row r="1128" spans="1:32" ht="15" customHeight="1" x14ac:dyDescent="0.25">
      <c r="A1128" s="42" t="s">
        <v>1778</v>
      </c>
      <c r="B1128" s="47">
        <v>45496</v>
      </c>
      <c r="C1128" s="44">
        <f>YEAR(B1128) - YEAR(_xlfn.MINIFS($B:$B, $A:$A, A1128)) + 1</f>
        <v>1</v>
      </c>
      <c r="D1128" s="15">
        <f>IF(C1128=1, 1500 - SUMIFS($Y:$Y, $A:$A, A1128, $C:$C, C1128, $E:$E, "Approved", $Z:$Z, "&lt;&gt;PFA GC", $F:$F, "&lt;&gt;No"),
   IF(C1128=2, 1000 - SUMIFS($Y:$Y, $A:$A, A1128, $C:$C, C1128, $E:$E, "Approved", $Z:$Z, "&lt;&gt;PFA GC", $F:$F, "&lt;&gt;No"),
   IF(C1128&gt;=3, 500 - SUMIFS($Y:$Y, $A:$A, A1128, $C:$C, C1128, $E:$E, "Approved", $Z:$Z, "&lt;&gt;PFA GC", $F:$F, "&lt;&gt;No"), "")))</f>
        <v>6</v>
      </c>
      <c r="E1128" s="16" t="s">
        <v>28</v>
      </c>
      <c r="F1128" s="49" t="s">
        <v>29</v>
      </c>
      <c r="G1128" s="44" t="s">
        <v>30</v>
      </c>
      <c r="H1128" s="41" t="s">
        <v>93</v>
      </c>
      <c r="I1128" s="41" t="s">
        <v>94</v>
      </c>
      <c r="J1128" s="41">
        <v>68510</v>
      </c>
      <c r="K1128" s="41" t="s">
        <v>95</v>
      </c>
      <c r="L1128" s="55">
        <v>24543</v>
      </c>
      <c r="M1128" s="41" t="s">
        <v>101</v>
      </c>
      <c r="N1128" s="41" t="s">
        <v>102</v>
      </c>
      <c r="O1128" s="41" t="s">
        <v>98</v>
      </c>
      <c r="P1128" s="41" t="s">
        <v>231</v>
      </c>
      <c r="Q1128" s="41" t="s">
        <v>323</v>
      </c>
      <c r="R1128" s="7" t="s">
        <v>488</v>
      </c>
      <c r="S1128" s="41">
        <v>2</v>
      </c>
      <c r="T1128" s="46">
        <v>3100</v>
      </c>
      <c r="U1128" s="7">
        <v>20</v>
      </c>
      <c r="V1128" s="34" t="s">
        <v>81</v>
      </c>
      <c r="W1128" s="41" t="s">
        <v>580</v>
      </c>
      <c r="X1128" s="7" t="s">
        <v>43</v>
      </c>
      <c r="Y1128" s="10">
        <v>1494</v>
      </c>
      <c r="Z1128" s="41"/>
      <c r="AA1128" s="41"/>
      <c r="AB1128" s="63"/>
      <c r="AC1128" s="41"/>
      <c r="AF1128" s="23"/>
    </row>
    <row r="1129" spans="1:32" ht="15" customHeight="1" x14ac:dyDescent="0.25">
      <c r="A1129" s="42" t="s">
        <v>1605</v>
      </c>
      <c r="B1129" s="47">
        <v>45496</v>
      </c>
      <c r="C1129" s="44">
        <f>YEAR(B1129) - YEAR(_xlfn.MINIFS($B:$B, $A:$A, A1129)) + 1</f>
        <v>1</v>
      </c>
      <c r="D1129" s="15">
        <f>IF(C1129=1, 1500 - SUMIFS($Y:$Y, $A:$A, A1129, $C:$C, C1129, $E:$E, "Approved", $Z:$Z, "&lt;&gt;PFA GC", $F:$F, "&lt;&gt;No"),
   IF(C1129=2, 1000 - SUMIFS($Y:$Y, $A:$A, A1129, $C:$C, C1129, $E:$E, "Approved", $Z:$Z, "&lt;&gt;PFA GC", $F:$F, "&lt;&gt;No"),
   IF(C1129&gt;=3, 500 - SUMIFS($Y:$Y, $A:$A, A1129, $C:$C, C1129, $E:$E, "Approved", $Z:$Z, "&lt;&gt;PFA GC", $F:$F, "&lt;&gt;No"), "")))</f>
        <v>260</v>
      </c>
      <c r="E1129" s="16" t="s">
        <v>28</v>
      </c>
      <c r="F1129" s="49">
        <v>45496</v>
      </c>
      <c r="G1129" s="28" t="s">
        <v>30</v>
      </c>
      <c r="H1129" s="41"/>
      <c r="I1129" s="41"/>
      <c r="J1129" s="41"/>
      <c r="K1129" s="41"/>
      <c r="L1129" s="55">
        <v>26431</v>
      </c>
      <c r="M1129" s="41"/>
      <c r="N1129" s="41"/>
      <c r="O1129" s="41"/>
      <c r="P1129" s="41"/>
      <c r="Q1129" s="41"/>
      <c r="R1129" s="7"/>
      <c r="S1129" s="41"/>
      <c r="T1129" s="46"/>
      <c r="U1129" s="7"/>
      <c r="V1129" s="22" t="s">
        <v>32</v>
      </c>
      <c r="W1129" s="41" t="s">
        <v>61</v>
      </c>
      <c r="X1129" s="7" t="s">
        <v>34</v>
      </c>
      <c r="Y1129" s="10">
        <v>50</v>
      </c>
      <c r="Z1129" s="23" t="s">
        <v>89</v>
      </c>
      <c r="AA1129" s="41" t="s">
        <v>63</v>
      </c>
      <c r="AB1129" s="63"/>
      <c r="AC1129" s="41"/>
      <c r="AF1129" s="23"/>
    </row>
    <row r="1130" spans="1:32" ht="15" customHeight="1" x14ac:dyDescent="0.25">
      <c r="A1130" s="42" t="s">
        <v>1712</v>
      </c>
      <c r="B1130" s="47">
        <v>45496</v>
      </c>
      <c r="C1130" s="29">
        <f>YEAR(B1130) - YEAR(_xlfn.MINIFS($B:$B, $A:$A, A1130)) + 1</f>
        <v>1</v>
      </c>
      <c r="D1130" s="15">
        <f>IF(C1130=1, 1500 - SUMIFS($Y:$Y, $A:$A, A1130, $C:$C, C1130, $E:$E, "Approved", $Z:$Z, "&lt;&gt;PFA GC", $F:$F, "&lt;&gt;No"),
   IF(C1130=2, 1000 - SUMIFS($Y:$Y, $A:$A, A1130, $C:$C, C1130, $E:$E, "Approved", $Z:$Z, "&lt;&gt;PFA GC", $F:$F, "&lt;&gt;No"),
   IF(C1130&gt;=3, 500 - SUMIFS($Y:$Y, $A:$A, A1130, $C:$C, C1130, $E:$E, "Approved", $Z:$Z, "&lt;&gt;PFA GC", $F:$F, "&lt;&gt;No"), "")))</f>
        <v>814</v>
      </c>
      <c r="E1130" s="16" t="s">
        <v>28</v>
      </c>
      <c r="F1130" s="49" t="s">
        <v>29</v>
      </c>
      <c r="G1130" s="44" t="s">
        <v>30</v>
      </c>
      <c r="H1130" s="41" t="s">
        <v>93</v>
      </c>
      <c r="I1130" s="41" t="s">
        <v>94</v>
      </c>
      <c r="J1130" s="41">
        <v>68510</v>
      </c>
      <c r="K1130" s="41" t="s">
        <v>95</v>
      </c>
      <c r="L1130" s="55" t="s">
        <v>31</v>
      </c>
      <c r="M1130" s="41" t="s">
        <v>111</v>
      </c>
      <c r="N1130" s="41" t="s">
        <v>97</v>
      </c>
      <c r="O1130" s="41" t="s">
        <v>98</v>
      </c>
      <c r="P1130" s="41" t="s">
        <v>270</v>
      </c>
      <c r="Q1130" s="41" t="s">
        <v>114</v>
      </c>
      <c r="R1130" s="7" t="s">
        <v>507</v>
      </c>
      <c r="S1130" s="41">
        <v>1</v>
      </c>
      <c r="T1130" s="46">
        <v>1841</v>
      </c>
      <c r="U1130" s="7" t="s">
        <v>126</v>
      </c>
      <c r="V1130" s="34" t="s">
        <v>81</v>
      </c>
      <c r="W1130" s="41" t="s">
        <v>610</v>
      </c>
      <c r="X1130" s="7" t="s">
        <v>34</v>
      </c>
      <c r="Y1130" s="10">
        <v>200</v>
      </c>
      <c r="Z1130" s="23" t="s">
        <v>35</v>
      </c>
      <c r="AA1130" s="12" t="s">
        <v>52</v>
      </c>
      <c r="AB1130" s="51"/>
      <c r="AC1130" s="23"/>
      <c r="AF1130" s="23"/>
    </row>
    <row r="1131" spans="1:32" ht="15" customHeight="1" x14ac:dyDescent="0.25">
      <c r="A1131" s="30" t="s">
        <v>1424</v>
      </c>
      <c r="B1131" s="13">
        <v>45497</v>
      </c>
      <c r="C1131" s="29">
        <f>YEAR(B1131) - YEAR(_xlfn.MINIFS($B:$B, $A:$A, A1131)) + 1</f>
        <v>2</v>
      </c>
      <c r="D1131" s="15">
        <f>IF(C1131=1, 1500 - SUMIFS($Y:$Y, $A:$A, A1131, $C:$C, C1131, $E:$E, "Approved", $Z:$Z, "&lt;&gt;PFA GC", $F:$F, "&lt;&gt;No"),
   IF(C1131=2, 1000 - SUMIFS($Y:$Y, $A:$A, A1131, $C:$C, C1131, $E:$E, "Approved", $Z:$Z, "&lt;&gt;PFA GC", $F:$F, "&lt;&gt;No"),
   IF(C1131&gt;=3, 500 - SUMIFS($Y:$Y, $A:$A, A1131, $C:$C, C1131, $E:$E, "Approved", $Z:$Z, "&lt;&gt;PFA GC", $F:$F, "&lt;&gt;No"), "")))</f>
        <v>423.9</v>
      </c>
      <c r="E1131" s="16" t="s">
        <v>28</v>
      </c>
      <c r="F1131" s="49" t="s">
        <v>29</v>
      </c>
      <c r="G1131" s="44" t="s">
        <v>30</v>
      </c>
      <c r="H1131" s="24" t="s">
        <v>426</v>
      </c>
      <c r="I1131" s="24" t="s">
        <v>94</v>
      </c>
      <c r="J1131" s="52">
        <v>68666</v>
      </c>
      <c r="K1131" s="23" t="s">
        <v>95</v>
      </c>
      <c r="L1131" s="20" t="s">
        <v>2071</v>
      </c>
      <c r="M1131" s="37" t="s">
        <v>96</v>
      </c>
      <c r="N1131" s="23" t="s">
        <v>97</v>
      </c>
      <c r="O1131" s="23" t="s">
        <v>98</v>
      </c>
      <c r="P1131" s="41" t="s">
        <v>270</v>
      </c>
      <c r="Q1131" s="23" t="s">
        <v>114</v>
      </c>
      <c r="R1131" s="7" t="s">
        <v>31</v>
      </c>
      <c r="S1131" s="23">
        <v>2</v>
      </c>
      <c r="T1131" s="43">
        <v>4700</v>
      </c>
      <c r="U1131" s="7" t="s">
        <v>31</v>
      </c>
      <c r="V1131" s="41" t="s">
        <v>81</v>
      </c>
      <c r="W1131" s="23" t="s">
        <v>267</v>
      </c>
      <c r="X1131" s="7" t="s">
        <v>34</v>
      </c>
      <c r="Y1131" s="10">
        <v>200</v>
      </c>
      <c r="Z1131" s="23" t="s">
        <v>35</v>
      </c>
      <c r="AA1131" s="12" t="s">
        <v>52</v>
      </c>
      <c r="AB1131" s="51" t="s">
        <v>29</v>
      </c>
      <c r="AC1131" s="23" t="s">
        <v>99</v>
      </c>
      <c r="AF1131" s="23"/>
    </row>
    <row r="1132" spans="1:32" ht="15" customHeight="1" x14ac:dyDescent="0.25">
      <c r="A1132" s="30" t="s">
        <v>1424</v>
      </c>
      <c r="B1132" s="13">
        <v>45497</v>
      </c>
      <c r="C1132" s="29">
        <f>YEAR(B1132) - YEAR(_xlfn.MINIFS($B:$B, $A:$A, A1132)) + 1</f>
        <v>2</v>
      </c>
      <c r="D1132" s="15">
        <f>IF(C1132=1, 1500 - SUMIFS($Y:$Y, $A:$A, A1132, $C:$C, C1132, $E:$E, "Approved", $Z:$Z, "&lt;&gt;PFA GC", $F:$F, "&lt;&gt;No"),
   IF(C1132=2, 1000 - SUMIFS($Y:$Y, $A:$A, A1132, $C:$C, C1132, $E:$E, "Approved", $Z:$Z, "&lt;&gt;PFA GC", $F:$F, "&lt;&gt;No"),
   IF(C1132&gt;=3, 500 - SUMIFS($Y:$Y, $A:$A, A1132, $C:$C, C1132, $E:$E, "Approved", $Z:$Z, "&lt;&gt;PFA GC", $F:$F, "&lt;&gt;No"), "")))</f>
        <v>423.9</v>
      </c>
      <c r="E1132" s="16" t="s">
        <v>28</v>
      </c>
      <c r="F1132" s="28" t="s">
        <v>29</v>
      </c>
      <c r="G1132" s="28" t="s">
        <v>30</v>
      </c>
      <c r="H1132" s="24" t="s">
        <v>426</v>
      </c>
      <c r="I1132" s="24" t="s">
        <v>94</v>
      </c>
      <c r="J1132" s="52">
        <v>68666</v>
      </c>
      <c r="K1132" s="23" t="s">
        <v>95</v>
      </c>
      <c r="L1132" s="20" t="s">
        <v>2071</v>
      </c>
      <c r="M1132" s="37" t="s">
        <v>96</v>
      </c>
      <c r="N1132" s="23" t="s">
        <v>97</v>
      </c>
      <c r="O1132" s="23" t="s">
        <v>98</v>
      </c>
      <c r="P1132" s="41" t="s">
        <v>270</v>
      </c>
      <c r="Q1132" s="23" t="s">
        <v>114</v>
      </c>
      <c r="R1132" s="7" t="s">
        <v>31</v>
      </c>
      <c r="S1132" s="23">
        <v>2</v>
      </c>
      <c r="T1132" s="43">
        <v>4700</v>
      </c>
      <c r="U1132" s="7" t="s">
        <v>31</v>
      </c>
      <c r="V1132" s="34" t="s">
        <v>81</v>
      </c>
      <c r="W1132" s="23" t="s">
        <v>267</v>
      </c>
      <c r="X1132" s="7" t="s">
        <v>40</v>
      </c>
      <c r="Y1132" s="10">
        <v>200</v>
      </c>
      <c r="Z1132" s="23" t="s">
        <v>35</v>
      </c>
      <c r="AA1132" s="12" t="s">
        <v>169</v>
      </c>
      <c r="AB1132" s="51" t="s">
        <v>29</v>
      </c>
      <c r="AC1132" s="23" t="s">
        <v>99</v>
      </c>
      <c r="AF1132" s="23"/>
    </row>
    <row r="1133" spans="1:32" ht="15" customHeight="1" x14ac:dyDescent="0.25">
      <c r="A1133" s="42" t="s">
        <v>1264</v>
      </c>
      <c r="B1133" s="47">
        <v>45497</v>
      </c>
      <c r="C1133" s="44">
        <f>YEAR(B1133) - YEAR(_xlfn.MINIFS($B:$B, $A:$A, A1133)) + 1</f>
        <v>2</v>
      </c>
      <c r="D1133" s="15">
        <f>IF(C1133=1, 1500 - SUMIFS($Y:$Y, $A:$A, A1133, $C:$C, C1133, $E:$E, "Approved", $Z:$Z, "&lt;&gt;PFA GC", $F:$F, "&lt;&gt;No"),
   IF(C1133=2, 1000 - SUMIFS($Y:$Y, $A:$A, A1133, $C:$C, C1133, $E:$E, "Approved", $Z:$Z, "&lt;&gt;PFA GC", $F:$F, "&lt;&gt;No"),
   IF(C1133&gt;=3, 500 - SUMIFS($Y:$Y, $A:$A, A1133, $C:$C, C1133, $E:$E, "Approved", $Z:$Z, "&lt;&gt;PFA GC", $F:$F, "&lt;&gt;No"), "")))</f>
        <v>750</v>
      </c>
      <c r="E1133" s="16" t="s">
        <v>28</v>
      </c>
      <c r="F1133" s="49" t="s">
        <v>29</v>
      </c>
      <c r="G1133" s="44" t="s">
        <v>30</v>
      </c>
      <c r="H1133" s="41" t="s">
        <v>143</v>
      </c>
      <c r="I1133" s="41" t="s">
        <v>94</v>
      </c>
      <c r="J1133" s="41">
        <v>68901</v>
      </c>
      <c r="K1133" s="41" t="s">
        <v>95</v>
      </c>
      <c r="L1133" s="55">
        <v>19202</v>
      </c>
      <c r="M1133" s="41" t="s">
        <v>101</v>
      </c>
      <c r="N1133" s="41" t="s">
        <v>97</v>
      </c>
      <c r="O1133" s="41" t="s">
        <v>98</v>
      </c>
      <c r="P1133" s="41" t="s">
        <v>270</v>
      </c>
      <c r="Q1133" s="41" t="s">
        <v>114</v>
      </c>
      <c r="R1133" s="7" t="s">
        <v>486</v>
      </c>
      <c r="S1133" s="41">
        <v>1</v>
      </c>
      <c r="T1133" s="46">
        <v>2331</v>
      </c>
      <c r="U1133" s="7">
        <v>2</v>
      </c>
      <c r="V1133" s="22" t="s">
        <v>144</v>
      </c>
      <c r="W1133" s="23" t="s">
        <v>145</v>
      </c>
      <c r="X1133" s="7" t="s">
        <v>34</v>
      </c>
      <c r="Y1133" s="10">
        <v>250</v>
      </c>
      <c r="Z1133" s="41" t="s">
        <v>37</v>
      </c>
      <c r="AA1133" s="41" t="s">
        <v>735</v>
      </c>
      <c r="AB1133" s="63"/>
      <c r="AC1133" s="41"/>
      <c r="AF1133" s="23"/>
    </row>
    <row r="1134" spans="1:32" ht="15" customHeight="1" x14ac:dyDescent="0.25">
      <c r="A1134" s="42" t="s">
        <v>1782</v>
      </c>
      <c r="B1134" s="47">
        <v>45497</v>
      </c>
      <c r="C1134" s="44">
        <f>YEAR(B1134) - YEAR(_xlfn.MINIFS($B:$B, $A:$A, A1134)) + 1</f>
        <v>1</v>
      </c>
      <c r="D1134" s="15">
        <f>IF(C1134=1, 1500 - SUMIFS($Y:$Y, $A:$A, A1134, $C:$C, C1134, $E:$E, "Approved", $Z:$Z, "&lt;&gt;PFA GC", $F:$F, "&lt;&gt;No"),
   IF(C1134=2, 1000 - SUMIFS($Y:$Y, $A:$A, A1134, $C:$C, C1134, $E:$E, "Approved", $Z:$Z, "&lt;&gt;PFA GC", $F:$F, "&lt;&gt;No"),
   IF(C1134&gt;=3, 500 - SUMIFS($Y:$Y, $A:$A, A1134, $C:$C, C1134, $E:$E, "Approved", $Z:$Z, "&lt;&gt;PFA GC", $F:$F, "&lt;&gt;No"), "")))</f>
        <v>1500</v>
      </c>
      <c r="E1134" s="36" t="s">
        <v>139</v>
      </c>
      <c r="F1134" s="28" t="s">
        <v>99</v>
      </c>
      <c r="G1134" s="44" t="s">
        <v>319</v>
      </c>
      <c r="H1134" s="41" t="s">
        <v>434</v>
      </c>
      <c r="I1134" s="41" t="s">
        <v>94</v>
      </c>
      <c r="J1134" s="41">
        <v>68826</v>
      </c>
      <c r="K1134" s="41" t="s">
        <v>95</v>
      </c>
      <c r="L1134" s="55">
        <v>19227</v>
      </c>
      <c r="M1134" s="41" t="s">
        <v>111</v>
      </c>
      <c r="N1134" s="41" t="s">
        <v>97</v>
      </c>
      <c r="O1134" s="41" t="s">
        <v>98</v>
      </c>
      <c r="P1134" s="41" t="s">
        <v>270</v>
      </c>
      <c r="Q1134" s="41" t="s">
        <v>114</v>
      </c>
      <c r="R1134" s="7" t="s">
        <v>486</v>
      </c>
      <c r="S1134" s="41">
        <v>1</v>
      </c>
      <c r="T1134" s="46">
        <v>4500</v>
      </c>
      <c r="U1134" s="7">
        <v>44</v>
      </c>
      <c r="V1134" s="22" t="s">
        <v>144</v>
      </c>
      <c r="W1134" s="23" t="s">
        <v>145</v>
      </c>
      <c r="X1134" s="7" t="s">
        <v>40</v>
      </c>
      <c r="Y1134" s="10">
        <v>500</v>
      </c>
      <c r="Z1134" s="41"/>
      <c r="AA1134" s="41"/>
      <c r="AB1134" s="63"/>
      <c r="AC1134" s="41"/>
      <c r="AF1134" s="23"/>
    </row>
    <row r="1135" spans="1:32" ht="15" customHeight="1" x14ac:dyDescent="0.25">
      <c r="A1135" s="42" t="s">
        <v>1212</v>
      </c>
      <c r="B1135" s="13">
        <v>45497</v>
      </c>
      <c r="C1135" s="29">
        <f>YEAR(B1135) - YEAR(_xlfn.MINIFS($B:$B, $A:$A, A1135)) + 1</f>
        <v>1</v>
      </c>
      <c r="D1135" s="15">
        <f>IF(C1135=1, 1500 - SUMIFS($Y:$Y, $A:$A, A1135, $C:$C, C1135, $E:$E, "Approved", $Z:$Z, "&lt;&gt;PFA GC", $F:$F, "&lt;&gt;No"),
   IF(C1135=2, 1000 - SUMIFS($Y:$Y, $A:$A, A1135, $C:$C, C1135, $E:$E, "Approved", $Z:$Z, "&lt;&gt;PFA GC", $F:$F, "&lt;&gt;No"),
   IF(C1135&gt;=3, 500 - SUMIFS($Y:$Y, $A:$A, A1135, $C:$C, C1135, $E:$E, "Approved", $Z:$Z, "&lt;&gt;PFA GC", $F:$F, "&lt;&gt;No"), "")))</f>
        <v>906.05000000000007</v>
      </c>
      <c r="E1135" s="16" t="s">
        <v>28</v>
      </c>
      <c r="F1135" s="28" t="s">
        <v>29</v>
      </c>
      <c r="G1135" s="29" t="s">
        <v>30</v>
      </c>
      <c r="H1135" s="41" t="s">
        <v>113</v>
      </c>
      <c r="I1135" s="41" t="s">
        <v>94</v>
      </c>
      <c r="J1135" s="41">
        <v>68850</v>
      </c>
      <c r="K1135" s="41" t="s">
        <v>106</v>
      </c>
      <c r="L1135" s="20">
        <v>22199</v>
      </c>
      <c r="M1135" s="45" t="s">
        <v>101</v>
      </c>
      <c r="N1135" s="41" t="s">
        <v>97</v>
      </c>
      <c r="O1135" s="41" t="s">
        <v>98</v>
      </c>
      <c r="P1135" s="41" t="s">
        <v>303</v>
      </c>
      <c r="Q1135" s="41" t="s">
        <v>114</v>
      </c>
      <c r="R1135" s="7" t="s">
        <v>115</v>
      </c>
      <c r="S1135" s="41">
        <v>0</v>
      </c>
      <c r="T1135" s="46">
        <v>0</v>
      </c>
      <c r="U1135" s="7">
        <v>180</v>
      </c>
      <c r="V1135" s="22" t="s">
        <v>32</v>
      </c>
      <c r="W1135" s="23" t="s">
        <v>61</v>
      </c>
      <c r="X1135" s="7" t="s">
        <v>33</v>
      </c>
      <c r="Y1135" s="10">
        <v>124.76</v>
      </c>
      <c r="Z1135" s="23" t="s">
        <v>48</v>
      </c>
      <c r="AA1135" s="12" t="s">
        <v>682</v>
      </c>
      <c r="AB1135" s="51"/>
      <c r="AC1135" s="23"/>
      <c r="AF1135" s="23"/>
    </row>
    <row r="1136" spans="1:32" ht="15" customHeight="1" x14ac:dyDescent="0.25">
      <c r="A1136" s="42" t="s">
        <v>1212</v>
      </c>
      <c r="B1136" s="47">
        <v>45497</v>
      </c>
      <c r="C1136" s="44">
        <f>YEAR(B1136) - YEAR(_xlfn.MINIFS($B:$B, $A:$A, A1136)) + 1</f>
        <v>1</v>
      </c>
      <c r="D1136" s="15">
        <f>IF(C1136=1, 1500 - SUMIFS($Y:$Y, $A:$A, A1136, $C:$C, C1136, $E:$E, "Approved", $Z:$Z, "&lt;&gt;PFA GC", $F:$F, "&lt;&gt;No"),
   IF(C1136=2, 1000 - SUMIFS($Y:$Y, $A:$A, A1136, $C:$C, C1136, $E:$E, "Approved", $Z:$Z, "&lt;&gt;PFA GC", $F:$F, "&lt;&gt;No"),
   IF(C1136&gt;=3, 500 - SUMIFS($Y:$Y, $A:$A, A1136, $C:$C, C1136, $E:$E, "Approved", $Z:$Z, "&lt;&gt;PFA GC", $F:$F, "&lt;&gt;No"), "")))</f>
        <v>906.05000000000007</v>
      </c>
      <c r="E1136" s="16" t="s">
        <v>28</v>
      </c>
      <c r="F1136" s="49">
        <v>45497</v>
      </c>
      <c r="G1136" s="28" t="s">
        <v>30</v>
      </c>
      <c r="H1136" s="41"/>
      <c r="I1136" s="41"/>
      <c r="J1136" s="41"/>
      <c r="K1136" s="41"/>
      <c r="L1136" s="55">
        <v>22199</v>
      </c>
      <c r="M1136" s="41"/>
      <c r="N1136" s="41"/>
      <c r="O1136" s="41"/>
      <c r="P1136" s="41"/>
      <c r="Q1136" s="41"/>
      <c r="R1136" s="7"/>
      <c r="S1136" s="41"/>
      <c r="T1136" s="46"/>
      <c r="U1136" s="7"/>
      <c r="V1136" s="22" t="s">
        <v>32</v>
      </c>
      <c r="W1136" s="41" t="s">
        <v>61</v>
      </c>
      <c r="X1136" s="7" t="s">
        <v>34</v>
      </c>
      <c r="Y1136" s="10">
        <v>50</v>
      </c>
      <c r="Z1136" s="23" t="s">
        <v>89</v>
      </c>
      <c r="AA1136" s="41" t="s">
        <v>63</v>
      </c>
      <c r="AB1136" s="63"/>
      <c r="AC1136" s="41"/>
      <c r="AF1136" s="23"/>
    </row>
    <row r="1137" spans="1:32" ht="15" customHeight="1" x14ac:dyDescent="0.25">
      <c r="A1137" s="42" t="s">
        <v>1448</v>
      </c>
      <c r="B1137" s="47">
        <v>45497</v>
      </c>
      <c r="C1137" s="44">
        <f>YEAR(B1137) - YEAR(_xlfn.MINIFS($B:$B, $A:$A, A1137)) + 1</f>
        <v>2</v>
      </c>
      <c r="D1137" s="15">
        <f>IF(C1137=1, 1500 - SUMIFS($Y:$Y, $A:$A, A1137, $C:$C, C1137, $E:$E, "Approved", $Z:$Z, "&lt;&gt;PFA GC", $F:$F, "&lt;&gt;No"),
   IF(C1137=2, 1000 - SUMIFS($Y:$Y, $A:$A, A1137, $C:$C, C1137, $E:$E, "Approved", $Z:$Z, "&lt;&gt;PFA GC", $F:$F, "&lt;&gt;No"),
   IF(C1137&gt;=3, 500 - SUMIFS($Y:$Y, $A:$A, A1137, $C:$C, C1137, $E:$E, "Approved", $Z:$Z, "&lt;&gt;PFA GC", $F:$F, "&lt;&gt;No"), "")))</f>
        <v>33</v>
      </c>
      <c r="E1137" s="16" t="s">
        <v>28</v>
      </c>
      <c r="F1137" s="49" t="s">
        <v>29</v>
      </c>
      <c r="G1137" s="44" t="s">
        <v>30</v>
      </c>
      <c r="H1137" s="41" t="s">
        <v>31</v>
      </c>
      <c r="I1137" s="41" t="s">
        <v>31</v>
      </c>
      <c r="J1137" s="41" t="s">
        <v>31</v>
      </c>
      <c r="K1137" s="41" t="s">
        <v>31</v>
      </c>
      <c r="L1137" s="20">
        <v>25519</v>
      </c>
      <c r="M1137" s="45" t="s">
        <v>31</v>
      </c>
      <c r="N1137" s="41" t="s">
        <v>31</v>
      </c>
      <c r="O1137" s="41" t="s">
        <v>31</v>
      </c>
      <c r="P1137" s="41" t="s">
        <v>31</v>
      </c>
      <c r="Q1137" s="41" t="s">
        <v>31</v>
      </c>
      <c r="R1137" s="7" t="s">
        <v>31</v>
      </c>
      <c r="S1137" s="41" t="s">
        <v>31</v>
      </c>
      <c r="T1137" s="46" t="s">
        <v>31</v>
      </c>
      <c r="U1137" s="7" t="s">
        <v>31</v>
      </c>
      <c r="V1137" s="22" t="s">
        <v>32</v>
      </c>
      <c r="W1137" s="41" t="s">
        <v>61</v>
      </c>
      <c r="X1137" s="7" t="s">
        <v>33</v>
      </c>
      <c r="Y1137" s="10">
        <v>105</v>
      </c>
      <c r="Z1137" s="23" t="s">
        <v>38</v>
      </c>
      <c r="AA1137" s="12" t="s">
        <v>59</v>
      </c>
      <c r="AB1137" s="51" t="s">
        <v>29</v>
      </c>
      <c r="AC1137" s="23" t="s">
        <v>91</v>
      </c>
      <c r="AF1137" s="23"/>
    </row>
    <row r="1138" spans="1:32" ht="15" customHeight="1" x14ac:dyDescent="0.25">
      <c r="A1138" s="42" t="s">
        <v>1780</v>
      </c>
      <c r="B1138" s="47">
        <v>45497</v>
      </c>
      <c r="C1138" s="29">
        <f>YEAR(B1138) - YEAR(_xlfn.MINIFS($B:$B, $A:$A, A1138)) + 1</f>
        <v>1</v>
      </c>
      <c r="D1138" s="15">
        <f>IF(C1138=1, 1500 - SUMIFS($Y:$Y, $A:$A, A1138, $C:$C, C1138, $E:$E, "Approved", $Z:$Z, "&lt;&gt;PFA GC", $F:$F, "&lt;&gt;No"),
   IF(C1138=2, 1000 - SUMIFS($Y:$Y, $A:$A, A1138, $C:$C, C1138, $E:$E, "Approved", $Z:$Z, "&lt;&gt;PFA GC", $F:$F, "&lt;&gt;No"),
   IF(C1138&gt;=3, 500 - SUMIFS($Y:$Y, $A:$A, A1138, $C:$C, C1138, $E:$E, "Approved", $Z:$Z, "&lt;&gt;PFA GC", $F:$F, "&lt;&gt;No"), "")))</f>
        <v>1500</v>
      </c>
      <c r="E1138" s="16" t="s">
        <v>28</v>
      </c>
      <c r="F1138" s="49">
        <v>45497</v>
      </c>
      <c r="G1138" s="28" t="s">
        <v>30</v>
      </c>
      <c r="H1138" s="41"/>
      <c r="I1138" s="41"/>
      <c r="J1138" s="41"/>
      <c r="K1138" s="41"/>
      <c r="L1138" s="55">
        <v>25952</v>
      </c>
      <c r="M1138" s="41"/>
      <c r="N1138" s="41"/>
      <c r="O1138" s="41"/>
      <c r="P1138" s="41"/>
      <c r="Q1138" s="41"/>
      <c r="R1138" s="7"/>
      <c r="S1138" s="41"/>
      <c r="T1138" s="46"/>
      <c r="U1138" s="7"/>
      <c r="V1138" s="22" t="s">
        <v>32</v>
      </c>
      <c r="W1138" s="41" t="s">
        <v>61</v>
      </c>
      <c r="X1138" s="7" t="s">
        <v>34</v>
      </c>
      <c r="Y1138" s="10">
        <v>25</v>
      </c>
      <c r="Z1138" s="23" t="s">
        <v>89</v>
      </c>
      <c r="AA1138" s="41" t="s">
        <v>63</v>
      </c>
      <c r="AB1138" s="63"/>
      <c r="AC1138" s="41"/>
      <c r="AF1138" s="23"/>
    </row>
    <row r="1139" spans="1:32" ht="15" customHeight="1" x14ac:dyDescent="0.25">
      <c r="A1139" s="42" t="s">
        <v>1781</v>
      </c>
      <c r="B1139" s="47">
        <v>45497</v>
      </c>
      <c r="C1139" s="29">
        <f>YEAR(B1139) - YEAR(_xlfn.MINIFS($B:$B, $A:$A, A1139)) + 1</f>
        <v>1</v>
      </c>
      <c r="D1139" s="15">
        <f>IF(C1139=1, 1500 - SUMIFS($Y:$Y, $A:$A, A1139, $C:$C, C1139, $E:$E, "Approved", $Z:$Z, "&lt;&gt;PFA GC", $F:$F, "&lt;&gt;No"),
   IF(C1139=2, 1000 - SUMIFS($Y:$Y, $A:$A, A1139, $C:$C, C1139, $E:$E, "Approved", $Z:$Z, "&lt;&gt;PFA GC", $F:$F, "&lt;&gt;No"),
   IF(C1139&gt;=3, 500 - SUMIFS($Y:$Y, $A:$A, A1139, $C:$C, C1139, $E:$E, "Approved", $Z:$Z, "&lt;&gt;PFA GC", $F:$F, "&lt;&gt;No"), "")))</f>
        <v>1500</v>
      </c>
      <c r="E1139" s="16" t="s">
        <v>28</v>
      </c>
      <c r="F1139" s="49">
        <v>45497</v>
      </c>
      <c r="G1139" s="28" t="s">
        <v>30</v>
      </c>
      <c r="H1139" s="41"/>
      <c r="I1139" s="41"/>
      <c r="J1139" s="41"/>
      <c r="K1139" s="41"/>
      <c r="L1139" s="55">
        <v>26344</v>
      </c>
      <c r="M1139" s="41"/>
      <c r="N1139" s="41"/>
      <c r="O1139" s="41"/>
      <c r="P1139" s="41"/>
      <c r="Q1139" s="41"/>
      <c r="R1139" s="7"/>
      <c r="S1139" s="41"/>
      <c r="T1139" s="46"/>
      <c r="U1139" s="7"/>
      <c r="V1139" s="22" t="s">
        <v>32</v>
      </c>
      <c r="W1139" s="41" t="s">
        <v>61</v>
      </c>
      <c r="X1139" s="7" t="s">
        <v>34</v>
      </c>
      <c r="Y1139" s="10">
        <v>50</v>
      </c>
      <c r="Z1139" s="23" t="s">
        <v>89</v>
      </c>
      <c r="AA1139" s="41" t="s">
        <v>63</v>
      </c>
      <c r="AB1139" s="63"/>
      <c r="AC1139" s="41"/>
      <c r="AF1139" s="23"/>
    </row>
    <row r="1140" spans="1:32" ht="15" customHeight="1" x14ac:dyDescent="0.25">
      <c r="A1140" s="42" t="s">
        <v>1783</v>
      </c>
      <c r="B1140" s="47">
        <v>45498</v>
      </c>
      <c r="C1140" s="29">
        <f>YEAR(B1140) - YEAR(_xlfn.MINIFS($B:$B, $A:$A, A1140)) + 1</f>
        <v>1</v>
      </c>
      <c r="D1140" s="15">
        <f>IF(C1140=1, 1500 - SUMIFS($Y:$Y, $A:$A, A1140, $C:$C, C1140, $E:$E, "Approved", $Z:$Z, "&lt;&gt;PFA GC", $F:$F, "&lt;&gt;No"),
   IF(C1140=2, 1000 - SUMIFS($Y:$Y, $A:$A, A1140, $C:$C, C1140, $E:$E, "Approved", $Z:$Z, "&lt;&gt;PFA GC", $F:$F, "&lt;&gt;No"),
   IF(C1140&gt;=3, 500 - SUMIFS($Y:$Y, $A:$A, A1140, $C:$C, C1140, $E:$E, "Approved", $Z:$Z, "&lt;&gt;PFA GC", $F:$F, "&lt;&gt;No"), "")))</f>
        <v>1500</v>
      </c>
      <c r="E1140" s="16" t="s">
        <v>28</v>
      </c>
      <c r="F1140" s="49">
        <v>45498</v>
      </c>
      <c r="G1140" s="28" t="s">
        <v>30</v>
      </c>
      <c r="H1140" s="41"/>
      <c r="I1140" s="41"/>
      <c r="J1140" s="41"/>
      <c r="K1140" s="41"/>
      <c r="L1140" s="55">
        <v>19406</v>
      </c>
      <c r="M1140" s="41"/>
      <c r="N1140" s="41"/>
      <c r="O1140" s="41"/>
      <c r="P1140" s="41"/>
      <c r="Q1140" s="41"/>
      <c r="R1140" s="7"/>
      <c r="S1140" s="41"/>
      <c r="T1140" s="46"/>
      <c r="U1140" s="7"/>
      <c r="V1140" s="22" t="s">
        <v>32</v>
      </c>
      <c r="W1140" s="41" t="s">
        <v>156</v>
      </c>
      <c r="X1140" s="7" t="s">
        <v>41</v>
      </c>
      <c r="Y1140" s="10">
        <v>25</v>
      </c>
      <c r="Z1140" s="23" t="s">
        <v>89</v>
      </c>
      <c r="AA1140" s="41" t="s">
        <v>63</v>
      </c>
      <c r="AB1140" s="63"/>
      <c r="AC1140" s="41"/>
      <c r="AD1140" s="23" t="s">
        <v>785</v>
      </c>
      <c r="AF1140" s="23"/>
    </row>
    <row r="1141" spans="1:32" ht="15" customHeight="1" x14ac:dyDescent="0.25">
      <c r="A1141" s="42" t="s">
        <v>1786</v>
      </c>
      <c r="B1141" s="47">
        <v>45499</v>
      </c>
      <c r="C1141" s="44">
        <f>YEAR(B1141) - YEAR(_xlfn.MINIFS($B:$B, $A:$A, A1141)) + 1</f>
        <v>1</v>
      </c>
      <c r="D1141" s="15">
        <f>IF(C1141=1, 1500 - SUMIFS($Y:$Y, $A:$A, A1141, $C:$C, C1141, $E:$E, "Approved", $Z:$Z, "&lt;&gt;PFA GC", $F:$F, "&lt;&gt;No"),
   IF(C1141=2, 1000 - SUMIFS($Y:$Y, $A:$A, A1141, $C:$C, C1141, $E:$E, "Approved", $Z:$Z, "&lt;&gt;PFA GC", $F:$F, "&lt;&gt;No"),
   IF(C1141&gt;=3, 500 - SUMIFS($Y:$Y, $A:$A, A1141, $C:$C, C1141, $E:$E, "Approved", $Z:$Z, "&lt;&gt;PFA GC", $F:$F, "&lt;&gt;No"), "")))</f>
        <v>565</v>
      </c>
      <c r="E1141" s="16" t="s">
        <v>28</v>
      </c>
      <c r="F1141" s="49" t="s">
        <v>29</v>
      </c>
      <c r="G1141" s="44" t="s">
        <v>30</v>
      </c>
      <c r="H1141" s="41" t="s">
        <v>100</v>
      </c>
      <c r="I1141" s="41" t="s">
        <v>94</v>
      </c>
      <c r="J1141" s="41">
        <v>68134</v>
      </c>
      <c r="K1141" s="41" t="s">
        <v>95</v>
      </c>
      <c r="L1141" s="55">
        <v>23789</v>
      </c>
      <c r="M1141" s="41" t="s">
        <v>101</v>
      </c>
      <c r="N1141" s="41" t="s">
        <v>97</v>
      </c>
      <c r="O1141" s="41" t="s">
        <v>98</v>
      </c>
      <c r="P1141" s="41" t="s">
        <v>270</v>
      </c>
      <c r="Q1141" s="41" t="s">
        <v>114</v>
      </c>
      <c r="R1141" s="7" t="s">
        <v>499</v>
      </c>
      <c r="S1141" s="41">
        <v>1</v>
      </c>
      <c r="T1141" s="46">
        <v>3098</v>
      </c>
      <c r="U1141" s="7">
        <v>6</v>
      </c>
      <c r="V1141" s="48" t="s">
        <v>47</v>
      </c>
      <c r="W1141" s="41" t="s">
        <v>358</v>
      </c>
      <c r="X1141" s="7" t="s">
        <v>43</v>
      </c>
      <c r="Y1141" s="10">
        <v>935</v>
      </c>
      <c r="Z1141" s="41" t="s">
        <v>232</v>
      </c>
      <c r="AA1141" s="41" t="s">
        <v>801</v>
      </c>
      <c r="AB1141" s="63"/>
      <c r="AC1141" s="41"/>
      <c r="AF1141" s="23"/>
    </row>
    <row r="1142" spans="1:32" ht="15" customHeight="1" x14ac:dyDescent="0.25">
      <c r="A1142" s="42" t="s">
        <v>1787</v>
      </c>
      <c r="B1142" s="47">
        <v>45499</v>
      </c>
      <c r="C1142" s="44">
        <f>YEAR(B1142) - YEAR(_xlfn.MINIFS($B:$B, $A:$A, A1142)) + 1</f>
        <v>1</v>
      </c>
      <c r="D1142" s="15">
        <f>IF(C1142=1, 1500 - SUMIFS($Y:$Y, $A:$A, A1142, $C:$C, C1142, $E:$E, "Approved", $Z:$Z, "&lt;&gt;PFA GC", $F:$F, "&lt;&gt;No"),
   IF(C1142=2, 1000 - SUMIFS($Y:$Y, $A:$A, A1142, $C:$C, C1142, $E:$E, "Approved", $Z:$Z, "&lt;&gt;PFA GC", $F:$F, "&lt;&gt;No"),
   IF(C1142&gt;=3, 500 - SUMIFS($Y:$Y, $A:$A, A1142, $C:$C, C1142, $E:$E, "Approved", $Z:$Z, "&lt;&gt;PFA GC", $F:$F, "&lt;&gt;No"), "")))</f>
        <v>470</v>
      </c>
      <c r="E1142" s="16" t="s">
        <v>28</v>
      </c>
      <c r="F1142" s="49" t="s">
        <v>29</v>
      </c>
      <c r="G1142" s="44" t="s">
        <v>30</v>
      </c>
      <c r="H1142" s="41" t="s">
        <v>93</v>
      </c>
      <c r="I1142" s="41" t="s">
        <v>94</v>
      </c>
      <c r="J1142" s="41">
        <v>68503</v>
      </c>
      <c r="K1142" s="41" t="s">
        <v>625</v>
      </c>
      <c r="L1142" s="55">
        <v>25302</v>
      </c>
      <c r="M1142" s="41" t="s">
        <v>96</v>
      </c>
      <c r="N1142" s="41" t="s">
        <v>97</v>
      </c>
      <c r="O1142" s="41" t="s">
        <v>180</v>
      </c>
      <c r="P1142" s="41" t="s">
        <v>270</v>
      </c>
      <c r="Q1142" s="41" t="s">
        <v>114</v>
      </c>
      <c r="R1142" s="7" t="s">
        <v>507</v>
      </c>
      <c r="S1142" s="41">
        <v>3</v>
      </c>
      <c r="T1142" s="46">
        <v>7000</v>
      </c>
      <c r="U1142" s="7">
        <v>18</v>
      </c>
      <c r="V1142" s="41" t="s">
        <v>81</v>
      </c>
      <c r="W1142" s="41" t="s">
        <v>610</v>
      </c>
      <c r="X1142" s="7" t="s">
        <v>43</v>
      </c>
      <c r="Y1142" s="10">
        <v>1030</v>
      </c>
      <c r="Z1142" s="23" t="s">
        <v>232</v>
      </c>
      <c r="AA1142" s="41" t="s">
        <v>802</v>
      </c>
      <c r="AB1142" s="63"/>
      <c r="AC1142" s="41"/>
      <c r="AF1142" s="23"/>
    </row>
    <row r="1143" spans="1:32" ht="15" customHeight="1" x14ac:dyDescent="0.25">
      <c r="A1143" s="42" t="s">
        <v>1784</v>
      </c>
      <c r="B1143" s="47">
        <v>45499</v>
      </c>
      <c r="C1143" s="44">
        <f>YEAR(B1143) - YEAR(_xlfn.MINIFS($B:$B, $A:$A, A1143)) + 1</f>
        <v>1</v>
      </c>
      <c r="D1143" s="15">
        <f>IF(C1143=1, 1500 - SUMIFS($Y:$Y, $A:$A, A1143, $C:$C, C1143, $E:$E, "Approved", $Z:$Z, "&lt;&gt;PFA GC", $F:$F, "&lt;&gt;No"),
   IF(C1143=2, 1000 - SUMIFS($Y:$Y, $A:$A, A1143, $C:$C, C1143, $E:$E, "Approved", $Z:$Z, "&lt;&gt;PFA GC", $F:$F, "&lt;&gt;No"),
   IF(C1143&gt;=3, 500 - SUMIFS($Y:$Y, $A:$A, A1143, $C:$C, C1143, $E:$E, "Approved", $Z:$Z, "&lt;&gt;PFA GC", $F:$F, "&lt;&gt;No"), "")))</f>
        <v>0</v>
      </c>
      <c r="E1143" s="16" t="s">
        <v>28</v>
      </c>
      <c r="F1143" s="49" t="s">
        <v>29</v>
      </c>
      <c r="G1143" s="44" t="s">
        <v>30</v>
      </c>
      <c r="H1143" s="41" t="s">
        <v>93</v>
      </c>
      <c r="I1143" s="41" t="s">
        <v>94</v>
      </c>
      <c r="J1143" s="41">
        <v>68510</v>
      </c>
      <c r="K1143" s="41" t="s">
        <v>95</v>
      </c>
      <c r="L1143" s="55">
        <v>28834</v>
      </c>
      <c r="M1143" s="41" t="s">
        <v>101</v>
      </c>
      <c r="N1143" s="41" t="s">
        <v>97</v>
      </c>
      <c r="O1143" s="41" t="s">
        <v>98</v>
      </c>
      <c r="P1143" s="41" t="s">
        <v>270</v>
      </c>
      <c r="Q1143" s="41" t="s">
        <v>114</v>
      </c>
      <c r="R1143" s="7" t="s">
        <v>507</v>
      </c>
      <c r="S1143" s="41">
        <v>1</v>
      </c>
      <c r="T1143" s="46">
        <v>3930</v>
      </c>
      <c r="U1143" s="7">
        <v>18</v>
      </c>
      <c r="V1143" s="41" t="s">
        <v>81</v>
      </c>
      <c r="W1143" s="41" t="s">
        <v>610</v>
      </c>
      <c r="X1143" s="7" t="s">
        <v>34</v>
      </c>
      <c r="Y1143" s="10">
        <v>300</v>
      </c>
      <c r="Z1143" s="23" t="s">
        <v>37</v>
      </c>
      <c r="AA1143" s="41" t="s">
        <v>52</v>
      </c>
      <c r="AB1143" s="63"/>
      <c r="AC1143" s="41" t="s">
        <v>29</v>
      </c>
      <c r="AF1143" s="23"/>
    </row>
    <row r="1144" spans="1:32" ht="15" customHeight="1" x14ac:dyDescent="0.25">
      <c r="A1144" s="42" t="s">
        <v>1784</v>
      </c>
      <c r="B1144" s="47">
        <v>45499</v>
      </c>
      <c r="C1144" s="44">
        <f>YEAR(B1144) - YEAR(_xlfn.MINIFS($B:$B, $A:$A, A1144)) + 1</f>
        <v>1</v>
      </c>
      <c r="D1144" s="15">
        <f>IF(C1144=1, 1500 - SUMIFS($Y:$Y, $A:$A, A1144, $C:$C, C1144, $E:$E, "Approved", $Z:$Z, "&lt;&gt;PFA GC", $F:$F, "&lt;&gt;No"),
   IF(C1144=2, 1000 - SUMIFS($Y:$Y, $A:$A, A1144, $C:$C, C1144, $E:$E, "Approved", $Z:$Z, "&lt;&gt;PFA GC", $F:$F, "&lt;&gt;No"),
   IF(C1144&gt;=3, 500 - SUMIFS($Y:$Y, $A:$A, A1144, $C:$C, C1144, $E:$E, "Approved", $Z:$Z, "&lt;&gt;PFA GC", $F:$F, "&lt;&gt;No"), "")))</f>
        <v>0</v>
      </c>
      <c r="E1144" s="16" t="s">
        <v>28</v>
      </c>
      <c r="F1144" s="49" t="s">
        <v>29</v>
      </c>
      <c r="G1144" s="44" t="s">
        <v>30</v>
      </c>
      <c r="H1144" s="41" t="s">
        <v>93</v>
      </c>
      <c r="I1144" s="41" t="s">
        <v>94</v>
      </c>
      <c r="J1144" s="41">
        <v>68510</v>
      </c>
      <c r="K1144" s="41" t="s">
        <v>95</v>
      </c>
      <c r="L1144" s="55">
        <v>28834</v>
      </c>
      <c r="M1144" s="41" t="s">
        <v>101</v>
      </c>
      <c r="N1144" s="41" t="s">
        <v>97</v>
      </c>
      <c r="O1144" s="41" t="s">
        <v>98</v>
      </c>
      <c r="P1144" s="41" t="s">
        <v>270</v>
      </c>
      <c r="Q1144" s="41" t="s">
        <v>114</v>
      </c>
      <c r="R1144" s="7" t="s">
        <v>507</v>
      </c>
      <c r="S1144" s="41">
        <v>1</v>
      </c>
      <c r="T1144" s="46">
        <v>3930</v>
      </c>
      <c r="U1144" s="7">
        <v>18</v>
      </c>
      <c r="V1144" s="41" t="s">
        <v>81</v>
      </c>
      <c r="W1144" s="41" t="s">
        <v>610</v>
      </c>
      <c r="X1144" s="7" t="s">
        <v>43</v>
      </c>
      <c r="Y1144" s="10">
        <v>1200</v>
      </c>
      <c r="Z1144" s="23" t="s">
        <v>232</v>
      </c>
      <c r="AA1144" s="41" t="s">
        <v>803</v>
      </c>
      <c r="AB1144" s="63"/>
      <c r="AC1144" s="41"/>
      <c r="AF1144" s="23"/>
    </row>
    <row r="1145" spans="1:32" ht="15" customHeight="1" x14ac:dyDescent="0.25">
      <c r="A1145" s="42" t="s">
        <v>1200</v>
      </c>
      <c r="B1145" s="47">
        <v>45499</v>
      </c>
      <c r="C1145" s="44">
        <f>YEAR(B1145) - YEAR(_xlfn.MINIFS($B:$B, $A:$A, A1145)) + 1</f>
        <v>1</v>
      </c>
      <c r="D1145" s="15">
        <f>IF(C1145=1, 1500 - SUMIFS($Y:$Y, $A:$A, A1145, $C:$C, C1145, $E:$E, "Approved", $Z:$Z, "&lt;&gt;PFA GC", $F:$F, "&lt;&gt;No"),
   IF(C1145=2, 1000 - SUMIFS($Y:$Y, $A:$A, A1145, $C:$C, C1145, $E:$E, "Approved", $Z:$Z, "&lt;&gt;PFA GC", $F:$F, "&lt;&gt;No"),
   IF(C1145&gt;=3, 500 - SUMIFS($Y:$Y, $A:$A, A1145, $C:$C, C1145, $E:$E, "Approved", $Z:$Z, "&lt;&gt;PFA GC", $F:$F, "&lt;&gt;No"), "")))</f>
        <v>1473</v>
      </c>
      <c r="E1145" s="16" t="s">
        <v>28</v>
      </c>
      <c r="F1145" s="49">
        <v>45499</v>
      </c>
      <c r="G1145" s="28" t="s">
        <v>30</v>
      </c>
      <c r="H1145" s="41"/>
      <c r="I1145" s="41"/>
      <c r="J1145" s="41"/>
      <c r="K1145" s="41"/>
      <c r="L1145" s="55">
        <v>29981</v>
      </c>
      <c r="M1145" s="41"/>
      <c r="N1145" s="41"/>
      <c r="O1145" s="41"/>
      <c r="P1145" s="41"/>
      <c r="Q1145" s="41"/>
      <c r="R1145" s="7"/>
      <c r="S1145" s="41"/>
      <c r="T1145" s="46"/>
      <c r="U1145" s="7"/>
      <c r="V1145" s="22" t="s">
        <v>32</v>
      </c>
      <c r="W1145" s="41" t="s">
        <v>156</v>
      </c>
      <c r="X1145" s="7" t="s">
        <v>34</v>
      </c>
      <c r="Y1145" s="10">
        <v>50</v>
      </c>
      <c r="Z1145" s="23" t="s">
        <v>89</v>
      </c>
      <c r="AA1145" s="41" t="s">
        <v>63</v>
      </c>
      <c r="AB1145" s="63"/>
      <c r="AC1145" s="41"/>
      <c r="AF1145" s="23"/>
    </row>
    <row r="1146" spans="1:32" ht="15" customHeight="1" x14ac:dyDescent="0.25">
      <c r="A1146" s="30" t="s">
        <v>1648</v>
      </c>
      <c r="B1146" s="13">
        <v>45499</v>
      </c>
      <c r="C1146" s="29">
        <f>YEAR(B1146) - YEAR(_xlfn.MINIFS($B:$B, $A:$A, A1146)) + 1</f>
        <v>1</v>
      </c>
      <c r="D1146" s="15">
        <f>IF(C1146=1, 1500 - SUMIFS($Y:$Y, $A:$A, A1146, $C:$C, C1146, $E:$E, "Approved", $Z:$Z, "&lt;&gt;PFA GC", $F:$F, "&lt;&gt;No"),
   IF(C1146=2, 1000 - SUMIFS($Y:$Y, $A:$A, A1146, $C:$C, C1146, $E:$E, "Approved", $Z:$Z, "&lt;&gt;PFA GC", $F:$F, "&lt;&gt;No"),
   IF(C1146&gt;=3, 500 - SUMIFS($Y:$Y, $A:$A, A1146, $C:$C, C1146, $E:$E, "Approved", $Z:$Z, "&lt;&gt;PFA GC", $F:$F, "&lt;&gt;No"), "")))</f>
        <v>-2.1199999999998909</v>
      </c>
      <c r="E1146" s="16" t="s">
        <v>28</v>
      </c>
      <c r="F1146" s="28" t="s">
        <v>29</v>
      </c>
      <c r="G1146" s="29" t="s">
        <v>30</v>
      </c>
      <c r="H1146" s="23" t="s">
        <v>110</v>
      </c>
      <c r="I1146" s="23" t="s">
        <v>94</v>
      </c>
      <c r="J1146" s="23">
        <v>68355</v>
      </c>
      <c r="K1146" s="37" t="s">
        <v>95</v>
      </c>
      <c r="L1146" s="20">
        <v>30567</v>
      </c>
      <c r="M1146" s="37" t="s">
        <v>101</v>
      </c>
      <c r="N1146" s="37" t="s">
        <v>102</v>
      </c>
      <c r="O1146" s="37" t="s">
        <v>98</v>
      </c>
      <c r="P1146" s="37" t="s">
        <v>270</v>
      </c>
      <c r="Q1146" s="37" t="s">
        <v>231</v>
      </c>
      <c r="R1146" s="7" t="s">
        <v>499</v>
      </c>
      <c r="S1146" s="23">
        <v>1</v>
      </c>
      <c r="T1146" s="43">
        <v>438</v>
      </c>
      <c r="U1146" s="7">
        <v>200</v>
      </c>
      <c r="V1146" s="22" t="s">
        <v>85</v>
      </c>
      <c r="W1146" s="23" t="s">
        <v>692</v>
      </c>
      <c r="X1146" s="7" t="s">
        <v>42</v>
      </c>
      <c r="Y1146" s="10">
        <v>156.55000000000001</v>
      </c>
      <c r="Z1146" s="23" t="s">
        <v>38</v>
      </c>
      <c r="AA1146" s="12" t="s">
        <v>62</v>
      </c>
      <c r="AB1146" s="51"/>
      <c r="AC1146" s="23" t="s">
        <v>29</v>
      </c>
      <c r="AF1146" s="23"/>
    </row>
    <row r="1147" spans="1:32" ht="15" customHeight="1" x14ac:dyDescent="0.25">
      <c r="A1147" s="30" t="s">
        <v>1785</v>
      </c>
      <c r="B1147" s="47">
        <v>45499</v>
      </c>
      <c r="C1147" s="29">
        <f>YEAR(B1147) - YEAR(_xlfn.MINIFS($B:$B, $A:$A, A1147)) + 1</f>
        <v>1</v>
      </c>
      <c r="D1147" s="15">
        <f>IF(C1147=1, 1500 - SUMIFS($Y:$Y, $A:$A, A1147, $C:$C, C1147, $E:$E, "Approved", $Z:$Z, "&lt;&gt;PFA GC", $F:$F, "&lt;&gt;No"),
   IF(C1147=2, 1000 - SUMIFS($Y:$Y, $A:$A, A1147, $C:$C, C1147, $E:$E, "Approved", $Z:$Z, "&lt;&gt;PFA GC", $F:$F, "&lt;&gt;No"),
   IF(C1147&gt;=3, 500 - SUMIFS($Y:$Y, $A:$A, A1147, $C:$C, C1147, $E:$E, "Approved", $Z:$Z, "&lt;&gt;PFA GC", $F:$F, "&lt;&gt;No"), "")))</f>
        <v>1325</v>
      </c>
      <c r="E1147" s="16" t="s">
        <v>28</v>
      </c>
      <c r="F1147" s="28" t="s">
        <v>29</v>
      </c>
      <c r="G1147" s="29" t="s">
        <v>30</v>
      </c>
      <c r="K1147" s="37"/>
      <c r="L1147" s="20" t="s">
        <v>31</v>
      </c>
      <c r="M1147" s="37"/>
      <c r="R1147" s="7"/>
      <c r="S1147" s="23"/>
      <c r="T1147" s="43"/>
      <c r="U1147" s="7"/>
      <c r="V1147" s="22" t="s">
        <v>32</v>
      </c>
      <c r="W1147" s="41" t="s">
        <v>61</v>
      </c>
      <c r="X1147" s="7" t="s">
        <v>33</v>
      </c>
      <c r="Y1147" s="10">
        <v>175</v>
      </c>
      <c r="Z1147" s="23" t="s">
        <v>38</v>
      </c>
      <c r="AA1147" s="12" t="s">
        <v>59</v>
      </c>
      <c r="AB1147" s="51"/>
      <c r="AC1147" s="23" t="s">
        <v>29</v>
      </c>
      <c r="AF1147" s="23"/>
    </row>
    <row r="1148" spans="1:32" ht="15" customHeight="1" x14ac:dyDescent="0.25">
      <c r="A1148" s="30" t="s">
        <v>1236</v>
      </c>
      <c r="B1148" s="13">
        <v>45502</v>
      </c>
      <c r="C1148" s="29">
        <f>YEAR(B1148) - YEAR(_xlfn.MINIFS($B:$B, $A:$A, A1148)) + 1</f>
        <v>1</v>
      </c>
      <c r="D1148" s="15">
        <f>IF(C1148=1, 1500 - SUMIFS($Y:$Y, $A:$A, A1148, $C:$C, C1148, $E:$E, "Approved", $Z:$Z, "&lt;&gt;PFA GC", $F:$F, "&lt;&gt;No"),
   IF(C1148=2, 1000 - SUMIFS($Y:$Y, $A:$A, A1148, $C:$C, C1148, $E:$E, "Approved", $Z:$Z, "&lt;&gt;PFA GC", $F:$F, "&lt;&gt;No"),
   IF(C1148&gt;=3, 500 - SUMIFS($Y:$Y, $A:$A, A1148, $C:$C, C1148, $E:$E, "Approved", $Z:$Z, "&lt;&gt;PFA GC", $F:$F, "&lt;&gt;No"), "")))</f>
        <v>0</v>
      </c>
      <c r="E1148" s="16" t="s">
        <v>28</v>
      </c>
      <c r="F1148" s="49" t="s">
        <v>29</v>
      </c>
      <c r="G1148" s="44" t="s">
        <v>30</v>
      </c>
      <c r="H1148" s="23" t="s">
        <v>159</v>
      </c>
      <c r="I1148" s="23" t="s">
        <v>94</v>
      </c>
      <c r="J1148" s="23">
        <v>68066</v>
      </c>
      <c r="K1148" s="37" t="s">
        <v>95</v>
      </c>
      <c r="L1148" s="20" t="s">
        <v>2084</v>
      </c>
      <c r="M1148" s="37" t="s">
        <v>108</v>
      </c>
      <c r="N1148" s="37" t="s">
        <v>97</v>
      </c>
      <c r="O1148" s="37" t="s">
        <v>98</v>
      </c>
      <c r="P1148" s="37" t="s">
        <v>99</v>
      </c>
      <c r="Q1148" s="37" t="s">
        <v>31</v>
      </c>
      <c r="R1148" s="7" t="s">
        <v>31</v>
      </c>
      <c r="S1148" s="23">
        <v>2</v>
      </c>
      <c r="T1148" s="43" t="s">
        <v>31</v>
      </c>
      <c r="U1148" s="7" t="s">
        <v>31</v>
      </c>
      <c r="V1148" s="22" t="s">
        <v>32</v>
      </c>
      <c r="W1148" s="23" t="s">
        <v>250</v>
      </c>
      <c r="X1148" s="7" t="s">
        <v>34</v>
      </c>
      <c r="Y1148" s="10">
        <v>300</v>
      </c>
      <c r="Z1148" s="23" t="s">
        <v>35</v>
      </c>
      <c r="AA1148" s="12" t="s">
        <v>52</v>
      </c>
      <c r="AB1148" s="51"/>
      <c r="AC1148" s="23"/>
      <c r="AF1148" s="23"/>
    </row>
    <row r="1149" spans="1:32" ht="15" customHeight="1" x14ac:dyDescent="0.25">
      <c r="A1149" s="42" t="s">
        <v>1709</v>
      </c>
      <c r="B1149" s="47">
        <v>45502</v>
      </c>
      <c r="C1149" s="44">
        <f>YEAR(B1149) - YEAR(_xlfn.MINIFS($B:$B, $A:$A, A1149)) + 1</f>
        <v>1</v>
      </c>
      <c r="D1149" s="15">
        <f>IF(C1149=1, 1500 - SUMIFS($Y:$Y, $A:$A, A1149, $C:$C, C1149, $E:$E, "Approved", $Z:$Z, "&lt;&gt;PFA GC", $F:$F, "&lt;&gt;No"),
   IF(C1149=2, 1000 - SUMIFS($Y:$Y, $A:$A, A1149, $C:$C, C1149, $E:$E, "Approved", $Z:$Z, "&lt;&gt;PFA GC", $F:$F, "&lt;&gt;No"),
   IF(C1149&gt;=3, 500 - SUMIFS($Y:$Y, $A:$A, A1149, $C:$C, C1149, $E:$E, "Approved", $Z:$Z, "&lt;&gt;PFA GC", $F:$F, "&lt;&gt;No"), "")))</f>
        <v>627.05999999999995</v>
      </c>
      <c r="E1149" s="16" t="s">
        <v>28</v>
      </c>
      <c r="F1149" s="49">
        <v>45502</v>
      </c>
      <c r="G1149" s="28" t="s">
        <v>30</v>
      </c>
      <c r="H1149" s="41"/>
      <c r="I1149" s="41"/>
      <c r="J1149" s="41"/>
      <c r="K1149" s="41"/>
      <c r="L1149" s="55">
        <v>25793</v>
      </c>
      <c r="M1149" s="41"/>
      <c r="N1149" s="41"/>
      <c r="O1149" s="41"/>
      <c r="P1149" s="41"/>
      <c r="Q1149" s="41"/>
      <c r="R1149" s="7"/>
      <c r="S1149" s="41"/>
      <c r="T1149" s="46"/>
      <c r="U1149" s="7"/>
      <c r="V1149" s="22" t="s">
        <v>32</v>
      </c>
      <c r="W1149" s="41" t="s">
        <v>61</v>
      </c>
      <c r="X1149" s="7" t="s">
        <v>34</v>
      </c>
      <c r="Y1149" s="10">
        <v>50</v>
      </c>
      <c r="Z1149" s="23" t="s">
        <v>89</v>
      </c>
      <c r="AA1149" s="41" t="s">
        <v>63</v>
      </c>
      <c r="AB1149" s="63"/>
      <c r="AC1149" s="41"/>
      <c r="AF1149" s="23"/>
    </row>
    <row r="1150" spans="1:32" ht="15" customHeight="1" x14ac:dyDescent="0.25">
      <c r="A1150" s="42" t="s">
        <v>1447</v>
      </c>
      <c r="B1150" s="47">
        <v>45502</v>
      </c>
      <c r="C1150" s="44">
        <f>YEAR(B1150) - YEAR(_xlfn.MINIFS($B:$B, $A:$A, A1150)) + 1</f>
        <v>2</v>
      </c>
      <c r="D1150" s="15">
        <f>IF(C1150=1, 1500 - SUMIFS($Y:$Y, $A:$A, A1150, $C:$C, C1150, $E:$E, "Approved", $Z:$Z, "&lt;&gt;PFA GC", $F:$F, "&lt;&gt;No"),
   IF(C1150=2, 1000 - SUMIFS($Y:$Y, $A:$A, A1150, $C:$C, C1150, $E:$E, "Approved", $Z:$Z, "&lt;&gt;PFA GC", $F:$F, "&lt;&gt;No"),
   IF(C1150&gt;=3, 500 - SUMIFS($Y:$Y, $A:$A, A1150, $C:$C, C1150, $E:$E, "Approved", $Z:$Z, "&lt;&gt;PFA GC", $F:$F, "&lt;&gt;No"), "")))</f>
        <v>-54.75</v>
      </c>
      <c r="E1150" s="16" t="s">
        <v>28</v>
      </c>
      <c r="F1150" s="49">
        <v>45502</v>
      </c>
      <c r="G1150" s="28" t="s">
        <v>30</v>
      </c>
      <c r="H1150" s="41"/>
      <c r="I1150" s="41"/>
      <c r="J1150" s="41"/>
      <c r="K1150" s="41"/>
      <c r="L1150" s="55">
        <v>31470</v>
      </c>
      <c r="M1150" s="41"/>
      <c r="N1150" s="41"/>
      <c r="O1150" s="41"/>
      <c r="P1150" s="41"/>
      <c r="Q1150" s="41"/>
      <c r="R1150" s="7"/>
      <c r="S1150" s="41"/>
      <c r="T1150" s="46"/>
      <c r="U1150" s="7"/>
      <c r="V1150" s="22" t="s">
        <v>32</v>
      </c>
      <c r="W1150" s="41" t="s">
        <v>61</v>
      </c>
      <c r="X1150" s="7" t="s">
        <v>34</v>
      </c>
      <c r="Y1150" s="10">
        <v>50</v>
      </c>
      <c r="Z1150" s="23" t="s">
        <v>89</v>
      </c>
      <c r="AA1150" s="41" t="s">
        <v>63</v>
      </c>
      <c r="AB1150" s="63"/>
      <c r="AC1150" s="41"/>
      <c r="AF1150" s="23"/>
    </row>
    <row r="1151" spans="1:32" ht="15" customHeight="1" x14ac:dyDescent="0.25">
      <c r="A1151" s="30" t="s">
        <v>1668</v>
      </c>
      <c r="B1151" s="13">
        <v>45502</v>
      </c>
      <c r="C1151" s="29">
        <f>YEAR(B1151) - YEAR(_xlfn.MINIFS($B:$B, $A:$A, A1151)) + 1</f>
        <v>1</v>
      </c>
      <c r="D1151" s="15">
        <f>IF(C1151=1, 1500 - SUMIFS($Y:$Y, $A:$A, A1151, $C:$C, C1151, $E:$E, "Approved", $Z:$Z, "&lt;&gt;PFA GC", $F:$F, "&lt;&gt;No"),
   IF(C1151=2, 1000 - SUMIFS($Y:$Y, $A:$A, A1151, $C:$C, C1151, $E:$E, "Approved", $Z:$Z, "&lt;&gt;PFA GC", $F:$F, "&lt;&gt;No"),
   IF(C1151&gt;=3, 500 - SUMIFS($Y:$Y, $A:$A, A1151, $C:$C, C1151, $E:$E, "Approved", $Z:$Z, "&lt;&gt;PFA GC", $F:$F, "&lt;&gt;No"), "")))</f>
        <v>9</v>
      </c>
      <c r="E1151" s="16" t="s">
        <v>28</v>
      </c>
      <c r="F1151" s="28" t="s">
        <v>29</v>
      </c>
      <c r="G1151" s="29" t="s">
        <v>30</v>
      </c>
      <c r="K1151" s="37"/>
      <c r="L1151" s="20" t="s">
        <v>31</v>
      </c>
      <c r="M1151" s="37"/>
      <c r="R1151" s="7"/>
      <c r="S1151" s="23"/>
      <c r="T1151" s="43"/>
      <c r="U1151" s="7"/>
      <c r="V1151" s="34" t="s">
        <v>81</v>
      </c>
      <c r="W1151" s="23" t="s">
        <v>610</v>
      </c>
      <c r="X1151" s="7" t="s">
        <v>49</v>
      </c>
      <c r="Y1151" s="10">
        <v>100</v>
      </c>
      <c r="Z1151" s="23" t="s">
        <v>131</v>
      </c>
      <c r="AA1151" s="12" t="s">
        <v>804</v>
      </c>
      <c r="AB1151" s="51"/>
      <c r="AC1151" s="23"/>
      <c r="AF1151" s="23"/>
    </row>
    <row r="1152" spans="1:32" ht="15" customHeight="1" x14ac:dyDescent="0.25">
      <c r="A1152" s="42" t="s">
        <v>1716</v>
      </c>
      <c r="B1152" s="47">
        <v>45503</v>
      </c>
      <c r="C1152" s="44">
        <f>YEAR(B1152) - YEAR(_xlfn.MINIFS($B:$B, $A:$A, A1152)) + 1</f>
        <v>1</v>
      </c>
      <c r="D1152" s="15">
        <f>IF(C1152=1, 1500 - SUMIFS($Y:$Y, $A:$A, A1152, $C:$C, C1152, $E:$E, "Approved", $Z:$Z, "&lt;&gt;PFA GC", $F:$F, "&lt;&gt;No"),
   IF(C1152=2, 1000 - SUMIFS($Y:$Y, $A:$A, A1152, $C:$C, C1152, $E:$E, "Approved", $Z:$Z, "&lt;&gt;PFA GC", $F:$F, "&lt;&gt;No"),
   IF(C1152&gt;=3, 500 - SUMIFS($Y:$Y, $A:$A, A1152, $C:$C, C1152, $E:$E, "Approved", $Z:$Z, "&lt;&gt;PFA GC", $F:$F, "&lt;&gt;No"), "")))</f>
        <v>629.9</v>
      </c>
      <c r="E1152" s="16" t="s">
        <v>28</v>
      </c>
      <c r="F1152" s="49" t="s">
        <v>29</v>
      </c>
      <c r="G1152" s="44" t="s">
        <v>30</v>
      </c>
      <c r="H1152" s="41" t="s">
        <v>277</v>
      </c>
      <c r="I1152" s="41" t="s">
        <v>94</v>
      </c>
      <c r="J1152" s="41">
        <v>68601</v>
      </c>
      <c r="K1152" s="41" t="s">
        <v>95</v>
      </c>
      <c r="L1152" s="55">
        <v>19083</v>
      </c>
      <c r="M1152" s="41" t="s">
        <v>96</v>
      </c>
      <c r="N1152" s="41" t="s">
        <v>97</v>
      </c>
      <c r="O1152" s="41" t="s">
        <v>98</v>
      </c>
      <c r="P1152" s="41" t="s">
        <v>270</v>
      </c>
      <c r="Q1152" s="41" t="s">
        <v>114</v>
      </c>
      <c r="R1152" s="7" t="s">
        <v>517</v>
      </c>
      <c r="S1152" s="41">
        <v>2</v>
      </c>
      <c r="T1152" s="46">
        <v>2473</v>
      </c>
      <c r="U1152" s="7" t="s">
        <v>126</v>
      </c>
      <c r="V1152" s="34" t="s">
        <v>84</v>
      </c>
      <c r="W1152" s="41" t="s">
        <v>740</v>
      </c>
      <c r="X1152" s="7" t="s">
        <v>45</v>
      </c>
      <c r="Y1152" s="10">
        <v>125.94</v>
      </c>
      <c r="Z1152" s="23" t="s">
        <v>38</v>
      </c>
      <c r="AA1152" s="12" t="s">
        <v>806</v>
      </c>
      <c r="AB1152" s="51"/>
      <c r="AC1152" s="23"/>
      <c r="AF1152" s="23"/>
    </row>
    <row r="1153" spans="1:32" ht="15" customHeight="1" x14ac:dyDescent="0.25">
      <c r="A1153" s="42" t="s">
        <v>1716</v>
      </c>
      <c r="B1153" s="47">
        <v>45503</v>
      </c>
      <c r="C1153" s="44">
        <f>YEAR(B1153) - YEAR(_xlfn.MINIFS($B:$B, $A:$A, A1153)) + 1</f>
        <v>1</v>
      </c>
      <c r="D1153" s="15">
        <f>IF(C1153=1, 1500 - SUMIFS($Y:$Y, $A:$A, A1153, $C:$C, C1153, $E:$E, "Approved", $Z:$Z, "&lt;&gt;PFA GC", $F:$F, "&lt;&gt;No"),
   IF(C1153=2, 1000 - SUMIFS($Y:$Y, $A:$A, A1153, $C:$C, C1153, $E:$E, "Approved", $Z:$Z, "&lt;&gt;PFA GC", $F:$F, "&lt;&gt;No"),
   IF(C1153&gt;=3, 500 - SUMIFS($Y:$Y, $A:$A, A1153, $C:$C, C1153, $E:$E, "Approved", $Z:$Z, "&lt;&gt;PFA GC", $F:$F, "&lt;&gt;No"), "")))</f>
        <v>629.9</v>
      </c>
      <c r="E1153" s="16" t="s">
        <v>28</v>
      </c>
      <c r="F1153" s="49" t="s">
        <v>29</v>
      </c>
      <c r="G1153" s="44" t="s">
        <v>30</v>
      </c>
      <c r="H1153" s="41" t="s">
        <v>277</v>
      </c>
      <c r="I1153" s="41" t="s">
        <v>94</v>
      </c>
      <c r="J1153" s="41">
        <v>68601</v>
      </c>
      <c r="K1153" s="41" t="s">
        <v>95</v>
      </c>
      <c r="L1153" s="55">
        <v>19083</v>
      </c>
      <c r="M1153" s="41" t="s">
        <v>96</v>
      </c>
      <c r="N1153" s="41" t="s">
        <v>97</v>
      </c>
      <c r="O1153" s="41" t="s">
        <v>98</v>
      </c>
      <c r="P1153" s="41" t="s">
        <v>270</v>
      </c>
      <c r="Q1153" s="41" t="s">
        <v>114</v>
      </c>
      <c r="R1153" s="7" t="s">
        <v>517</v>
      </c>
      <c r="S1153" s="41">
        <v>2</v>
      </c>
      <c r="T1153" s="46">
        <v>2473</v>
      </c>
      <c r="U1153" s="7" t="s">
        <v>126</v>
      </c>
      <c r="V1153" s="34" t="s">
        <v>84</v>
      </c>
      <c r="W1153" s="41" t="s">
        <v>740</v>
      </c>
      <c r="X1153" s="7" t="s">
        <v>34</v>
      </c>
      <c r="Y1153" s="10">
        <v>200</v>
      </c>
      <c r="Z1153" s="23" t="s">
        <v>37</v>
      </c>
      <c r="AA1153" s="12" t="s">
        <v>735</v>
      </c>
      <c r="AB1153" s="51"/>
      <c r="AC1153" s="23"/>
      <c r="AF1153" s="23"/>
    </row>
    <row r="1154" spans="1:32" ht="15" customHeight="1" x14ac:dyDescent="0.25">
      <c r="A1154" s="42" t="s">
        <v>1788</v>
      </c>
      <c r="B1154" s="47">
        <v>45503</v>
      </c>
      <c r="C1154" s="44">
        <f>YEAR(B1154) - YEAR(_xlfn.MINIFS($B:$B, $A:$A, A1154)) + 1</f>
        <v>1</v>
      </c>
      <c r="D1154" s="15">
        <f>IF(C1154=1, 1500 - SUMIFS($Y:$Y, $A:$A, A1154, $C:$C, C1154, $E:$E, "Approved", $Z:$Z, "&lt;&gt;PFA GC", $F:$F, "&lt;&gt;No"),
   IF(C1154=2, 1000 - SUMIFS($Y:$Y, $A:$A, A1154, $C:$C, C1154, $E:$E, "Approved", $Z:$Z, "&lt;&gt;PFA GC", $F:$F, "&lt;&gt;No"),
   IF(C1154&gt;=3, 500 - SUMIFS($Y:$Y, $A:$A, A1154, $C:$C, C1154, $E:$E, "Approved", $Z:$Z, "&lt;&gt;PFA GC", $F:$F, "&lt;&gt;No"), "")))</f>
        <v>584</v>
      </c>
      <c r="E1154" s="16" t="s">
        <v>28</v>
      </c>
      <c r="F1154" s="49" t="s">
        <v>29</v>
      </c>
      <c r="G1154" s="44" t="s">
        <v>30</v>
      </c>
      <c r="H1154" s="41" t="s">
        <v>93</v>
      </c>
      <c r="I1154" s="41" t="s">
        <v>94</v>
      </c>
      <c r="J1154" s="41">
        <v>68521</v>
      </c>
      <c r="K1154" s="41" t="s">
        <v>95</v>
      </c>
      <c r="L1154" s="55">
        <v>32246</v>
      </c>
      <c r="M1154" s="41" t="s">
        <v>96</v>
      </c>
      <c r="N1154" s="41" t="s">
        <v>97</v>
      </c>
      <c r="O1154" s="41" t="s">
        <v>98</v>
      </c>
      <c r="P1154" s="41" t="s">
        <v>270</v>
      </c>
      <c r="Q1154" s="41" t="s">
        <v>114</v>
      </c>
      <c r="R1154" s="7" t="s">
        <v>488</v>
      </c>
      <c r="S1154" s="41">
        <v>4</v>
      </c>
      <c r="T1154" s="46">
        <v>1100</v>
      </c>
      <c r="U1154" s="7">
        <v>50</v>
      </c>
      <c r="V1154" s="34" t="s">
        <v>81</v>
      </c>
      <c r="W1154" s="41" t="s">
        <v>610</v>
      </c>
      <c r="X1154" s="7" t="s">
        <v>43</v>
      </c>
      <c r="Y1154" s="10">
        <v>458</v>
      </c>
      <c r="Z1154" s="23" t="s">
        <v>232</v>
      </c>
      <c r="AA1154" s="12" t="s">
        <v>802</v>
      </c>
      <c r="AB1154" s="51"/>
      <c r="AC1154" s="23" t="s">
        <v>29</v>
      </c>
      <c r="AF1154" s="23"/>
    </row>
    <row r="1155" spans="1:32" ht="15" customHeight="1" x14ac:dyDescent="0.25">
      <c r="A1155" s="42" t="s">
        <v>1789</v>
      </c>
      <c r="B1155" s="47">
        <v>45503</v>
      </c>
      <c r="C1155" s="44">
        <f>YEAR(B1155) - YEAR(_xlfn.MINIFS($B:$B, $A:$A, A1155)) + 1</f>
        <v>1</v>
      </c>
      <c r="D1155" s="15">
        <f>IF(C1155=1, 1500 - SUMIFS($Y:$Y, $A:$A, A1155, $C:$C, C1155, $E:$E, "Approved", $Z:$Z, "&lt;&gt;PFA GC", $F:$F, "&lt;&gt;No"),
   IF(C1155=2, 1000 - SUMIFS($Y:$Y, $A:$A, A1155, $C:$C, C1155, $E:$E, "Approved", $Z:$Z, "&lt;&gt;PFA GC", $F:$F, "&lt;&gt;No"),
   IF(C1155&gt;=3, 500 - SUMIFS($Y:$Y, $A:$A, A1155, $C:$C, C1155, $E:$E, "Approved", $Z:$Z, "&lt;&gt;PFA GC", $F:$F, "&lt;&gt;No"), "")))</f>
        <v>735</v>
      </c>
      <c r="E1155" s="16" t="s">
        <v>28</v>
      </c>
      <c r="F1155" s="49" t="s">
        <v>29</v>
      </c>
      <c r="G1155" s="44" t="s">
        <v>30</v>
      </c>
      <c r="H1155" s="41" t="s">
        <v>93</v>
      </c>
      <c r="I1155" s="41" t="s">
        <v>94</v>
      </c>
      <c r="J1155" s="41">
        <v>68516</v>
      </c>
      <c r="K1155" s="41" t="s">
        <v>95</v>
      </c>
      <c r="L1155" s="55">
        <v>33342</v>
      </c>
      <c r="M1155" s="41" t="s">
        <v>101</v>
      </c>
      <c r="N1155" s="41" t="s">
        <v>102</v>
      </c>
      <c r="O1155" s="41" t="s">
        <v>98</v>
      </c>
      <c r="P1155" s="41" t="s">
        <v>270</v>
      </c>
      <c r="Q1155" s="41" t="s">
        <v>114</v>
      </c>
      <c r="R1155" s="7" t="s">
        <v>507</v>
      </c>
      <c r="S1155" s="41">
        <v>1</v>
      </c>
      <c r="T1155" s="46">
        <v>2400</v>
      </c>
      <c r="U1155" s="7">
        <v>11</v>
      </c>
      <c r="V1155" s="34" t="s">
        <v>81</v>
      </c>
      <c r="W1155" s="41" t="s">
        <v>610</v>
      </c>
      <c r="X1155" s="7" t="s">
        <v>43</v>
      </c>
      <c r="Y1155" s="10">
        <v>765</v>
      </c>
      <c r="Z1155" s="23" t="s">
        <v>232</v>
      </c>
      <c r="AA1155" s="12" t="s">
        <v>807</v>
      </c>
      <c r="AB1155" s="51"/>
      <c r="AC1155" s="23" t="s">
        <v>29</v>
      </c>
      <c r="AF1155" s="23"/>
    </row>
    <row r="1156" spans="1:32" ht="15" customHeight="1" x14ac:dyDescent="0.25">
      <c r="A1156" s="42" t="s">
        <v>1713</v>
      </c>
      <c r="B1156" s="47">
        <v>45503</v>
      </c>
      <c r="C1156" s="44">
        <f>YEAR(B1156) - YEAR(_xlfn.MINIFS($B:$B, $A:$A, A1156)) + 1</f>
        <v>1</v>
      </c>
      <c r="D1156" s="15">
        <f>IF(C1156=1, 1500 - SUMIFS($Y:$Y, $A:$A, A1156, $C:$C, C1156, $E:$E, "Approved", $Z:$Z, "&lt;&gt;PFA GC", $F:$F, "&lt;&gt;No"),
   IF(C1156=2, 1000 - SUMIFS($Y:$Y, $A:$A, A1156, $C:$C, C1156, $E:$E, "Approved", $Z:$Z, "&lt;&gt;PFA GC", $F:$F, "&lt;&gt;No"),
   IF(C1156&gt;=3, 500 - SUMIFS($Y:$Y, $A:$A, A1156, $C:$C, C1156, $E:$E, "Approved", $Z:$Z, "&lt;&gt;PFA GC", $F:$F, "&lt;&gt;No"), "")))</f>
        <v>557</v>
      </c>
      <c r="E1156" s="16" t="s">
        <v>28</v>
      </c>
      <c r="F1156" s="49" t="s">
        <v>29</v>
      </c>
      <c r="G1156" s="44" t="s">
        <v>30</v>
      </c>
      <c r="H1156" s="41" t="s">
        <v>187</v>
      </c>
      <c r="I1156" s="23" t="s">
        <v>125</v>
      </c>
      <c r="J1156" s="41">
        <v>68310</v>
      </c>
      <c r="K1156" s="41" t="s">
        <v>95</v>
      </c>
      <c r="L1156" s="55" t="s">
        <v>31</v>
      </c>
      <c r="M1156" s="41" t="s">
        <v>101</v>
      </c>
      <c r="N1156" s="41" t="s">
        <v>97</v>
      </c>
      <c r="O1156" s="41" t="s">
        <v>98</v>
      </c>
      <c r="P1156" s="41" t="s">
        <v>270</v>
      </c>
      <c r="Q1156" s="41" t="s">
        <v>114</v>
      </c>
      <c r="R1156" s="7" t="s">
        <v>507</v>
      </c>
      <c r="S1156" s="41">
        <v>2</v>
      </c>
      <c r="T1156" s="46">
        <v>6473.91</v>
      </c>
      <c r="U1156" s="7" t="s">
        <v>126</v>
      </c>
      <c r="V1156" s="34" t="s">
        <v>81</v>
      </c>
      <c r="W1156" s="41" t="s">
        <v>610</v>
      </c>
      <c r="X1156" s="7" t="s">
        <v>49</v>
      </c>
      <c r="Y1156" s="10">
        <v>240.4</v>
      </c>
      <c r="Z1156" s="23"/>
      <c r="AA1156" s="12"/>
      <c r="AB1156" s="51"/>
      <c r="AC1156" s="23"/>
      <c r="AF1156" s="23"/>
    </row>
    <row r="1157" spans="1:32" ht="15" customHeight="1" x14ac:dyDescent="0.25">
      <c r="A1157" s="42" t="s">
        <v>1716</v>
      </c>
      <c r="B1157" s="47">
        <v>45503</v>
      </c>
      <c r="C1157" s="44">
        <f>YEAR(B1157) - YEAR(_xlfn.MINIFS($B:$B, $A:$A, A1157)) + 1</f>
        <v>1</v>
      </c>
      <c r="D1157" s="15">
        <f>IF(C1157=1, 1500 - SUMIFS($Y:$Y, $A:$A, A1157, $C:$C, C1157, $E:$E, "Approved", $Z:$Z, "&lt;&gt;PFA GC", $F:$F, "&lt;&gt;No"),
   IF(C1157=2, 1000 - SUMIFS($Y:$Y, $A:$A, A1157, $C:$C, C1157, $E:$E, "Approved", $Z:$Z, "&lt;&gt;PFA GC", $F:$F, "&lt;&gt;No"),
   IF(C1157&gt;=3, 500 - SUMIFS($Y:$Y, $A:$A, A1157, $C:$C, C1157, $E:$E, "Approved", $Z:$Z, "&lt;&gt;PFA GC", $F:$F, "&lt;&gt;No"), "")))</f>
        <v>629.9</v>
      </c>
      <c r="E1157" s="16" t="s">
        <v>28</v>
      </c>
      <c r="F1157" s="49" t="s">
        <v>29</v>
      </c>
      <c r="G1157" s="44" t="s">
        <v>30</v>
      </c>
      <c r="H1157" s="41" t="s">
        <v>277</v>
      </c>
      <c r="I1157" s="41" t="s">
        <v>94</v>
      </c>
      <c r="J1157" s="41">
        <v>68601</v>
      </c>
      <c r="K1157" s="41" t="s">
        <v>95</v>
      </c>
      <c r="L1157" s="55" t="s">
        <v>31</v>
      </c>
      <c r="M1157" s="41" t="s">
        <v>96</v>
      </c>
      <c r="N1157" s="41" t="s">
        <v>97</v>
      </c>
      <c r="O1157" s="41" t="s">
        <v>98</v>
      </c>
      <c r="P1157" s="41" t="s">
        <v>270</v>
      </c>
      <c r="Q1157" s="41" t="s">
        <v>114</v>
      </c>
      <c r="R1157" s="7" t="s">
        <v>517</v>
      </c>
      <c r="S1157" s="41">
        <v>2</v>
      </c>
      <c r="T1157" s="46">
        <v>2473</v>
      </c>
      <c r="U1157" s="7" t="s">
        <v>126</v>
      </c>
      <c r="V1157" s="34" t="s">
        <v>84</v>
      </c>
      <c r="W1157" s="41" t="s">
        <v>740</v>
      </c>
      <c r="X1157" s="7" t="s">
        <v>45</v>
      </c>
      <c r="Y1157" s="10">
        <v>44</v>
      </c>
      <c r="Z1157" s="23" t="s">
        <v>38</v>
      </c>
      <c r="AA1157" s="12" t="s">
        <v>805</v>
      </c>
      <c r="AB1157" s="51"/>
      <c r="AC1157" s="23" t="s">
        <v>136</v>
      </c>
      <c r="AF1157" s="23"/>
    </row>
    <row r="1158" spans="1:32" ht="15" customHeight="1" x14ac:dyDescent="0.25">
      <c r="A1158" s="42" t="s">
        <v>1268</v>
      </c>
      <c r="B1158" s="47">
        <v>45504</v>
      </c>
      <c r="C1158" s="44">
        <f>YEAR(B1158) - YEAR(_xlfn.MINIFS($B:$B, $A:$A, A1158)) + 1</f>
        <v>2</v>
      </c>
      <c r="D1158" s="15">
        <f>IF(C1158=1, 1500 - SUMIFS($Y:$Y, $A:$A, A1158, $C:$C, C1158, $E:$E, "Approved", $Z:$Z, "&lt;&gt;PFA GC", $F:$F, "&lt;&gt;No"),
   IF(C1158=2, 1000 - SUMIFS($Y:$Y, $A:$A, A1158, $C:$C, C1158, $E:$E, "Approved", $Z:$Z, "&lt;&gt;PFA GC", $F:$F, "&lt;&gt;No"),
   IF(C1158&gt;=3, 500 - SUMIFS($Y:$Y, $A:$A, A1158, $C:$C, C1158, $E:$E, "Approved", $Z:$Z, "&lt;&gt;PFA GC", $F:$F, "&lt;&gt;No"), "")))</f>
        <v>-324.61999999999989</v>
      </c>
      <c r="E1158" s="16" t="s">
        <v>28</v>
      </c>
      <c r="F1158" s="49">
        <v>45504</v>
      </c>
      <c r="G1158" s="28" t="s">
        <v>30</v>
      </c>
      <c r="H1158" s="41"/>
      <c r="I1158" s="41"/>
      <c r="J1158" s="41"/>
      <c r="K1158" s="41"/>
      <c r="L1158" s="55">
        <v>18138</v>
      </c>
      <c r="M1158" s="41"/>
      <c r="N1158" s="41"/>
      <c r="O1158" s="41"/>
      <c r="P1158" s="41"/>
      <c r="Q1158" s="41"/>
      <c r="R1158" s="7"/>
      <c r="S1158" s="41"/>
      <c r="T1158" s="46"/>
      <c r="U1158" s="7"/>
      <c r="V1158" s="48" t="s">
        <v>32</v>
      </c>
      <c r="W1158" s="41" t="s">
        <v>61</v>
      </c>
      <c r="X1158" s="7" t="s">
        <v>34</v>
      </c>
      <c r="Y1158" s="10">
        <v>100</v>
      </c>
      <c r="Z1158" s="23" t="s">
        <v>89</v>
      </c>
      <c r="AA1158" s="41" t="s">
        <v>63</v>
      </c>
      <c r="AB1158" s="63"/>
      <c r="AC1158" s="41"/>
      <c r="AF1158" s="23"/>
    </row>
    <row r="1159" spans="1:32" ht="15" customHeight="1" x14ac:dyDescent="0.25">
      <c r="A1159" s="42" t="s">
        <v>1790</v>
      </c>
      <c r="B1159" s="47">
        <v>45504</v>
      </c>
      <c r="C1159" s="44">
        <f>YEAR(B1159) - YEAR(_xlfn.MINIFS($B:$B, $A:$A, A1159)) + 1</f>
        <v>1</v>
      </c>
      <c r="D1159" s="15">
        <f>IF(C1159=1, 1500 - SUMIFS($Y:$Y, $A:$A, A1159, $C:$C, C1159, $E:$E, "Approved", $Z:$Z, "&lt;&gt;PFA GC", $F:$F, "&lt;&gt;No"),
   IF(C1159=2, 1000 - SUMIFS($Y:$Y, $A:$A, A1159, $C:$C, C1159, $E:$E, "Approved", $Z:$Z, "&lt;&gt;PFA GC", $F:$F, "&lt;&gt;No"),
   IF(C1159&gt;=3, 500 - SUMIFS($Y:$Y, $A:$A, A1159, $C:$C, C1159, $E:$E, "Approved", $Z:$Z, "&lt;&gt;PFA GC", $F:$F, "&lt;&gt;No"), "")))</f>
        <v>196.65000000000009</v>
      </c>
      <c r="E1159" s="16" t="s">
        <v>28</v>
      </c>
      <c r="F1159" s="49" t="s">
        <v>29</v>
      </c>
      <c r="G1159" s="44" t="s">
        <v>30</v>
      </c>
      <c r="H1159" s="41" t="s">
        <v>93</v>
      </c>
      <c r="I1159" s="41" t="s">
        <v>94</v>
      </c>
      <c r="J1159" s="41">
        <v>68521</v>
      </c>
      <c r="K1159" s="41" t="s">
        <v>95</v>
      </c>
      <c r="L1159" s="55">
        <v>18446</v>
      </c>
      <c r="M1159" s="41" t="s">
        <v>96</v>
      </c>
      <c r="N1159" s="41" t="s">
        <v>102</v>
      </c>
      <c r="O1159" s="41" t="s">
        <v>98</v>
      </c>
      <c r="P1159" s="41" t="s">
        <v>270</v>
      </c>
      <c r="Q1159" s="41" t="s">
        <v>114</v>
      </c>
      <c r="R1159" s="7" t="s">
        <v>517</v>
      </c>
      <c r="S1159" s="41">
        <v>2</v>
      </c>
      <c r="T1159" s="46">
        <v>4022.68</v>
      </c>
      <c r="U1159" s="7">
        <v>37</v>
      </c>
      <c r="V1159" s="41" t="s">
        <v>81</v>
      </c>
      <c r="W1159" s="41" t="s">
        <v>610</v>
      </c>
      <c r="X1159" s="7" t="s">
        <v>45</v>
      </c>
      <c r="Y1159" s="10">
        <v>63.35</v>
      </c>
      <c r="Z1159" s="23" t="s">
        <v>38</v>
      </c>
      <c r="AA1159" s="12" t="s">
        <v>104</v>
      </c>
      <c r="AB1159" s="51"/>
      <c r="AC1159" s="23" t="s">
        <v>136</v>
      </c>
      <c r="AF1159" s="23"/>
    </row>
    <row r="1160" spans="1:32" ht="15" customHeight="1" x14ac:dyDescent="0.25">
      <c r="A1160" s="42" t="s">
        <v>1791</v>
      </c>
      <c r="B1160" s="47">
        <v>45504</v>
      </c>
      <c r="C1160" s="44">
        <f>YEAR(B1160) - YEAR(_xlfn.MINIFS($B:$B, $A:$A, A1160)) + 1</f>
        <v>1</v>
      </c>
      <c r="D1160" s="15">
        <f>IF(C1160=1, 1500 - SUMIFS($Y:$Y, $A:$A, A1160, $C:$C, C1160, $E:$E, "Approved", $Z:$Z, "&lt;&gt;PFA GC", $F:$F, "&lt;&gt;No"),
   IF(C1160=2, 1000 - SUMIFS($Y:$Y, $A:$A, A1160, $C:$C, C1160, $E:$E, "Approved", $Z:$Z, "&lt;&gt;PFA GC", $F:$F, "&lt;&gt;No"),
   IF(C1160&gt;=3, 500 - SUMIFS($Y:$Y, $A:$A, A1160, $C:$C, C1160, $E:$E, "Approved", $Z:$Z, "&lt;&gt;PFA GC", $F:$F, "&lt;&gt;No"), "")))</f>
        <v>308.49</v>
      </c>
      <c r="E1160" s="16" t="s">
        <v>28</v>
      </c>
      <c r="F1160" s="49" t="s">
        <v>29</v>
      </c>
      <c r="G1160" s="44" t="s">
        <v>30</v>
      </c>
      <c r="H1160" s="41" t="s">
        <v>93</v>
      </c>
      <c r="I1160" s="41" t="s">
        <v>94</v>
      </c>
      <c r="J1160" s="41">
        <v>68516</v>
      </c>
      <c r="K1160" s="41" t="s">
        <v>95</v>
      </c>
      <c r="L1160" s="55">
        <v>19201</v>
      </c>
      <c r="M1160" s="41" t="s">
        <v>101</v>
      </c>
      <c r="N1160" s="41" t="s">
        <v>102</v>
      </c>
      <c r="O1160" s="41" t="s">
        <v>98</v>
      </c>
      <c r="P1160" s="41" t="s">
        <v>270</v>
      </c>
      <c r="Q1160" s="41" t="s">
        <v>245</v>
      </c>
      <c r="R1160" s="7" t="s">
        <v>517</v>
      </c>
      <c r="S1160" s="41">
        <v>1</v>
      </c>
      <c r="T1160" s="46">
        <v>2235.4</v>
      </c>
      <c r="U1160" s="7">
        <v>140</v>
      </c>
      <c r="V1160" s="41" t="s">
        <v>81</v>
      </c>
      <c r="W1160" s="41" t="s">
        <v>610</v>
      </c>
      <c r="X1160" s="7" t="s">
        <v>34</v>
      </c>
      <c r="Y1160" s="10">
        <v>100</v>
      </c>
      <c r="Z1160" s="23" t="s">
        <v>37</v>
      </c>
      <c r="AA1160" s="12" t="s">
        <v>52</v>
      </c>
      <c r="AB1160" s="51"/>
      <c r="AC1160" s="23" t="s">
        <v>29</v>
      </c>
      <c r="AF1160" s="23"/>
    </row>
    <row r="1161" spans="1:32" ht="15" customHeight="1" x14ac:dyDescent="0.25">
      <c r="A1161" s="42" t="s">
        <v>1791</v>
      </c>
      <c r="B1161" s="47">
        <v>45504</v>
      </c>
      <c r="C1161" s="44">
        <f>YEAR(B1161) - YEAR(_xlfn.MINIFS($B:$B, $A:$A, A1161)) + 1</f>
        <v>1</v>
      </c>
      <c r="D1161" s="15">
        <f>IF(C1161=1, 1500 - SUMIFS($Y:$Y, $A:$A, A1161, $C:$C, C1161, $E:$E, "Approved", $Z:$Z, "&lt;&gt;PFA GC", $F:$F, "&lt;&gt;No"),
   IF(C1161=2, 1000 - SUMIFS($Y:$Y, $A:$A, A1161, $C:$C, C1161, $E:$E, "Approved", $Z:$Z, "&lt;&gt;PFA GC", $F:$F, "&lt;&gt;No"),
   IF(C1161&gt;=3, 500 - SUMIFS($Y:$Y, $A:$A, A1161, $C:$C, C1161, $E:$E, "Approved", $Z:$Z, "&lt;&gt;PFA GC", $F:$F, "&lt;&gt;No"), "")))</f>
        <v>308.49</v>
      </c>
      <c r="E1161" s="16" t="s">
        <v>28</v>
      </c>
      <c r="F1161" s="49" t="s">
        <v>29</v>
      </c>
      <c r="G1161" s="44" t="s">
        <v>30</v>
      </c>
      <c r="H1161" s="41" t="s">
        <v>93</v>
      </c>
      <c r="I1161" s="41" t="s">
        <v>94</v>
      </c>
      <c r="J1161" s="41">
        <v>68516</v>
      </c>
      <c r="K1161" s="41" t="s">
        <v>95</v>
      </c>
      <c r="L1161" s="55">
        <v>19201</v>
      </c>
      <c r="M1161" s="41" t="s">
        <v>101</v>
      </c>
      <c r="N1161" s="41" t="s">
        <v>102</v>
      </c>
      <c r="O1161" s="41" t="s">
        <v>98</v>
      </c>
      <c r="P1161" s="41" t="s">
        <v>270</v>
      </c>
      <c r="Q1161" s="41" t="s">
        <v>245</v>
      </c>
      <c r="R1161" s="7" t="s">
        <v>517</v>
      </c>
      <c r="S1161" s="41">
        <v>1</v>
      </c>
      <c r="T1161" s="46">
        <v>2235.4</v>
      </c>
      <c r="U1161" s="7">
        <v>140</v>
      </c>
      <c r="V1161" s="41" t="s">
        <v>81</v>
      </c>
      <c r="W1161" s="41" t="s">
        <v>610</v>
      </c>
      <c r="X1161" s="7" t="s">
        <v>43</v>
      </c>
      <c r="Y1161" s="10">
        <v>218.74</v>
      </c>
      <c r="Z1161" s="23" t="s">
        <v>38</v>
      </c>
      <c r="AA1161" s="12" t="s">
        <v>809</v>
      </c>
      <c r="AB1161" s="51"/>
      <c r="AC1161" s="23"/>
      <c r="AF1161" s="23"/>
    </row>
    <row r="1162" spans="1:32" ht="15" customHeight="1" x14ac:dyDescent="0.25">
      <c r="A1162" s="42" t="s">
        <v>1793</v>
      </c>
      <c r="B1162" s="47">
        <v>45504</v>
      </c>
      <c r="C1162" s="29">
        <f>YEAR(B1162) - YEAR(_xlfn.MINIFS($B:$B, $A:$A, A1162)) + 1</f>
        <v>1</v>
      </c>
      <c r="D1162" s="15">
        <f>IF(C1162=1, 1500 - SUMIFS($Y:$Y, $A:$A, A1162, $C:$C, C1162, $E:$E, "Approved", $Z:$Z, "&lt;&gt;PFA GC", $F:$F, "&lt;&gt;No"),
   IF(C1162=2, 1000 - SUMIFS($Y:$Y, $A:$A, A1162, $C:$C, C1162, $E:$E, "Approved", $Z:$Z, "&lt;&gt;PFA GC", $F:$F, "&lt;&gt;No"),
   IF(C1162&gt;=3, 500 - SUMIFS($Y:$Y, $A:$A, A1162, $C:$C, C1162, $E:$E, "Approved", $Z:$Z, "&lt;&gt;PFA GC", $F:$F, "&lt;&gt;No"), "")))</f>
        <v>1500</v>
      </c>
      <c r="E1162" s="16" t="s">
        <v>28</v>
      </c>
      <c r="F1162" s="49">
        <v>45504</v>
      </c>
      <c r="G1162" s="28" t="s">
        <v>30</v>
      </c>
      <c r="H1162" s="41"/>
      <c r="I1162" s="41"/>
      <c r="J1162" s="41"/>
      <c r="K1162" s="41"/>
      <c r="L1162" s="55">
        <v>20823</v>
      </c>
      <c r="M1162" s="41"/>
      <c r="N1162" s="41"/>
      <c r="O1162" s="41"/>
      <c r="P1162" s="41"/>
      <c r="Q1162" s="41"/>
      <c r="R1162" s="7"/>
      <c r="S1162" s="41"/>
      <c r="T1162" s="46"/>
      <c r="U1162" s="7"/>
      <c r="V1162" s="48" t="s">
        <v>32</v>
      </c>
      <c r="W1162" s="41" t="s">
        <v>61</v>
      </c>
      <c r="X1162" s="7" t="s">
        <v>34</v>
      </c>
      <c r="Y1162" s="10">
        <v>25</v>
      </c>
      <c r="Z1162" s="23" t="s">
        <v>89</v>
      </c>
      <c r="AA1162" s="41" t="s">
        <v>63</v>
      </c>
      <c r="AB1162" s="63"/>
      <c r="AC1162" s="41"/>
      <c r="AF1162" s="23"/>
    </row>
    <row r="1163" spans="1:32" ht="15" customHeight="1" x14ac:dyDescent="0.25">
      <c r="A1163" s="42" t="s">
        <v>1797</v>
      </c>
      <c r="B1163" s="47">
        <v>45504</v>
      </c>
      <c r="C1163" s="44">
        <f>YEAR(B1163) - YEAR(_xlfn.MINIFS($B:$B, $A:$A, A1163)) + 1</f>
        <v>1</v>
      </c>
      <c r="D1163" s="15">
        <f>IF(C1163=1, 1500 - SUMIFS($Y:$Y, $A:$A, A1163, $C:$C, C1163, $E:$E, "Approved", $Z:$Z, "&lt;&gt;PFA GC", $F:$F, "&lt;&gt;No"),
   IF(C1163=2, 1000 - SUMIFS($Y:$Y, $A:$A, A1163, $C:$C, C1163, $E:$E, "Approved", $Z:$Z, "&lt;&gt;PFA GC", $F:$F, "&lt;&gt;No"),
   IF(C1163&gt;=3, 500 - SUMIFS($Y:$Y, $A:$A, A1163, $C:$C, C1163, $E:$E, "Approved", $Z:$Z, "&lt;&gt;PFA GC", $F:$F, "&lt;&gt;No"), "")))</f>
        <v>160.97000000000003</v>
      </c>
      <c r="E1163" s="16" t="s">
        <v>28</v>
      </c>
      <c r="F1163" s="49" t="s">
        <v>29</v>
      </c>
      <c r="G1163" s="44" t="s">
        <v>30</v>
      </c>
      <c r="H1163" s="41" t="s">
        <v>813</v>
      </c>
      <c r="I1163" s="41" t="s">
        <v>94</v>
      </c>
      <c r="J1163" s="41">
        <v>68347</v>
      </c>
      <c r="K1163" s="41" t="s">
        <v>95</v>
      </c>
      <c r="L1163" s="55">
        <v>22490</v>
      </c>
      <c r="M1163" s="41" t="s">
        <v>101</v>
      </c>
      <c r="N1163" s="41" t="s">
        <v>97</v>
      </c>
      <c r="O1163" s="41" t="s">
        <v>98</v>
      </c>
      <c r="P1163" s="41" t="s">
        <v>270</v>
      </c>
      <c r="Q1163" s="41" t="s">
        <v>231</v>
      </c>
      <c r="R1163" s="7" t="s">
        <v>507</v>
      </c>
      <c r="S1163" s="41">
        <v>1</v>
      </c>
      <c r="T1163" s="46">
        <v>1077.6400000000001</v>
      </c>
      <c r="U1163" s="7">
        <v>24</v>
      </c>
      <c r="V1163" s="34" t="s">
        <v>85</v>
      </c>
      <c r="W1163" s="41" t="s">
        <v>107</v>
      </c>
      <c r="X1163" s="7" t="s">
        <v>43</v>
      </c>
      <c r="Y1163" s="10">
        <v>1339.03</v>
      </c>
      <c r="Z1163" s="23" t="s">
        <v>232</v>
      </c>
      <c r="AA1163" s="12" t="s">
        <v>57</v>
      </c>
      <c r="AB1163" s="51"/>
      <c r="AC1163" s="23" t="s">
        <v>29</v>
      </c>
      <c r="AF1163" s="23"/>
    </row>
    <row r="1164" spans="1:32" ht="15" customHeight="1" x14ac:dyDescent="0.25">
      <c r="A1164" s="42" t="s">
        <v>1795</v>
      </c>
      <c r="B1164" s="47">
        <v>45504</v>
      </c>
      <c r="C1164" s="29">
        <f>YEAR(B1164) - YEAR(_xlfn.MINIFS($B:$B, $A:$A, A1164)) + 1</f>
        <v>1</v>
      </c>
      <c r="D1164" s="15">
        <f>IF(C1164=1, 1500 - SUMIFS($Y:$Y, $A:$A, A1164, $C:$C, C1164, $E:$E, "Approved", $Z:$Z, "&lt;&gt;PFA GC", $F:$F, "&lt;&gt;No"),
   IF(C1164=2, 1000 - SUMIFS($Y:$Y, $A:$A, A1164, $C:$C, C1164, $E:$E, "Approved", $Z:$Z, "&lt;&gt;PFA GC", $F:$F, "&lt;&gt;No"),
   IF(C1164&gt;=3, 500 - SUMIFS($Y:$Y, $A:$A, A1164, $C:$C, C1164, $E:$E, "Approved", $Z:$Z, "&lt;&gt;PFA GC", $F:$F, "&lt;&gt;No"), "")))</f>
        <v>1500</v>
      </c>
      <c r="E1164" s="16" t="s">
        <v>28</v>
      </c>
      <c r="F1164" s="49">
        <v>45504</v>
      </c>
      <c r="G1164" s="28" t="s">
        <v>30</v>
      </c>
      <c r="H1164" s="41"/>
      <c r="I1164" s="41"/>
      <c r="J1164" s="41"/>
      <c r="K1164" s="41"/>
      <c r="L1164" s="55">
        <v>25872</v>
      </c>
      <c r="M1164" s="41"/>
      <c r="N1164" s="41"/>
      <c r="O1164" s="41"/>
      <c r="P1164" s="41"/>
      <c r="Q1164" s="41"/>
      <c r="R1164" s="7"/>
      <c r="S1164" s="41"/>
      <c r="T1164" s="46"/>
      <c r="U1164" s="7"/>
      <c r="V1164" s="22" t="s">
        <v>32</v>
      </c>
      <c r="W1164" s="41" t="s">
        <v>693</v>
      </c>
      <c r="X1164" s="7" t="s">
        <v>34</v>
      </c>
      <c r="Y1164" s="10">
        <v>100</v>
      </c>
      <c r="Z1164" s="23" t="s">
        <v>89</v>
      </c>
      <c r="AA1164" s="41" t="s">
        <v>63</v>
      </c>
      <c r="AB1164" s="63"/>
      <c r="AC1164" s="41"/>
      <c r="AF1164" s="23"/>
    </row>
    <row r="1165" spans="1:32" ht="15" customHeight="1" x14ac:dyDescent="0.25">
      <c r="A1165" s="42" t="s">
        <v>1796</v>
      </c>
      <c r="B1165" s="47">
        <v>45504</v>
      </c>
      <c r="C1165" s="44">
        <f>YEAR(B1165) - YEAR(_xlfn.MINIFS($B:$B, $A:$A, A1165)) + 1</f>
        <v>1</v>
      </c>
      <c r="D1165" s="15">
        <f>IF(C1165=1, 1500 - SUMIFS($Y:$Y, $A:$A, A1165, $C:$C, C1165, $E:$E, "Approved", $Z:$Z, "&lt;&gt;PFA GC", $F:$F, "&lt;&gt;No"),
   IF(C1165=2, 1000 - SUMIFS($Y:$Y, $A:$A, A1165, $C:$C, C1165, $E:$E, "Approved", $Z:$Z, "&lt;&gt;PFA GC", $F:$F, "&lt;&gt;No"),
   IF(C1165&gt;=3, 500 - SUMIFS($Y:$Y, $A:$A, A1165, $C:$C, C1165, $E:$E, "Approved", $Z:$Z, "&lt;&gt;PFA GC", $F:$F, "&lt;&gt;No"), "")))</f>
        <v>1252</v>
      </c>
      <c r="E1165" s="16" t="s">
        <v>28</v>
      </c>
      <c r="F1165" s="49" t="s">
        <v>29</v>
      </c>
      <c r="G1165" s="44" t="s">
        <v>30</v>
      </c>
      <c r="H1165" s="41" t="s">
        <v>810</v>
      </c>
      <c r="I1165" s="41" t="s">
        <v>94</v>
      </c>
      <c r="J1165" s="41">
        <v>68046</v>
      </c>
      <c r="K1165" s="41" t="s">
        <v>95</v>
      </c>
      <c r="L1165" s="55">
        <v>28187</v>
      </c>
      <c r="M1165" s="41" t="s">
        <v>101</v>
      </c>
      <c r="N1165" s="41" t="s">
        <v>97</v>
      </c>
      <c r="O1165" s="41" t="s">
        <v>98</v>
      </c>
      <c r="P1165" s="41" t="s">
        <v>270</v>
      </c>
      <c r="Q1165" s="41" t="s">
        <v>114</v>
      </c>
      <c r="R1165" s="7" t="s">
        <v>507</v>
      </c>
      <c r="S1165" s="41">
        <v>2</v>
      </c>
      <c r="T1165" s="46">
        <v>2390</v>
      </c>
      <c r="U1165" s="7">
        <v>10</v>
      </c>
      <c r="V1165" s="22" t="s">
        <v>32</v>
      </c>
      <c r="W1165" s="23" t="s">
        <v>39</v>
      </c>
      <c r="X1165" s="7" t="s">
        <v>33</v>
      </c>
      <c r="Y1165" s="10">
        <v>248</v>
      </c>
      <c r="Z1165" s="23"/>
      <c r="AA1165" s="12"/>
      <c r="AB1165" s="51"/>
      <c r="AC1165" s="23"/>
      <c r="AF1165" s="23"/>
    </row>
    <row r="1166" spans="1:32" ht="15" customHeight="1" x14ac:dyDescent="0.25">
      <c r="A1166" s="42" t="s">
        <v>1792</v>
      </c>
      <c r="B1166" s="47">
        <v>45504</v>
      </c>
      <c r="C1166" s="44">
        <f>YEAR(B1166) - YEAR(_xlfn.MINIFS($B:$B, $A:$A, A1166)) + 1</f>
        <v>1</v>
      </c>
      <c r="D1166" s="15">
        <f>IF(C1166=1, 1500 - SUMIFS($Y:$Y, $A:$A, A1166, $C:$C, C1166, $E:$E, "Approved", $Z:$Z, "&lt;&gt;PFA GC", $F:$F, "&lt;&gt;No"),
   IF(C1166=2, 1000 - SUMIFS($Y:$Y, $A:$A, A1166, $C:$C, C1166, $E:$E, "Approved", $Z:$Z, "&lt;&gt;PFA GC", $F:$F, "&lt;&gt;No"),
   IF(C1166&gt;=3, 500 - SUMIFS($Y:$Y, $A:$A, A1166, $C:$C, C1166, $E:$E, "Approved", $Z:$Z, "&lt;&gt;PFA GC", $F:$F, "&lt;&gt;No"), "")))</f>
        <v>339.88999999999987</v>
      </c>
      <c r="E1166" s="16" t="s">
        <v>28</v>
      </c>
      <c r="F1166" s="49" t="s">
        <v>29</v>
      </c>
      <c r="G1166" s="44" t="s">
        <v>30</v>
      </c>
      <c r="H1166" s="41" t="s">
        <v>811</v>
      </c>
      <c r="I1166" s="41" t="s">
        <v>94</v>
      </c>
      <c r="J1166" s="41">
        <v>68354</v>
      </c>
      <c r="K1166" s="41" t="s">
        <v>95</v>
      </c>
      <c r="L1166" s="55">
        <v>31495</v>
      </c>
      <c r="M1166" s="41" t="s">
        <v>96</v>
      </c>
      <c r="N1166" s="41" t="s">
        <v>97</v>
      </c>
      <c r="O1166" s="41" t="s">
        <v>98</v>
      </c>
      <c r="P1166" s="41" t="s">
        <v>270</v>
      </c>
      <c r="Q1166" s="41" t="s">
        <v>231</v>
      </c>
      <c r="R1166" s="7" t="s">
        <v>507</v>
      </c>
      <c r="S1166" s="41">
        <v>2</v>
      </c>
      <c r="T1166" s="46">
        <v>2072</v>
      </c>
      <c r="U1166" s="7">
        <v>120</v>
      </c>
      <c r="V1166" s="34" t="s">
        <v>85</v>
      </c>
      <c r="W1166" s="41" t="s">
        <v>107</v>
      </c>
      <c r="X1166" s="7" t="s">
        <v>40</v>
      </c>
      <c r="Y1166" s="10">
        <v>250</v>
      </c>
      <c r="Z1166" s="23" t="s">
        <v>37</v>
      </c>
      <c r="AA1166" s="12" t="s">
        <v>169</v>
      </c>
      <c r="AB1166" s="51"/>
      <c r="AC1166" s="23" t="s">
        <v>29</v>
      </c>
      <c r="AF1166" s="23"/>
    </row>
    <row r="1167" spans="1:32" ht="15" customHeight="1" x14ac:dyDescent="0.25">
      <c r="A1167" s="42" t="s">
        <v>1792</v>
      </c>
      <c r="B1167" s="47">
        <v>45504</v>
      </c>
      <c r="C1167" s="44">
        <f>YEAR(B1167) - YEAR(_xlfn.MINIFS($B:$B, $A:$A, A1167)) + 1</f>
        <v>1</v>
      </c>
      <c r="D1167" s="15">
        <f>IF(C1167=1, 1500 - SUMIFS($Y:$Y, $A:$A, A1167, $C:$C, C1167, $E:$E, "Approved", $Z:$Z, "&lt;&gt;PFA GC", $F:$F, "&lt;&gt;No"),
   IF(C1167=2, 1000 - SUMIFS($Y:$Y, $A:$A, A1167, $C:$C, C1167, $E:$E, "Approved", $Z:$Z, "&lt;&gt;PFA GC", $F:$F, "&lt;&gt;No"),
   IF(C1167&gt;=3, 500 - SUMIFS($Y:$Y, $A:$A, A1167, $C:$C, C1167, $E:$E, "Approved", $Z:$Z, "&lt;&gt;PFA GC", $F:$F, "&lt;&gt;No"), "")))</f>
        <v>339.88999999999987</v>
      </c>
      <c r="E1167" s="16" t="s">
        <v>28</v>
      </c>
      <c r="F1167" s="49" t="s">
        <v>29</v>
      </c>
      <c r="G1167" s="44" t="s">
        <v>30</v>
      </c>
      <c r="H1167" s="41" t="s">
        <v>811</v>
      </c>
      <c r="I1167" s="41" t="s">
        <v>94</v>
      </c>
      <c r="J1167" s="41">
        <v>68354</v>
      </c>
      <c r="K1167" s="41" t="s">
        <v>95</v>
      </c>
      <c r="L1167" s="55">
        <v>31495</v>
      </c>
      <c r="M1167" s="41" t="s">
        <v>96</v>
      </c>
      <c r="N1167" s="41" t="s">
        <v>97</v>
      </c>
      <c r="O1167" s="41" t="s">
        <v>98</v>
      </c>
      <c r="P1167" s="41" t="s">
        <v>270</v>
      </c>
      <c r="Q1167" s="41" t="s">
        <v>231</v>
      </c>
      <c r="R1167" s="7" t="s">
        <v>507</v>
      </c>
      <c r="S1167" s="41">
        <v>2</v>
      </c>
      <c r="T1167" s="46">
        <v>2072</v>
      </c>
      <c r="U1167" s="7">
        <v>120</v>
      </c>
      <c r="V1167" s="34" t="s">
        <v>85</v>
      </c>
      <c r="W1167" s="41" t="s">
        <v>107</v>
      </c>
      <c r="X1167" s="7" t="s">
        <v>43</v>
      </c>
      <c r="Y1167" s="10">
        <v>910.11</v>
      </c>
      <c r="Z1167" s="23" t="s">
        <v>232</v>
      </c>
      <c r="AA1167" s="12" t="s">
        <v>812</v>
      </c>
      <c r="AB1167" s="51"/>
      <c r="AC1167" s="23"/>
      <c r="AF1167" s="23"/>
    </row>
    <row r="1168" spans="1:32" ht="15" customHeight="1" x14ac:dyDescent="0.25">
      <c r="A1168" s="42" t="s">
        <v>1415</v>
      </c>
      <c r="B1168" s="47">
        <v>45504</v>
      </c>
      <c r="C1168" s="44">
        <f>YEAR(B1168) - YEAR(_xlfn.MINIFS($B:$B, $A:$A, A1168)) + 1</f>
        <v>2</v>
      </c>
      <c r="D1168" s="15">
        <f>IF(C1168=1, 1500 - SUMIFS($Y:$Y, $A:$A, A1168, $C:$C, C1168, $E:$E, "Approved", $Z:$Z, "&lt;&gt;PFA GC", $F:$F, "&lt;&gt;No"),
   IF(C1168=2, 1000 - SUMIFS($Y:$Y, $A:$A, A1168, $C:$C, C1168, $E:$E, "Approved", $Z:$Z, "&lt;&gt;PFA GC", $F:$F, "&lt;&gt;No"),
   IF(C1168&gt;=3, 500 - SUMIFS($Y:$Y, $A:$A, A1168, $C:$C, C1168, $E:$E, "Approved", $Z:$Z, "&lt;&gt;PFA GC", $F:$F, "&lt;&gt;No"), "")))</f>
        <v>610.70000000000005</v>
      </c>
      <c r="E1168" s="16" t="s">
        <v>28</v>
      </c>
      <c r="F1168" s="49">
        <v>45504</v>
      </c>
      <c r="G1168" s="28" t="s">
        <v>30</v>
      </c>
      <c r="H1168" s="41"/>
      <c r="I1168" s="41"/>
      <c r="J1168" s="41"/>
      <c r="K1168" s="41"/>
      <c r="L1168" s="55" t="s">
        <v>31</v>
      </c>
      <c r="M1168" s="41"/>
      <c r="N1168" s="41"/>
      <c r="O1168" s="41"/>
      <c r="P1168" s="41"/>
      <c r="Q1168" s="41"/>
      <c r="R1168" s="7"/>
      <c r="S1168" s="41"/>
      <c r="T1168" s="46"/>
      <c r="U1168" s="7"/>
      <c r="V1168" s="22" t="s">
        <v>32</v>
      </c>
      <c r="W1168" s="41" t="s">
        <v>156</v>
      </c>
      <c r="X1168" s="7" t="s">
        <v>34</v>
      </c>
      <c r="Y1168" s="10">
        <v>50</v>
      </c>
      <c r="Z1168" s="23" t="s">
        <v>89</v>
      </c>
      <c r="AA1168" s="41" t="s">
        <v>63</v>
      </c>
      <c r="AB1168" s="63"/>
      <c r="AC1168" s="41"/>
      <c r="AF1168" s="23"/>
    </row>
    <row r="1169" spans="1:32" ht="15" customHeight="1" x14ac:dyDescent="0.25">
      <c r="A1169" s="30" t="s">
        <v>1216</v>
      </c>
      <c r="B1169" s="13">
        <v>45504</v>
      </c>
      <c r="C1169" s="29">
        <f>YEAR(B1169) - YEAR(_xlfn.MINIFS($B:$B, $A:$A, A1169)) + 1</f>
        <v>2</v>
      </c>
      <c r="D1169" s="15">
        <f>IF(C1169=1, 1500 - SUMIFS($Y:$Y, $A:$A, A1169, $C:$C, C1169, $E:$E, "Approved", $Z:$Z, "&lt;&gt;PFA GC", $F:$F, "&lt;&gt;No"),
   IF(C1169=2, 1000 - SUMIFS($Y:$Y, $A:$A, A1169, $C:$C, C1169, $E:$E, "Approved", $Z:$Z, "&lt;&gt;PFA GC", $F:$F, "&lt;&gt;No"),
   IF(C1169&gt;=3, 500 - SUMIFS($Y:$Y, $A:$A, A1169, $C:$C, C1169, $E:$E, "Approved", $Z:$Z, "&lt;&gt;PFA GC", $F:$F, "&lt;&gt;No"), "")))</f>
        <v>538.41</v>
      </c>
      <c r="E1169" s="16" t="s">
        <v>28</v>
      </c>
      <c r="F1169" s="28">
        <v>45504</v>
      </c>
      <c r="G1169" s="28" t="s">
        <v>30</v>
      </c>
      <c r="H1169" s="23" t="s">
        <v>571</v>
      </c>
      <c r="I1169" s="23" t="s">
        <v>94</v>
      </c>
      <c r="J1169" s="23">
        <v>68883</v>
      </c>
      <c r="K1169" s="37" t="s">
        <v>95</v>
      </c>
      <c r="L1169" s="20" t="s">
        <v>31</v>
      </c>
      <c r="M1169" s="20" t="s">
        <v>31</v>
      </c>
      <c r="N1169" s="20" t="s">
        <v>31</v>
      </c>
      <c r="O1169" s="20" t="s">
        <v>31</v>
      </c>
      <c r="P1169" s="20" t="s">
        <v>31</v>
      </c>
      <c r="Q1169" s="20" t="s">
        <v>31</v>
      </c>
      <c r="R1169" s="7" t="s">
        <v>486</v>
      </c>
      <c r="S1169" s="23">
        <v>1</v>
      </c>
      <c r="T1169" s="43">
        <v>1300</v>
      </c>
      <c r="U1169" s="7" t="s">
        <v>126</v>
      </c>
      <c r="V1169" s="22" t="s">
        <v>32</v>
      </c>
      <c r="W1169" s="23" t="s">
        <v>61</v>
      </c>
      <c r="X1169" s="7" t="s">
        <v>33</v>
      </c>
      <c r="Y1169" s="10">
        <v>154.5</v>
      </c>
      <c r="Z1169" s="23" t="s">
        <v>38</v>
      </c>
      <c r="AA1169" s="12"/>
      <c r="AB1169" s="51"/>
      <c r="AC1169" s="23"/>
      <c r="AF1169" s="23"/>
    </row>
    <row r="1170" spans="1:32" ht="15" customHeight="1" x14ac:dyDescent="0.25">
      <c r="A1170" s="30" t="s">
        <v>1794</v>
      </c>
      <c r="B1170" s="13">
        <v>45504</v>
      </c>
      <c r="C1170" s="29">
        <f>YEAR(B1170) - YEAR(_xlfn.MINIFS($B:$B, $A:$A, A1170)) + 1</f>
        <v>1</v>
      </c>
      <c r="D1170" s="15">
        <f>IF(C1170=1, 1500 - SUMIFS($Y:$Y, $A:$A, A1170, $C:$C, C1170, $E:$E, "Approved", $Z:$Z, "&lt;&gt;PFA GC", $F:$F, "&lt;&gt;No"),
   IF(C1170=2, 1000 - SUMIFS($Y:$Y, $A:$A, A1170, $C:$C, C1170, $E:$E, "Approved", $Z:$Z, "&lt;&gt;PFA GC", $F:$F, "&lt;&gt;No"),
   IF(C1170&gt;=3, 500 - SUMIFS($Y:$Y, $A:$A, A1170, $C:$C, C1170, $E:$E, "Approved", $Z:$Z, "&lt;&gt;PFA GC", $F:$F, "&lt;&gt;No"), "")))</f>
        <v>1435</v>
      </c>
      <c r="E1170" s="16" t="s">
        <v>28</v>
      </c>
      <c r="F1170" s="28" t="s">
        <v>29</v>
      </c>
      <c r="G1170" s="29" t="s">
        <v>30</v>
      </c>
      <c r="K1170" s="37"/>
      <c r="L1170" s="20" t="s">
        <v>31</v>
      </c>
      <c r="M1170" s="37"/>
      <c r="R1170" s="7"/>
      <c r="S1170" s="23"/>
      <c r="T1170" s="43"/>
      <c r="U1170" s="7"/>
      <c r="V1170" s="48" t="s">
        <v>32</v>
      </c>
      <c r="W1170" s="23" t="s">
        <v>39</v>
      </c>
      <c r="X1170" s="7" t="s">
        <v>33</v>
      </c>
      <c r="Y1170" s="10">
        <v>65</v>
      </c>
      <c r="Z1170" s="23" t="s">
        <v>38</v>
      </c>
      <c r="AA1170" s="12" t="s">
        <v>808</v>
      </c>
      <c r="AB1170" s="51"/>
      <c r="AC1170" s="23"/>
      <c r="AF1170" s="23"/>
    </row>
    <row r="1171" spans="1:32" ht="15" customHeight="1" x14ac:dyDescent="0.25">
      <c r="A1171" s="30" t="s">
        <v>1265</v>
      </c>
      <c r="B1171" s="13">
        <v>45505</v>
      </c>
      <c r="C1171" s="29">
        <f>YEAR(B1171) - YEAR(_xlfn.MINIFS($B:$B, $A:$A, A1171)) + 1</f>
        <v>2</v>
      </c>
      <c r="D1171" s="15">
        <f>IF(C1171=1, 1500 - SUMIFS($Y:$Y, $A:$A, A1171, $C:$C, C1171, $E:$E, "Approved", $Z:$Z, "&lt;&gt;PFA GC", $F:$F, "&lt;&gt;No"),
   IF(C1171=2, 1000 - SUMIFS($Y:$Y, $A:$A, A1171, $C:$C, C1171, $E:$E, "Approved", $Z:$Z, "&lt;&gt;PFA GC", $F:$F, "&lt;&gt;No"),
   IF(C1171&gt;=3, 500 - SUMIFS($Y:$Y, $A:$A, A1171, $C:$C, C1171, $E:$E, "Approved", $Z:$Z, "&lt;&gt;PFA GC", $F:$F, "&lt;&gt;No"), "")))</f>
        <v>-250</v>
      </c>
      <c r="E1171" s="16" t="s">
        <v>28</v>
      </c>
      <c r="F1171" s="28" t="s">
        <v>29</v>
      </c>
      <c r="G1171" s="29" t="s">
        <v>30</v>
      </c>
      <c r="H1171" s="23" t="s">
        <v>205</v>
      </c>
      <c r="I1171" s="23" t="s">
        <v>94</v>
      </c>
      <c r="J1171" s="23">
        <v>68305</v>
      </c>
      <c r="K1171" s="37" t="s">
        <v>95</v>
      </c>
      <c r="L1171" s="20">
        <v>16936</v>
      </c>
      <c r="M1171" s="37" t="s">
        <v>101</v>
      </c>
      <c r="N1171" s="37" t="s">
        <v>102</v>
      </c>
      <c r="O1171" s="37" t="s">
        <v>98</v>
      </c>
      <c r="P1171" s="37" t="s">
        <v>270</v>
      </c>
      <c r="Q1171" s="37" t="s">
        <v>231</v>
      </c>
      <c r="R1171" s="7" t="s">
        <v>486</v>
      </c>
      <c r="S1171" s="23">
        <v>1</v>
      </c>
      <c r="T1171" s="43">
        <v>2157.25</v>
      </c>
      <c r="U1171" s="7">
        <v>128</v>
      </c>
      <c r="V1171" s="22" t="s">
        <v>85</v>
      </c>
      <c r="W1171" s="23" t="s">
        <v>107</v>
      </c>
      <c r="X1171" s="7" t="s">
        <v>40</v>
      </c>
      <c r="Y1171" s="10">
        <v>250</v>
      </c>
      <c r="Z1171" s="23" t="s">
        <v>35</v>
      </c>
      <c r="AA1171" s="12" t="s">
        <v>169</v>
      </c>
      <c r="AB1171" s="51"/>
      <c r="AC1171" s="23" t="s">
        <v>29</v>
      </c>
      <c r="AF1171" s="23"/>
    </row>
    <row r="1172" spans="1:32" ht="15" customHeight="1" x14ac:dyDescent="0.25">
      <c r="A1172" s="30" t="s">
        <v>1703</v>
      </c>
      <c r="B1172" s="13">
        <v>45505</v>
      </c>
      <c r="C1172" s="29">
        <f>YEAR(B1172) - YEAR(_xlfn.MINIFS($B:$B, $A:$A, A1172)) + 1</f>
        <v>1</v>
      </c>
      <c r="D1172" s="15">
        <f>IF(C1172=1, 1500 - SUMIFS($Y:$Y, $A:$A, A1172, $C:$C, C1172, $E:$E, "Approved", $Z:$Z, "&lt;&gt;PFA GC", $F:$F, "&lt;&gt;No"),
   IF(C1172=2, 1000 - SUMIFS($Y:$Y, $A:$A, A1172, $C:$C, C1172, $E:$E, "Approved", $Z:$Z, "&lt;&gt;PFA GC", $F:$F, "&lt;&gt;No"),
   IF(C1172&gt;=3, 500 - SUMIFS($Y:$Y, $A:$A, A1172, $C:$C, C1172, $E:$E, "Approved", $Z:$Z, "&lt;&gt;PFA GC", $F:$F, "&lt;&gt;No"), "")))</f>
        <v>390.02</v>
      </c>
      <c r="E1172" s="36" t="s">
        <v>139</v>
      </c>
      <c r="F1172" s="28" t="s">
        <v>99</v>
      </c>
      <c r="G1172" s="29" t="s">
        <v>659</v>
      </c>
      <c r="H1172" s="23" t="s">
        <v>93</v>
      </c>
      <c r="I1172" s="23" t="s">
        <v>94</v>
      </c>
      <c r="J1172" s="23">
        <v>68504</v>
      </c>
      <c r="K1172" s="37" t="s">
        <v>95</v>
      </c>
      <c r="L1172" s="20">
        <v>18780</v>
      </c>
      <c r="M1172" s="37" t="s">
        <v>235</v>
      </c>
      <c r="N1172" s="37" t="s">
        <v>102</v>
      </c>
      <c r="O1172" s="37" t="s">
        <v>98</v>
      </c>
      <c r="P1172" s="37" t="s">
        <v>270</v>
      </c>
      <c r="Q1172" s="37" t="s">
        <v>114</v>
      </c>
      <c r="R1172" s="7" t="s">
        <v>486</v>
      </c>
      <c r="S1172" s="23">
        <v>2</v>
      </c>
      <c r="T1172" s="43">
        <v>2581</v>
      </c>
      <c r="U1172" s="7">
        <v>15</v>
      </c>
      <c r="V1172" s="41" t="s">
        <v>81</v>
      </c>
      <c r="W1172" s="23" t="s">
        <v>610</v>
      </c>
      <c r="X1172" s="7" t="s">
        <v>141</v>
      </c>
      <c r="Y1172" s="10">
        <v>400</v>
      </c>
      <c r="Z1172" s="23"/>
      <c r="AA1172" s="12"/>
      <c r="AB1172" s="51"/>
      <c r="AC1172" s="29"/>
      <c r="AF1172" s="23"/>
    </row>
    <row r="1173" spans="1:32" ht="15" customHeight="1" x14ac:dyDescent="0.25">
      <c r="A1173" s="42" t="s">
        <v>1798</v>
      </c>
      <c r="B1173" s="47">
        <v>45505</v>
      </c>
      <c r="C1173" s="44">
        <f>YEAR(B1173) - YEAR(_xlfn.MINIFS($B:$B, $A:$A, A1173)) + 1</f>
        <v>1</v>
      </c>
      <c r="D1173" s="15">
        <f>IF(C1173=1, 1500 - SUMIFS($Y:$Y, $A:$A, A1173, $C:$C, C1173, $E:$E, "Approved", $Z:$Z, "&lt;&gt;PFA GC", $F:$F, "&lt;&gt;No"),
   IF(C1173=2, 1000 - SUMIFS($Y:$Y, $A:$A, A1173, $C:$C, C1173, $E:$E, "Approved", $Z:$Z, "&lt;&gt;PFA GC", $F:$F, "&lt;&gt;No"),
   IF(C1173&gt;=3, 500 - SUMIFS($Y:$Y, $A:$A, A1173, $C:$C, C1173, $E:$E, "Approved", $Z:$Z, "&lt;&gt;PFA GC", $F:$F, "&lt;&gt;No"), "")))</f>
        <v>1500</v>
      </c>
      <c r="E1173" s="16" t="s">
        <v>28</v>
      </c>
      <c r="F1173" s="49">
        <v>45505</v>
      </c>
      <c r="G1173" s="28" t="s">
        <v>30</v>
      </c>
      <c r="H1173" s="41"/>
      <c r="I1173" s="41"/>
      <c r="J1173" s="41"/>
      <c r="K1173" s="41"/>
      <c r="L1173" s="55">
        <v>24685</v>
      </c>
      <c r="M1173" s="41"/>
      <c r="N1173" s="41"/>
      <c r="O1173" s="41"/>
      <c r="P1173" s="41"/>
      <c r="Q1173" s="41"/>
      <c r="R1173" s="7"/>
      <c r="S1173" s="41"/>
      <c r="T1173" s="46"/>
      <c r="U1173" s="7"/>
      <c r="V1173" s="48" t="s">
        <v>32</v>
      </c>
      <c r="W1173" s="41" t="s">
        <v>61</v>
      </c>
      <c r="X1173" s="7" t="s">
        <v>34</v>
      </c>
      <c r="Y1173" s="10">
        <v>50</v>
      </c>
      <c r="Z1173" s="23" t="s">
        <v>89</v>
      </c>
      <c r="AA1173" s="41" t="s">
        <v>63</v>
      </c>
      <c r="AB1173" s="63"/>
      <c r="AC1173" s="41"/>
      <c r="AF1173" s="23"/>
    </row>
    <row r="1174" spans="1:32" ht="15" customHeight="1" x14ac:dyDescent="0.25">
      <c r="A1174" s="30" t="s">
        <v>1650</v>
      </c>
      <c r="B1174" s="13">
        <v>45506</v>
      </c>
      <c r="C1174" s="29">
        <f>YEAR(B1174) - YEAR(_xlfn.MINIFS($B:$B, $A:$A, A1174)) + 1</f>
        <v>1</v>
      </c>
      <c r="D1174" s="15">
        <f>IF(C1174=1, 1500 - SUMIFS($Y:$Y, $A:$A, A1174, $C:$C, C1174, $E:$E, "Approved", $Z:$Z, "&lt;&gt;PFA GC", $F:$F, "&lt;&gt;No"),
   IF(C1174=2, 1000 - SUMIFS($Y:$Y, $A:$A, A1174, $C:$C, C1174, $E:$E, "Approved", $Z:$Z, "&lt;&gt;PFA GC", $F:$F, "&lt;&gt;No"),
   IF(C1174&gt;=3, 500 - SUMIFS($Y:$Y, $A:$A, A1174, $C:$C, C1174, $E:$E, "Approved", $Z:$Z, "&lt;&gt;PFA GC", $F:$F, "&lt;&gt;No"), "")))</f>
        <v>500</v>
      </c>
      <c r="E1174" s="16" t="s">
        <v>28</v>
      </c>
      <c r="F1174" s="49" t="s">
        <v>29</v>
      </c>
      <c r="G1174" s="44" t="s">
        <v>30</v>
      </c>
      <c r="H1174" s="23" t="s">
        <v>187</v>
      </c>
      <c r="I1174" s="23" t="s">
        <v>94</v>
      </c>
      <c r="J1174" s="23">
        <v>68310</v>
      </c>
      <c r="K1174" s="37" t="s">
        <v>95</v>
      </c>
      <c r="L1174" s="20">
        <v>12762</v>
      </c>
      <c r="M1174" s="37" t="s">
        <v>111</v>
      </c>
      <c r="N1174" s="37" t="s">
        <v>97</v>
      </c>
      <c r="O1174" s="37" t="s">
        <v>98</v>
      </c>
      <c r="P1174" s="37" t="s">
        <v>99</v>
      </c>
      <c r="Q1174" s="37" t="s">
        <v>114</v>
      </c>
      <c r="R1174" s="7" t="s">
        <v>486</v>
      </c>
      <c r="S1174" s="23">
        <v>1</v>
      </c>
      <c r="T1174" s="43">
        <v>1801.8</v>
      </c>
      <c r="U1174" s="7">
        <v>85</v>
      </c>
      <c r="V1174" s="41" t="s">
        <v>81</v>
      </c>
      <c r="W1174" s="23" t="s">
        <v>109</v>
      </c>
      <c r="X1174" s="7" t="s">
        <v>40</v>
      </c>
      <c r="Y1174" s="10">
        <v>200</v>
      </c>
      <c r="Z1174" s="23" t="s">
        <v>35</v>
      </c>
      <c r="AA1174" s="12" t="s">
        <v>169</v>
      </c>
      <c r="AB1174" s="51"/>
      <c r="AC1174" s="23"/>
      <c r="AF1174" s="23"/>
    </row>
    <row r="1175" spans="1:32" ht="15" customHeight="1" x14ac:dyDescent="0.25">
      <c r="A1175" s="42" t="s">
        <v>1800</v>
      </c>
      <c r="B1175" s="47">
        <v>45506</v>
      </c>
      <c r="C1175" s="44">
        <f>YEAR(B1175) - YEAR(_xlfn.MINIFS($B:$B, $A:$A, A1175)) + 1</f>
        <v>1</v>
      </c>
      <c r="D1175" s="15">
        <f>IF(C1175=1, 1500 - SUMIFS($Y:$Y, $A:$A, A1175, $C:$C, C1175, $E:$E, "Approved", $Z:$Z, "&lt;&gt;PFA GC", $F:$F, "&lt;&gt;No"),
   IF(C1175=2, 1000 - SUMIFS($Y:$Y, $A:$A, A1175, $C:$C, C1175, $E:$E, "Approved", $Z:$Z, "&lt;&gt;PFA GC", $F:$F, "&lt;&gt;No"),
   IF(C1175&gt;=3, 500 - SUMIFS($Y:$Y, $A:$A, A1175, $C:$C, C1175, $E:$E, "Approved", $Z:$Z, "&lt;&gt;PFA GC", $F:$F, "&lt;&gt;No"), "")))</f>
        <v>1300</v>
      </c>
      <c r="E1175" s="16" t="s">
        <v>28</v>
      </c>
      <c r="F1175" s="49" t="s">
        <v>29</v>
      </c>
      <c r="G1175" s="44" t="s">
        <v>30</v>
      </c>
      <c r="H1175" s="41" t="s">
        <v>814</v>
      </c>
      <c r="I1175" s="41" t="s">
        <v>94</v>
      </c>
      <c r="J1175" s="41">
        <v>69021</v>
      </c>
      <c r="K1175" s="41" t="s">
        <v>95</v>
      </c>
      <c r="L1175" s="55">
        <v>16002</v>
      </c>
      <c r="M1175" s="41" t="s">
        <v>111</v>
      </c>
      <c r="N1175" s="41" t="s">
        <v>97</v>
      </c>
      <c r="O1175" s="41" t="s">
        <v>98</v>
      </c>
      <c r="P1175" s="41" t="s">
        <v>270</v>
      </c>
      <c r="Q1175" s="41" t="s">
        <v>114</v>
      </c>
      <c r="R1175" s="7" t="s">
        <v>486</v>
      </c>
      <c r="S1175" s="41">
        <v>1</v>
      </c>
      <c r="T1175" s="46">
        <v>2203</v>
      </c>
      <c r="U1175" s="7">
        <v>140</v>
      </c>
      <c r="V1175" s="41" t="s">
        <v>82</v>
      </c>
      <c r="W1175" s="23" t="s">
        <v>636</v>
      </c>
      <c r="X1175" s="7" t="s">
        <v>40</v>
      </c>
      <c r="Y1175" s="10">
        <v>200</v>
      </c>
      <c r="Z1175" s="23" t="s">
        <v>37</v>
      </c>
      <c r="AA1175" s="12" t="s">
        <v>169</v>
      </c>
      <c r="AB1175" s="51"/>
      <c r="AC1175" s="23"/>
      <c r="AF1175" s="23"/>
    </row>
    <row r="1176" spans="1:32" ht="15" customHeight="1" x14ac:dyDescent="0.25">
      <c r="A1176" s="42" t="s">
        <v>1801</v>
      </c>
      <c r="B1176" s="47">
        <v>45506</v>
      </c>
      <c r="C1176" s="44">
        <f>YEAR(B1176) - YEAR(_xlfn.MINIFS($B:$B, $A:$A, A1176)) + 1</f>
        <v>1</v>
      </c>
      <c r="D1176" s="15">
        <f>IF(C1176=1, 1500 - SUMIFS($Y:$Y, $A:$A, A1176, $C:$C, C1176, $E:$E, "Approved", $Z:$Z, "&lt;&gt;PFA GC", $F:$F, "&lt;&gt;No"),
   IF(C1176=2, 1000 - SUMIFS($Y:$Y, $A:$A, A1176, $C:$C, C1176, $E:$E, "Approved", $Z:$Z, "&lt;&gt;PFA GC", $F:$F, "&lt;&gt;No"),
   IF(C1176&gt;=3, 500 - SUMIFS($Y:$Y, $A:$A, A1176, $C:$C, C1176, $E:$E, "Approved", $Z:$Z, "&lt;&gt;PFA GC", $F:$F, "&lt;&gt;No"), "")))</f>
        <v>1500</v>
      </c>
      <c r="E1176" s="36" t="s">
        <v>147</v>
      </c>
      <c r="F1176" s="28" t="s">
        <v>99</v>
      </c>
      <c r="G1176" s="44" t="s">
        <v>229</v>
      </c>
      <c r="H1176" s="41" t="s">
        <v>120</v>
      </c>
      <c r="I1176" s="41" t="s">
        <v>94</v>
      </c>
      <c r="J1176" s="41">
        <v>68803</v>
      </c>
      <c r="K1176" s="41" t="s">
        <v>95</v>
      </c>
      <c r="L1176" s="55">
        <v>16732</v>
      </c>
      <c r="M1176" s="41" t="s">
        <v>101</v>
      </c>
      <c r="N1176" s="41" t="s">
        <v>102</v>
      </c>
      <c r="O1176" s="41" t="s">
        <v>98</v>
      </c>
      <c r="P1176" s="41" t="s">
        <v>270</v>
      </c>
      <c r="Q1176" s="41" t="s">
        <v>114</v>
      </c>
      <c r="R1176" s="7" t="s">
        <v>486</v>
      </c>
      <c r="S1176" s="41">
        <v>1</v>
      </c>
      <c r="T1176" s="46">
        <v>40824</v>
      </c>
      <c r="U1176" s="7">
        <v>10</v>
      </c>
      <c r="V1176" s="22" t="s">
        <v>144</v>
      </c>
      <c r="W1176" s="23" t="s">
        <v>145</v>
      </c>
      <c r="X1176" s="7" t="s">
        <v>33</v>
      </c>
      <c r="Y1176" s="10">
        <v>1000</v>
      </c>
      <c r="Z1176" s="23"/>
      <c r="AA1176" s="12"/>
      <c r="AB1176" s="51"/>
      <c r="AC1176" s="29" t="s">
        <v>29</v>
      </c>
      <c r="AF1176" s="23"/>
    </row>
    <row r="1177" spans="1:32" ht="15" customHeight="1" x14ac:dyDescent="0.25">
      <c r="A1177" s="42" t="s">
        <v>1799</v>
      </c>
      <c r="B1177" s="47">
        <v>45506</v>
      </c>
      <c r="C1177" s="29">
        <f>YEAR(B1177) - YEAR(_xlfn.MINIFS($B:$B, $A:$A, A1177)) + 1</f>
        <v>1</v>
      </c>
      <c r="D1177" s="15">
        <f>IF(C1177=1, 1500 - SUMIFS($Y:$Y, $A:$A, A1177, $C:$C, C1177, $E:$E, "Approved", $Z:$Z, "&lt;&gt;PFA GC", $F:$F, "&lt;&gt;No"),
   IF(C1177=2, 1000 - SUMIFS($Y:$Y, $A:$A, A1177, $C:$C, C1177, $E:$E, "Approved", $Z:$Z, "&lt;&gt;PFA GC", $F:$F, "&lt;&gt;No"),
   IF(C1177&gt;=3, 500 - SUMIFS($Y:$Y, $A:$A, A1177, $C:$C, C1177, $E:$E, "Approved", $Z:$Z, "&lt;&gt;PFA GC", $F:$F, "&lt;&gt;No"), "")))</f>
        <v>1500</v>
      </c>
      <c r="E1177" s="16" t="s">
        <v>28</v>
      </c>
      <c r="F1177" s="49">
        <v>45506</v>
      </c>
      <c r="G1177" s="28" t="s">
        <v>30</v>
      </c>
      <c r="H1177" s="41"/>
      <c r="I1177" s="41"/>
      <c r="J1177" s="41"/>
      <c r="K1177" s="41"/>
      <c r="L1177" s="55">
        <v>17587</v>
      </c>
      <c r="M1177" s="41"/>
      <c r="N1177" s="41"/>
      <c r="O1177" s="41"/>
      <c r="P1177" s="41"/>
      <c r="Q1177" s="41"/>
      <c r="R1177" s="7"/>
      <c r="S1177" s="41"/>
      <c r="T1177" s="46"/>
      <c r="U1177" s="7"/>
      <c r="V1177" s="22" t="s">
        <v>32</v>
      </c>
      <c r="W1177" s="41" t="s">
        <v>61</v>
      </c>
      <c r="X1177" s="7" t="s">
        <v>34</v>
      </c>
      <c r="Y1177" s="10">
        <v>100</v>
      </c>
      <c r="Z1177" s="23" t="s">
        <v>89</v>
      </c>
      <c r="AA1177" s="41" t="s">
        <v>63</v>
      </c>
      <c r="AB1177" s="63"/>
      <c r="AC1177" s="41"/>
      <c r="AF1177" s="23"/>
    </row>
    <row r="1178" spans="1:32" ht="15" customHeight="1" x14ac:dyDescent="0.25">
      <c r="A1178" s="42" t="s">
        <v>1802</v>
      </c>
      <c r="B1178" s="47">
        <v>45508</v>
      </c>
      <c r="C1178" s="44">
        <f>YEAR(B1178) - YEAR(_xlfn.MINIFS($B:$B, $A:$A, A1178)) + 1</f>
        <v>1</v>
      </c>
      <c r="D1178" s="15">
        <f>IF(C1178=1, 1500 - SUMIFS($Y:$Y, $A:$A, A1178, $C:$C, C1178, $E:$E, "Approved", $Z:$Z, "&lt;&gt;PFA GC", $F:$F, "&lt;&gt;No"),
   IF(C1178=2, 1000 - SUMIFS($Y:$Y, $A:$A, A1178, $C:$C, C1178, $E:$E, "Approved", $Z:$Z, "&lt;&gt;PFA GC", $F:$F, "&lt;&gt;No"),
   IF(C1178&gt;=3, 500 - SUMIFS($Y:$Y, $A:$A, A1178, $C:$C, C1178, $E:$E, "Approved", $Z:$Z, "&lt;&gt;PFA GC", $F:$F, "&lt;&gt;No"), "")))</f>
        <v>1500</v>
      </c>
      <c r="E1178" s="36" t="s">
        <v>139</v>
      </c>
      <c r="F1178" s="28" t="s">
        <v>99</v>
      </c>
      <c r="G1178" s="44" t="s">
        <v>632</v>
      </c>
      <c r="H1178" s="41" t="s">
        <v>120</v>
      </c>
      <c r="I1178" s="41" t="s">
        <v>94</v>
      </c>
      <c r="J1178" s="41">
        <v>68801</v>
      </c>
      <c r="K1178" s="41" t="s">
        <v>95</v>
      </c>
      <c r="L1178" s="55">
        <v>33357</v>
      </c>
      <c r="M1178" s="41" t="s">
        <v>101</v>
      </c>
      <c r="N1178" s="41" t="s">
        <v>102</v>
      </c>
      <c r="O1178" s="41" t="s">
        <v>98</v>
      </c>
      <c r="P1178" s="41" t="s">
        <v>270</v>
      </c>
      <c r="Q1178" s="41" t="s">
        <v>114</v>
      </c>
      <c r="R1178" s="7" t="s">
        <v>488</v>
      </c>
      <c r="S1178" s="41">
        <v>3</v>
      </c>
      <c r="T1178" s="46">
        <v>943</v>
      </c>
      <c r="U1178" s="7">
        <v>20</v>
      </c>
      <c r="V1178" s="22" t="s">
        <v>560</v>
      </c>
      <c r="W1178" s="41" t="s">
        <v>61</v>
      </c>
      <c r="X1178" s="7" t="s">
        <v>141</v>
      </c>
      <c r="Y1178" s="10">
        <v>1500</v>
      </c>
      <c r="Z1178" s="23"/>
      <c r="AA1178" s="12"/>
      <c r="AB1178" s="51"/>
      <c r="AC1178" s="29"/>
      <c r="AF1178" s="23"/>
    </row>
    <row r="1179" spans="1:32" ht="15" customHeight="1" x14ac:dyDescent="0.25">
      <c r="A1179" s="30" t="s">
        <v>1695</v>
      </c>
      <c r="B1179" s="13">
        <v>45509</v>
      </c>
      <c r="C1179" s="29">
        <f>YEAR(B1179) - YEAR(_xlfn.MINIFS($B:$B, $A:$A, A1179)) + 1</f>
        <v>1</v>
      </c>
      <c r="D1179" s="15">
        <f>IF(C1179=1, 1500 - SUMIFS($Y:$Y, $A:$A, A1179, $C:$C, C1179, $E:$E, "Approved", $Z:$Z, "&lt;&gt;PFA GC", $F:$F, "&lt;&gt;No"),
   IF(C1179=2, 1000 - SUMIFS($Y:$Y, $A:$A, A1179, $C:$C, C1179, $E:$E, "Approved", $Z:$Z, "&lt;&gt;PFA GC", $F:$F, "&lt;&gt;No"),
   IF(C1179&gt;=3, 500 - SUMIFS($Y:$Y, $A:$A, A1179, $C:$C, C1179, $E:$E, "Approved", $Z:$Z, "&lt;&gt;PFA GC", $F:$F, "&lt;&gt;No"), "")))</f>
        <v>0.83999999999991815</v>
      </c>
      <c r="E1179" s="16" t="s">
        <v>28</v>
      </c>
      <c r="F1179" s="28" t="s">
        <v>29</v>
      </c>
      <c r="G1179" s="29" t="s">
        <v>30</v>
      </c>
      <c r="H1179" s="23" t="s">
        <v>727</v>
      </c>
      <c r="I1179" s="23" t="s">
        <v>94</v>
      </c>
      <c r="J1179" s="23">
        <v>68202</v>
      </c>
      <c r="K1179" s="37" t="s">
        <v>95</v>
      </c>
      <c r="L1179" s="20">
        <v>22915</v>
      </c>
      <c r="M1179" s="37" t="s">
        <v>235</v>
      </c>
      <c r="N1179" s="37" t="s">
        <v>97</v>
      </c>
      <c r="O1179" s="37" t="s">
        <v>98</v>
      </c>
      <c r="P1179" s="37" t="s">
        <v>270</v>
      </c>
      <c r="Q1179" s="37" t="s">
        <v>114</v>
      </c>
      <c r="R1179" s="7" t="s">
        <v>488</v>
      </c>
      <c r="S1179" s="23">
        <v>2</v>
      </c>
      <c r="T1179" s="43">
        <v>0</v>
      </c>
      <c r="U1179" s="7">
        <v>150</v>
      </c>
      <c r="V1179" s="41" t="s">
        <v>84</v>
      </c>
      <c r="W1179" s="23" t="s">
        <v>526</v>
      </c>
      <c r="X1179" s="7" t="s">
        <v>45</v>
      </c>
      <c r="Y1179" s="10">
        <v>395.61</v>
      </c>
      <c r="Z1179" s="23"/>
      <c r="AA1179" s="12" t="s">
        <v>728</v>
      </c>
      <c r="AB1179" s="51"/>
      <c r="AC1179" s="23"/>
      <c r="AF1179" s="23"/>
    </row>
    <row r="1180" spans="1:32" ht="15" customHeight="1" x14ac:dyDescent="0.25">
      <c r="A1180" s="42" t="s">
        <v>1803</v>
      </c>
      <c r="B1180" s="47">
        <v>45509</v>
      </c>
      <c r="C1180" s="44">
        <f>YEAR(B1180) - YEAR(_xlfn.MINIFS($B:$B, $A:$A, A1180)) + 1</f>
        <v>1</v>
      </c>
      <c r="D1180" s="15">
        <f>IF(C1180=1, 1500 - SUMIFS($Y:$Y, $A:$A, A1180, $C:$C, C1180, $E:$E, "Approved", $Z:$Z, "&lt;&gt;PFA GC", $F:$F, "&lt;&gt;No"),
   IF(C1180=2, 1000 - SUMIFS($Y:$Y, $A:$A, A1180, $C:$C, C1180, $E:$E, "Approved", $Z:$Z, "&lt;&gt;PFA GC", $F:$F, "&lt;&gt;No"),
   IF(C1180&gt;=3, 500 - SUMIFS($Y:$Y, $A:$A, A1180, $C:$C, C1180, $E:$E, "Approved", $Z:$Z, "&lt;&gt;PFA GC", $F:$F, "&lt;&gt;No"), "")))</f>
        <v>1265</v>
      </c>
      <c r="E1180" s="16" t="s">
        <v>28</v>
      </c>
      <c r="F1180" s="49" t="s">
        <v>29</v>
      </c>
      <c r="G1180" s="44" t="s">
        <v>30</v>
      </c>
      <c r="H1180" s="41" t="s">
        <v>815</v>
      </c>
      <c r="I1180" s="41" t="s">
        <v>94</v>
      </c>
      <c r="J1180" s="41">
        <v>68025</v>
      </c>
      <c r="K1180" s="41" t="s">
        <v>95</v>
      </c>
      <c r="L1180" s="55">
        <v>30702</v>
      </c>
      <c r="M1180" s="41" t="s">
        <v>96</v>
      </c>
      <c r="N1180" s="41" t="s">
        <v>97</v>
      </c>
      <c r="O1180" s="41" t="s">
        <v>98</v>
      </c>
      <c r="P1180" s="41" t="s">
        <v>270</v>
      </c>
      <c r="Q1180" s="41" t="s">
        <v>114</v>
      </c>
      <c r="R1180" s="7" t="s">
        <v>488</v>
      </c>
      <c r="S1180" s="41">
        <v>5</v>
      </c>
      <c r="T1180" s="46">
        <v>0</v>
      </c>
      <c r="U1180" s="7">
        <v>50</v>
      </c>
      <c r="V1180" s="48" t="s">
        <v>32</v>
      </c>
      <c r="W1180" s="23" t="s">
        <v>39</v>
      </c>
      <c r="X1180" s="7" t="s">
        <v>33</v>
      </c>
      <c r="Y1180" s="10">
        <v>170</v>
      </c>
      <c r="Z1180" s="23" t="s">
        <v>38</v>
      </c>
      <c r="AA1180" s="12" t="s">
        <v>816</v>
      </c>
      <c r="AB1180" s="63"/>
      <c r="AC1180" s="23" t="s">
        <v>29</v>
      </c>
      <c r="AF1180" s="23"/>
    </row>
    <row r="1181" spans="1:32" ht="15" customHeight="1" x14ac:dyDescent="0.25">
      <c r="A1181" s="30" t="s">
        <v>1804</v>
      </c>
      <c r="B1181" s="13">
        <v>45510</v>
      </c>
      <c r="C1181" s="44">
        <f>YEAR(B1181) - YEAR(_xlfn.MINIFS($B:$B, $A:$A, A1181)) + 1</f>
        <v>1</v>
      </c>
      <c r="D1181" s="15">
        <f>IF(C1181=1, 1500 - SUMIFS($Y:$Y, $A:$A, A1181, $C:$C, C1181, $E:$E, "Approved", $Z:$Z, "&lt;&gt;PFA GC", $F:$F, "&lt;&gt;No"),
   IF(C1181=2, 1000 - SUMIFS($Y:$Y, $A:$A, A1181, $C:$C, C1181, $E:$E, "Approved", $Z:$Z, "&lt;&gt;PFA GC", $F:$F, "&lt;&gt;No"),
   IF(C1181&gt;=3, 500 - SUMIFS($Y:$Y, $A:$A, A1181, $C:$C, C1181, $E:$E, "Approved", $Z:$Z, "&lt;&gt;PFA GC", $F:$F, "&lt;&gt;No"), "")))</f>
        <v>1000</v>
      </c>
      <c r="E1181" s="16" t="s">
        <v>28</v>
      </c>
      <c r="F1181" s="28" t="s">
        <v>29</v>
      </c>
      <c r="G1181" s="29" t="s">
        <v>30</v>
      </c>
      <c r="H1181" s="23" t="s">
        <v>143</v>
      </c>
      <c r="I1181" s="23" t="s">
        <v>94</v>
      </c>
      <c r="J1181" s="23">
        <v>68901</v>
      </c>
      <c r="K1181" s="37" t="s">
        <v>95</v>
      </c>
      <c r="L1181" s="20">
        <v>14711</v>
      </c>
      <c r="M1181" s="37" t="s">
        <v>111</v>
      </c>
      <c r="N1181" s="37" t="s">
        <v>97</v>
      </c>
      <c r="O1181" s="37" t="s">
        <v>98</v>
      </c>
      <c r="P1181" s="37" t="s">
        <v>270</v>
      </c>
      <c r="Q1181" s="37" t="s">
        <v>114</v>
      </c>
      <c r="R1181" s="7" t="s">
        <v>519</v>
      </c>
      <c r="S1181" s="23">
        <v>1</v>
      </c>
      <c r="T1181" s="43">
        <v>2009.28</v>
      </c>
      <c r="U1181" s="7">
        <v>2</v>
      </c>
      <c r="V1181" s="48" t="s">
        <v>144</v>
      </c>
      <c r="W1181" s="23" t="s">
        <v>145</v>
      </c>
      <c r="X1181" s="7" t="s">
        <v>40</v>
      </c>
      <c r="Y1181" s="10">
        <v>100</v>
      </c>
      <c r="Z1181" s="23" t="s">
        <v>37</v>
      </c>
      <c r="AA1181" s="12" t="s">
        <v>169</v>
      </c>
      <c r="AB1181" s="51"/>
      <c r="AC1181" s="23"/>
      <c r="AF1181" s="23"/>
    </row>
    <row r="1182" spans="1:32" ht="15" customHeight="1" x14ac:dyDescent="0.25">
      <c r="A1182" s="30" t="s">
        <v>1804</v>
      </c>
      <c r="B1182" s="13">
        <v>45510</v>
      </c>
      <c r="C1182" s="44">
        <f>YEAR(B1182) - YEAR(_xlfn.MINIFS($B:$B, $A:$A, A1182)) + 1</f>
        <v>1</v>
      </c>
      <c r="D1182" s="15">
        <f>IF(C1182=1, 1500 - SUMIFS($Y:$Y, $A:$A, A1182, $C:$C, C1182, $E:$E, "Approved", $Z:$Z, "&lt;&gt;PFA GC", $F:$F, "&lt;&gt;No"),
   IF(C1182=2, 1000 - SUMIFS($Y:$Y, $A:$A, A1182, $C:$C, C1182, $E:$E, "Approved", $Z:$Z, "&lt;&gt;PFA GC", $F:$F, "&lt;&gt;No"),
   IF(C1182&gt;=3, 500 - SUMIFS($Y:$Y, $A:$A, A1182, $C:$C, C1182, $E:$E, "Approved", $Z:$Z, "&lt;&gt;PFA GC", $F:$F, "&lt;&gt;No"), "")))</f>
        <v>1000</v>
      </c>
      <c r="E1182" s="16" t="s">
        <v>28</v>
      </c>
      <c r="F1182" s="49" t="s">
        <v>29</v>
      </c>
      <c r="G1182" s="44" t="s">
        <v>30</v>
      </c>
      <c r="H1182" s="23" t="s">
        <v>143</v>
      </c>
      <c r="I1182" s="23" t="s">
        <v>94</v>
      </c>
      <c r="J1182" s="23">
        <v>68901</v>
      </c>
      <c r="K1182" s="37" t="s">
        <v>95</v>
      </c>
      <c r="L1182" s="20">
        <v>14711</v>
      </c>
      <c r="M1182" s="37" t="s">
        <v>111</v>
      </c>
      <c r="N1182" s="37" t="s">
        <v>97</v>
      </c>
      <c r="O1182" s="37" t="s">
        <v>98</v>
      </c>
      <c r="P1182" s="37" t="s">
        <v>270</v>
      </c>
      <c r="Q1182" s="37" t="s">
        <v>114</v>
      </c>
      <c r="R1182" s="7" t="s">
        <v>519</v>
      </c>
      <c r="S1182" s="23">
        <v>1</v>
      </c>
      <c r="T1182" s="43">
        <v>2009.28</v>
      </c>
      <c r="U1182" s="7">
        <v>2</v>
      </c>
      <c r="V1182" s="48" t="s">
        <v>144</v>
      </c>
      <c r="W1182" s="23" t="s">
        <v>145</v>
      </c>
      <c r="X1182" s="7" t="s">
        <v>34</v>
      </c>
      <c r="Y1182" s="10">
        <v>400</v>
      </c>
      <c r="Z1182" s="23" t="s">
        <v>37</v>
      </c>
      <c r="AA1182" s="12" t="s">
        <v>52</v>
      </c>
      <c r="AB1182" s="51"/>
      <c r="AC1182" s="23"/>
      <c r="AF1182" s="23"/>
    </row>
    <row r="1183" spans="1:32" ht="15" customHeight="1" x14ac:dyDescent="0.25">
      <c r="A1183" s="42" t="s">
        <v>1206</v>
      </c>
      <c r="B1183" s="47">
        <v>45510</v>
      </c>
      <c r="C1183" s="29">
        <f>YEAR(B1183) - YEAR(_xlfn.MINIFS($B:$B, $A:$A, A1183)) + 1</f>
        <v>2</v>
      </c>
      <c r="D1183" s="15">
        <f>IF(C1183=1, 1500 - SUMIFS($Y:$Y, $A:$A, A1183, $C:$C, C1183, $E:$E, "Approved", $Z:$Z, "&lt;&gt;PFA GC", $F:$F, "&lt;&gt;No"),
   IF(C1183=2, 1000 - SUMIFS($Y:$Y, $A:$A, A1183, $C:$C, C1183, $E:$E, "Approved", $Z:$Z, "&lt;&gt;PFA GC", $F:$F, "&lt;&gt;No"),
   IF(C1183&gt;=3, 500 - SUMIFS($Y:$Y, $A:$A, A1183, $C:$C, C1183, $E:$E, "Approved", $Z:$Z, "&lt;&gt;PFA GC", $F:$F, "&lt;&gt;No"), "")))</f>
        <v>1000</v>
      </c>
      <c r="E1183" s="16" t="s">
        <v>28</v>
      </c>
      <c r="F1183" s="49">
        <v>45510</v>
      </c>
      <c r="G1183" s="28" t="s">
        <v>30</v>
      </c>
      <c r="H1183" s="41"/>
      <c r="I1183" s="41"/>
      <c r="J1183" s="41"/>
      <c r="K1183" s="41"/>
      <c r="L1183" s="55">
        <v>19579</v>
      </c>
      <c r="M1183" s="41"/>
      <c r="N1183" s="41"/>
      <c r="O1183" s="41"/>
      <c r="P1183" s="41"/>
      <c r="Q1183" s="41"/>
      <c r="R1183" s="7"/>
      <c r="S1183" s="41"/>
      <c r="T1183" s="46"/>
      <c r="U1183" s="7"/>
      <c r="V1183" s="48" t="s">
        <v>32</v>
      </c>
      <c r="W1183" s="41" t="s">
        <v>39</v>
      </c>
      <c r="X1183" s="7" t="s">
        <v>34</v>
      </c>
      <c r="Y1183" s="10">
        <v>100</v>
      </c>
      <c r="Z1183" s="23" t="s">
        <v>89</v>
      </c>
      <c r="AA1183" s="41" t="s">
        <v>63</v>
      </c>
      <c r="AB1183" s="63"/>
      <c r="AC1183" s="41"/>
      <c r="AF1183" s="23"/>
    </row>
    <row r="1184" spans="1:32" ht="15" customHeight="1" x14ac:dyDescent="0.25">
      <c r="A1184" s="42" t="s">
        <v>1197</v>
      </c>
      <c r="B1184" s="47">
        <v>45510</v>
      </c>
      <c r="C1184" s="29">
        <f>YEAR(B1184) - YEAR(_xlfn.MINIFS($B:$B, $A:$A, A1184)) + 1</f>
        <v>1</v>
      </c>
      <c r="D1184" s="15">
        <f>IF(C1184=1, 1500 - SUMIFS($Y:$Y, $A:$A, A1184, $C:$C, C1184, $E:$E, "Approved", $Z:$Z, "&lt;&gt;PFA GC", $F:$F, "&lt;&gt;No"),
   IF(C1184=2, 1000 - SUMIFS($Y:$Y, $A:$A, A1184, $C:$C, C1184, $E:$E, "Approved", $Z:$Z, "&lt;&gt;PFA GC", $F:$F, "&lt;&gt;No"),
   IF(C1184&gt;=3, 500 - SUMIFS($Y:$Y, $A:$A, A1184, $C:$C, C1184, $E:$E, "Approved", $Z:$Z, "&lt;&gt;PFA GC", $F:$F, "&lt;&gt;No"), "")))</f>
        <v>1500</v>
      </c>
      <c r="E1184" s="16" t="s">
        <v>28</v>
      </c>
      <c r="F1184" s="49">
        <v>45510</v>
      </c>
      <c r="G1184" s="28" t="s">
        <v>30</v>
      </c>
      <c r="H1184" s="41"/>
      <c r="I1184" s="41"/>
      <c r="J1184" s="41"/>
      <c r="K1184" s="41"/>
      <c r="L1184" s="55">
        <v>23049</v>
      </c>
      <c r="M1184" s="41"/>
      <c r="N1184" s="41"/>
      <c r="O1184" s="41"/>
      <c r="P1184" s="41"/>
      <c r="Q1184" s="41"/>
      <c r="R1184" s="7"/>
      <c r="S1184" s="41"/>
      <c r="T1184" s="46"/>
      <c r="U1184" s="7"/>
      <c r="V1184" s="48" t="s">
        <v>32</v>
      </c>
      <c r="W1184" s="41" t="s">
        <v>39</v>
      </c>
      <c r="X1184" s="7" t="s">
        <v>34</v>
      </c>
      <c r="Y1184" s="10">
        <v>50</v>
      </c>
      <c r="Z1184" s="23" t="s">
        <v>89</v>
      </c>
      <c r="AA1184" s="41" t="s">
        <v>63</v>
      </c>
      <c r="AB1184" s="63"/>
      <c r="AC1184" s="41"/>
      <c r="AF1184" s="23"/>
    </row>
    <row r="1185" spans="1:32" ht="15" customHeight="1" x14ac:dyDescent="0.25">
      <c r="A1185" s="42" t="s">
        <v>1805</v>
      </c>
      <c r="B1185" s="47">
        <v>45510</v>
      </c>
      <c r="C1185" s="29">
        <f>YEAR(B1185) - YEAR(_xlfn.MINIFS($B:$B, $A:$A, A1185)) + 1</f>
        <v>1</v>
      </c>
      <c r="D1185" s="15">
        <f>IF(C1185=1, 1500 - SUMIFS($Y:$Y, $A:$A, A1185, $C:$C, C1185, $E:$E, "Approved", $Z:$Z, "&lt;&gt;PFA GC", $F:$F, "&lt;&gt;No"),
   IF(C1185=2, 1000 - SUMIFS($Y:$Y, $A:$A, A1185, $C:$C, C1185, $E:$E, "Approved", $Z:$Z, "&lt;&gt;PFA GC", $F:$F, "&lt;&gt;No"),
   IF(C1185&gt;=3, 500 - SUMIFS($Y:$Y, $A:$A, A1185, $C:$C, C1185, $E:$E, "Approved", $Z:$Z, "&lt;&gt;PFA GC", $F:$F, "&lt;&gt;No"), "")))</f>
        <v>1500</v>
      </c>
      <c r="E1185" s="16" t="s">
        <v>28</v>
      </c>
      <c r="F1185" s="49">
        <v>45510</v>
      </c>
      <c r="G1185" s="28" t="s">
        <v>30</v>
      </c>
      <c r="H1185" s="41"/>
      <c r="I1185" s="41"/>
      <c r="J1185" s="41"/>
      <c r="K1185" s="41"/>
      <c r="L1185" s="55">
        <v>33204</v>
      </c>
      <c r="M1185" s="41"/>
      <c r="N1185" s="41"/>
      <c r="O1185" s="41"/>
      <c r="P1185" s="41"/>
      <c r="Q1185" s="41"/>
      <c r="R1185" s="7"/>
      <c r="S1185" s="41"/>
      <c r="T1185" s="46"/>
      <c r="U1185" s="7"/>
      <c r="V1185" s="48" t="s">
        <v>32</v>
      </c>
      <c r="W1185" s="41" t="s">
        <v>250</v>
      </c>
      <c r="X1185" s="7" t="s">
        <v>34</v>
      </c>
      <c r="Y1185" s="10">
        <v>25</v>
      </c>
      <c r="Z1185" s="23" t="s">
        <v>89</v>
      </c>
      <c r="AA1185" s="41" t="s">
        <v>63</v>
      </c>
      <c r="AB1185" s="63"/>
      <c r="AC1185" s="41"/>
      <c r="AF1185" s="23"/>
    </row>
    <row r="1186" spans="1:32" ht="15" customHeight="1" x14ac:dyDescent="0.25">
      <c r="A1186" s="30" t="s">
        <v>1807</v>
      </c>
      <c r="B1186" s="13">
        <v>45511</v>
      </c>
      <c r="C1186" s="44">
        <f>YEAR(B1186) - YEAR(_xlfn.MINIFS($B:$B, $A:$A, A1186)) + 1</f>
        <v>1</v>
      </c>
      <c r="D1186" s="15">
        <f>IF(C1186=1, 1500 - SUMIFS($Y:$Y, $A:$A, A1186, $C:$C, C1186, $E:$E, "Approved", $Z:$Z, "&lt;&gt;PFA GC", $F:$F, "&lt;&gt;No"),
   IF(C1186=2, 1000 - SUMIFS($Y:$Y, $A:$A, A1186, $C:$C, C1186, $E:$E, "Approved", $Z:$Z, "&lt;&gt;PFA GC", $F:$F, "&lt;&gt;No"),
   IF(C1186&gt;=3, 500 - SUMIFS($Y:$Y, $A:$A, A1186, $C:$C, C1186, $E:$E, "Approved", $Z:$Z, "&lt;&gt;PFA GC", $F:$F, "&lt;&gt;No"), "")))</f>
        <v>0</v>
      </c>
      <c r="E1186" s="16" t="s">
        <v>28</v>
      </c>
      <c r="F1186" s="28">
        <v>45562</v>
      </c>
      <c r="G1186" s="28" t="s">
        <v>30</v>
      </c>
      <c r="H1186" s="23" t="s">
        <v>143</v>
      </c>
      <c r="I1186" s="23" t="s">
        <v>94</v>
      </c>
      <c r="J1186" s="23">
        <v>68901</v>
      </c>
      <c r="K1186" s="37" t="s">
        <v>95</v>
      </c>
      <c r="L1186" s="20">
        <v>16041</v>
      </c>
      <c r="M1186" s="37" t="s">
        <v>111</v>
      </c>
      <c r="N1186" s="37" t="s">
        <v>97</v>
      </c>
      <c r="O1186" s="37" t="s">
        <v>98</v>
      </c>
      <c r="P1186" s="37" t="s">
        <v>270</v>
      </c>
      <c r="Q1186" s="37" t="s">
        <v>114</v>
      </c>
      <c r="R1186" s="7" t="s">
        <v>486</v>
      </c>
      <c r="S1186" s="23">
        <v>2</v>
      </c>
      <c r="T1186" s="43">
        <v>1712</v>
      </c>
      <c r="U1186" s="7">
        <v>5</v>
      </c>
      <c r="V1186" s="48" t="s">
        <v>144</v>
      </c>
      <c r="W1186" s="23" t="s">
        <v>145</v>
      </c>
      <c r="X1186" s="7" t="s">
        <v>43</v>
      </c>
      <c r="Y1186" s="10">
        <v>1000</v>
      </c>
      <c r="Z1186" s="23"/>
      <c r="AA1186" s="12"/>
      <c r="AB1186" s="51"/>
      <c r="AC1186" s="23"/>
      <c r="AF1186" s="23"/>
    </row>
    <row r="1187" spans="1:32" ht="15" customHeight="1" x14ac:dyDescent="0.25">
      <c r="A1187" s="30" t="s">
        <v>1806</v>
      </c>
      <c r="B1187" s="13">
        <v>45511</v>
      </c>
      <c r="C1187" s="44">
        <f>YEAR(B1187) - YEAR(_xlfn.MINIFS($B:$B, $A:$A, A1187)) + 1</f>
        <v>1</v>
      </c>
      <c r="D1187" s="15">
        <f>IF(C1187=1, 1500 - SUMIFS($Y:$Y, $A:$A, A1187, $C:$C, C1187, $E:$E, "Approved", $Z:$Z, "&lt;&gt;PFA GC", $F:$F, "&lt;&gt;No"),
   IF(C1187=2, 1000 - SUMIFS($Y:$Y, $A:$A, A1187, $C:$C, C1187, $E:$E, "Approved", $Z:$Z, "&lt;&gt;PFA GC", $F:$F, "&lt;&gt;No"),
   IF(C1187&gt;=3, 500 - SUMIFS($Y:$Y, $A:$A, A1187, $C:$C, C1187, $E:$E, "Approved", $Z:$Z, "&lt;&gt;PFA GC", $F:$F, "&lt;&gt;No"), "")))</f>
        <v>9.5</v>
      </c>
      <c r="E1187" s="16" t="s">
        <v>28</v>
      </c>
      <c r="F1187" s="49" t="s">
        <v>29</v>
      </c>
      <c r="G1187" s="44" t="s">
        <v>30</v>
      </c>
      <c r="H1187" s="23" t="s">
        <v>817</v>
      </c>
      <c r="I1187" s="23" t="s">
        <v>94</v>
      </c>
      <c r="J1187" s="23">
        <v>68350</v>
      </c>
      <c r="K1187" s="37" t="s">
        <v>95</v>
      </c>
      <c r="L1187" s="20">
        <v>20498</v>
      </c>
      <c r="M1187" s="37" t="s">
        <v>96</v>
      </c>
      <c r="N1187" s="37" t="s">
        <v>97</v>
      </c>
      <c r="O1187" s="37" t="s">
        <v>98</v>
      </c>
      <c r="P1187" s="37" t="s">
        <v>270</v>
      </c>
      <c r="Q1187" s="37" t="s">
        <v>114</v>
      </c>
      <c r="R1187" s="7" t="s">
        <v>486</v>
      </c>
      <c r="S1187" s="23">
        <v>2</v>
      </c>
      <c r="T1187" s="43">
        <v>2563.6999999999998</v>
      </c>
      <c r="U1187" s="7">
        <v>180</v>
      </c>
      <c r="V1187" s="41" t="s">
        <v>81</v>
      </c>
      <c r="W1187" s="23" t="s">
        <v>610</v>
      </c>
      <c r="X1187" s="7" t="s">
        <v>34</v>
      </c>
      <c r="Y1187" s="10">
        <v>450</v>
      </c>
      <c r="Z1187" s="23" t="s">
        <v>37</v>
      </c>
      <c r="AA1187" s="12" t="s">
        <v>52</v>
      </c>
      <c r="AB1187" s="51"/>
      <c r="AC1187" s="23"/>
      <c r="AF1187" s="23"/>
    </row>
    <row r="1188" spans="1:32" ht="15" customHeight="1" x14ac:dyDescent="0.25">
      <c r="A1188" s="30" t="s">
        <v>1806</v>
      </c>
      <c r="B1188" s="13">
        <v>45511</v>
      </c>
      <c r="C1188" s="44">
        <f>YEAR(B1188) - YEAR(_xlfn.MINIFS($B:$B, $A:$A, A1188)) + 1</f>
        <v>1</v>
      </c>
      <c r="D1188" s="15">
        <f>IF(C1188=1, 1500 - SUMIFS($Y:$Y, $A:$A, A1188, $C:$C, C1188, $E:$E, "Approved", $Z:$Z, "&lt;&gt;PFA GC", $F:$F, "&lt;&gt;No"),
   IF(C1188=2, 1000 - SUMIFS($Y:$Y, $A:$A, A1188, $C:$C, C1188, $E:$E, "Approved", $Z:$Z, "&lt;&gt;PFA GC", $F:$F, "&lt;&gt;No"),
   IF(C1188&gt;=3, 500 - SUMIFS($Y:$Y, $A:$A, A1188, $C:$C, C1188, $E:$E, "Approved", $Z:$Z, "&lt;&gt;PFA GC", $F:$F, "&lt;&gt;No"), "")))</f>
        <v>9.5</v>
      </c>
      <c r="E1188" s="16" t="s">
        <v>28</v>
      </c>
      <c r="F1188" s="28" t="s">
        <v>29</v>
      </c>
      <c r="G1188" s="29" t="s">
        <v>30</v>
      </c>
      <c r="H1188" s="23" t="s">
        <v>817</v>
      </c>
      <c r="I1188" s="23" t="s">
        <v>94</v>
      </c>
      <c r="J1188" s="23">
        <v>68350</v>
      </c>
      <c r="K1188" s="37" t="s">
        <v>95</v>
      </c>
      <c r="L1188" s="20">
        <v>20498</v>
      </c>
      <c r="M1188" s="37" t="s">
        <v>96</v>
      </c>
      <c r="N1188" s="37" t="s">
        <v>97</v>
      </c>
      <c r="O1188" s="37" t="s">
        <v>98</v>
      </c>
      <c r="P1188" s="37" t="s">
        <v>270</v>
      </c>
      <c r="Q1188" s="37" t="s">
        <v>114</v>
      </c>
      <c r="R1188" s="7" t="s">
        <v>486</v>
      </c>
      <c r="S1188" s="23">
        <v>2</v>
      </c>
      <c r="T1188" s="43">
        <v>2563.6999999999998</v>
      </c>
      <c r="U1188" s="7">
        <v>180</v>
      </c>
      <c r="V1188" s="41" t="s">
        <v>81</v>
      </c>
      <c r="W1188" s="23" t="s">
        <v>610</v>
      </c>
      <c r="X1188" s="7" t="s">
        <v>43</v>
      </c>
      <c r="Y1188" s="10">
        <v>1040.5</v>
      </c>
      <c r="Z1188" s="23" t="s">
        <v>232</v>
      </c>
      <c r="AA1188" s="12" t="s">
        <v>818</v>
      </c>
      <c r="AB1188" s="51"/>
      <c r="AC1188" s="23"/>
      <c r="AF1188" s="23"/>
    </row>
    <row r="1189" spans="1:32" ht="15" customHeight="1" x14ac:dyDescent="0.25">
      <c r="A1189" s="30" t="s">
        <v>1811</v>
      </c>
      <c r="B1189" s="13">
        <v>45511</v>
      </c>
      <c r="C1189" s="44">
        <f>YEAR(B1189) - YEAR(_xlfn.MINIFS($B:$B, $A:$A, A1189)) + 1</f>
        <v>1</v>
      </c>
      <c r="D1189" s="15">
        <f>IF(C1189=1, 1500 - SUMIFS($Y:$Y, $A:$A, A1189, $C:$C, C1189, $E:$E, "Approved", $Z:$Z, "&lt;&gt;PFA GC", $F:$F, "&lt;&gt;No"),
   IF(C1189=2, 1000 - SUMIFS($Y:$Y, $A:$A, A1189, $C:$C, C1189, $E:$E, "Approved", $Z:$Z, "&lt;&gt;PFA GC", $F:$F, "&lt;&gt;No"),
   IF(C1189&gt;=3, 500 - SUMIFS($Y:$Y, $A:$A, A1189, $C:$C, C1189, $E:$E, "Approved", $Z:$Z, "&lt;&gt;PFA GC", $F:$F, "&lt;&gt;No"), "")))</f>
        <v>317.59999999999991</v>
      </c>
      <c r="E1189" s="29" t="s">
        <v>28</v>
      </c>
      <c r="F1189" s="28" t="s">
        <v>29</v>
      </c>
      <c r="G1189" s="29" t="s">
        <v>30</v>
      </c>
      <c r="H1189" s="23" t="s">
        <v>819</v>
      </c>
      <c r="I1189" s="23" t="s">
        <v>94</v>
      </c>
      <c r="J1189" s="23">
        <v>68458</v>
      </c>
      <c r="K1189" s="37" t="s">
        <v>95</v>
      </c>
      <c r="L1189" s="20">
        <v>22023</v>
      </c>
      <c r="M1189" s="37" t="s">
        <v>101</v>
      </c>
      <c r="N1189" s="37" t="s">
        <v>102</v>
      </c>
      <c r="O1189" s="37" t="s">
        <v>98</v>
      </c>
      <c r="P1189" s="37" t="s">
        <v>270</v>
      </c>
      <c r="Q1189" s="37" t="s">
        <v>231</v>
      </c>
      <c r="R1189" s="7" t="s">
        <v>488</v>
      </c>
      <c r="S1189" s="23">
        <v>1</v>
      </c>
      <c r="T1189" s="43">
        <v>1385.2</v>
      </c>
      <c r="U1189" s="7">
        <v>92</v>
      </c>
      <c r="V1189" s="48" t="s">
        <v>85</v>
      </c>
      <c r="W1189" s="23" t="s">
        <v>107</v>
      </c>
      <c r="X1189" s="7" t="s">
        <v>49</v>
      </c>
      <c r="Y1189" s="10">
        <v>1182.4000000000001</v>
      </c>
      <c r="Z1189" s="23" t="s">
        <v>38</v>
      </c>
      <c r="AA1189" s="12" t="s">
        <v>820</v>
      </c>
      <c r="AB1189" s="51"/>
      <c r="AC1189" s="23"/>
      <c r="AF1189" s="23"/>
    </row>
    <row r="1190" spans="1:32" ht="15" customHeight="1" x14ac:dyDescent="0.25">
      <c r="A1190" s="42" t="s">
        <v>1235</v>
      </c>
      <c r="B1190" s="47">
        <v>45511</v>
      </c>
      <c r="C1190" s="44">
        <f>YEAR(B1190) - YEAR(_xlfn.MINIFS($B:$B, $A:$A, A1190)) + 1</f>
        <v>2</v>
      </c>
      <c r="D1190" s="15">
        <f>IF(C1190=1, 1500 - SUMIFS($Y:$Y, $A:$A, A1190, $C:$C, C1190, $E:$E, "Approved", $Z:$Z, "&lt;&gt;PFA GC", $F:$F, "&lt;&gt;No"),
   IF(C1190=2, 1000 - SUMIFS($Y:$Y, $A:$A, A1190, $C:$C, C1190, $E:$E, "Approved", $Z:$Z, "&lt;&gt;PFA GC", $F:$F, "&lt;&gt;No"),
   IF(C1190&gt;=3, 500 - SUMIFS($Y:$Y, $A:$A, A1190, $C:$C, C1190, $E:$E, "Approved", $Z:$Z, "&lt;&gt;PFA GC", $F:$F, "&lt;&gt;No"), "")))</f>
        <v>1000</v>
      </c>
      <c r="E1190" s="29" t="s">
        <v>28</v>
      </c>
      <c r="F1190" s="49">
        <v>45511</v>
      </c>
      <c r="G1190" s="28" t="s">
        <v>30</v>
      </c>
      <c r="H1190" s="41"/>
      <c r="I1190" s="41"/>
      <c r="J1190" s="41"/>
      <c r="K1190" s="41"/>
      <c r="L1190" s="55">
        <v>25465</v>
      </c>
      <c r="M1190" s="41"/>
      <c r="N1190" s="41"/>
      <c r="O1190" s="41"/>
      <c r="P1190" s="41"/>
      <c r="Q1190" s="41"/>
      <c r="R1190" s="7"/>
      <c r="S1190" s="41"/>
      <c r="T1190" s="46"/>
      <c r="U1190" s="7"/>
      <c r="V1190" s="22" t="s">
        <v>32</v>
      </c>
      <c r="W1190" s="41" t="s">
        <v>693</v>
      </c>
      <c r="X1190" s="7" t="s">
        <v>34</v>
      </c>
      <c r="Y1190" s="10">
        <v>50</v>
      </c>
      <c r="Z1190" s="23" t="s">
        <v>89</v>
      </c>
      <c r="AA1190" s="41" t="s">
        <v>63</v>
      </c>
      <c r="AB1190" s="63"/>
      <c r="AC1190" s="41"/>
      <c r="AF1190" s="23"/>
    </row>
    <row r="1191" spans="1:32" ht="15" customHeight="1" x14ac:dyDescent="0.25">
      <c r="A1191" s="30" t="s">
        <v>1810</v>
      </c>
      <c r="B1191" s="13">
        <v>45511</v>
      </c>
      <c r="C1191" s="44">
        <f>YEAR(B1191) - YEAR(_xlfn.MINIFS($B:$B, $A:$A, A1191)) + 1</f>
        <v>1</v>
      </c>
      <c r="D1191" s="15">
        <f>IF(C1191=1, 1500 - SUMIFS($Y:$Y, $A:$A, A1191, $C:$C, C1191, $E:$E, "Approved", $Z:$Z, "&lt;&gt;PFA GC", $F:$F, "&lt;&gt;No"),
   IF(C1191=2, 1000 - SUMIFS($Y:$Y, $A:$A, A1191, $C:$C, C1191, $E:$E, "Approved", $Z:$Z, "&lt;&gt;PFA GC", $F:$F, "&lt;&gt;No"),
   IF(C1191&gt;=3, 500 - SUMIFS($Y:$Y, $A:$A, A1191, $C:$C, C1191, $E:$E, "Approved", $Z:$Z, "&lt;&gt;PFA GC", $F:$F, "&lt;&gt;No"), "")))</f>
        <v>1500</v>
      </c>
      <c r="E1191" s="44" t="s">
        <v>139</v>
      </c>
      <c r="F1191" s="28" t="s">
        <v>99</v>
      </c>
      <c r="G1191" s="29" t="s">
        <v>327</v>
      </c>
      <c r="H1191" s="23" t="s">
        <v>277</v>
      </c>
      <c r="I1191" s="23" t="s">
        <v>94</v>
      </c>
      <c r="J1191" s="23">
        <v>68601</v>
      </c>
      <c r="K1191" s="37" t="s">
        <v>95</v>
      </c>
      <c r="L1191" s="20">
        <v>25665</v>
      </c>
      <c r="M1191" s="37" t="s">
        <v>96</v>
      </c>
      <c r="N1191" s="37" t="s">
        <v>97</v>
      </c>
      <c r="O1191" s="37" t="s">
        <v>98</v>
      </c>
      <c r="P1191" s="37" t="s">
        <v>270</v>
      </c>
      <c r="Q1191" s="37" t="s">
        <v>114</v>
      </c>
      <c r="R1191" s="7" t="s">
        <v>507</v>
      </c>
      <c r="S1191" s="23">
        <v>4</v>
      </c>
      <c r="T1191" s="43">
        <v>2000</v>
      </c>
      <c r="U1191" s="7">
        <v>160</v>
      </c>
      <c r="V1191" s="34" t="s">
        <v>84</v>
      </c>
      <c r="W1191" s="23" t="s">
        <v>526</v>
      </c>
      <c r="X1191" s="7" t="s">
        <v>141</v>
      </c>
      <c r="Y1191" s="10">
        <v>2800</v>
      </c>
      <c r="Z1191" s="23"/>
      <c r="AA1191" s="12"/>
      <c r="AB1191" s="51"/>
      <c r="AC1191" s="29"/>
      <c r="AF1191" s="23"/>
    </row>
    <row r="1192" spans="1:32" ht="15" customHeight="1" x14ac:dyDescent="0.25">
      <c r="A1192" s="30" t="s">
        <v>1808</v>
      </c>
      <c r="B1192" s="13">
        <v>45511</v>
      </c>
      <c r="C1192" s="44">
        <f>YEAR(B1192) - YEAR(_xlfn.MINIFS($B:$B, $A:$A, A1192)) + 1</f>
        <v>1</v>
      </c>
      <c r="D1192" s="15">
        <f>IF(C1192=1, 1500 - SUMIFS($Y:$Y, $A:$A, A1192, $C:$C, C1192, $E:$E, "Approved", $Z:$Z, "&lt;&gt;PFA GC", $F:$F, "&lt;&gt;No"),
   IF(C1192=2, 1000 - SUMIFS($Y:$Y, $A:$A, A1192, $C:$C, C1192, $E:$E, "Approved", $Z:$Z, "&lt;&gt;PFA GC", $F:$F, "&lt;&gt;No"),
   IF(C1192&gt;=3, 500 - SUMIFS($Y:$Y, $A:$A, A1192, $C:$C, C1192, $E:$E, "Approved", $Z:$Z, "&lt;&gt;PFA GC", $F:$F, "&lt;&gt;No"), "")))</f>
        <v>1300</v>
      </c>
      <c r="E1192" s="29" t="s">
        <v>28</v>
      </c>
      <c r="F1192" s="28" t="s">
        <v>136</v>
      </c>
      <c r="G1192" s="29" t="s">
        <v>30</v>
      </c>
      <c r="H1192" s="23" t="s">
        <v>376</v>
      </c>
      <c r="I1192" s="23" t="s">
        <v>94</v>
      </c>
      <c r="J1192" s="23">
        <v>68450</v>
      </c>
      <c r="K1192" s="37" t="s">
        <v>95</v>
      </c>
      <c r="L1192" s="20">
        <v>31659</v>
      </c>
      <c r="M1192" s="37" t="s">
        <v>101</v>
      </c>
      <c r="N1192" s="37" t="s">
        <v>97</v>
      </c>
      <c r="O1192" s="37" t="s">
        <v>98</v>
      </c>
      <c r="P1192" s="37" t="s">
        <v>270</v>
      </c>
      <c r="Q1192" s="37" t="s">
        <v>231</v>
      </c>
      <c r="R1192" s="7" t="s">
        <v>507</v>
      </c>
      <c r="S1192" s="23">
        <v>2</v>
      </c>
      <c r="T1192" s="43">
        <v>0</v>
      </c>
      <c r="U1192" s="7">
        <v>100</v>
      </c>
      <c r="V1192" s="22" t="s">
        <v>85</v>
      </c>
      <c r="W1192" s="23" t="s">
        <v>107</v>
      </c>
      <c r="X1192" s="7" t="s">
        <v>34</v>
      </c>
      <c r="Y1192" s="10">
        <v>200</v>
      </c>
      <c r="Z1192" s="23" t="s">
        <v>35</v>
      </c>
      <c r="AA1192" s="12" t="s">
        <v>52</v>
      </c>
      <c r="AB1192" s="51"/>
      <c r="AC1192" s="23"/>
      <c r="AF1192" s="23"/>
    </row>
    <row r="1193" spans="1:32" ht="15" customHeight="1" x14ac:dyDescent="0.25">
      <c r="A1193" s="30" t="s">
        <v>1809</v>
      </c>
      <c r="B1193" s="13">
        <v>45511</v>
      </c>
      <c r="C1193" s="44">
        <f>YEAR(B1193) - YEAR(_xlfn.MINIFS($B:$B, $A:$A, A1193)) + 1</f>
        <v>1</v>
      </c>
      <c r="D1193" s="15">
        <f>IF(C1193=1, 1500 - SUMIFS($Y:$Y, $A:$A, A1193, $C:$C, C1193, $E:$E, "Approved", $Z:$Z, "&lt;&gt;PFA GC", $F:$F, "&lt;&gt;No"),
   IF(C1193=2, 1000 - SUMIFS($Y:$Y, $A:$A, A1193, $C:$C, C1193, $E:$E, "Approved", $Z:$Z, "&lt;&gt;PFA GC", $F:$F, "&lt;&gt;No"),
   IF(C1193&gt;=3, 500 - SUMIFS($Y:$Y, $A:$A, A1193, $C:$C, C1193, $E:$E, "Approved", $Z:$Z, "&lt;&gt;PFA GC", $F:$F, "&lt;&gt;No"), "")))</f>
        <v>1000</v>
      </c>
      <c r="E1193" s="29" t="s">
        <v>28</v>
      </c>
      <c r="F1193" s="49" t="s">
        <v>29</v>
      </c>
      <c r="G1193" s="29" t="s">
        <v>30</v>
      </c>
      <c r="H1193" s="23" t="s">
        <v>205</v>
      </c>
      <c r="I1193" s="23" t="s">
        <v>94</v>
      </c>
      <c r="J1193" s="23">
        <v>68305</v>
      </c>
      <c r="K1193" s="37" t="s">
        <v>95</v>
      </c>
      <c r="L1193" s="20">
        <v>31836</v>
      </c>
      <c r="M1193" s="37" t="s">
        <v>96</v>
      </c>
      <c r="N1193" s="37" t="s">
        <v>102</v>
      </c>
      <c r="O1193" s="37" t="s">
        <v>98</v>
      </c>
      <c r="P1193" s="37" t="s">
        <v>270</v>
      </c>
      <c r="Q1193" s="37" t="s">
        <v>231</v>
      </c>
      <c r="R1193" s="7" t="s">
        <v>507</v>
      </c>
      <c r="S1193" s="23">
        <v>6</v>
      </c>
      <c r="T1193" s="43">
        <v>4220.5</v>
      </c>
      <c r="U1193" s="7">
        <v>140</v>
      </c>
      <c r="V1193" s="48" t="s">
        <v>85</v>
      </c>
      <c r="W1193" s="23" t="s">
        <v>107</v>
      </c>
      <c r="X1193" s="7" t="s">
        <v>40</v>
      </c>
      <c r="Y1193" s="10">
        <v>500</v>
      </c>
      <c r="Z1193" s="23" t="s">
        <v>37</v>
      </c>
      <c r="AA1193" s="12" t="s">
        <v>169</v>
      </c>
      <c r="AB1193" s="51"/>
      <c r="AC1193" s="23"/>
      <c r="AF1193" s="23"/>
    </row>
    <row r="1194" spans="1:32" ht="15" customHeight="1" x14ac:dyDescent="0.25">
      <c r="A1194" s="30" t="s">
        <v>1352</v>
      </c>
      <c r="B1194" s="13">
        <v>45512</v>
      </c>
      <c r="C1194" s="29">
        <f>YEAR(B1194) - YEAR(_xlfn.MINIFS($B:$B, $A:$A, A1194)) + 1</f>
        <v>2</v>
      </c>
      <c r="D1194" s="15">
        <f>IF(C1194=1, 1500 - SUMIFS($Y:$Y, $A:$A, A1194, $C:$C, C1194, $E:$E, "Approved", $Z:$Z, "&lt;&gt;PFA GC", $F:$F, "&lt;&gt;No"),
   IF(C1194=2, 1000 - SUMIFS($Y:$Y, $A:$A, A1194, $C:$C, C1194, $E:$E, "Approved", $Z:$Z, "&lt;&gt;PFA GC", $F:$F, "&lt;&gt;No"),
   IF(C1194&gt;=3, 500 - SUMIFS($Y:$Y, $A:$A, A1194, $C:$C, C1194, $E:$E, "Approved", $Z:$Z, "&lt;&gt;PFA GC", $F:$F, "&lt;&gt;No"), "")))</f>
        <v>500</v>
      </c>
      <c r="E1194" s="29" t="s">
        <v>28</v>
      </c>
      <c r="F1194" s="28" t="s">
        <v>29</v>
      </c>
      <c r="G1194" s="29" t="s">
        <v>30</v>
      </c>
      <c r="H1194" s="24" t="s">
        <v>338</v>
      </c>
      <c r="I1194" s="24" t="s">
        <v>94</v>
      </c>
      <c r="J1194" s="23">
        <v>69212</v>
      </c>
      <c r="K1194" s="23" t="s">
        <v>95</v>
      </c>
      <c r="L1194" s="20" t="s">
        <v>2071</v>
      </c>
      <c r="M1194" s="37" t="s">
        <v>96</v>
      </c>
      <c r="N1194" s="23" t="s">
        <v>97</v>
      </c>
      <c r="O1194" s="23" t="s">
        <v>98</v>
      </c>
      <c r="P1194" s="41" t="s">
        <v>270</v>
      </c>
      <c r="Q1194" s="23" t="s">
        <v>31</v>
      </c>
      <c r="R1194" s="7" t="s">
        <v>31</v>
      </c>
      <c r="S1194" s="23">
        <v>2</v>
      </c>
      <c r="T1194" s="43">
        <v>0</v>
      </c>
      <c r="U1194" s="7" t="s">
        <v>31</v>
      </c>
      <c r="V1194" s="41" t="s">
        <v>81</v>
      </c>
      <c r="W1194" s="23" t="s">
        <v>109</v>
      </c>
      <c r="X1194" s="7" t="s">
        <v>40</v>
      </c>
      <c r="Y1194" s="10">
        <v>250</v>
      </c>
      <c r="Z1194" s="23" t="s">
        <v>35</v>
      </c>
      <c r="AA1194" s="12" t="s">
        <v>169</v>
      </c>
      <c r="AB1194" s="51"/>
      <c r="AC1194" s="23"/>
      <c r="AF1194" s="23"/>
    </row>
    <row r="1195" spans="1:32" ht="15" customHeight="1" x14ac:dyDescent="0.25">
      <c r="A1195" s="30" t="s">
        <v>1812</v>
      </c>
      <c r="B1195" s="13">
        <v>45512</v>
      </c>
      <c r="C1195" s="44">
        <f>YEAR(B1195) - YEAR(_xlfn.MINIFS($B:$B, $A:$A, A1195)) + 1</f>
        <v>1</v>
      </c>
      <c r="D1195" s="15">
        <f>IF(C1195=1, 1500 - SUMIFS($Y:$Y, $A:$A, A1195, $C:$C, C1195, $E:$E, "Approved", $Z:$Z, "&lt;&gt;PFA GC", $F:$F, "&lt;&gt;No"),
   IF(C1195=2, 1000 - SUMIFS($Y:$Y, $A:$A, A1195, $C:$C, C1195, $E:$E, "Approved", $Z:$Z, "&lt;&gt;PFA GC", $F:$F, "&lt;&gt;No"),
   IF(C1195&gt;=3, 500 - SUMIFS($Y:$Y, $A:$A, A1195, $C:$C, C1195, $E:$E, "Approved", $Z:$Z, "&lt;&gt;PFA GC", $F:$F, "&lt;&gt;No"), "")))</f>
        <v>1259.8800000000001</v>
      </c>
      <c r="E1195" s="29" t="s">
        <v>28</v>
      </c>
      <c r="F1195" s="28" t="s">
        <v>29</v>
      </c>
      <c r="G1195" s="29" t="s">
        <v>30</v>
      </c>
      <c r="H1195" s="23" t="s">
        <v>93</v>
      </c>
      <c r="I1195" s="23" t="s">
        <v>94</v>
      </c>
      <c r="J1195" s="23">
        <v>68516</v>
      </c>
      <c r="K1195" s="37" t="s">
        <v>95</v>
      </c>
      <c r="L1195" s="20">
        <v>19071</v>
      </c>
      <c r="M1195" s="37" t="s">
        <v>96</v>
      </c>
      <c r="N1195" s="37" t="s">
        <v>102</v>
      </c>
      <c r="O1195" s="37" t="s">
        <v>41</v>
      </c>
      <c r="P1195" s="37" t="s">
        <v>270</v>
      </c>
      <c r="Q1195" s="37" t="s">
        <v>114</v>
      </c>
      <c r="R1195" s="7" t="s">
        <v>507</v>
      </c>
      <c r="S1195" s="23">
        <v>2</v>
      </c>
      <c r="T1195" s="43">
        <v>1660.5</v>
      </c>
      <c r="U1195" s="7">
        <v>12</v>
      </c>
      <c r="V1195" s="22" t="s">
        <v>82</v>
      </c>
      <c r="W1195" s="23" t="s">
        <v>636</v>
      </c>
      <c r="X1195" s="7" t="s">
        <v>45</v>
      </c>
      <c r="Y1195" s="10">
        <v>41.96</v>
      </c>
      <c r="Z1195" s="23" t="s">
        <v>38</v>
      </c>
      <c r="AA1195" s="12" t="s">
        <v>46</v>
      </c>
      <c r="AB1195" s="51"/>
      <c r="AC1195" s="23"/>
      <c r="AF1195" s="23"/>
    </row>
    <row r="1196" spans="1:32" ht="15" customHeight="1" x14ac:dyDescent="0.25">
      <c r="A1196" s="30" t="s">
        <v>1812</v>
      </c>
      <c r="B1196" s="13">
        <v>45512</v>
      </c>
      <c r="C1196" s="44">
        <f>YEAR(B1196) - YEAR(_xlfn.MINIFS($B:$B, $A:$A, A1196)) + 1</f>
        <v>1</v>
      </c>
      <c r="D1196" s="15">
        <f>IF(C1196=1, 1500 - SUMIFS($Y:$Y, $A:$A, A1196, $C:$C, C1196, $E:$E, "Approved", $Z:$Z, "&lt;&gt;PFA GC", $F:$F, "&lt;&gt;No"),
   IF(C1196=2, 1000 - SUMIFS($Y:$Y, $A:$A, A1196, $C:$C, C1196, $E:$E, "Approved", $Z:$Z, "&lt;&gt;PFA GC", $F:$F, "&lt;&gt;No"),
   IF(C1196&gt;=3, 500 - SUMIFS($Y:$Y, $A:$A, A1196, $C:$C, C1196, $E:$E, "Approved", $Z:$Z, "&lt;&gt;PFA GC", $F:$F, "&lt;&gt;No"), "")))</f>
        <v>1259.8800000000001</v>
      </c>
      <c r="E1196" s="29" t="s">
        <v>28</v>
      </c>
      <c r="F1196" s="28" t="s">
        <v>29</v>
      </c>
      <c r="G1196" s="29" t="s">
        <v>30</v>
      </c>
      <c r="H1196" s="23" t="s">
        <v>93</v>
      </c>
      <c r="I1196" s="23" t="s">
        <v>94</v>
      </c>
      <c r="J1196" s="23">
        <v>68516</v>
      </c>
      <c r="K1196" s="37" t="s">
        <v>95</v>
      </c>
      <c r="L1196" s="20">
        <v>19071</v>
      </c>
      <c r="M1196" s="37" t="s">
        <v>96</v>
      </c>
      <c r="N1196" s="37" t="s">
        <v>102</v>
      </c>
      <c r="O1196" s="37" t="s">
        <v>41</v>
      </c>
      <c r="P1196" s="37" t="s">
        <v>270</v>
      </c>
      <c r="Q1196" s="37" t="s">
        <v>114</v>
      </c>
      <c r="R1196" s="7" t="s">
        <v>507</v>
      </c>
      <c r="S1196" s="23">
        <v>2</v>
      </c>
      <c r="T1196" s="43">
        <v>1660.5</v>
      </c>
      <c r="U1196" s="7">
        <v>12</v>
      </c>
      <c r="V1196" s="48" t="s">
        <v>82</v>
      </c>
      <c r="W1196" s="23" t="s">
        <v>636</v>
      </c>
      <c r="X1196" s="7" t="s">
        <v>49</v>
      </c>
      <c r="Y1196" s="10">
        <v>198.16</v>
      </c>
      <c r="Z1196" s="23" t="s">
        <v>38</v>
      </c>
      <c r="AA1196" s="12" t="s">
        <v>279</v>
      </c>
      <c r="AB1196" s="51"/>
      <c r="AC1196" s="23"/>
      <c r="AF1196" s="23"/>
    </row>
    <row r="1197" spans="1:32" ht="15" customHeight="1" x14ac:dyDescent="0.25">
      <c r="A1197" s="30" t="s">
        <v>1812</v>
      </c>
      <c r="B1197" s="13">
        <v>45512</v>
      </c>
      <c r="C1197" s="44">
        <f>YEAR(B1197) - YEAR(_xlfn.MINIFS($B:$B, $A:$A, A1197)) + 1</f>
        <v>1</v>
      </c>
      <c r="D1197" s="15">
        <f>IF(C1197=1, 1500 - SUMIFS($Y:$Y, $A:$A, A1197, $C:$C, C1197, $E:$E, "Approved", $Z:$Z, "&lt;&gt;PFA GC", $F:$F, "&lt;&gt;No"),
   IF(C1197=2, 1000 - SUMIFS($Y:$Y, $A:$A, A1197, $C:$C, C1197, $E:$E, "Approved", $Z:$Z, "&lt;&gt;PFA GC", $F:$F, "&lt;&gt;No"),
   IF(C1197&gt;=3, 500 - SUMIFS($Y:$Y, $A:$A, A1197, $C:$C, C1197, $E:$E, "Approved", $Z:$Z, "&lt;&gt;PFA GC", $F:$F, "&lt;&gt;No"), "")))</f>
        <v>1259.8800000000001</v>
      </c>
      <c r="E1197" s="44" t="s">
        <v>139</v>
      </c>
      <c r="F1197" s="28" t="s">
        <v>99</v>
      </c>
      <c r="G1197" s="29" t="s">
        <v>202</v>
      </c>
      <c r="H1197" s="23" t="s">
        <v>93</v>
      </c>
      <c r="I1197" s="23" t="s">
        <v>94</v>
      </c>
      <c r="J1197" s="23">
        <v>68516</v>
      </c>
      <c r="K1197" s="37" t="s">
        <v>95</v>
      </c>
      <c r="L1197" s="20">
        <v>19071</v>
      </c>
      <c r="M1197" s="37" t="s">
        <v>96</v>
      </c>
      <c r="N1197" s="37" t="s">
        <v>102</v>
      </c>
      <c r="O1197" s="37" t="s">
        <v>41</v>
      </c>
      <c r="P1197" s="37" t="s">
        <v>270</v>
      </c>
      <c r="Q1197" s="37" t="s">
        <v>114</v>
      </c>
      <c r="R1197" s="7" t="s">
        <v>507</v>
      </c>
      <c r="S1197" s="23">
        <v>2</v>
      </c>
      <c r="T1197" s="43">
        <v>1660.5</v>
      </c>
      <c r="U1197" s="7">
        <v>12</v>
      </c>
      <c r="V1197" s="48" t="s">
        <v>82</v>
      </c>
      <c r="W1197" s="23" t="s">
        <v>636</v>
      </c>
      <c r="X1197" s="7" t="s">
        <v>43</v>
      </c>
      <c r="Y1197" s="10">
        <v>500</v>
      </c>
      <c r="Z1197" s="23"/>
      <c r="AA1197" s="12"/>
      <c r="AB1197" s="51"/>
      <c r="AC1197" s="23"/>
      <c r="AF1197" s="23"/>
    </row>
    <row r="1198" spans="1:32" ht="15" customHeight="1" x14ac:dyDescent="0.25">
      <c r="A1198" s="30" t="s">
        <v>1814</v>
      </c>
      <c r="B1198" s="13">
        <v>45512</v>
      </c>
      <c r="C1198" s="29">
        <f>YEAR(B1198) - YEAR(_xlfn.MINIFS($B:$B, $A:$A, A1198)) + 1</f>
        <v>1</v>
      </c>
      <c r="D1198" s="15">
        <f>IF(C1198=1, 1500 - SUMIFS($Y:$Y, $A:$A, A1198, $C:$C, C1198, $E:$E, "Approved", $Z:$Z, "&lt;&gt;PFA GC", $F:$F, "&lt;&gt;No"),
   IF(C1198=2, 1000 - SUMIFS($Y:$Y, $A:$A, A1198, $C:$C, C1198, $E:$E, "Approved", $Z:$Z, "&lt;&gt;PFA GC", $F:$F, "&lt;&gt;No"),
   IF(C1198&gt;=3, 500 - SUMIFS($Y:$Y, $A:$A, A1198, $C:$C, C1198, $E:$E, "Approved", $Z:$Z, "&lt;&gt;PFA GC", $F:$F, "&lt;&gt;No"), "")))</f>
        <v>756.81</v>
      </c>
      <c r="E1198" s="29" t="s">
        <v>28</v>
      </c>
      <c r="F1198" s="28">
        <v>45574</v>
      </c>
      <c r="G1198" s="28" t="s">
        <v>30</v>
      </c>
      <c r="H1198" s="23" t="s">
        <v>93</v>
      </c>
      <c r="I1198" s="23" t="s">
        <v>94</v>
      </c>
      <c r="J1198" s="23">
        <v>68507</v>
      </c>
      <c r="K1198" s="37" t="s">
        <v>95</v>
      </c>
      <c r="L1198" s="20">
        <v>19760</v>
      </c>
      <c r="M1198" s="37" t="s">
        <v>111</v>
      </c>
      <c r="N1198" s="37" t="s">
        <v>97</v>
      </c>
      <c r="O1198" s="37" t="s">
        <v>98</v>
      </c>
      <c r="P1198" s="37" t="s">
        <v>382</v>
      </c>
      <c r="Q1198" s="37" t="s">
        <v>114</v>
      </c>
      <c r="R1198" s="7" t="s">
        <v>486</v>
      </c>
      <c r="S1198" s="23">
        <v>1</v>
      </c>
      <c r="T1198" s="43">
        <v>1842</v>
      </c>
      <c r="U1198" s="7">
        <v>21</v>
      </c>
      <c r="V1198" s="48" t="s">
        <v>82</v>
      </c>
      <c r="W1198" s="23" t="s">
        <v>206</v>
      </c>
      <c r="X1198" s="7" t="s">
        <v>45</v>
      </c>
      <c r="Y1198" s="10">
        <v>204.31</v>
      </c>
      <c r="Z1198" s="23" t="s">
        <v>38</v>
      </c>
      <c r="AA1198" s="12" t="s">
        <v>500</v>
      </c>
      <c r="AB1198" s="51"/>
      <c r="AC1198" s="23"/>
      <c r="AF1198" s="23"/>
    </row>
    <row r="1199" spans="1:32" ht="15" customHeight="1" x14ac:dyDescent="0.25">
      <c r="A1199" s="30" t="s">
        <v>1814</v>
      </c>
      <c r="B1199" s="13">
        <v>45512</v>
      </c>
      <c r="C1199" s="29">
        <f>YEAR(B1199) - YEAR(_xlfn.MINIFS($B:$B, $A:$A, A1199)) + 1</f>
        <v>1</v>
      </c>
      <c r="D1199" s="15">
        <f>IF(C1199=1, 1500 - SUMIFS($Y:$Y, $A:$A, A1199, $C:$C, C1199, $E:$E, "Approved", $Z:$Z, "&lt;&gt;PFA GC", $F:$F, "&lt;&gt;No"),
   IF(C1199=2, 1000 - SUMIFS($Y:$Y, $A:$A, A1199, $C:$C, C1199, $E:$E, "Approved", $Z:$Z, "&lt;&gt;PFA GC", $F:$F, "&lt;&gt;No"),
   IF(C1199&gt;=3, 500 - SUMIFS($Y:$Y, $A:$A, A1199, $C:$C, C1199, $E:$E, "Approved", $Z:$Z, "&lt;&gt;PFA GC", $F:$F, "&lt;&gt;No"), "")))</f>
        <v>756.81</v>
      </c>
      <c r="E1199" s="29" t="s">
        <v>28</v>
      </c>
      <c r="F1199" s="28">
        <v>45567</v>
      </c>
      <c r="G1199" s="28" t="s">
        <v>30</v>
      </c>
      <c r="H1199" s="23" t="s">
        <v>93</v>
      </c>
      <c r="I1199" s="23" t="s">
        <v>94</v>
      </c>
      <c r="J1199" s="23">
        <v>68507</v>
      </c>
      <c r="K1199" s="37" t="s">
        <v>95</v>
      </c>
      <c r="L1199" s="20">
        <v>19760</v>
      </c>
      <c r="M1199" s="37" t="s">
        <v>111</v>
      </c>
      <c r="N1199" s="37" t="s">
        <v>97</v>
      </c>
      <c r="O1199" s="37" t="s">
        <v>98</v>
      </c>
      <c r="P1199" s="37" t="s">
        <v>382</v>
      </c>
      <c r="Q1199" s="37" t="s">
        <v>114</v>
      </c>
      <c r="R1199" s="7" t="s">
        <v>486</v>
      </c>
      <c r="S1199" s="23">
        <v>1</v>
      </c>
      <c r="T1199" s="43">
        <v>1842</v>
      </c>
      <c r="U1199" s="7">
        <v>21</v>
      </c>
      <c r="V1199" s="48" t="s">
        <v>82</v>
      </c>
      <c r="W1199" s="23" t="s">
        <v>206</v>
      </c>
      <c r="X1199" s="7" t="s">
        <v>45</v>
      </c>
      <c r="Y1199" s="10">
        <v>288.88</v>
      </c>
      <c r="Z1199" s="23" t="s">
        <v>38</v>
      </c>
      <c r="AA1199" s="12" t="s">
        <v>46</v>
      </c>
      <c r="AB1199" s="51"/>
      <c r="AC1199" s="23"/>
      <c r="AF1199" s="23"/>
    </row>
    <row r="1200" spans="1:32" ht="15" customHeight="1" x14ac:dyDescent="0.25">
      <c r="A1200" s="30" t="s">
        <v>1401</v>
      </c>
      <c r="B1200" s="13">
        <v>45512</v>
      </c>
      <c r="C1200" s="29">
        <f>YEAR(B1200) - YEAR(_xlfn.MINIFS($B:$B, $A:$A, A1200)) + 1</f>
        <v>2</v>
      </c>
      <c r="D1200" s="15">
        <f>IF(C1200=1, 1500 - SUMIFS($Y:$Y, $A:$A, A1200, $C:$C, C1200, $E:$E, "Approved", $Z:$Z, "&lt;&gt;PFA GC", $F:$F, "&lt;&gt;No"),
   IF(C1200=2, 1000 - SUMIFS($Y:$Y, $A:$A, A1200, $C:$C, C1200, $E:$E, "Approved", $Z:$Z, "&lt;&gt;PFA GC", $F:$F, "&lt;&gt;No"),
   IF(C1200&gt;=3, 500 - SUMIFS($Y:$Y, $A:$A, A1200, $C:$C, C1200, $E:$E, "Approved", $Z:$Z, "&lt;&gt;PFA GC", $F:$F, "&lt;&gt;No"), "")))</f>
        <v>-66.599999999999909</v>
      </c>
      <c r="E1200" s="29" t="s">
        <v>28</v>
      </c>
      <c r="F1200" s="28" t="s">
        <v>29</v>
      </c>
      <c r="G1200" s="29" t="s">
        <v>30</v>
      </c>
      <c r="H1200" s="23" t="s">
        <v>399</v>
      </c>
      <c r="I1200" s="23" t="s">
        <v>94</v>
      </c>
      <c r="J1200" s="23">
        <v>68456</v>
      </c>
      <c r="K1200" s="23" t="s">
        <v>95</v>
      </c>
      <c r="L1200" s="20">
        <v>21055</v>
      </c>
      <c r="M1200" s="37" t="s">
        <v>96</v>
      </c>
      <c r="N1200" s="23" t="s">
        <v>97</v>
      </c>
      <c r="O1200" s="23" t="s">
        <v>98</v>
      </c>
      <c r="P1200" s="41" t="s">
        <v>270</v>
      </c>
      <c r="Q1200" s="23" t="s">
        <v>114</v>
      </c>
      <c r="R1200" s="7" t="s">
        <v>536</v>
      </c>
      <c r="S1200" s="23">
        <v>2</v>
      </c>
      <c r="T1200" s="43">
        <v>4973.57</v>
      </c>
      <c r="U1200" s="7">
        <v>120</v>
      </c>
      <c r="V1200" s="41" t="s">
        <v>81</v>
      </c>
      <c r="W1200" s="23" t="s">
        <v>351</v>
      </c>
      <c r="X1200" s="7" t="s">
        <v>33</v>
      </c>
      <c r="Y1200" s="10">
        <v>266.64999999999998</v>
      </c>
      <c r="Z1200" s="23"/>
      <c r="AA1200" s="12" t="s">
        <v>563</v>
      </c>
      <c r="AB1200" s="51"/>
      <c r="AC1200" s="23"/>
      <c r="AF1200" s="23"/>
    </row>
    <row r="1201" spans="1:32" ht="15" customHeight="1" x14ac:dyDescent="0.25">
      <c r="A1201" s="42" t="s">
        <v>1723</v>
      </c>
      <c r="B1201" s="47">
        <v>45512</v>
      </c>
      <c r="C1201" s="44">
        <f>YEAR(B1201) - YEAR(_xlfn.MINIFS($B:$B, $A:$A, A1201)) + 1</f>
        <v>1</v>
      </c>
      <c r="D1201" s="15">
        <f>IF(C1201=1, 1500 - SUMIFS($Y:$Y, $A:$A, A1201, $C:$C, C1201, $E:$E, "Approved", $Z:$Z, "&lt;&gt;PFA GC", $F:$F, "&lt;&gt;No"),
   IF(C1201=2, 1000 - SUMIFS($Y:$Y, $A:$A, A1201, $C:$C, C1201, $E:$E, "Approved", $Z:$Z, "&lt;&gt;PFA GC", $F:$F, "&lt;&gt;No"),
   IF(C1201&gt;=3, 500 - SUMIFS($Y:$Y, $A:$A, A1201, $C:$C, C1201, $E:$E, "Approved", $Z:$Z, "&lt;&gt;PFA GC", $F:$F, "&lt;&gt;No"), "")))</f>
        <v>1196.1600000000001</v>
      </c>
      <c r="E1201" s="29" t="s">
        <v>28</v>
      </c>
      <c r="F1201" s="49">
        <v>45512</v>
      </c>
      <c r="G1201" s="28" t="s">
        <v>30</v>
      </c>
      <c r="H1201" s="41"/>
      <c r="I1201" s="41"/>
      <c r="J1201" s="41"/>
      <c r="K1201" s="41"/>
      <c r="L1201" s="55">
        <v>22183</v>
      </c>
      <c r="M1201" s="41"/>
      <c r="N1201" s="41"/>
      <c r="O1201" s="41"/>
      <c r="P1201" s="41"/>
      <c r="Q1201" s="41"/>
      <c r="R1201" s="7"/>
      <c r="S1201" s="41"/>
      <c r="T1201" s="46"/>
      <c r="U1201" s="7"/>
      <c r="V1201" s="48" t="s">
        <v>32</v>
      </c>
      <c r="W1201" s="41" t="s">
        <v>61</v>
      </c>
      <c r="X1201" s="7" t="s">
        <v>34</v>
      </c>
      <c r="Y1201" s="10">
        <v>75</v>
      </c>
      <c r="Z1201" s="23" t="s">
        <v>89</v>
      </c>
      <c r="AA1201" s="41" t="s">
        <v>63</v>
      </c>
      <c r="AB1201" s="63"/>
      <c r="AC1201" s="41"/>
      <c r="AF1201" s="23"/>
    </row>
    <row r="1202" spans="1:32" ht="15" customHeight="1" x14ac:dyDescent="0.25">
      <c r="A1202" s="42" t="s">
        <v>1815</v>
      </c>
      <c r="B1202" s="47">
        <v>45512</v>
      </c>
      <c r="C1202" s="29">
        <f>YEAR(B1202) - YEAR(_xlfn.MINIFS($B:$B, $A:$A, A1202)) + 1</f>
        <v>1</v>
      </c>
      <c r="D1202" s="15">
        <f>IF(C1202=1, 1500 - SUMIFS($Y:$Y, $A:$A, A1202, $C:$C, C1202, $E:$E, "Approved", $Z:$Z, "&lt;&gt;PFA GC", $F:$F, "&lt;&gt;No"),
   IF(C1202=2, 1000 - SUMIFS($Y:$Y, $A:$A, A1202, $C:$C, C1202, $E:$E, "Approved", $Z:$Z, "&lt;&gt;PFA GC", $F:$F, "&lt;&gt;No"),
   IF(C1202&gt;=3, 500 - SUMIFS($Y:$Y, $A:$A, A1202, $C:$C, C1202, $E:$E, "Approved", $Z:$Z, "&lt;&gt;PFA GC", $F:$F, "&lt;&gt;No"), "")))</f>
        <v>1500</v>
      </c>
      <c r="E1202" s="29" t="s">
        <v>28</v>
      </c>
      <c r="F1202" s="49">
        <v>45512</v>
      </c>
      <c r="G1202" s="28" t="s">
        <v>30</v>
      </c>
      <c r="H1202" s="41"/>
      <c r="I1202" s="41"/>
      <c r="J1202" s="41"/>
      <c r="K1202" s="41"/>
      <c r="L1202" s="55">
        <v>23359</v>
      </c>
      <c r="M1202" s="41"/>
      <c r="N1202" s="41"/>
      <c r="O1202" s="41"/>
      <c r="P1202" s="41"/>
      <c r="Q1202" s="41"/>
      <c r="R1202" s="7"/>
      <c r="S1202" s="41"/>
      <c r="T1202" s="46"/>
      <c r="U1202" s="7"/>
      <c r="V1202" s="48" t="s">
        <v>32</v>
      </c>
      <c r="W1202" s="41" t="s">
        <v>61</v>
      </c>
      <c r="X1202" s="7" t="s">
        <v>34</v>
      </c>
      <c r="Y1202" s="10">
        <v>50</v>
      </c>
      <c r="Z1202" s="23" t="s">
        <v>89</v>
      </c>
      <c r="AA1202" s="41" t="s">
        <v>63</v>
      </c>
      <c r="AB1202" s="63"/>
      <c r="AC1202" s="41"/>
      <c r="AF1202" s="23"/>
    </row>
    <row r="1203" spans="1:32" ht="15" customHeight="1" x14ac:dyDescent="0.25">
      <c r="A1203" s="30" t="s">
        <v>1738</v>
      </c>
      <c r="B1203" s="13">
        <v>45512</v>
      </c>
      <c r="C1203" s="29">
        <f>YEAR(B1203) - YEAR(_xlfn.MINIFS($B:$B, $A:$A, A1203)) + 1</f>
        <v>1</v>
      </c>
      <c r="D1203" s="15">
        <f>IF(C1203=1, 1500 - SUMIFS($Y:$Y, $A:$A, A1203, $C:$C, C1203, $E:$E, "Approved", $Z:$Z, "&lt;&gt;PFA GC", $F:$F, "&lt;&gt;No"),
   IF(C1203=2, 1000 - SUMIFS($Y:$Y, $A:$A, A1203, $C:$C, C1203, $E:$E, "Approved", $Z:$Z, "&lt;&gt;PFA GC", $F:$F, "&lt;&gt;No"),
   IF(C1203&gt;=3, 500 - SUMIFS($Y:$Y, $A:$A, A1203, $C:$C, C1203, $E:$E, "Approved", $Z:$Z, "&lt;&gt;PFA GC", $F:$F, "&lt;&gt;No"), "")))</f>
        <v>250</v>
      </c>
      <c r="E1203" s="29" t="s">
        <v>28</v>
      </c>
      <c r="F1203" s="49" t="s">
        <v>29</v>
      </c>
      <c r="G1203" s="44" t="s">
        <v>30</v>
      </c>
      <c r="H1203" s="23" t="s">
        <v>93</v>
      </c>
      <c r="I1203" s="23" t="s">
        <v>94</v>
      </c>
      <c r="J1203" s="23">
        <v>68521</v>
      </c>
      <c r="K1203" s="37" t="s">
        <v>95</v>
      </c>
      <c r="L1203" s="20">
        <v>26440</v>
      </c>
      <c r="M1203" s="37" t="s">
        <v>101</v>
      </c>
      <c r="N1203" s="37" t="s">
        <v>97</v>
      </c>
      <c r="O1203" s="37" t="s">
        <v>98</v>
      </c>
      <c r="P1203" s="37" t="s">
        <v>270</v>
      </c>
      <c r="Q1203" s="37" t="s">
        <v>764</v>
      </c>
      <c r="R1203" s="7" t="s">
        <v>499</v>
      </c>
      <c r="S1203" s="23">
        <v>1</v>
      </c>
      <c r="T1203" s="43">
        <v>796</v>
      </c>
      <c r="U1203" s="7">
        <v>13</v>
      </c>
      <c r="V1203" s="48" t="s">
        <v>85</v>
      </c>
      <c r="W1203" s="23" t="s">
        <v>130</v>
      </c>
      <c r="X1203" s="7" t="s">
        <v>34</v>
      </c>
      <c r="Y1203" s="10">
        <v>250</v>
      </c>
      <c r="Z1203" s="23" t="s">
        <v>37</v>
      </c>
      <c r="AA1203" s="12" t="s">
        <v>52</v>
      </c>
      <c r="AB1203" s="51" t="s">
        <v>99</v>
      </c>
      <c r="AC1203" s="23" t="s">
        <v>99</v>
      </c>
      <c r="AF1203" s="23"/>
    </row>
    <row r="1204" spans="1:32" ht="15" customHeight="1" x14ac:dyDescent="0.25">
      <c r="A1204" s="42" t="s">
        <v>1813</v>
      </c>
      <c r="B1204" s="47">
        <v>45512</v>
      </c>
      <c r="C1204" s="44">
        <f>YEAR(B1204) - YEAR(_xlfn.MINIFS($B:$B, $A:$A, A1204)) + 1</f>
        <v>1</v>
      </c>
      <c r="D1204" s="15">
        <f>IF(C1204=1, 1500 - SUMIFS($Y:$Y, $A:$A, A1204, $C:$C, C1204, $E:$E, "Approved", $Z:$Z, "&lt;&gt;PFA GC", $F:$F, "&lt;&gt;No"),
   IF(C1204=2, 1000 - SUMIFS($Y:$Y, $A:$A, A1204, $C:$C, C1204, $E:$E, "Approved", $Z:$Z, "&lt;&gt;PFA GC", $F:$F, "&lt;&gt;No"),
   IF(C1204&gt;=3, 500 - SUMIFS($Y:$Y, $A:$A, A1204, $C:$C, C1204, $E:$E, "Approved", $Z:$Z, "&lt;&gt;PFA GC", $F:$F, "&lt;&gt;No"), "")))</f>
        <v>0</v>
      </c>
      <c r="E1204" s="29" t="s">
        <v>28</v>
      </c>
      <c r="F1204" s="49">
        <v>45512</v>
      </c>
      <c r="G1204" s="28" t="s">
        <v>30</v>
      </c>
      <c r="H1204" s="41"/>
      <c r="I1204" s="41"/>
      <c r="J1204" s="41"/>
      <c r="K1204" s="41"/>
      <c r="L1204" s="55">
        <v>27511</v>
      </c>
      <c r="M1204" s="41"/>
      <c r="N1204" s="41"/>
      <c r="O1204" s="41"/>
      <c r="P1204" s="41"/>
      <c r="Q1204" s="41"/>
      <c r="R1204" s="7"/>
      <c r="S1204" s="41"/>
      <c r="T1204" s="46"/>
      <c r="U1204" s="7"/>
      <c r="V1204" s="48" t="s">
        <v>32</v>
      </c>
      <c r="W1204" s="41" t="s">
        <v>61</v>
      </c>
      <c r="X1204" s="7" t="s">
        <v>34</v>
      </c>
      <c r="Y1204" s="10">
        <v>50</v>
      </c>
      <c r="Z1204" s="23" t="s">
        <v>89</v>
      </c>
      <c r="AA1204" s="41" t="s">
        <v>63</v>
      </c>
      <c r="AB1204" s="63"/>
      <c r="AC1204" s="41"/>
      <c r="AF1204" s="23"/>
    </row>
    <row r="1205" spans="1:32" ht="15" customHeight="1" x14ac:dyDescent="0.25">
      <c r="A1205" s="30" t="s">
        <v>1816</v>
      </c>
      <c r="B1205" s="13">
        <v>45512</v>
      </c>
      <c r="C1205" s="44">
        <f>YEAR(B1205) - YEAR(_xlfn.MINIFS($B:$B, $A:$A, A1205)) + 1</f>
        <v>1</v>
      </c>
      <c r="D1205" s="15">
        <f>IF(C1205=1, 1500 - SUMIFS($Y:$Y, $A:$A, A1205, $C:$C, C1205, $E:$E, "Approved", $Z:$Z, "&lt;&gt;PFA GC", $F:$F, "&lt;&gt;No"),
   IF(C1205=2, 1000 - SUMIFS($Y:$Y, $A:$A, A1205, $C:$C, C1205, $E:$E, "Approved", $Z:$Z, "&lt;&gt;PFA GC", $F:$F, "&lt;&gt;No"),
   IF(C1205&gt;=3, 500 - SUMIFS($Y:$Y, $A:$A, A1205, $C:$C, C1205, $E:$E, "Approved", $Z:$Z, "&lt;&gt;PFA GC", $F:$F, "&lt;&gt;No"), "")))</f>
        <v>1300</v>
      </c>
      <c r="E1205" s="29" t="s">
        <v>28</v>
      </c>
      <c r="F1205" s="28" t="s">
        <v>29</v>
      </c>
      <c r="G1205" s="29" t="s">
        <v>30</v>
      </c>
      <c r="H1205" s="23" t="s">
        <v>143</v>
      </c>
      <c r="I1205" s="23" t="s">
        <v>94</v>
      </c>
      <c r="J1205" s="23">
        <v>68901</v>
      </c>
      <c r="K1205" s="37" t="s">
        <v>95</v>
      </c>
      <c r="L1205" s="20">
        <v>31270</v>
      </c>
      <c r="M1205" s="37" t="s">
        <v>101</v>
      </c>
      <c r="N1205" s="37" t="s">
        <v>97</v>
      </c>
      <c r="O1205" s="37" t="s">
        <v>98</v>
      </c>
      <c r="P1205" s="37" t="s">
        <v>270</v>
      </c>
      <c r="Q1205" s="37" t="s">
        <v>245</v>
      </c>
      <c r="R1205" s="7" t="s">
        <v>507</v>
      </c>
      <c r="S1205" s="23">
        <v>1</v>
      </c>
      <c r="T1205" s="43">
        <v>1200</v>
      </c>
      <c r="U1205" s="7">
        <v>2</v>
      </c>
      <c r="V1205" s="48" t="s">
        <v>144</v>
      </c>
      <c r="W1205" s="23" t="s">
        <v>145</v>
      </c>
      <c r="X1205" s="7" t="s">
        <v>40</v>
      </c>
      <c r="Y1205" s="10">
        <v>200</v>
      </c>
      <c r="Z1205" s="23" t="s">
        <v>37</v>
      </c>
      <c r="AA1205" s="12" t="s">
        <v>169</v>
      </c>
      <c r="AB1205" s="51"/>
      <c r="AC1205" s="23"/>
      <c r="AF1205" s="23"/>
    </row>
    <row r="1206" spans="1:32" ht="15" customHeight="1" x14ac:dyDescent="0.25">
      <c r="A1206" s="42" t="s">
        <v>1272</v>
      </c>
      <c r="B1206" s="47">
        <v>45512</v>
      </c>
      <c r="C1206" s="44">
        <f>YEAR(B1206) - YEAR(_xlfn.MINIFS($B:$B, $A:$A, A1206)) + 1</f>
        <v>2</v>
      </c>
      <c r="D1206" s="15">
        <f>IF(C1206=1, 1500 - SUMIFS($Y:$Y, $A:$A, A1206, $C:$C, C1206, $E:$E, "Approved", $Z:$Z, "&lt;&gt;PFA GC", $F:$F, "&lt;&gt;No"),
   IF(C1206=2, 1000 - SUMIFS($Y:$Y, $A:$A, A1206, $C:$C, C1206, $E:$E, "Approved", $Z:$Z, "&lt;&gt;PFA GC", $F:$F, "&lt;&gt;No"),
   IF(C1206&gt;=3, 500 - SUMIFS($Y:$Y, $A:$A, A1206, $C:$C, C1206, $E:$E, "Approved", $Z:$Z, "&lt;&gt;PFA GC", $F:$F, "&lt;&gt;No"), "")))</f>
        <v>1000</v>
      </c>
      <c r="E1206" s="29" t="s">
        <v>28</v>
      </c>
      <c r="F1206" s="49">
        <v>45512</v>
      </c>
      <c r="G1206" s="28" t="s">
        <v>30</v>
      </c>
      <c r="H1206" s="41"/>
      <c r="I1206" s="41"/>
      <c r="J1206" s="41"/>
      <c r="K1206" s="41"/>
      <c r="L1206" s="55">
        <v>33482</v>
      </c>
      <c r="M1206" s="41"/>
      <c r="N1206" s="41"/>
      <c r="O1206" s="41"/>
      <c r="P1206" s="41"/>
      <c r="Q1206" s="41"/>
      <c r="R1206" s="7"/>
      <c r="S1206" s="41"/>
      <c r="T1206" s="46"/>
      <c r="U1206" s="7"/>
      <c r="V1206" s="22" t="s">
        <v>32</v>
      </c>
      <c r="W1206" s="41" t="s">
        <v>61</v>
      </c>
      <c r="X1206" s="7" t="s">
        <v>34</v>
      </c>
      <c r="Y1206" s="10">
        <v>50</v>
      </c>
      <c r="Z1206" s="23" t="s">
        <v>89</v>
      </c>
      <c r="AA1206" s="41" t="s">
        <v>63</v>
      </c>
      <c r="AB1206" s="63"/>
      <c r="AC1206" s="41"/>
      <c r="AF1206" s="23"/>
    </row>
    <row r="1207" spans="1:32" ht="15" customHeight="1" x14ac:dyDescent="0.25">
      <c r="A1207" s="42" t="s">
        <v>1817</v>
      </c>
      <c r="B1207" s="47">
        <v>45513</v>
      </c>
      <c r="C1207" s="29">
        <f>YEAR(B1207) - YEAR(_xlfn.MINIFS($B:$B, $A:$A, A1207)) + 1</f>
        <v>1</v>
      </c>
      <c r="D1207" s="15">
        <f>IF(C1207=1, 1500 - SUMIFS($Y:$Y, $A:$A, A1207, $C:$C, C1207, $E:$E, "Approved", $Z:$Z, "&lt;&gt;PFA GC", $F:$F, "&lt;&gt;No"),
   IF(C1207=2, 1000 - SUMIFS($Y:$Y, $A:$A, A1207, $C:$C, C1207, $E:$E, "Approved", $Z:$Z, "&lt;&gt;PFA GC", $F:$F, "&lt;&gt;No"),
   IF(C1207&gt;=3, 500 - SUMIFS($Y:$Y, $A:$A, A1207, $C:$C, C1207, $E:$E, "Approved", $Z:$Z, "&lt;&gt;PFA GC", $F:$F, "&lt;&gt;No"), "")))</f>
        <v>1500</v>
      </c>
      <c r="E1207" s="29" t="s">
        <v>28</v>
      </c>
      <c r="F1207" s="49">
        <v>45513</v>
      </c>
      <c r="G1207" s="28" t="s">
        <v>30</v>
      </c>
      <c r="H1207" s="41"/>
      <c r="I1207" s="41"/>
      <c r="J1207" s="41"/>
      <c r="K1207" s="41"/>
      <c r="L1207" s="55">
        <v>23069</v>
      </c>
      <c r="M1207" s="41"/>
      <c r="N1207" s="41"/>
      <c r="O1207" s="41"/>
      <c r="P1207" s="41"/>
      <c r="Q1207" s="41"/>
      <c r="R1207" s="7"/>
      <c r="S1207" s="41"/>
      <c r="T1207" s="46"/>
      <c r="U1207" s="7"/>
      <c r="V1207" s="22" t="s">
        <v>32</v>
      </c>
      <c r="W1207" s="41" t="s">
        <v>61</v>
      </c>
      <c r="X1207" s="7" t="s">
        <v>34</v>
      </c>
      <c r="Y1207" s="10">
        <v>25</v>
      </c>
      <c r="Z1207" s="23" t="s">
        <v>89</v>
      </c>
      <c r="AA1207" s="41" t="s">
        <v>63</v>
      </c>
      <c r="AB1207" s="63"/>
      <c r="AC1207" s="41"/>
      <c r="AF1207" s="23"/>
    </row>
    <row r="1208" spans="1:32" ht="15" customHeight="1" x14ac:dyDescent="0.25">
      <c r="A1208" s="42" t="s">
        <v>1757</v>
      </c>
      <c r="B1208" s="47">
        <v>45513</v>
      </c>
      <c r="C1208" s="44">
        <f>YEAR(B1208) - YEAR(_xlfn.MINIFS($B:$B, $A:$A, A1208)) + 1</f>
        <v>1</v>
      </c>
      <c r="D1208" s="15">
        <f>IF(C1208=1, 1500 - SUMIFS($Y:$Y, $A:$A, A1208, $C:$C, C1208, $E:$E, "Approved", $Z:$Z, "&lt;&gt;PFA GC", $F:$F, "&lt;&gt;No"),
   IF(C1208=2, 1000 - SUMIFS($Y:$Y, $A:$A, A1208, $C:$C, C1208, $E:$E, "Approved", $Z:$Z, "&lt;&gt;PFA GC", $F:$F, "&lt;&gt;No"),
   IF(C1208&gt;=3, 500 - SUMIFS($Y:$Y, $A:$A, A1208, $C:$C, C1208, $E:$E, "Approved", $Z:$Z, "&lt;&gt;PFA GC", $F:$F, "&lt;&gt;No"), "")))</f>
        <v>239.57000000000016</v>
      </c>
      <c r="E1208" s="29" t="s">
        <v>28</v>
      </c>
      <c r="F1208" s="49" t="s">
        <v>29</v>
      </c>
      <c r="G1208" s="44" t="s">
        <v>30</v>
      </c>
      <c r="H1208" s="41" t="s">
        <v>100</v>
      </c>
      <c r="I1208" s="41" t="s">
        <v>94</v>
      </c>
      <c r="J1208" s="41">
        <v>68111</v>
      </c>
      <c r="K1208" s="41" t="s">
        <v>95</v>
      </c>
      <c r="L1208" s="55">
        <v>23614</v>
      </c>
      <c r="M1208" s="41" t="s">
        <v>108</v>
      </c>
      <c r="N1208" s="41" t="s">
        <v>102</v>
      </c>
      <c r="O1208" s="41" t="s">
        <v>103</v>
      </c>
      <c r="P1208" s="41" t="s">
        <v>270</v>
      </c>
      <c r="Q1208" s="41" t="s">
        <v>114</v>
      </c>
      <c r="R1208" s="7" t="s">
        <v>499</v>
      </c>
      <c r="S1208" s="41">
        <v>1</v>
      </c>
      <c r="T1208" s="46">
        <v>0</v>
      </c>
      <c r="U1208" s="7">
        <v>12</v>
      </c>
      <c r="V1208" s="41" t="s">
        <v>84</v>
      </c>
      <c r="W1208" s="41" t="s">
        <v>782</v>
      </c>
      <c r="X1208" s="7" t="s">
        <v>34</v>
      </c>
      <c r="Y1208" s="10">
        <v>250</v>
      </c>
      <c r="Z1208" s="23" t="s">
        <v>35</v>
      </c>
      <c r="AA1208" s="12" t="s">
        <v>52</v>
      </c>
      <c r="AB1208" s="63"/>
      <c r="AC1208" s="41"/>
      <c r="AF1208" s="23"/>
    </row>
    <row r="1209" spans="1:32" ht="15" customHeight="1" x14ac:dyDescent="0.25">
      <c r="A1209" s="42" t="s">
        <v>1232</v>
      </c>
      <c r="B1209" s="47">
        <v>45513</v>
      </c>
      <c r="C1209" s="44">
        <f>YEAR(B1209) - YEAR(_xlfn.MINIFS($B:$B, $A:$A, A1209)) + 1</f>
        <v>2</v>
      </c>
      <c r="D1209" s="15">
        <f>IF(C1209=1, 1500 - SUMIFS($Y:$Y, $A:$A, A1209, $C:$C, C1209, $E:$E, "Approved", $Z:$Z, "&lt;&gt;PFA GC", $F:$F, "&lt;&gt;No"),
   IF(C1209=2, 1000 - SUMIFS($Y:$Y, $A:$A, A1209, $C:$C, C1209, $E:$E, "Approved", $Z:$Z, "&lt;&gt;PFA GC", $F:$F, "&lt;&gt;No"),
   IF(C1209&gt;=3, 500 - SUMIFS($Y:$Y, $A:$A, A1209, $C:$C, C1209, $E:$E, "Approved", $Z:$Z, "&lt;&gt;PFA GC", $F:$F, "&lt;&gt;No"), "")))</f>
        <v>-275</v>
      </c>
      <c r="E1209" s="29" t="s">
        <v>28</v>
      </c>
      <c r="F1209" s="49">
        <v>45513</v>
      </c>
      <c r="G1209" s="28" t="s">
        <v>30</v>
      </c>
      <c r="H1209" s="41"/>
      <c r="I1209" s="41"/>
      <c r="J1209" s="41"/>
      <c r="K1209" s="41"/>
      <c r="L1209" s="55">
        <v>24133</v>
      </c>
      <c r="M1209" s="41"/>
      <c r="N1209" s="41"/>
      <c r="O1209" s="41"/>
      <c r="P1209" s="41"/>
      <c r="Q1209" s="41"/>
      <c r="R1209" s="7"/>
      <c r="S1209" s="41"/>
      <c r="T1209" s="46"/>
      <c r="U1209" s="7"/>
      <c r="V1209" s="22" t="s">
        <v>32</v>
      </c>
      <c r="W1209" s="41" t="s">
        <v>156</v>
      </c>
      <c r="X1209" s="7" t="s">
        <v>34</v>
      </c>
      <c r="Y1209" s="10">
        <v>25</v>
      </c>
      <c r="Z1209" s="23" t="s">
        <v>89</v>
      </c>
      <c r="AA1209" s="41" t="s">
        <v>63</v>
      </c>
      <c r="AB1209" s="63"/>
      <c r="AC1209" s="41"/>
      <c r="AF1209" s="23"/>
    </row>
    <row r="1210" spans="1:32" ht="15" customHeight="1" x14ac:dyDescent="0.25">
      <c r="A1210" s="30" t="s">
        <v>1648</v>
      </c>
      <c r="B1210" s="13">
        <v>45513</v>
      </c>
      <c r="C1210" s="29">
        <f>YEAR(B1210) - YEAR(_xlfn.MINIFS($B:$B, $A:$A, A1210)) + 1</f>
        <v>1</v>
      </c>
      <c r="D1210" s="15">
        <f>IF(C1210=1, 1500 - SUMIFS($Y:$Y, $A:$A, A1210, $C:$C, C1210, $E:$E, "Approved", $Z:$Z, "&lt;&gt;PFA GC", $F:$F, "&lt;&gt;No"),
   IF(C1210=2, 1000 - SUMIFS($Y:$Y, $A:$A, A1210, $C:$C, C1210, $E:$E, "Approved", $Z:$Z, "&lt;&gt;PFA GC", $F:$F, "&lt;&gt;No"),
   IF(C1210&gt;=3, 500 - SUMIFS($Y:$Y, $A:$A, A1210, $C:$C, C1210, $E:$E, "Approved", $Z:$Z, "&lt;&gt;PFA GC", $F:$F, "&lt;&gt;No"), "")))</f>
        <v>-2.1199999999998909</v>
      </c>
      <c r="E1210" s="29" t="s">
        <v>28</v>
      </c>
      <c r="F1210" s="28" t="s">
        <v>29</v>
      </c>
      <c r="G1210" s="29" t="s">
        <v>30</v>
      </c>
      <c r="H1210" s="23" t="s">
        <v>110</v>
      </c>
      <c r="I1210" s="23" t="s">
        <v>94</v>
      </c>
      <c r="J1210" s="23">
        <v>68355</v>
      </c>
      <c r="K1210" s="37" t="s">
        <v>95</v>
      </c>
      <c r="L1210" s="20">
        <v>30567</v>
      </c>
      <c r="M1210" s="37" t="s">
        <v>101</v>
      </c>
      <c r="N1210" s="37" t="s">
        <v>102</v>
      </c>
      <c r="O1210" s="37" t="s">
        <v>98</v>
      </c>
      <c r="P1210" s="37" t="s">
        <v>270</v>
      </c>
      <c r="Q1210" s="37" t="s">
        <v>231</v>
      </c>
      <c r="R1210" s="7" t="s">
        <v>499</v>
      </c>
      <c r="S1210" s="23">
        <v>1</v>
      </c>
      <c r="T1210" s="43">
        <v>438</v>
      </c>
      <c r="U1210" s="7">
        <v>200</v>
      </c>
      <c r="V1210" s="22" t="s">
        <v>85</v>
      </c>
      <c r="W1210" s="23" t="s">
        <v>692</v>
      </c>
      <c r="X1210" s="7" t="s">
        <v>42</v>
      </c>
      <c r="Y1210" s="10">
        <v>161.80000000000001</v>
      </c>
      <c r="Z1210" s="23" t="s">
        <v>38</v>
      </c>
      <c r="AA1210" s="12" t="s">
        <v>62</v>
      </c>
      <c r="AB1210" s="51"/>
      <c r="AC1210" s="23"/>
      <c r="AF1210" s="23"/>
    </row>
    <row r="1211" spans="1:32" ht="15" customHeight="1" x14ac:dyDescent="0.25">
      <c r="A1211" s="42" t="s">
        <v>1769</v>
      </c>
      <c r="B1211" s="47">
        <v>45516</v>
      </c>
      <c r="C1211" s="44">
        <f>YEAR(B1211) - YEAR(_xlfn.MINIFS($B:$B, $A:$A, A1211)) + 1</f>
        <v>1</v>
      </c>
      <c r="D1211" s="15">
        <f>IF(C1211=1, 1500 - SUMIFS($Y:$Y, $A:$A, A1211, $C:$C, C1211, $E:$E, "Approved", $Z:$Z, "&lt;&gt;PFA GC", $F:$F, "&lt;&gt;No"),
   IF(C1211=2, 1000 - SUMIFS($Y:$Y, $A:$A, A1211, $C:$C, C1211, $E:$E, "Approved", $Z:$Z, "&lt;&gt;PFA GC", $F:$F, "&lt;&gt;No"),
   IF(C1211&gt;=3, 500 - SUMIFS($Y:$Y, $A:$A, A1211, $C:$C, C1211, $E:$E, "Approved", $Z:$Z, "&lt;&gt;PFA GC", $F:$F, "&lt;&gt;No"), "")))</f>
        <v>653.34</v>
      </c>
      <c r="E1211" s="29" t="s">
        <v>28</v>
      </c>
      <c r="F1211" s="28">
        <v>45574</v>
      </c>
      <c r="G1211" s="28" t="s">
        <v>30</v>
      </c>
      <c r="H1211" s="41" t="s">
        <v>787</v>
      </c>
      <c r="I1211" s="23" t="s">
        <v>125</v>
      </c>
      <c r="J1211" s="41">
        <v>68419</v>
      </c>
      <c r="K1211" s="41" t="s">
        <v>95</v>
      </c>
      <c r="L1211" s="55">
        <v>21074</v>
      </c>
      <c r="M1211" s="41" t="s">
        <v>96</v>
      </c>
      <c r="N1211" s="41" t="s">
        <v>97</v>
      </c>
      <c r="O1211" s="41" t="s">
        <v>98</v>
      </c>
      <c r="P1211" s="41" t="s">
        <v>270</v>
      </c>
      <c r="Q1211" s="41" t="s">
        <v>114</v>
      </c>
      <c r="R1211" s="7" t="s">
        <v>486</v>
      </c>
      <c r="S1211" s="41">
        <v>2</v>
      </c>
      <c r="T1211" s="46">
        <v>3196</v>
      </c>
      <c r="U1211" s="7">
        <v>13</v>
      </c>
      <c r="V1211" s="34" t="s">
        <v>82</v>
      </c>
      <c r="W1211" s="23" t="s">
        <v>636</v>
      </c>
      <c r="X1211" s="7" t="s">
        <v>45</v>
      </c>
      <c r="Y1211" s="10">
        <v>62.01</v>
      </c>
      <c r="Z1211" s="41" t="s">
        <v>38</v>
      </c>
      <c r="AA1211" s="41" t="s">
        <v>46</v>
      </c>
      <c r="AB1211" s="63"/>
      <c r="AC1211" s="41"/>
      <c r="AF1211" s="23"/>
    </row>
    <row r="1212" spans="1:32" ht="15" customHeight="1" x14ac:dyDescent="0.25">
      <c r="A1212" s="42" t="s">
        <v>1769</v>
      </c>
      <c r="B1212" s="47">
        <v>45516</v>
      </c>
      <c r="C1212" s="44">
        <f>YEAR(B1212) - YEAR(_xlfn.MINIFS($B:$B, $A:$A, A1212)) + 1</f>
        <v>1</v>
      </c>
      <c r="D1212" s="15">
        <f>IF(C1212=1, 1500 - SUMIFS($Y:$Y, $A:$A, A1212, $C:$C, C1212, $E:$E, "Approved", $Z:$Z, "&lt;&gt;PFA GC", $F:$F, "&lt;&gt;No"),
   IF(C1212=2, 1000 - SUMIFS($Y:$Y, $A:$A, A1212, $C:$C, C1212, $E:$E, "Approved", $Z:$Z, "&lt;&gt;PFA GC", $F:$F, "&lt;&gt;No"),
   IF(C1212&gt;=3, 500 - SUMIFS($Y:$Y, $A:$A, A1212, $C:$C, C1212, $E:$E, "Approved", $Z:$Z, "&lt;&gt;PFA GC", $F:$F, "&lt;&gt;No"), "")))</f>
        <v>653.34</v>
      </c>
      <c r="E1212" s="29" t="s">
        <v>28</v>
      </c>
      <c r="F1212" s="28">
        <v>45567</v>
      </c>
      <c r="G1212" s="28" t="s">
        <v>30</v>
      </c>
      <c r="H1212" s="41" t="s">
        <v>787</v>
      </c>
      <c r="I1212" s="23" t="s">
        <v>125</v>
      </c>
      <c r="J1212" s="41">
        <v>68419</v>
      </c>
      <c r="K1212" s="41" t="s">
        <v>95</v>
      </c>
      <c r="L1212" s="55">
        <v>21074</v>
      </c>
      <c r="M1212" s="41" t="s">
        <v>96</v>
      </c>
      <c r="N1212" s="41" t="s">
        <v>97</v>
      </c>
      <c r="O1212" s="41" t="s">
        <v>98</v>
      </c>
      <c r="P1212" s="41" t="s">
        <v>270</v>
      </c>
      <c r="Q1212" s="41" t="s">
        <v>114</v>
      </c>
      <c r="R1212" s="7" t="s">
        <v>486</v>
      </c>
      <c r="S1212" s="41">
        <v>2</v>
      </c>
      <c r="T1212" s="46">
        <v>3196</v>
      </c>
      <c r="U1212" s="7">
        <v>13</v>
      </c>
      <c r="V1212" s="34" t="s">
        <v>82</v>
      </c>
      <c r="W1212" s="23" t="s">
        <v>636</v>
      </c>
      <c r="X1212" s="7" t="s">
        <v>45</v>
      </c>
      <c r="Y1212" s="10">
        <v>114.65</v>
      </c>
      <c r="Z1212" s="41" t="s">
        <v>38</v>
      </c>
      <c r="AA1212" s="41" t="s">
        <v>821</v>
      </c>
      <c r="AB1212" s="63"/>
      <c r="AC1212" s="41"/>
      <c r="AF1212" s="23"/>
    </row>
    <row r="1213" spans="1:32" ht="15" customHeight="1" x14ac:dyDescent="0.25">
      <c r="A1213" s="42" t="s">
        <v>1769</v>
      </c>
      <c r="B1213" s="47">
        <v>45516</v>
      </c>
      <c r="C1213" s="44">
        <f>YEAR(B1213) - YEAR(_xlfn.MINIFS($B:$B, $A:$A, A1213)) + 1</f>
        <v>1</v>
      </c>
      <c r="D1213" s="15">
        <f>IF(C1213=1, 1500 - SUMIFS($Y:$Y, $A:$A, A1213, $C:$C, C1213, $E:$E, "Approved", $Z:$Z, "&lt;&gt;PFA GC", $F:$F, "&lt;&gt;No"),
   IF(C1213=2, 1000 - SUMIFS($Y:$Y, $A:$A, A1213, $C:$C, C1213, $E:$E, "Approved", $Z:$Z, "&lt;&gt;PFA GC", $F:$F, "&lt;&gt;No"),
   IF(C1213&gt;=3, 500 - SUMIFS($Y:$Y, $A:$A, A1213, $C:$C, C1213, $E:$E, "Approved", $Z:$Z, "&lt;&gt;PFA GC", $F:$F, "&lt;&gt;No"), "")))</f>
        <v>653.34</v>
      </c>
      <c r="E1213" s="29" t="s">
        <v>28</v>
      </c>
      <c r="F1213" s="28">
        <v>45567</v>
      </c>
      <c r="G1213" s="28" t="s">
        <v>30</v>
      </c>
      <c r="H1213" s="41" t="s">
        <v>787</v>
      </c>
      <c r="I1213" s="23" t="s">
        <v>125</v>
      </c>
      <c r="J1213" s="41">
        <v>68419</v>
      </c>
      <c r="K1213" s="41" t="s">
        <v>95</v>
      </c>
      <c r="L1213" s="55">
        <v>21074</v>
      </c>
      <c r="M1213" s="41" t="s">
        <v>96</v>
      </c>
      <c r="N1213" s="41" t="s">
        <v>97</v>
      </c>
      <c r="O1213" s="41" t="s">
        <v>98</v>
      </c>
      <c r="P1213" s="41" t="s">
        <v>270</v>
      </c>
      <c r="Q1213" s="41" t="s">
        <v>114</v>
      </c>
      <c r="R1213" s="7" t="s">
        <v>486</v>
      </c>
      <c r="S1213" s="41">
        <v>2</v>
      </c>
      <c r="T1213" s="46">
        <v>3196</v>
      </c>
      <c r="U1213" s="7">
        <v>13</v>
      </c>
      <c r="V1213" s="34" t="s">
        <v>82</v>
      </c>
      <c r="W1213" s="23" t="s">
        <v>636</v>
      </c>
      <c r="X1213" s="7" t="s">
        <v>45</v>
      </c>
      <c r="Y1213" s="10">
        <v>170</v>
      </c>
      <c r="Z1213" s="41" t="s">
        <v>38</v>
      </c>
      <c r="AA1213" s="41" t="s">
        <v>822</v>
      </c>
      <c r="AB1213" s="63"/>
      <c r="AC1213" s="41"/>
      <c r="AF1213" s="23"/>
    </row>
    <row r="1214" spans="1:32" ht="15" customHeight="1" x14ac:dyDescent="0.25">
      <c r="A1214" s="30" t="s">
        <v>1819</v>
      </c>
      <c r="B1214" s="13">
        <v>45516</v>
      </c>
      <c r="C1214" s="44">
        <f>YEAR(B1214) - YEAR(_xlfn.MINIFS($B:$B, $A:$A, A1214)) + 1</f>
        <v>1</v>
      </c>
      <c r="D1214" s="15">
        <f>IF(C1214=1, 1500 - SUMIFS($Y:$Y, $A:$A, A1214, $C:$C, C1214, $E:$E, "Approved", $Z:$Z, "&lt;&gt;PFA GC", $F:$F, "&lt;&gt;No"),
   IF(C1214=2, 1000 - SUMIFS($Y:$Y, $A:$A, A1214, $C:$C, C1214, $E:$E, "Approved", $Z:$Z, "&lt;&gt;PFA GC", $F:$F, "&lt;&gt;No"),
   IF(C1214&gt;=3, 500 - SUMIFS($Y:$Y, $A:$A, A1214, $C:$C, C1214, $E:$E, "Approved", $Z:$Z, "&lt;&gt;PFA GC", $F:$F, "&lt;&gt;No"), "")))</f>
        <v>1500</v>
      </c>
      <c r="E1214" s="44" t="s">
        <v>139</v>
      </c>
      <c r="F1214" s="28" t="s">
        <v>99</v>
      </c>
      <c r="G1214" s="29" t="s">
        <v>202</v>
      </c>
      <c r="H1214" s="23" t="s">
        <v>93</v>
      </c>
      <c r="I1214" s="23" t="s">
        <v>94</v>
      </c>
      <c r="J1214" s="23">
        <v>68516</v>
      </c>
      <c r="K1214" s="37" t="s">
        <v>95</v>
      </c>
      <c r="L1214" s="20">
        <v>25411</v>
      </c>
      <c r="M1214" s="37" t="s">
        <v>96</v>
      </c>
      <c r="N1214" s="37" t="s">
        <v>97</v>
      </c>
      <c r="O1214" s="37" t="s">
        <v>98</v>
      </c>
      <c r="P1214" s="37" t="s">
        <v>270</v>
      </c>
      <c r="Q1214" s="37" t="s">
        <v>114</v>
      </c>
      <c r="R1214" s="7" t="s">
        <v>507</v>
      </c>
      <c r="S1214" s="23">
        <v>2</v>
      </c>
      <c r="T1214" s="43">
        <v>4578</v>
      </c>
      <c r="U1214" s="7">
        <v>13</v>
      </c>
      <c r="V1214" s="22" t="s">
        <v>82</v>
      </c>
      <c r="W1214" s="23" t="s">
        <v>636</v>
      </c>
      <c r="X1214" s="7" t="s">
        <v>33</v>
      </c>
      <c r="Y1214" s="10">
        <v>877.62</v>
      </c>
      <c r="Z1214" s="23"/>
      <c r="AA1214" s="12"/>
      <c r="AB1214" s="63"/>
      <c r="AC1214" s="41"/>
      <c r="AF1214" s="23"/>
    </row>
    <row r="1215" spans="1:32" ht="15" customHeight="1" x14ac:dyDescent="0.25">
      <c r="A1215" s="42" t="s">
        <v>1818</v>
      </c>
      <c r="B1215" s="47">
        <v>45516</v>
      </c>
      <c r="C1215" s="44">
        <f>YEAR(B1215) - YEAR(_xlfn.MINIFS($B:$B, $A:$A, A1215)) + 1</f>
        <v>1</v>
      </c>
      <c r="D1215" s="15">
        <f>IF(C1215=1, 1500 - SUMIFS($Y:$Y, $A:$A, A1215, $C:$C, C1215, $E:$E, "Approved", $Z:$Z, "&lt;&gt;PFA GC", $F:$F, "&lt;&gt;No"),
   IF(C1215=2, 1000 - SUMIFS($Y:$Y, $A:$A, A1215, $C:$C, C1215, $E:$E, "Approved", $Z:$Z, "&lt;&gt;PFA GC", $F:$F, "&lt;&gt;No"),
   IF(C1215&gt;=3, 500 - SUMIFS($Y:$Y, $A:$A, A1215, $C:$C, C1215, $E:$E, "Approved", $Z:$Z, "&lt;&gt;PFA GC", $F:$F, "&lt;&gt;No"), "")))</f>
        <v>0.72000000000002728</v>
      </c>
      <c r="E1215" s="29" t="s">
        <v>28</v>
      </c>
      <c r="F1215" s="49" t="s">
        <v>29</v>
      </c>
      <c r="G1215" s="44" t="s">
        <v>30</v>
      </c>
      <c r="H1215" s="41" t="s">
        <v>446</v>
      </c>
      <c r="I1215" s="41" t="s">
        <v>94</v>
      </c>
      <c r="J1215" s="41">
        <v>68152</v>
      </c>
      <c r="K1215" s="41" t="s">
        <v>95</v>
      </c>
      <c r="L1215" s="55">
        <v>26216</v>
      </c>
      <c r="M1215" s="41" t="s">
        <v>101</v>
      </c>
      <c r="N1215" s="41" t="s">
        <v>97</v>
      </c>
      <c r="O1215" s="41" t="s">
        <v>103</v>
      </c>
      <c r="P1215" s="41" t="s">
        <v>270</v>
      </c>
      <c r="Q1215" s="41" t="s">
        <v>114</v>
      </c>
      <c r="R1215" s="7" t="s">
        <v>488</v>
      </c>
      <c r="S1215" s="41">
        <v>1</v>
      </c>
      <c r="T1215" s="46">
        <v>0</v>
      </c>
      <c r="U1215" s="7">
        <v>10</v>
      </c>
      <c r="V1215" s="22" t="s">
        <v>32</v>
      </c>
      <c r="W1215" s="23" t="s">
        <v>39</v>
      </c>
      <c r="X1215" s="7" t="s">
        <v>49</v>
      </c>
      <c r="Y1215" s="10">
        <v>784.28</v>
      </c>
      <c r="Z1215" s="41" t="s">
        <v>38</v>
      </c>
      <c r="AA1215" s="41" t="s">
        <v>823</v>
      </c>
      <c r="AB1215" s="51"/>
      <c r="AC1215" s="23"/>
      <c r="AF1215" s="23"/>
    </row>
    <row r="1216" spans="1:32" ht="15" customHeight="1" x14ac:dyDescent="0.25">
      <c r="A1216" s="42" t="s">
        <v>1821</v>
      </c>
      <c r="B1216" s="47">
        <v>45517</v>
      </c>
      <c r="C1216" s="44">
        <f>YEAR(B1216) - YEAR(_xlfn.MINIFS($B:$B, $A:$A, A1216)) + 1</f>
        <v>1</v>
      </c>
      <c r="D1216" s="15">
        <f>IF(C1216=1, 1500 - SUMIFS($Y:$Y, $A:$A, A1216, $C:$C, C1216, $E:$E, "Approved", $Z:$Z, "&lt;&gt;PFA GC", $F:$F, "&lt;&gt;No"),
   IF(C1216=2, 1000 - SUMIFS($Y:$Y, $A:$A, A1216, $C:$C, C1216, $E:$E, "Approved", $Z:$Z, "&lt;&gt;PFA GC", $F:$F, "&lt;&gt;No"),
   IF(C1216&gt;=3, 500 - SUMIFS($Y:$Y, $A:$A, A1216, $C:$C, C1216, $E:$E, "Approved", $Z:$Z, "&lt;&gt;PFA GC", $F:$F, "&lt;&gt;No"), "")))</f>
        <v>415</v>
      </c>
      <c r="E1216" s="29" t="s">
        <v>28</v>
      </c>
      <c r="F1216" s="49" t="s">
        <v>29</v>
      </c>
      <c r="G1216" s="44" t="s">
        <v>30</v>
      </c>
      <c r="H1216" s="41" t="s">
        <v>824</v>
      </c>
      <c r="I1216" s="41" t="s">
        <v>471</v>
      </c>
      <c r="J1216" s="41">
        <v>51503</v>
      </c>
      <c r="K1216" s="41" t="s">
        <v>95</v>
      </c>
      <c r="L1216" s="55">
        <v>21442</v>
      </c>
      <c r="M1216" s="41" t="s">
        <v>96</v>
      </c>
      <c r="N1216" s="41" t="s">
        <v>102</v>
      </c>
      <c r="O1216" s="41" t="s">
        <v>98</v>
      </c>
      <c r="P1216" s="41" t="s">
        <v>270</v>
      </c>
      <c r="Q1216" s="41" t="s">
        <v>114</v>
      </c>
      <c r="R1216" s="7" t="s">
        <v>486</v>
      </c>
      <c r="S1216" s="41">
        <v>0</v>
      </c>
      <c r="T1216" s="46">
        <v>0</v>
      </c>
      <c r="U1216" s="7" t="s">
        <v>825</v>
      </c>
      <c r="V1216" s="22" t="s">
        <v>826</v>
      </c>
      <c r="W1216" s="41" t="s">
        <v>827</v>
      </c>
      <c r="X1216" s="7" t="s">
        <v>41</v>
      </c>
      <c r="Y1216" s="10">
        <v>1085</v>
      </c>
      <c r="Z1216" s="41" t="s">
        <v>232</v>
      </c>
      <c r="AA1216" s="41"/>
      <c r="AB1216" s="51"/>
      <c r="AC1216" s="23"/>
      <c r="AF1216" s="23"/>
    </row>
    <row r="1217" spans="1:32" ht="15" customHeight="1" x14ac:dyDescent="0.25">
      <c r="A1217" s="42" t="s">
        <v>1820</v>
      </c>
      <c r="B1217" s="47">
        <v>45517</v>
      </c>
      <c r="C1217" s="44">
        <f>YEAR(B1217) - YEAR(_xlfn.MINIFS($B:$B, $A:$A, A1217)) + 1</f>
        <v>1</v>
      </c>
      <c r="D1217" s="15">
        <f>IF(C1217=1, 1500 - SUMIFS($Y:$Y, $A:$A, A1217, $C:$C, C1217, $E:$E, "Approved", $Z:$Z, "&lt;&gt;PFA GC", $F:$F, "&lt;&gt;No"),
   IF(C1217=2, 1000 - SUMIFS($Y:$Y, $A:$A, A1217, $C:$C, C1217, $E:$E, "Approved", $Z:$Z, "&lt;&gt;PFA GC", $F:$F, "&lt;&gt;No"),
   IF(C1217&gt;=3, 500 - SUMIFS($Y:$Y, $A:$A, A1217, $C:$C, C1217, $E:$E, "Approved", $Z:$Z, "&lt;&gt;PFA GC", $F:$F, "&lt;&gt;No"), "")))</f>
        <v>1230.0999999999999</v>
      </c>
      <c r="E1217" s="29" t="s">
        <v>28</v>
      </c>
      <c r="F1217" s="49" t="s">
        <v>29</v>
      </c>
      <c r="G1217" s="44" t="s">
        <v>30</v>
      </c>
      <c r="H1217" s="41" t="s">
        <v>546</v>
      </c>
      <c r="I1217" s="41" t="s">
        <v>94</v>
      </c>
      <c r="J1217" s="41">
        <v>68420</v>
      </c>
      <c r="K1217" s="41" t="s">
        <v>95</v>
      </c>
      <c r="L1217" s="55">
        <v>23582</v>
      </c>
      <c r="M1217" s="41" t="s">
        <v>101</v>
      </c>
      <c r="N1217" s="41" t="s">
        <v>97</v>
      </c>
      <c r="O1217" s="41" t="s">
        <v>98</v>
      </c>
      <c r="P1217" s="41" t="s">
        <v>270</v>
      </c>
      <c r="Q1217" s="41" t="s">
        <v>114</v>
      </c>
      <c r="R1217" s="7" t="s">
        <v>499</v>
      </c>
      <c r="S1217" s="41">
        <v>4</v>
      </c>
      <c r="T1217" s="46">
        <v>1678.9</v>
      </c>
      <c r="U1217" s="7">
        <v>100</v>
      </c>
      <c r="V1217" s="34" t="s">
        <v>85</v>
      </c>
      <c r="W1217" s="41" t="s">
        <v>130</v>
      </c>
      <c r="X1217" s="7" t="s">
        <v>49</v>
      </c>
      <c r="Y1217" s="10">
        <v>269.89999999999998</v>
      </c>
      <c r="Z1217" s="41"/>
      <c r="AA1217" s="41"/>
      <c r="AB1217" s="63"/>
      <c r="AC1217" s="41"/>
      <c r="AF1217" s="23"/>
    </row>
    <row r="1218" spans="1:32" ht="15" customHeight="1" x14ac:dyDescent="0.25">
      <c r="A1218" s="42" t="s">
        <v>1681</v>
      </c>
      <c r="B1218" s="47">
        <v>45518</v>
      </c>
      <c r="C1218" s="44">
        <f>YEAR(B1218) - YEAR(_xlfn.MINIFS($B:$B, $A:$A, A1218)) + 1</f>
        <v>1</v>
      </c>
      <c r="D1218" s="15">
        <f>IF(C1218=1, 1500 - SUMIFS($Y:$Y, $A:$A, A1218, $C:$C, C1218, $E:$E, "Approved", $Z:$Z, "&lt;&gt;PFA GC", $F:$F, "&lt;&gt;No"),
   IF(C1218=2, 1000 - SUMIFS($Y:$Y, $A:$A, A1218, $C:$C, C1218, $E:$E, "Approved", $Z:$Z, "&lt;&gt;PFA GC", $F:$F, "&lt;&gt;No"),
   IF(C1218&gt;=3, 500 - SUMIFS($Y:$Y, $A:$A, A1218, $C:$C, C1218, $E:$E, "Approved", $Z:$Z, "&lt;&gt;PFA GC", $F:$F, "&lt;&gt;No"), "")))</f>
        <v>328.3599999999999</v>
      </c>
      <c r="E1218" s="29" t="s">
        <v>28</v>
      </c>
      <c r="F1218" s="49">
        <v>45518</v>
      </c>
      <c r="G1218" s="28" t="s">
        <v>30</v>
      </c>
      <c r="H1218" s="41"/>
      <c r="I1218" s="41"/>
      <c r="J1218" s="41"/>
      <c r="K1218" s="41"/>
      <c r="L1218" s="55">
        <v>18412</v>
      </c>
      <c r="M1218" s="41"/>
      <c r="N1218" s="41"/>
      <c r="O1218" s="41"/>
      <c r="P1218" s="41"/>
      <c r="Q1218" s="41"/>
      <c r="R1218" s="7"/>
      <c r="S1218" s="41"/>
      <c r="T1218" s="46"/>
      <c r="U1218" s="7"/>
      <c r="V1218" s="22" t="s">
        <v>32</v>
      </c>
      <c r="W1218" s="41" t="s">
        <v>250</v>
      </c>
      <c r="X1218" s="7" t="s">
        <v>34</v>
      </c>
      <c r="Y1218" s="10">
        <v>100</v>
      </c>
      <c r="Z1218" s="23" t="s">
        <v>89</v>
      </c>
      <c r="AA1218" s="41" t="s">
        <v>63</v>
      </c>
      <c r="AB1218" s="63"/>
      <c r="AC1218" s="41"/>
      <c r="AF1218" s="23"/>
    </row>
    <row r="1219" spans="1:32" ht="15" customHeight="1" x14ac:dyDescent="0.25">
      <c r="A1219" s="42" t="s">
        <v>1822</v>
      </c>
      <c r="B1219" s="47">
        <v>45518</v>
      </c>
      <c r="C1219" s="29">
        <f>YEAR(B1219) - YEAR(_xlfn.MINIFS($B:$B, $A:$A, A1219)) + 1</f>
        <v>1</v>
      </c>
      <c r="D1219" s="15">
        <f>IF(C1219=1, 1500 - SUMIFS($Y:$Y, $A:$A, A1219, $C:$C, C1219, $E:$E, "Approved", $Z:$Z, "&lt;&gt;PFA GC", $F:$F, "&lt;&gt;No"),
   IF(C1219=2, 1000 - SUMIFS($Y:$Y, $A:$A, A1219, $C:$C, C1219, $E:$E, "Approved", $Z:$Z, "&lt;&gt;PFA GC", $F:$F, "&lt;&gt;No"),
   IF(C1219&gt;=3, 500 - SUMIFS($Y:$Y, $A:$A, A1219, $C:$C, C1219, $E:$E, "Approved", $Z:$Z, "&lt;&gt;PFA GC", $F:$F, "&lt;&gt;No"), "")))</f>
        <v>1500</v>
      </c>
      <c r="E1219" s="29" t="s">
        <v>28</v>
      </c>
      <c r="F1219" s="49">
        <v>45518</v>
      </c>
      <c r="G1219" s="28" t="s">
        <v>30</v>
      </c>
      <c r="H1219" s="41"/>
      <c r="I1219" s="41"/>
      <c r="J1219" s="41"/>
      <c r="K1219" s="41"/>
      <c r="L1219" s="55">
        <v>23411</v>
      </c>
      <c r="M1219" s="41"/>
      <c r="N1219" s="41"/>
      <c r="O1219" s="41"/>
      <c r="P1219" s="41"/>
      <c r="Q1219" s="41"/>
      <c r="R1219" s="7"/>
      <c r="S1219" s="41"/>
      <c r="T1219" s="46"/>
      <c r="U1219" s="7"/>
      <c r="V1219" s="22" t="s">
        <v>32</v>
      </c>
      <c r="W1219" s="41" t="s">
        <v>250</v>
      </c>
      <c r="X1219" s="7" t="s">
        <v>34</v>
      </c>
      <c r="Y1219" s="10">
        <v>25</v>
      </c>
      <c r="Z1219" s="23" t="s">
        <v>89</v>
      </c>
      <c r="AA1219" s="41" t="s">
        <v>63</v>
      </c>
      <c r="AB1219" s="63"/>
      <c r="AC1219" s="41"/>
      <c r="AF1219" s="23"/>
    </row>
    <row r="1220" spans="1:32" ht="15" customHeight="1" x14ac:dyDescent="0.25">
      <c r="A1220" s="42" t="s">
        <v>1823</v>
      </c>
      <c r="B1220" s="47">
        <v>45518</v>
      </c>
      <c r="C1220" s="44">
        <f>YEAR(B1220) - YEAR(_xlfn.MINIFS($B:$B, $A:$A, A1220)) + 1</f>
        <v>1</v>
      </c>
      <c r="D1220" s="15">
        <f>IF(C1220=1, 1500 - SUMIFS($Y:$Y, $A:$A, A1220, $C:$C, C1220, $E:$E, "Approved", $Z:$Z, "&lt;&gt;PFA GC", $F:$F, "&lt;&gt;No"),
   IF(C1220=2, 1000 - SUMIFS($Y:$Y, $A:$A, A1220, $C:$C, C1220, $E:$E, "Approved", $Z:$Z, "&lt;&gt;PFA GC", $F:$F, "&lt;&gt;No"),
   IF(C1220&gt;=3, 500 - SUMIFS($Y:$Y, $A:$A, A1220, $C:$C, C1220, $E:$E, "Approved", $Z:$Z, "&lt;&gt;PFA GC", $F:$F, "&lt;&gt;No"), "")))</f>
        <v>0</v>
      </c>
      <c r="E1220" s="29" t="s">
        <v>28</v>
      </c>
      <c r="F1220" s="28">
        <v>45567</v>
      </c>
      <c r="G1220" s="28" t="s">
        <v>30</v>
      </c>
      <c r="H1220" s="41" t="s">
        <v>93</v>
      </c>
      <c r="I1220" s="41" t="s">
        <v>94</v>
      </c>
      <c r="J1220" s="41">
        <v>68503</v>
      </c>
      <c r="K1220" s="41" t="s">
        <v>95</v>
      </c>
      <c r="L1220" s="55">
        <v>28925</v>
      </c>
      <c r="M1220" s="41" t="s">
        <v>101</v>
      </c>
      <c r="N1220" s="41" t="s">
        <v>102</v>
      </c>
      <c r="O1220" s="41" t="s">
        <v>103</v>
      </c>
      <c r="P1220" s="41" t="s">
        <v>270</v>
      </c>
      <c r="Q1220" s="41" t="s">
        <v>323</v>
      </c>
      <c r="R1220" s="7" t="s">
        <v>488</v>
      </c>
      <c r="S1220" s="41">
        <v>1</v>
      </c>
      <c r="T1220" s="46">
        <v>0</v>
      </c>
      <c r="U1220" s="7">
        <v>20</v>
      </c>
      <c r="V1220" s="34" t="s">
        <v>81</v>
      </c>
      <c r="W1220" s="41" t="s">
        <v>580</v>
      </c>
      <c r="X1220" s="7" t="s">
        <v>43</v>
      </c>
      <c r="Y1220" s="10">
        <v>1500</v>
      </c>
      <c r="Z1220" s="23" t="s">
        <v>232</v>
      </c>
      <c r="AA1220" s="12" t="s">
        <v>829</v>
      </c>
      <c r="AB1220" s="51"/>
      <c r="AC1220" s="23"/>
      <c r="AF1220" s="23"/>
    </row>
    <row r="1221" spans="1:32" ht="15" customHeight="1" x14ac:dyDescent="0.25">
      <c r="A1221" s="42" t="s">
        <v>1771</v>
      </c>
      <c r="B1221" s="47">
        <v>45518</v>
      </c>
      <c r="C1221" s="44">
        <f>YEAR(B1221) - YEAR(_xlfn.MINIFS($B:$B, $A:$A, A1221)) + 1</f>
        <v>1</v>
      </c>
      <c r="D1221" s="15">
        <f>IF(C1221=1, 1500 - SUMIFS($Y:$Y, $A:$A, A1221, $C:$C, C1221, $E:$E, "Approved", $Z:$Z, "&lt;&gt;PFA GC", $F:$F, "&lt;&gt;No"),
   IF(C1221=2, 1000 - SUMIFS($Y:$Y, $A:$A, A1221, $C:$C, C1221, $E:$E, "Approved", $Z:$Z, "&lt;&gt;PFA GC", $F:$F, "&lt;&gt;No"),
   IF(C1221&gt;=3, 500 - SUMIFS($Y:$Y, $A:$A, A1221, $C:$C, C1221, $E:$E, "Approved", $Z:$Z, "&lt;&gt;PFA GC", $F:$F, "&lt;&gt;No"), "")))</f>
        <v>70</v>
      </c>
      <c r="E1221" s="29" t="s">
        <v>28</v>
      </c>
      <c r="F1221" s="49" t="s">
        <v>29</v>
      </c>
      <c r="G1221" s="44" t="s">
        <v>30</v>
      </c>
      <c r="H1221" s="41" t="s">
        <v>93</v>
      </c>
      <c r="I1221" s="41" t="s">
        <v>94</v>
      </c>
      <c r="J1221" s="41">
        <v>68507</v>
      </c>
      <c r="K1221" s="41" t="s">
        <v>95</v>
      </c>
      <c r="L1221" s="55">
        <v>45419</v>
      </c>
      <c r="M1221" s="41" t="s">
        <v>101</v>
      </c>
      <c r="N1221" s="41" t="s">
        <v>102</v>
      </c>
      <c r="O1221" s="41" t="s">
        <v>98</v>
      </c>
      <c r="P1221" s="41" t="s">
        <v>270</v>
      </c>
      <c r="Q1221" s="41" t="s">
        <v>231</v>
      </c>
      <c r="R1221" s="7" t="s">
        <v>486</v>
      </c>
      <c r="S1221" s="41">
        <v>1</v>
      </c>
      <c r="T1221" s="46">
        <v>2338.6999999999998</v>
      </c>
      <c r="U1221" s="7">
        <v>12</v>
      </c>
      <c r="V1221" s="48" t="s">
        <v>85</v>
      </c>
      <c r="W1221" s="41" t="s">
        <v>107</v>
      </c>
      <c r="X1221" s="7" t="s">
        <v>43</v>
      </c>
      <c r="Y1221" s="10">
        <v>715</v>
      </c>
      <c r="Z1221" s="23" t="s">
        <v>232</v>
      </c>
      <c r="AA1221" s="12" t="s">
        <v>828</v>
      </c>
      <c r="AB1221" s="51"/>
      <c r="AC1221" s="23"/>
      <c r="AF1221" s="23"/>
    </row>
    <row r="1222" spans="1:32" ht="15" customHeight="1" x14ac:dyDescent="0.25">
      <c r="A1222" s="42" t="s">
        <v>1719</v>
      </c>
      <c r="B1222" s="47">
        <v>45519</v>
      </c>
      <c r="C1222" s="44">
        <f>YEAR(B1222) - YEAR(_xlfn.MINIFS($B:$B, $A:$A, A1222)) + 1</f>
        <v>1</v>
      </c>
      <c r="D1222" s="15">
        <f>IF(C1222=1, 1500 - SUMIFS($Y:$Y, $A:$A, A1222, $C:$C, C1222, $E:$E, "Approved", $Z:$Z, "&lt;&gt;PFA GC", $F:$F, "&lt;&gt;No"),
   IF(C1222=2, 1000 - SUMIFS($Y:$Y, $A:$A, A1222, $C:$C, C1222, $E:$E, "Approved", $Z:$Z, "&lt;&gt;PFA GC", $F:$F, "&lt;&gt;No"),
   IF(C1222&gt;=3, 500 - SUMIFS($Y:$Y, $A:$A, A1222, $C:$C, C1222, $E:$E, "Approved", $Z:$Z, "&lt;&gt;PFA GC", $F:$F, "&lt;&gt;No"), "")))</f>
        <v>540.38000000000011</v>
      </c>
      <c r="E1222" s="29" t="s">
        <v>28</v>
      </c>
      <c r="F1222" s="49" t="s">
        <v>29</v>
      </c>
      <c r="G1222" s="44" t="s">
        <v>30</v>
      </c>
      <c r="H1222" s="41" t="s">
        <v>446</v>
      </c>
      <c r="I1222" s="41" t="s">
        <v>94</v>
      </c>
      <c r="J1222" s="41">
        <v>68111</v>
      </c>
      <c r="K1222" s="41" t="s">
        <v>106</v>
      </c>
      <c r="L1222" s="55">
        <v>25636</v>
      </c>
      <c r="M1222" s="41" t="s">
        <v>96</v>
      </c>
      <c r="N1222" s="41" t="s">
        <v>97</v>
      </c>
      <c r="O1222" s="41" t="s">
        <v>98</v>
      </c>
      <c r="P1222" s="41" t="s">
        <v>303</v>
      </c>
      <c r="Q1222" s="41" t="s">
        <v>114</v>
      </c>
      <c r="R1222" s="7" t="s">
        <v>115</v>
      </c>
      <c r="S1222" s="41">
        <v>2</v>
      </c>
      <c r="T1222" s="46">
        <v>1</v>
      </c>
      <c r="U1222" s="7">
        <v>5</v>
      </c>
      <c r="V1222" s="22" t="s">
        <v>32</v>
      </c>
      <c r="W1222" s="23" t="s">
        <v>39</v>
      </c>
      <c r="X1222" s="7" t="s">
        <v>33</v>
      </c>
      <c r="Y1222" s="10">
        <v>523.16999999999996</v>
      </c>
      <c r="Z1222" s="23"/>
      <c r="AA1222" s="12"/>
      <c r="AB1222" s="51"/>
      <c r="AC1222" s="23"/>
      <c r="AF1222" s="23"/>
    </row>
    <row r="1223" spans="1:32" ht="15" customHeight="1" x14ac:dyDescent="0.25">
      <c r="A1223" s="42" t="s">
        <v>1824</v>
      </c>
      <c r="B1223" s="47">
        <v>45519</v>
      </c>
      <c r="C1223" s="44">
        <f>YEAR(B1223) - YEAR(_xlfn.MINIFS($B:$B, $A:$A, A1223)) + 1</f>
        <v>1</v>
      </c>
      <c r="D1223" s="15">
        <f>IF(C1223=1, 1500 - SUMIFS($Y:$Y, $A:$A, A1223, $C:$C, C1223, $E:$E, "Approved", $Z:$Z, "&lt;&gt;PFA GC", $F:$F, "&lt;&gt;No"),
   IF(C1223=2, 1000 - SUMIFS($Y:$Y, $A:$A, A1223, $C:$C, C1223, $E:$E, "Approved", $Z:$Z, "&lt;&gt;PFA GC", $F:$F, "&lt;&gt;No"),
   IF(C1223&gt;=3, 500 - SUMIFS($Y:$Y, $A:$A, A1223, $C:$C, C1223, $E:$E, "Approved", $Z:$Z, "&lt;&gt;PFA GC", $F:$F, "&lt;&gt;No"), "")))</f>
        <v>700</v>
      </c>
      <c r="E1223" s="29" t="s">
        <v>28</v>
      </c>
      <c r="F1223" s="49" t="s">
        <v>29</v>
      </c>
      <c r="G1223" s="44" t="s">
        <v>30</v>
      </c>
      <c r="H1223" s="41" t="s">
        <v>93</v>
      </c>
      <c r="I1223" s="41" t="s">
        <v>335</v>
      </c>
      <c r="J1223" s="41">
        <v>68524</v>
      </c>
      <c r="K1223" s="41" t="s">
        <v>95</v>
      </c>
      <c r="L1223" s="55">
        <v>27282</v>
      </c>
      <c r="M1223" s="41" t="s">
        <v>96</v>
      </c>
      <c r="N1223" s="41" t="s">
        <v>102</v>
      </c>
      <c r="O1223" s="41" t="s">
        <v>41</v>
      </c>
      <c r="P1223" s="41" t="s">
        <v>270</v>
      </c>
      <c r="Q1223" s="41" t="s">
        <v>114</v>
      </c>
      <c r="R1223" s="7" t="s">
        <v>507</v>
      </c>
      <c r="S1223" s="41">
        <v>2</v>
      </c>
      <c r="T1223" s="46">
        <v>2500</v>
      </c>
      <c r="U1223" s="7">
        <v>34</v>
      </c>
      <c r="V1223" s="34" t="s">
        <v>82</v>
      </c>
      <c r="W1223" s="23" t="s">
        <v>636</v>
      </c>
      <c r="X1223" s="7" t="s">
        <v>43</v>
      </c>
      <c r="Y1223" s="10">
        <v>800</v>
      </c>
      <c r="Z1223" s="23"/>
      <c r="AA1223" s="12"/>
      <c r="AB1223" s="51"/>
      <c r="AC1223" s="23"/>
      <c r="AF1223" s="23"/>
    </row>
    <row r="1224" spans="1:32" ht="15" customHeight="1" x14ac:dyDescent="0.25">
      <c r="A1224" s="30" t="s">
        <v>1661</v>
      </c>
      <c r="B1224" s="13">
        <v>45519</v>
      </c>
      <c r="C1224" s="29">
        <f>YEAR(B1224) - YEAR(_xlfn.MINIFS($B:$B, $A:$A, A1224)) + 1</f>
        <v>1</v>
      </c>
      <c r="D1224" s="15">
        <f>IF(C1224=1, 1500 - SUMIFS($Y:$Y, $A:$A, A1224, $C:$C, C1224, $E:$E, "Approved", $Z:$Z, "&lt;&gt;PFA GC", $F:$F, "&lt;&gt;No"),
   IF(C1224=2, 1000 - SUMIFS($Y:$Y, $A:$A, A1224, $C:$C, C1224, $E:$E, "Approved", $Z:$Z, "&lt;&gt;PFA GC", $F:$F, "&lt;&gt;No"),
   IF(C1224&gt;=3, 500 - SUMIFS($Y:$Y, $A:$A, A1224, $C:$C, C1224, $E:$E, "Approved", $Z:$Z, "&lt;&gt;PFA GC", $F:$F, "&lt;&gt;No"), "")))</f>
        <v>750</v>
      </c>
      <c r="E1224" s="29" t="s">
        <v>28</v>
      </c>
      <c r="F1224" s="28" t="s">
        <v>29</v>
      </c>
      <c r="G1224" s="29" t="s">
        <v>30</v>
      </c>
      <c r="H1224" s="23" t="s">
        <v>427</v>
      </c>
      <c r="I1224" s="23" t="s">
        <v>94</v>
      </c>
      <c r="J1224" s="23">
        <v>68467</v>
      </c>
      <c r="K1224" s="37"/>
      <c r="L1224" s="20" t="s">
        <v>31</v>
      </c>
      <c r="M1224" s="37"/>
      <c r="R1224" s="7"/>
      <c r="S1224" s="23"/>
      <c r="T1224" s="43"/>
      <c r="U1224" s="7" t="s">
        <v>126</v>
      </c>
      <c r="V1224" s="34" t="s">
        <v>81</v>
      </c>
      <c r="W1224" s="23" t="s">
        <v>351</v>
      </c>
      <c r="X1224" s="7" t="s">
        <v>34</v>
      </c>
      <c r="Y1224" s="10">
        <v>250</v>
      </c>
      <c r="Z1224" s="23" t="s">
        <v>35</v>
      </c>
      <c r="AA1224" s="12" t="s">
        <v>52</v>
      </c>
      <c r="AB1224" s="51"/>
      <c r="AC1224" s="23"/>
      <c r="AF1224" s="23"/>
    </row>
    <row r="1225" spans="1:32" ht="15" customHeight="1" x14ac:dyDescent="0.25">
      <c r="A1225" s="42" t="s">
        <v>1747</v>
      </c>
      <c r="B1225" s="47">
        <v>45520</v>
      </c>
      <c r="C1225" s="44">
        <f>YEAR(B1225) - YEAR(_xlfn.MINIFS($B:$B, $A:$A, A1225)) + 1</f>
        <v>1</v>
      </c>
      <c r="D1225" s="15">
        <f>IF(C1225=1, 1500 - SUMIFS($Y:$Y, $A:$A, A1225, $C:$C, C1225, $E:$E, "Approved", $Z:$Z, "&lt;&gt;PFA GC", $F:$F, "&lt;&gt;No"),
   IF(C1225=2, 1000 - SUMIFS($Y:$Y, $A:$A, A1225, $C:$C, C1225, $E:$E, "Approved", $Z:$Z, "&lt;&gt;PFA GC", $F:$F, "&lt;&gt;No"),
   IF(C1225&gt;=3, 500 - SUMIFS($Y:$Y, $A:$A, A1225, $C:$C, C1225, $E:$E, "Approved", $Z:$Z, "&lt;&gt;PFA GC", $F:$F, "&lt;&gt;No"), "")))</f>
        <v>718.62</v>
      </c>
      <c r="E1225" s="29" t="s">
        <v>28</v>
      </c>
      <c r="F1225" s="49" t="s">
        <v>29</v>
      </c>
      <c r="G1225" s="44" t="s">
        <v>30</v>
      </c>
      <c r="H1225" s="41" t="s">
        <v>775</v>
      </c>
      <c r="I1225" s="41" t="s">
        <v>94</v>
      </c>
      <c r="J1225" s="41">
        <v>68901</v>
      </c>
      <c r="K1225" s="41" t="s">
        <v>95</v>
      </c>
      <c r="L1225" s="55">
        <v>17199</v>
      </c>
      <c r="M1225" s="41" t="s">
        <v>101</v>
      </c>
      <c r="N1225" s="41" t="s">
        <v>97</v>
      </c>
      <c r="O1225" s="41" t="s">
        <v>98</v>
      </c>
      <c r="P1225" s="41" t="s">
        <v>270</v>
      </c>
      <c r="Q1225" s="41" t="s">
        <v>114</v>
      </c>
      <c r="R1225" s="7" t="s">
        <v>486</v>
      </c>
      <c r="S1225" s="41">
        <v>1</v>
      </c>
      <c r="T1225" s="46">
        <v>1641</v>
      </c>
      <c r="U1225" s="7">
        <v>40</v>
      </c>
      <c r="V1225" s="22" t="s">
        <v>32</v>
      </c>
      <c r="W1225" s="41" t="s">
        <v>61</v>
      </c>
      <c r="X1225" s="7" t="s">
        <v>33</v>
      </c>
      <c r="Y1225" s="10">
        <v>126.57</v>
      </c>
      <c r="Z1225" s="23" t="s">
        <v>38</v>
      </c>
      <c r="AA1225" s="12" t="s">
        <v>830</v>
      </c>
      <c r="AB1225" s="51"/>
      <c r="AC1225" s="23"/>
      <c r="AF1225" s="23"/>
    </row>
    <row r="1226" spans="1:32" ht="15" customHeight="1" x14ac:dyDescent="0.25">
      <c r="A1226" s="30" t="s">
        <v>1701</v>
      </c>
      <c r="B1226" s="13">
        <v>45520</v>
      </c>
      <c r="C1226" s="29">
        <f>YEAR(B1226) - YEAR(_xlfn.MINIFS($B:$B, $A:$A, A1226)) + 1</f>
        <v>1</v>
      </c>
      <c r="D1226" s="15">
        <f>IF(C1226=1, 1500 - SUMIFS($Y:$Y, $A:$A, A1226, $C:$C, C1226, $E:$E, "Approved", $Z:$Z, "&lt;&gt;PFA GC", $F:$F, "&lt;&gt;No"),
   IF(C1226=2, 1000 - SUMIFS($Y:$Y, $A:$A, A1226, $C:$C, C1226, $E:$E, "Approved", $Z:$Z, "&lt;&gt;PFA GC", $F:$F, "&lt;&gt;No"),
   IF(C1226&gt;=3, 500 - SUMIFS($Y:$Y, $A:$A, A1226, $C:$C, C1226, $E:$E, "Approved", $Z:$Z, "&lt;&gt;PFA GC", $F:$F, "&lt;&gt;No"), "")))</f>
        <v>0</v>
      </c>
      <c r="E1226" s="29" t="s">
        <v>28</v>
      </c>
      <c r="F1226" s="28" t="s">
        <v>29</v>
      </c>
      <c r="G1226" s="29" t="s">
        <v>30</v>
      </c>
      <c r="H1226" s="23" t="s">
        <v>470</v>
      </c>
      <c r="I1226" s="23" t="s">
        <v>471</v>
      </c>
      <c r="J1226" s="23">
        <v>51501</v>
      </c>
      <c r="K1226" s="37" t="s">
        <v>95</v>
      </c>
      <c r="L1226" s="20">
        <v>22081</v>
      </c>
      <c r="M1226" s="37" t="s">
        <v>96</v>
      </c>
      <c r="N1226" s="37" t="s">
        <v>102</v>
      </c>
      <c r="O1226" s="37" t="s">
        <v>98</v>
      </c>
      <c r="P1226" s="37" t="s">
        <v>270</v>
      </c>
      <c r="Q1226" s="37" t="s">
        <v>114</v>
      </c>
      <c r="R1226" s="7" t="s">
        <v>507</v>
      </c>
      <c r="S1226" s="23">
        <v>2</v>
      </c>
      <c r="T1226" s="43">
        <v>2624</v>
      </c>
      <c r="U1226" s="7">
        <v>50</v>
      </c>
      <c r="V1226" s="22" t="s">
        <v>32</v>
      </c>
      <c r="W1226" s="23" t="s">
        <v>730</v>
      </c>
      <c r="X1226" s="7" t="s">
        <v>34</v>
      </c>
      <c r="Y1226" s="10">
        <v>250</v>
      </c>
      <c r="Z1226" s="23" t="s">
        <v>35</v>
      </c>
      <c r="AA1226" s="12" t="s">
        <v>52</v>
      </c>
      <c r="AB1226" s="51"/>
      <c r="AC1226" s="23"/>
      <c r="AF1226" s="23"/>
    </row>
    <row r="1227" spans="1:32" ht="15" customHeight="1" x14ac:dyDescent="0.25">
      <c r="A1227" s="30" t="s">
        <v>1701</v>
      </c>
      <c r="B1227" s="13">
        <v>45520</v>
      </c>
      <c r="C1227" s="29">
        <f>YEAR(B1227) - YEAR(_xlfn.MINIFS($B:$B, $A:$A, A1227)) + 1</f>
        <v>1</v>
      </c>
      <c r="D1227" s="15">
        <f>IF(C1227=1, 1500 - SUMIFS($Y:$Y, $A:$A, A1227, $C:$C, C1227, $E:$E, "Approved", $Z:$Z, "&lt;&gt;PFA GC", $F:$F, "&lt;&gt;No"),
   IF(C1227=2, 1000 - SUMIFS($Y:$Y, $A:$A, A1227, $C:$C, C1227, $E:$E, "Approved", $Z:$Z, "&lt;&gt;PFA GC", $F:$F, "&lt;&gt;No"),
   IF(C1227&gt;=3, 500 - SUMIFS($Y:$Y, $A:$A, A1227, $C:$C, C1227, $E:$E, "Approved", $Z:$Z, "&lt;&gt;PFA GC", $F:$F, "&lt;&gt;No"), "")))</f>
        <v>0</v>
      </c>
      <c r="E1227" s="29" t="s">
        <v>28</v>
      </c>
      <c r="F1227" s="28" t="s">
        <v>29</v>
      </c>
      <c r="G1227" s="29" t="s">
        <v>30</v>
      </c>
      <c r="H1227" s="23" t="s">
        <v>470</v>
      </c>
      <c r="I1227" s="23" t="s">
        <v>471</v>
      </c>
      <c r="J1227" s="23">
        <v>51501</v>
      </c>
      <c r="K1227" s="37" t="s">
        <v>95</v>
      </c>
      <c r="L1227" s="20">
        <v>22081</v>
      </c>
      <c r="M1227" s="37" t="s">
        <v>96</v>
      </c>
      <c r="N1227" s="37" t="s">
        <v>102</v>
      </c>
      <c r="O1227" s="37" t="s">
        <v>98</v>
      </c>
      <c r="P1227" s="37" t="s">
        <v>270</v>
      </c>
      <c r="Q1227" s="37" t="s">
        <v>114</v>
      </c>
      <c r="R1227" s="7" t="s">
        <v>507</v>
      </c>
      <c r="S1227" s="23">
        <v>2</v>
      </c>
      <c r="T1227" s="43">
        <v>2624</v>
      </c>
      <c r="U1227" s="7">
        <v>50</v>
      </c>
      <c r="V1227" s="22" t="s">
        <v>32</v>
      </c>
      <c r="W1227" s="23" t="s">
        <v>730</v>
      </c>
      <c r="X1227" s="7" t="s">
        <v>40</v>
      </c>
      <c r="Y1227" s="10">
        <v>250</v>
      </c>
      <c r="Z1227" s="23" t="s">
        <v>35</v>
      </c>
      <c r="AA1227" s="12" t="s">
        <v>169</v>
      </c>
      <c r="AB1227" s="51"/>
      <c r="AC1227" s="23"/>
      <c r="AF1227" s="23"/>
    </row>
    <row r="1228" spans="1:32" ht="15" customHeight="1" x14ac:dyDescent="0.25">
      <c r="A1228" s="42" t="s">
        <v>1828</v>
      </c>
      <c r="B1228" s="47">
        <v>45520</v>
      </c>
      <c r="C1228" s="29">
        <f>YEAR(B1228) - YEAR(_xlfn.MINIFS($B:$B, $A:$A, A1228)) + 1</f>
        <v>1</v>
      </c>
      <c r="D1228" s="15">
        <f>IF(C1228=1, 1500 - SUMIFS($Y:$Y, $A:$A, A1228, $C:$C, C1228, $E:$E, "Approved", $Z:$Z, "&lt;&gt;PFA GC", $F:$F, "&lt;&gt;No"),
   IF(C1228=2, 1000 - SUMIFS($Y:$Y, $A:$A, A1228, $C:$C, C1228, $E:$E, "Approved", $Z:$Z, "&lt;&gt;PFA GC", $F:$F, "&lt;&gt;No"),
   IF(C1228&gt;=3, 500 - SUMIFS($Y:$Y, $A:$A, A1228, $C:$C, C1228, $E:$E, "Approved", $Z:$Z, "&lt;&gt;PFA GC", $F:$F, "&lt;&gt;No"), "")))</f>
        <v>1500</v>
      </c>
      <c r="E1228" s="29" t="s">
        <v>28</v>
      </c>
      <c r="F1228" s="49">
        <v>45520</v>
      </c>
      <c r="G1228" s="28" t="s">
        <v>30</v>
      </c>
      <c r="H1228" s="41"/>
      <c r="I1228" s="41"/>
      <c r="J1228" s="41"/>
      <c r="K1228" s="41"/>
      <c r="L1228" s="55">
        <v>23236</v>
      </c>
      <c r="M1228" s="41"/>
      <c r="N1228" s="41"/>
      <c r="O1228" s="41"/>
      <c r="P1228" s="41"/>
      <c r="Q1228" s="41"/>
      <c r="R1228" s="7"/>
      <c r="S1228" s="41"/>
      <c r="T1228" s="46"/>
      <c r="U1228" s="7"/>
      <c r="V1228" s="48" t="s">
        <v>32</v>
      </c>
      <c r="W1228" s="41" t="s">
        <v>156</v>
      </c>
      <c r="X1228" s="7" t="s">
        <v>34</v>
      </c>
      <c r="Y1228" s="10">
        <v>50</v>
      </c>
      <c r="Z1228" s="23" t="s">
        <v>89</v>
      </c>
      <c r="AA1228" s="41" t="s">
        <v>63</v>
      </c>
      <c r="AB1228" s="63"/>
      <c r="AC1228" s="41"/>
      <c r="AF1228" s="23"/>
    </row>
    <row r="1229" spans="1:32" ht="15" customHeight="1" x14ac:dyDescent="0.25">
      <c r="A1229" s="42" t="s">
        <v>1825</v>
      </c>
      <c r="B1229" s="47">
        <v>45520</v>
      </c>
      <c r="C1229" s="44">
        <f>YEAR(B1229) - YEAR(_xlfn.MINIFS($B:$B, $A:$A, A1229)) + 1</f>
        <v>1</v>
      </c>
      <c r="D1229" s="15">
        <f>IF(C1229=1, 1500 - SUMIFS($Y:$Y, $A:$A, A1229, $C:$C, C1229, $E:$E, "Approved", $Z:$Z, "&lt;&gt;PFA GC", $F:$F, "&lt;&gt;No"),
   IF(C1229=2, 1000 - SUMIFS($Y:$Y, $A:$A, A1229, $C:$C, C1229, $E:$E, "Approved", $Z:$Z, "&lt;&gt;PFA GC", $F:$F, "&lt;&gt;No"),
   IF(C1229&gt;=3, 500 - SUMIFS($Y:$Y, $A:$A, A1229, $C:$C, C1229, $E:$E, "Approved", $Z:$Z, "&lt;&gt;PFA GC", $F:$F, "&lt;&gt;No"), "")))</f>
        <v>-207.96000000000004</v>
      </c>
      <c r="E1229" s="29" t="s">
        <v>28</v>
      </c>
      <c r="F1229" s="49" t="s">
        <v>29</v>
      </c>
      <c r="G1229" s="44" t="s">
        <v>30</v>
      </c>
      <c r="H1229" s="41" t="s">
        <v>446</v>
      </c>
      <c r="I1229" s="41" t="s">
        <v>94</v>
      </c>
      <c r="J1229" s="41">
        <v>68110</v>
      </c>
      <c r="K1229" s="41" t="s">
        <v>106</v>
      </c>
      <c r="L1229" s="55">
        <v>23411</v>
      </c>
      <c r="M1229" s="41" t="s">
        <v>111</v>
      </c>
      <c r="N1229" s="41" t="s">
        <v>97</v>
      </c>
      <c r="O1229" s="41" t="s">
        <v>103</v>
      </c>
      <c r="P1229" s="41" t="s">
        <v>303</v>
      </c>
      <c r="Q1229" s="41" t="s">
        <v>114</v>
      </c>
      <c r="R1229" s="7" t="s">
        <v>499</v>
      </c>
      <c r="S1229" s="41">
        <v>2</v>
      </c>
      <c r="T1229" s="46">
        <v>1345</v>
      </c>
      <c r="U1229" s="7">
        <v>28</v>
      </c>
      <c r="V1229" s="48" t="s">
        <v>32</v>
      </c>
      <c r="W1229" s="23" t="s">
        <v>308</v>
      </c>
      <c r="X1229" s="7" t="s">
        <v>34</v>
      </c>
      <c r="Y1229" s="10">
        <v>250</v>
      </c>
      <c r="Z1229" s="23" t="s">
        <v>37</v>
      </c>
      <c r="AA1229" s="12" t="s">
        <v>52</v>
      </c>
      <c r="AB1229" s="51"/>
      <c r="AC1229" s="23"/>
      <c r="AF1229" s="23"/>
    </row>
    <row r="1230" spans="1:32" ht="15" customHeight="1" x14ac:dyDescent="0.25">
      <c r="A1230" s="42" t="s">
        <v>1825</v>
      </c>
      <c r="B1230" s="47">
        <v>45520</v>
      </c>
      <c r="C1230" s="44">
        <f>YEAR(B1230) - YEAR(_xlfn.MINIFS($B:$B, $A:$A, A1230)) + 1</f>
        <v>1</v>
      </c>
      <c r="D1230" s="15">
        <f>IF(C1230=1, 1500 - SUMIFS($Y:$Y, $A:$A, A1230, $C:$C, C1230, $E:$E, "Approved", $Z:$Z, "&lt;&gt;PFA GC", $F:$F, "&lt;&gt;No"),
   IF(C1230=2, 1000 - SUMIFS($Y:$Y, $A:$A, A1230, $C:$C, C1230, $E:$E, "Approved", $Z:$Z, "&lt;&gt;PFA GC", $F:$F, "&lt;&gt;No"),
   IF(C1230&gt;=3, 500 - SUMIFS($Y:$Y, $A:$A, A1230, $C:$C, C1230, $E:$E, "Approved", $Z:$Z, "&lt;&gt;PFA GC", $F:$F, "&lt;&gt;No"), "")))</f>
        <v>-207.96000000000004</v>
      </c>
      <c r="E1230" s="29" t="s">
        <v>28</v>
      </c>
      <c r="F1230" s="49" t="s">
        <v>29</v>
      </c>
      <c r="G1230" s="44" t="s">
        <v>30</v>
      </c>
      <c r="H1230" s="41" t="s">
        <v>446</v>
      </c>
      <c r="I1230" s="41" t="s">
        <v>94</v>
      </c>
      <c r="J1230" s="41">
        <v>68110</v>
      </c>
      <c r="K1230" s="41" t="s">
        <v>106</v>
      </c>
      <c r="L1230" s="55">
        <v>23411</v>
      </c>
      <c r="M1230" s="41" t="s">
        <v>111</v>
      </c>
      <c r="N1230" s="41" t="s">
        <v>97</v>
      </c>
      <c r="O1230" s="41" t="s">
        <v>103</v>
      </c>
      <c r="P1230" s="41" t="s">
        <v>303</v>
      </c>
      <c r="Q1230" s="41" t="s">
        <v>114</v>
      </c>
      <c r="R1230" s="7" t="s">
        <v>499</v>
      </c>
      <c r="S1230" s="41">
        <v>2</v>
      </c>
      <c r="T1230" s="46">
        <v>1345</v>
      </c>
      <c r="U1230" s="7">
        <v>28</v>
      </c>
      <c r="V1230" s="22" t="s">
        <v>32</v>
      </c>
      <c r="W1230" s="23" t="s">
        <v>308</v>
      </c>
      <c r="X1230" s="7" t="s">
        <v>45</v>
      </c>
      <c r="Y1230" s="10">
        <v>278.06</v>
      </c>
      <c r="Z1230" s="23" t="s">
        <v>38</v>
      </c>
      <c r="AA1230" s="12" t="s">
        <v>55</v>
      </c>
      <c r="AB1230" s="51"/>
      <c r="AC1230" s="23"/>
      <c r="AF1230" s="23"/>
    </row>
    <row r="1231" spans="1:32" ht="15" customHeight="1" x14ac:dyDescent="0.25">
      <c r="A1231" s="42" t="s">
        <v>1825</v>
      </c>
      <c r="B1231" s="47">
        <v>45520</v>
      </c>
      <c r="C1231" s="44">
        <f>YEAR(B1231) - YEAR(_xlfn.MINIFS($B:$B, $A:$A, A1231)) + 1</f>
        <v>1</v>
      </c>
      <c r="D1231" s="15">
        <f>IF(C1231=1, 1500 - SUMIFS($Y:$Y, $A:$A, A1231, $C:$C, C1231, $E:$E, "Approved", $Z:$Z, "&lt;&gt;PFA GC", $F:$F, "&lt;&gt;No"),
   IF(C1231=2, 1000 - SUMIFS($Y:$Y, $A:$A, A1231, $C:$C, C1231, $E:$E, "Approved", $Z:$Z, "&lt;&gt;PFA GC", $F:$F, "&lt;&gt;No"),
   IF(C1231&gt;=3, 500 - SUMIFS($Y:$Y, $A:$A, A1231, $C:$C, C1231, $E:$E, "Approved", $Z:$Z, "&lt;&gt;PFA GC", $F:$F, "&lt;&gt;No"), "")))</f>
        <v>-207.96000000000004</v>
      </c>
      <c r="E1231" s="29" t="s">
        <v>28</v>
      </c>
      <c r="F1231" s="49" t="s">
        <v>29</v>
      </c>
      <c r="G1231" s="44" t="s">
        <v>30</v>
      </c>
      <c r="H1231" s="41" t="s">
        <v>446</v>
      </c>
      <c r="I1231" s="41" t="s">
        <v>94</v>
      </c>
      <c r="J1231" s="41">
        <v>68110</v>
      </c>
      <c r="K1231" s="41" t="s">
        <v>106</v>
      </c>
      <c r="L1231" s="55">
        <v>23411</v>
      </c>
      <c r="M1231" s="41" t="s">
        <v>111</v>
      </c>
      <c r="N1231" s="41" t="s">
        <v>97</v>
      </c>
      <c r="O1231" s="41" t="s">
        <v>103</v>
      </c>
      <c r="P1231" s="41" t="s">
        <v>303</v>
      </c>
      <c r="Q1231" s="41" t="s">
        <v>114</v>
      </c>
      <c r="R1231" s="7" t="s">
        <v>499</v>
      </c>
      <c r="S1231" s="41">
        <v>2</v>
      </c>
      <c r="T1231" s="46">
        <v>1345</v>
      </c>
      <c r="U1231" s="7">
        <v>28</v>
      </c>
      <c r="V1231" s="22" t="s">
        <v>32</v>
      </c>
      <c r="W1231" s="23" t="s">
        <v>308</v>
      </c>
      <c r="X1231" s="7" t="s">
        <v>45</v>
      </c>
      <c r="Y1231" s="10">
        <v>329.9</v>
      </c>
      <c r="Z1231" s="23" t="s">
        <v>38</v>
      </c>
      <c r="AA1231" s="12" t="s">
        <v>54</v>
      </c>
      <c r="AB1231" s="51"/>
      <c r="AC1231" s="23"/>
      <c r="AF1231" s="23"/>
    </row>
    <row r="1232" spans="1:32" ht="15" customHeight="1" x14ac:dyDescent="0.25">
      <c r="A1232" s="42" t="s">
        <v>1825</v>
      </c>
      <c r="B1232" s="47">
        <v>45520</v>
      </c>
      <c r="C1232" s="44">
        <f>YEAR(B1232) - YEAR(_xlfn.MINIFS($B:$B, $A:$A, A1232)) + 1</f>
        <v>1</v>
      </c>
      <c r="D1232" s="15">
        <f>IF(C1232=1, 1500 - SUMIFS($Y:$Y, $A:$A, A1232, $C:$C, C1232, $E:$E, "Approved", $Z:$Z, "&lt;&gt;PFA GC", $F:$F, "&lt;&gt;No"),
   IF(C1232=2, 1000 - SUMIFS($Y:$Y, $A:$A, A1232, $C:$C, C1232, $E:$E, "Approved", $Z:$Z, "&lt;&gt;PFA GC", $F:$F, "&lt;&gt;No"),
   IF(C1232&gt;=3, 500 - SUMIFS($Y:$Y, $A:$A, A1232, $C:$C, C1232, $E:$E, "Approved", $Z:$Z, "&lt;&gt;PFA GC", $F:$F, "&lt;&gt;No"), "")))</f>
        <v>-207.96000000000004</v>
      </c>
      <c r="E1232" s="29" t="s">
        <v>28</v>
      </c>
      <c r="F1232" s="49" t="s">
        <v>29</v>
      </c>
      <c r="G1232" s="44" t="s">
        <v>30</v>
      </c>
      <c r="H1232" s="41" t="s">
        <v>446</v>
      </c>
      <c r="I1232" s="41" t="s">
        <v>94</v>
      </c>
      <c r="J1232" s="41">
        <v>68110</v>
      </c>
      <c r="K1232" s="41" t="s">
        <v>106</v>
      </c>
      <c r="L1232" s="55">
        <v>23411</v>
      </c>
      <c r="M1232" s="41" t="s">
        <v>111</v>
      </c>
      <c r="N1232" s="41" t="s">
        <v>97</v>
      </c>
      <c r="O1232" s="41" t="s">
        <v>103</v>
      </c>
      <c r="P1232" s="41" t="s">
        <v>303</v>
      </c>
      <c r="Q1232" s="41" t="s">
        <v>114</v>
      </c>
      <c r="R1232" s="7" t="s">
        <v>499</v>
      </c>
      <c r="S1232" s="41">
        <v>2</v>
      </c>
      <c r="T1232" s="46">
        <v>1345</v>
      </c>
      <c r="U1232" s="7">
        <v>28</v>
      </c>
      <c r="V1232" s="22" t="s">
        <v>32</v>
      </c>
      <c r="W1232" s="23" t="s">
        <v>308</v>
      </c>
      <c r="X1232" s="7" t="s">
        <v>43</v>
      </c>
      <c r="Y1232" s="10">
        <v>850</v>
      </c>
      <c r="Z1232" s="23" t="s">
        <v>232</v>
      </c>
      <c r="AA1232" s="12" t="s">
        <v>832</v>
      </c>
      <c r="AB1232" s="51"/>
      <c r="AC1232" s="23"/>
      <c r="AF1232" s="23"/>
    </row>
    <row r="1233" spans="1:32" ht="15" customHeight="1" x14ac:dyDescent="0.25">
      <c r="A1233" s="42" t="s">
        <v>1646</v>
      </c>
      <c r="B1233" s="47">
        <v>45520</v>
      </c>
      <c r="C1233" s="44">
        <f>YEAR(B1233) - YEAR(_xlfn.MINIFS($B:$B, $A:$A, A1233)) + 1</f>
        <v>1</v>
      </c>
      <c r="D1233" s="15">
        <f>IF(C1233=1, 1500 - SUMIFS($Y:$Y, $A:$A, A1233, $C:$C, C1233, $E:$E, "Approved", $Z:$Z, "&lt;&gt;PFA GC", $F:$F, "&lt;&gt;No"),
   IF(C1233=2, 1000 - SUMIFS($Y:$Y, $A:$A, A1233, $C:$C, C1233, $E:$E, "Approved", $Z:$Z, "&lt;&gt;PFA GC", $F:$F, "&lt;&gt;No"),
   IF(C1233&gt;=3, 500 - SUMIFS($Y:$Y, $A:$A, A1233, $C:$C, C1233, $E:$E, "Approved", $Z:$Z, "&lt;&gt;PFA GC", $F:$F, "&lt;&gt;No"), "")))</f>
        <v>1500</v>
      </c>
      <c r="E1233" s="29" t="s">
        <v>28</v>
      </c>
      <c r="F1233" s="49">
        <v>45520</v>
      </c>
      <c r="G1233" s="28" t="s">
        <v>30</v>
      </c>
      <c r="H1233" s="41"/>
      <c r="I1233" s="41"/>
      <c r="J1233" s="41"/>
      <c r="K1233" s="41"/>
      <c r="L1233" s="55">
        <v>24099</v>
      </c>
      <c r="M1233" s="41"/>
      <c r="N1233" s="41"/>
      <c r="O1233" s="41"/>
      <c r="P1233" s="41"/>
      <c r="Q1233" s="41"/>
      <c r="R1233" s="7"/>
      <c r="S1233" s="41"/>
      <c r="T1233" s="46"/>
      <c r="U1233" s="7"/>
      <c r="V1233" s="22" t="s">
        <v>32</v>
      </c>
      <c r="W1233" s="41" t="s">
        <v>156</v>
      </c>
      <c r="X1233" s="7" t="s">
        <v>34</v>
      </c>
      <c r="Y1233" s="10">
        <v>50</v>
      </c>
      <c r="Z1233" s="23" t="s">
        <v>89</v>
      </c>
      <c r="AA1233" s="41" t="s">
        <v>63</v>
      </c>
      <c r="AB1233" s="63"/>
      <c r="AC1233" s="41"/>
      <c r="AF1233" s="23"/>
    </row>
    <row r="1234" spans="1:32" ht="15" customHeight="1" x14ac:dyDescent="0.25">
      <c r="A1234" s="42" t="s">
        <v>1447</v>
      </c>
      <c r="B1234" s="47">
        <v>45520</v>
      </c>
      <c r="C1234" s="44">
        <f>YEAR(B1234) - YEAR(_xlfn.MINIFS($B:$B, $A:$A, A1234)) + 1</f>
        <v>2</v>
      </c>
      <c r="D1234" s="15">
        <f>IF(C1234=1, 1500 - SUMIFS($Y:$Y, $A:$A, A1234, $C:$C, C1234, $E:$E, "Approved", $Z:$Z, "&lt;&gt;PFA GC", $F:$F, "&lt;&gt;No"),
   IF(C1234=2, 1000 - SUMIFS($Y:$Y, $A:$A, A1234, $C:$C, C1234, $E:$E, "Approved", $Z:$Z, "&lt;&gt;PFA GC", $F:$F, "&lt;&gt;No"),
   IF(C1234&gt;=3, 500 - SUMIFS($Y:$Y, $A:$A, A1234, $C:$C, C1234, $E:$E, "Approved", $Z:$Z, "&lt;&gt;PFA GC", $F:$F, "&lt;&gt;No"), "")))</f>
        <v>-54.75</v>
      </c>
      <c r="E1234" s="29" t="s">
        <v>28</v>
      </c>
      <c r="F1234" s="49">
        <v>45520</v>
      </c>
      <c r="G1234" s="28" t="s">
        <v>30</v>
      </c>
      <c r="H1234" s="41"/>
      <c r="I1234" s="41"/>
      <c r="J1234" s="41"/>
      <c r="K1234" s="41"/>
      <c r="L1234" s="55">
        <v>31470</v>
      </c>
      <c r="M1234" s="41"/>
      <c r="N1234" s="41"/>
      <c r="O1234" s="41"/>
      <c r="P1234" s="41"/>
      <c r="Q1234" s="41"/>
      <c r="R1234" s="7"/>
      <c r="S1234" s="41"/>
      <c r="T1234" s="46"/>
      <c r="U1234" s="7"/>
      <c r="V1234" s="22" t="s">
        <v>32</v>
      </c>
      <c r="W1234" s="41" t="s">
        <v>61</v>
      </c>
      <c r="X1234" s="7" t="s">
        <v>34</v>
      </c>
      <c r="Y1234" s="10">
        <v>100</v>
      </c>
      <c r="Z1234" s="23" t="s">
        <v>89</v>
      </c>
      <c r="AA1234" s="41" t="s">
        <v>63</v>
      </c>
      <c r="AB1234" s="63"/>
      <c r="AC1234" s="41"/>
      <c r="AF1234" s="23"/>
    </row>
    <row r="1235" spans="1:32" ht="15" customHeight="1" x14ac:dyDescent="0.25">
      <c r="A1235" s="42" t="s">
        <v>1826</v>
      </c>
      <c r="B1235" s="47">
        <v>45520</v>
      </c>
      <c r="C1235" s="44">
        <f>YEAR(B1235) - YEAR(_xlfn.MINIFS($B:$B, $A:$A, A1235)) + 1</f>
        <v>1</v>
      </c>
      <c r="D1235" s="15">
        <f>IF(C1235=1, 1500 - SUMIFS($Y:$Y, $A:$A, A1235, $C:$C, C1235, $E:$E, "Approved", $Z:$Z, "&lt;&gt;PFA GC", $F:$F, "&lt;&gt;No"),
   IF(C1235=2, 1000 - SUMIFS($Y:$Y, $A:$A, A1235, $C:$C, C1235, $E:$E, "Approved", $Z:$Z, "&lt;&gt;PFA GC", $F:$F, "&lt;&gt;No"),
   IF(C1235&gt;=3, 500 - SUMIFS($Y:$Y, $A:$A, A1235, $C:$C, C1235, $E:$E, "Approved", $Z:$Z, "&lt;&gt;PFA GC", $F:$F, "&lt;&gt;No"), "")))</f>
        <v>1500</v>
      </c>
      <c r="E1235" s="44" t="s">
        <v>147</v>
      </c>
      <c r="F1235" s="28" t="s">
        <v>99</v>
      </c>
      <c r="G1235" s="44" t="s">
        <v>229</v>
      </c>
      <c r="H1235" s="41" t="s">
        <v>154</v>
      </c>
      <c r="I1235" s="41" t="s">
        <v>94</v>
      </c>
      <c r="J1235" s="41">
        <v>68845</v>
      </c>
      <c r="K1235" s="41" t="s">
        <v>95</v>
      </c>
      <c r="L1235" s="55">
        <v>32355</v>
      </c>
      <c r="M1235" s="41" t="s">
        <v>101</v>
      </c>
      <c r="N1235" s="41" t="s">
        <v>97</v>
      </c>
      <c r="O1235" s="41" t="s">
        <v>98</v>
      </c>
      <c r="P1235" s="41" t="s">
        <v>270</v>
      </c>
      <c r="Q1235" s="41" t="s">
        <v>245</v>
      </c>
      <c r="R1235" s="7" t="s">
        <v>507</v>
      </c>
      <c r="S1235" s="41">
        <v>1</v>
      </c>
      <c r="T1235" s="46">
        <v>3400</v>
      </c>
      <c r="U1235" s="7">
        <v>5</v>
      </c>
      <c r="V1235" s="41" t="s">
        <v>84</v>
      </c>
      <c r="W1235" s="41" t="s">
        <v>831</v>
      </c>
      <c r="X1235" s="7" t="s">
        <v>49</v>
      </c>
      <c r="Y1235" s="10">
        <v>400</v>
      </c>
      <c r="Z1235" s="23"/>
      <c r="AA1235" s="12"/>
      <c r="AB1235" s="51"/>
      <c r="AC1235" s="29"/>
      <c r="AF1235" s="23"/>
    </row>
    <row r="1236" spans="1:32" ht="15" customHeight="1" x14ac:dyDescent="0.25">
      <c r="A1236" s="30" t="s">
        <v>1826</v>
      </c>
      <c r="B1236" s="13">
        <v>45520</v>
      </c>
      <c r="C1236" s="29">
        <f>YEAR(B1236) - YEAR(_xlfn.MINIFS($B:$B, $A:$A, A1236)) + 1</f>
        <v>1</v>
      </c>
      <c r="D1236" s="15">
        <f>IF(C1236=1, 1500 - SUMIFS($Y:$Y, $A:$A, A1236, $C:$C, C1236, $E:$E, "Approved", $Z:$Z, "&lt;&gt;PFA GC", $F:$F, "&lt;&gt;No"),
   IF(C1236=2, 1000 - SUMIFS($Y:$Y, $A:$A, A1236, $C:$C, C1236, $E:$E, "Approved", $Z:$Z, "&lt;&gt;PFA GC", $F:$F, "&lt;&gt;No"),
   IF(C1236&gt;=3, 500 - SUMIFS($Y:$Y, $A:$A, A1236, $C:$C, C1236, $E:$E, "Approved", $Z:$Z, "&lt;&gt;PFA GC", $F:$F, "&lt;&gt;No"), "")))</f>
        <v>1500</v>
      </c>
      <c r="E1236" s="44" t="s">
        <v>147</v>
      </c>
      <c r="F1236" s="28" t="s">
        <v>99</v>
      </c>
      <c r="G1236" s="44" t="s">
        <v>229</v>
      </c>
      <c r="H1236" s="23" t="s">
        <v>154</v>
      </c>
      <c r="I1236" s="23" t="s">
        <v>125</v>
      </c>
      <c r="J1236" s="23">
        <v>68845</v>
      </c>
      <c r="K1236" s="37" t="s">
        <v>95</v>
      </c>
      <c r="L1236" s="20">
        <v>32355</v>
      </c>
      <c r="M1236" s="37" t="s">
        <v>101</v>
      </c>
      <c r="N1236" s="37" t="s">
        <v>97</v>
      </c>
      <c r="O1236" s="37" t="s">
        <v>98</v>
      </c>
      <c r="P1236" s="37" t="s">
        <v>270</v>
      </c>
      <c r="Q1236" s="37" t="s">
        <v>245</v>
      </c>
      <c r="R1236" s="7" t="s">
        <v>507</v>
      </c>
      <c r="S1236" s="23">
        <v>1</v>
      </c>
      <c r="T1236" s="43">
        <v>3400</v>
      </c>
      <c r="U1236" s="7">
        <v>5</v>
      </c>
      <c r="V1236" s="41" t="s">
        <v>84</v>
      </c>
      <c r="W1236" s="23" t="s">
        <v>831</v>
      </c>
      <c r="X1236" s="7" t="s">
        <v>49</v>
      </c>
      <c r="Y1236" s="10">
        <v>400</v>
      </c>
      <c r="Z1236" s="23"/>
      <c r="AA1236" s="12"/>
      <c r="AB1236" s="51"/>
      <c r="AC1236" s="29"/>
      <c r="AF1236" s="23"/>
    </row>
    <row r="1237" spans="1:32" ht="15" customHeight="1" x14ac:dyDescent="0.25">
      <c r="A1237" s="42" t="s">
        <v>1827</v>
      </c>
      <c r="B1237" s="47">
        <v>45520</v>
      </c>
      <c r="C1237" s="29">
        <f>YEAR(B1237) - YEAR(_xlfn.MINIFS($B:$B, $A:$A, A1237)) + 1</f>
        <v>1</v>
      </c>
      <c r="D1237" s="15">
        <f>IF(C1237=1, 1500 - SUMIFS($Y:$Y, $A:$A, A1237, $C:$C, C1237, $E:$E, "Approved", $Z:$Z, "&lt;&gt;PFA GC", $F:$F, "&lt;&gt;No"),
   IF(C1237=2, 1000 - SUMIFS($Y:$Y, $A:$A, A1237, $C:$C, C1237, $E:$E, "Approved", $Z:$Z, "&lt;&gt;PFA GC", $F:$F, "&lt;&gt;No"),
   IF(C1237&gt;=3, 500 - SUMIFS($Y:$Y, $A:$A, A1237, $C:$C, C1237, $E:$E, "Approved", $Z:$Z, "&lt;&gt;PFA GC", $F:$F, "&lt;&gt;No"), "")))</f>
        <v>1500</v>
      </c>
      <c r="E1237" s="29" t="s">
        <v>28</v>
      </c>
      <c r="F1237" s="49">
        <v>45520</v>
      </c>
      <c r="G1237" s="28" t="s">
        <v>30</v>
      </c>
      <c r="H1237" s="41"/>
      <c r="I1237" s="41"/>
      <c r="J1237" s="41"/>
      <c r="K1237" s="41"/>
      <c r="L1237" s="55">
        <v>37236</v>
      </c>
      <c r="M1237" s="41"/>
      <c r="N1237" s="41"/>
      <c r="O1237" s="41"/>
      <c r="P1237" s="41"/>
      <c r="Q1237" s="41"/>
      <c r="R1237" s="7"/>
      <c r="S1237" s="41"/>
      <c r="T1237" s="46"/>
      <c r="U1237" s="7"/>
      <c r="V1237" s="48" t="s">
        <v>32</v>
      </c>
      <c r="W1237" s="41" t="s">
        <v>693</v>
      </c>
      <c r="X1237" s="7" t="s">
        <v>34</v>
      </c>
      <c r="Y1237" s="10">
        <v>50</v>
      </c>
      <c r="Z1237" s="23" t="s">
        <v>89</v>
      </c>
      <c r="AA1237" s="41" t="s">
        <v>63</v>
      </c>
      <c r="AB1237" s="63"/>
      <c r="AC1237" s="41"/>
      <c r="AF1237" s="23"/>
    </row>
    <row r="1238" spans="1:32" ht="15" customHeight="1" x14ac:dyDescent="0.25">
      <c r="A1238" s="42" t="s">
        <v>1829</v>
      </c>
      <c r="B1238" s="47">
        <v>45520</v>
      </c>
      <c r="C1238" s="44">
        <f>YEAR(B1238) - YEAR(_xlfn.MINIFS($B:$B, $A:$A, A1238)) + 1</f>
        <v>1</v>
      </c>
      <c r="D1238" s="15">
        <f>IF(C1238=1, 1500 - SUMIFS($Y:$Y, $A:$A, A1238, $C:$C, C1238, $E:$E, "Approved", $Z:$Z, "&lt;&gt;PFA GC", $F:$F, "&lt;&gt;No"),
   IF(C1238=2, 1000 - SUMIFS($Y:$Y, $A:$A, A1238, $C:$C, C1238, $E:$E, "Approved", $Z:$Z, "&lt;&gt;PFA GC", $F:$F, "&lt;&gt;No"),
   IF(C1238&gt;=3, 500 - SUMIFS($Y:$Y, $A:$A, A1238, $C:$C, C1238, $E:$E, "Approved", $Z:$Z, "&lt;&gt;PFA GC", $F:$F, "&lt;&gt;No"), "")))</f>
        <v>702.88</v>
      </c>
      <c r="E1238" s="29" t="s">
        <v>28</v>
      </c>
      <c r="F1238" s="49" t="s">
        <v>29</v>
      </c>
      <c r="G1238" s="44" t="s">
        <v>30</v>
      </c>
      <c r="H1238" s="41" t="s">
        <v>93</v>
      </c>
      <c r="I1238" s="41" t="s">
        <v>94</v>
      </c>
      <c r="J1238" s="41">
        <v>68506</v>
      </c>
      <c r="K1238" s="41" t="s">
        <v>95</v>
      </c>
      <c r="L1238" s="55">
        <v>37540</v>
      </c>
      <c r="M1238" s="41" t="s">
        <v>101</v>
      </c>
      <c r="N1238" s="41" t="s">
        <v>102</v>
      </c>
      <c r="O1238" s="41" t="s">
        <v>98</v>
      </c>
      <c r="P1238" s="41" t="s">
        <v>270</v>
      </c>
      <c r="Q1238" s="41" t="s">
        <v>231</v>
      </c>
      <c r="R1238" s="7" t="s">
        <v>507</v>
      </c>
      <c r="S1238" s="41">
        <v>2</v>
      </c>
      <c r="T1238" s="46">
        <v>4910</v>
      </c>
      <c r="U1238" s="7">
        <v>4</v>
      </c>
      <c r="V1238" s="41" t="s">
        <v>85</v>
      </c>
      <c r="W1238" s="41" t="s">
        <v>107</v>
      </c>
      <c r="X1238" s="7" t="s">
        <v>43</v>
      </c>
      <c r="Y1238" s="10">
        <v>797.12</v>
      </c>
      <c r="Z1238" s="23"/>
      <c r="AA1238" s="12"/>
      <c r="AB1238" s="51"/>
      <c r="AC1238" s="23"/>
      <c r="AF1238" s="23"/>
    </row>
    <row r="1239" spans="1:32" ht="15" customHeight="1" x14ac:dyDescent="0.25">
      <c r="A1239" s="42" t="s">
        <v>1770</v>
      </c>
      <c r="B1239" s="47">
        <v>45523</v>
      </c>
      <c r="C1239" s="44">
        <f>YEAR(B1239) - YEAR(_xlfn.MINIFS($B:$B, $A:$A, A1239)) + 1</f>
        <v>1</v>
      </c>
      <c r="D1239" s="15">
        <f>IF(C1239=1, 1500 - SUMIFS($Y:$Y, $A:$A, A1239, $C:$C, C1239, $E:$E, "Approved", $Z:$Z, "&lt;&gt;PFA GC", $F:$F, "&lt;&gt;No"),
   IF(C1239=2, 1000 - SUMIFS($Y:$Y, $A:$A, A1239, $C:$C, C1239, $E:$E, "Approved", $Z:$Z, "&lt;&gt;PFA GC", $F:$F, "&lt;&gt;No"),
   IF(C1239&gt;=3, 500 - SUMIFS($Y:$Y, $A:$A, A1239, $C:$C, C1239, $E:$E, "Approved", $Z:$Z, "&lt;&gt;PFA GC", $F:$F, "&lt;&gt;No"), "")))</f>
        <v>328</v>
      </c>
      <c r="E1239" s="29" t="s">
        <v>28</v>
      </c>
      <c r="F1239" s="49" t="s">
        <v>29</v>
      </c>
      <c r="G1239" s="44" t="s">
        <v>30</v>
      </c>
      <c r="H1239" s="41" t="s">
        <v>427</v>
      </c>
      <c r="I1239" s="23" t="s">
        <v>125</v>
      </c>
      <c r="J1239" s="41">
        <v>68467</v>
      </c>
      <c r="K1239" s="41" t="s">
        <v>95</v>
      </c>
      <c r="L1239" s="55">
        <v>28229</v>
      </c>
      <c r="M1239" s="41" t="s">
        <v>101</v>
      </c>
      <c r="N1239" s="41" t="s">
        <v>97</v>
      </c>
      <c r="O1239" s="41" t="s">
        <v>98</v>
      </c>
      <c r="P1239" s="41" t="s">
        <v>270</v>
      </c>
      <c r="Q1239" s="41" t="s">
        <v>231</v>
      </c>
      <c r="R1239" s="7" t="s">
        <v>507</v>
      </c>
      <c r="S1239" s="41">
        <v>1</v>
      </c>
      <c r="T1239" s="46">
        <v>2774.58</v>
      </c>
      <c r="U1239" s="7">
        <v>110</v>
      </c>
      <c r="V1239" s="48" t="s">
        <v>85</v>
      </c>
      <c r="W1239" s="41" t="s">
        <v>107</v>
      </c>
      <c r="X1239" s="7" t="s">
        <v>43</v>
      </c>
      <c r="Y1239" s="10">
        <v>586</v>
      </c>
      <c r="Z1239" s="23" t="s">
        <v>232</v>
      </c>
      <c r="AA1239" s="12" t="s">
        <v>834</v>
      </c>
      <c r="AB1239" s="63"/>
      <c r="AC1239" s="41"/>
      <c r="AF1239" s="23"/>
    </row>
    <row r="1240" spans="1:32" ht="15" customHeight="1" x14ac:dyDescent="0.25">
      <c r="A1240" s="42" t="s">
        <v>1218</v>
      </c>
      <c r="B1240" s="47">
        <v>45523</v>
      </c>
      <c r="C1240" s="44">
        <f>YEAR(B1240) - YEAR(_xlfn.MINIFS($B:$B, $A:$A, A1240)) + 1</f>
        <v>2</v>
      </c>
      <c r="D1240" s="15">
        <f>IF(C1240=1, 1500 - SUMIFS($Y:$Y, $A:$A, A1240, $C:$C, C1240, $E:$E, "Approved", $Z:$Z, "&lt;&gt;PFA GC", $F:$F, "&lt;&gt;No"),
   IF(C1240=2, 1000 - SUMIFS($Y:$Y, $A:$A, A1240, $C:$C, C1240, $E:$E, "Approved", $Z:$Z, "&lt;&gt;PFA GC", $F:$F, "&lt;&gt;No"),
   IF(C1240&gt;=3, 500 - SUMIFS($Y:$Y, $A:$A, A1240, $C:$C, C1240, $E:$E, "Approved", $Z:$Z, "&lt;&gt;PFA GC", $F:$F, "&lt;&gt;No"), "")))</f>
        <v>1000</v>
      </c>
      <c r="E1240" s="29" t="s">
        <v>28</v>
      </c>
      <c r="F1240" s="49">
        <v>45523</v>
      </c>
      <c r="G1240" s="28" t="s">
        <v>30</v>
      </c>
      <c r="H1240" s="41"/>
      <c r="I1240" s="41"/>
      <c r="J1240" s="41"/>
      <c r="K1240" s="41"/>
      <c r="L1240" s="55">
        <v>28490</v>
      </c>
      <c r="M1240" s="41"/>
      <c r="N1240" s="41"/>
      <c r="O1240" s="41"/>
      <c r="P1240" s="41"/>
      <c r="Q1240" s="41"/>
      <c r="R1240" s="7"/>
      <c r="S1240" s="41"/>
      <c r="T1240" s="46"/>
      <c r="U1240" s="7"/>
      <c r="V1240" s="48" t="s">
        <v>32</v>
      </c>
      <c r="W1240" s="41" t="s">
        <v>61</v>
      </c>
      <c r="X1240" s="7" t="s">
        <v>34</v>
      </c>
      <c r="Y1240" s="10">
        <v>25</v>
      </c>
      <c r="Z1240" s="23" t="s">
        <v>89</v>
      </c>
      <c r="AA1240" s="41" t="s">
        <v>63</v>
      </c>
      <c r="AB1240" s="63"/>
      <c r="AC1240" s="41"/>
      <c r="AF1240" s="23"/>
    </row>
    <row r="1241" spans="1:32" ht="15" customHeight="1" x14ac:dyDescent="0.25">
      <c r="A1241" s="30" t="s">
        <v>1831</v>
      </c>
      <c r="B1241" s="13">
        <v>45523</v>
      </c>
      <c r="C1241" s="29">
        <f>YEAR(B1241) - YEAR(_xlfn.MINIFS($B:$B, $A:$A, A1241)) + 1</f>
        <v>1</v>
      </c>
      <c r="D1241" s="15">
        <f>IF(C1241=1, 1500 - SUMIFS($Y:$Y, $A:$A, A1241, $C:$C, C1241, $E:$E, "Approved", $Z:$Z, "&lt;&gt;PFA GC", $F:$F, "&lt;&gt;No"),
   IF(C1241=2, 1000 - SUMIFS($Y:$Y, $A:$A, A1241, $C:$C, C1241, $E:$E, "Approved", $Z:$Z, "&lt;&gt;PFA GC", $F:$F, "&lt;&gt;No"),
   IF(C1241&gt;=3, 500 - SUMIFS($Y:$Y, $A:$A, A1241, $C:$C, C1241, $E:$E, "Approved", $Z:$Z, "&lt;&gt;PFA GC", $F:$F, "&lt;&gt;No"), "")))</f>
        <v>1500</v>
      </c>
      <c r="E1241" s="44" t="s">
        <v>139</v>
      </c>
      <c r="F1241" s="28" t="s">
        <v>99</v>
      </c>
      <c r="G1241" s="29" t="s">
        <v>202</v>
      </c>
      <c r="H1241" s="23" t="s">
        <v>100</v>
      </c>
      <c r="I1241" s="23" t="s">
        <v>94</v>
      </c>
      <c r="J1241" s="23">
        <v>68108</v>
      </c>
      <c r="K1241" s="37" t="s">
        <v>106</v>
      </c>
      <c r="L1241" s="20">
        <v>29556</v>
      </c>
      <c r="M1241" s="37" t="s">
        <v>101</v>
      </c>
      <c r="N1241" s="37" t="s">
        <v>97</v>
      </c>
      <c r="O1241" s="37" t="s">
        <v>98</v>
      </c>
      <c r="P1241" s="37" t="s">
        <v>303</v>
      </c>
      <c r="Q1241" s="37" t="s">
        <v>114</v>
      </c>
      <c r="R1241" s="7" t="s">
        <v>115</v>
      </c>
      <c r="S1241" s="23">
        <v>3</v>
      </c>
      <c r="T1241" s="43">
        <v>0</v>
      </c>
      <c r="U1241" s="7">
        <v>8</v>
      </c>
      <c r="V1241" s="22" t="s">
        <v>835</v>
      </c>
      <c r="W1241" s="23" t="s">
        <v>836</v>
      </c>
      <c r="X1241" s="7" t="s">
        <v>141</v>
      </c>
      <c r="Y1241" s="10">
        <v>1500</v>
      </c>
      <c r="Z1241" s="23"/>
      <c r="AA1241" s="12"/>
      <c r="AB1241" s="51"/>
      <c r="AC1241" s="23"/>
      <c r="AF1241" s="23"/>
    </row>
    <row r="1242" spans="1:32" ht="15" customHeight="1" x14ac:dyDescent="0.25">
      <c r="A1242" s="30" t="s">
        <v>1830</v>
      </c>
      <c r="B1242" s="13">
        <v>45523</v>
      </c>
      <c r="C1242" s="29">
        <f>YEAR(B1242) - YEAR(_xlfn.MINIFS($B:$B, $A:$A, A1242)) + 1</f>
        <v>1</v>
      </c>
      <c r="D1242" s="15">
        <f>IF(C1242=1, 1500 - SUMIFS($Y:$Y, $A:$A, A1242, $C:$C, C1242, $E:$E, "Approved", $Z:$Z, "&lt;&gt;PFA GC", $F:$F, "&lt;&gt;No"),
   IF(C1242=2, 1000 - SUMIFS($Y:$Y, $A:$A, A1242, $C:$C, C1242, $E:$E, "Approved", $Z:$Z, "&lt;&gt;PFA GC", $F:$F, "&lt;&gt;No"),
   IF(C1242&gt;=3, 500 - SUMIFS($Y:$Y, $A:$A, A1242, $C:$C, C1242, $E:$E, "Approved", $Z:$Z, "&lt;&gt;PFA GC", $F:$F, "&lt;&gt;No"), "")))</f>
        <v>1017.63</v>
      </c>
      <c r="E1242" s="29" t="s">
        <v>28</v>
      </c>
      <c r="F1242" s="28" t="s">
        <v>29</v>
      </c>
      <c r="G1242" s="29" t="s">
        <v>30</v>
      </c>
      <c r="H1242" s="23" t="s">
        <v>544</v>
      </c>
      <c r="I1242" s="23" t="s">
        <v>94</v>
      </c>
      <c r="J1242" s="23">
        <v>68007</v>
      </c>
      <c r="K1242" s="37" t="s">
        <v>95</v>
      </c>
      <c r="L1242" s="20">
        <v>31244</v>
      </c>
      <c r="M1242" s="37" t="s">
        <v>101</v>
      </c>
      <c r="N1242" s="37" t="s">
        <v>97</v>
      </c>
      <c r="O1242" s="37" t="s">
        <v>98</v>
      </c>
      <c r="P1242" s="37" t="s">
        <v>270</v>
      </c>
      <c r="Q1242" s="37" t="s">
        <v>114</v>
      </c>
      <c r="R1242" s="7" t="s">
        <v>507</v>
      </c>
      <c r="S1242" s="23">
        <v>1</v>
      </c>
      <c r="T1242" s="43">
        <v>0</v>
      </c>
      <c r="U1242" s="7">
        <v>60</v>
      </c>
      <c r="V1242" s="22" t="s">
        <v>84</v>
      </c>
      <c r="W1242" s="41" t="s">
        <v>833</v>
      </c>
      <c r="X1242" s="7" t="s">
        <v>556</v>
      </c>
      <c r="Y1242" s="10">
        <v>91.08</v>
      </c>
      <c r="Z1242" s="23" t="s">
        <v>232</v>
      </c>
      <c r="AA1242" s="12" t="s">
        <v>58</v>
      </c>
      <c r="AB1242" s="51"/>
      <c r="AC1242" s="23"/>
      <c r="AF1242" s="23"/>
    </row>
    <row r="1243" spans="1:32" ht="15" customHeight="1" x14ac:dyDescent="0.25">
      <c r="A1243" s="30" t="s">
        <v>1830</v>
      </c>
      <c r="B1243" s="13">
        <v>45523</v>
      </c>
      <c r="C1243" s="29">
        <f>YEAR(B1243) - YEAR(_xlfn.MINIFS($B:$B, $A:$A, A1243)) + 1</f>
        <v>1</v>
      </c>
      <c r="D1243" s="15">
        <f>IF(C1243=1, 1500 - SUMIFS($Y:$Y, $A:$A, A1243, $C:$C, C1243, $E:$E, "Approved", $Z:$Z, "&lt;&gt;PFA GC", $F:$F, "&lt;&gt;No"),
   IF(C1243=2, 1000 - SUMIFS($Y:$Y, $A:$A, A1243, $C:$C, C1243, $E:$E, "Approved", $Z:$Z, "&lt;&gt;PFA GC", $F:$F, "&lt;&gt;No"),
   IF(C1243&gt;=3, 500 - SUMIFS($Y:$Y, $A:$A, A1243, $C:$C, C1243, $E:$E, "Approved", $Z:$Z, "&lt;&gt;PFA GC", $F:$F, "&lt;&gt;No"), "")))</f>
        <v>1017.63</v>
      </c>
      <c r="E1243" s="29" t="s">
        <v>28</v>
      </c>
      <c r="F1243" s="28" t="s">
        <v>29</v>
      </c>
      <c r="G1243" s="29" t="s">
        <v>30</v>
      </c>
      <c r="H1243" s="23" t="s">
        <v>544</v>
      </c>
      <c r="I1243" s="23" t="s">
        <v>94</v>
      </c>
      <c r="J1243" s="23">
        <v>68007</v>
      </c>
      <c r="K1243" s="37" t="s">
        <v>95</v>
      </c>
      <c r="L1243" s="20">
        <v>31244</v>
      </c>
      <c r="M1243" s="37" t="s">
        <v>101</v>
      </c>
      <c r="N1243" s="37" t="s">
        <v>97</v>
      </c>
      <c r="O1243" s="37" t="s">
        <v>98</v>
      </c>
      <c r="P1243" s="37" t="s">
        <v>270</v>
      </c>
      <c r="Q1243" s="37" t="s">
        <v>114</v>
      </c>
      <c r="R1243" s="7" t="s">
        <v>507</v>
      </c>
      <c r="S1243" s="23">
        <v>1</v>
      </c>
      <c r="T1243" s="43">
        <v>0</v>
      </c>
      <c r="U1243" s="7">
        <v>60</v>
      </c>
      <c r="V1243" s="22" t="s">
        <v>84</v>
      </c>
      <c r="W1243" s="41" t="s">
        <v>833</v>
      </c>
      <c r="X1243" s="7" t="s">
        <v>49</v>
      </c>
      <c r="Y1243" s="10">
        <v>391.29</v>
      </c>
      <c r="Z1243" s="23" t="s">
        <v>232</v>
      </c>
      <c r="AA1243" s="12" t="s">
        <v>76</v>
      </c>
      <c r="AB1243" s="51"/>
      <c r="AC1243" s="23"/>
      <c r="AF1243" s="23"/>
    </row>
    <row r="1244" spans="1:32" ht="15" customHeight="1" x14ac:dyDescent="0.25">
      <c r="A1244" s="30" t="s">
        <v>1832</v>
      </c>
      <c r="B1244" s="13">
        <v>45524</v>
      </c>
      <c r="C1244" s="29">
        <f>YEAR(B1244) - YEAR(_xlfn.MINIFS($B:$B, $A:$A, A1244)) + 1</f>
        <v>1</v>
      </c>
      <c r="D1244" s="15">
        <f>IF(C1244=1, 1500 - SUMIFS($Y:$Y, $A:$A, A1244, $C:$C, C1244, $E:$E, "Approved", $Z:$Z, "&lt;&gt;PFA GC", $F:$F, "&lt;&gt;No"),
   IF(C1244=2, 1000 - SUMIFS($Y:$Y, $A:$A, A1244, $C:$C, C1244, $E:$E, "Approved", $Z:$Z, "&lt;&gt;PFA GC", $F:$F, "&lt;&gt;No"),
   IF(C1244&gt;=3, 500 - SUMIFS($Y:$Y, $A:$A, A1244, $C:$C, C1244, $E:$E, "Approved", $Z:$Z, "&lt;&gt;PFA GC", $F:$F, "&lt;&gt;No"), "")))</f>
        <v>135.20000000000005</v>
      </c>
      <c r="E1244" s="29" t="s">
        <v>28</v>
      </c>
      <c r="F1244" s="28">
        <v>45582</v>
      </c>
      <c r="G1244" s="28" t="s">
        <v>30</v>
      </c>
      <c r="H1244" s="23" t="s">
        <v>837</v>
      </c>
      <c r="I1244" s="23" t="s">
        <v>94</v>
      </c>
      <c r="J1244" s="23">
        <v>68047</v>
      </c>
      <c r="K1244" s="37" t="s">
        <v>95</v>
      </c>
      <c r="L1244" s="20">
        <v>21301</v>
      </c>
      <c r="M1244" s="37" t="s">
        <v>96</v>
      </c>
      <c r="N1244" s="37" t="s">
        <v>102</v>
      </c>
      <c r="O1244" s="37" t="s">
        <v>98</v>
      </c>
      <c r="P1244" s="37" t="s">
        <v>270</v>
      </c>
      <c r="Q1244" s="37" t="s">
        <v>114</v>
      </c>
      <c r="R1244" s="7" t="s">
        <v>517</v>
      </c>
      <c r="S1244" s="23">
        <v>2</v>
      </c>
      <c r="T1244" s="43">
        <v>4050</v>
      </c>
      <c r="U1244" s="7">
        <v>100</v>
      </c>
      <c r="V1244" s="22" t="s">
        <v>84</v>
      </c>
      <c r="W1244" s="41" t="s">
        <v>833</v>
      </c>
      <c r="X1244" s="7" t="s">
        <v>45</v>
      </c>
      <c r="Y1244" s="10">
        <v>386.06</v>
      </c>
      <c r="Z1244" s="23" t="s">
        <v>38</v>
      </c>
      <c r="AA1244" s="12" t="s">
        <v>838</v>
      </c>
      <c r="AB1244" s="51"/>
      <c r="AC1244" s="23"/>
      <c r="AF1244" s="23"/>
    </row>
    <row r="1245" spans="1:32" ht="15" customHeight="1" x14ac:dyDescent="0.25">
      <c r="A1245" s="30" t="s">
        <v>1832</v>
      </c>
      <c r="B1245" s="13">
        <v>45524</v>
      </c>
      <c r="C1245" s="29">
        <f>YEAR(B1245) - YEAR(_xlfn.MINIFS($B:$B, $A:$A, A1245)) + 1</f>
        <v>1</v>
      </c>
      <c r="D1245" s="15">
        <f>IF(C1245=1, 1500 - SUMIFS($Y:$Y, $A:$A, A1245, $C:$C, C1245, $E:$E, "Approved", $Z:$Z, "&lt;&gt;PFA GC", $F:$F, "&lt;&gt;No"),
   IF(C1245=2, 1000 - SUMIFS($Y:$Y, $A:$A, A1245, $C:$C, C1245, $E:$E, "Approved", $Z:$Z, "&lt;&gt;PFA GC", $F:$F, "&lt;&gt;No"),
   IF(C1245&gt;=3, 500 - SUMIFS($Y:$Y, $A:$A, A1245, $C:$C, C1245, $E:$E, "Approved", $Z:$Z, "&lt;&gt;PFA GC", $F:$F, "&lt;&gt;No"), "")))</f>
        <v>135.20000000000005</v>
      </c>
      <c r="E1245" s="29" t="s">
        <v>28</v>
      </c>
      <c r="F1245" s="28">
        <v>45567</v>
      </c>
      <c r="G1245" s="28" t="s">
        <v>30</v>
      </c>
      <c r="H1245" s="23" t="s">
        <v>837</v>
      </c>
      <c r="I1245" s="23" t="s">
        <v>94</v>
      </c>
      <c r="J1245" s="23">
        <v>68047</v>
      </c>
      <c r="K1245" s="37" t="s">
        <v>95</v>
      </c>
      <c r="L1245" s="20">
        <v>21301</v>
      </c>
      <c r="M1245" s="37" t="s">
        <v>96</v>
      </c>
      <c r="N1245" s="37" t="s">
        <v>102</v>
      </c>
      <c r="O1245" s="37" t="s">
        <v>98</v>
      </c>
      <c r="P1245" s="37" t="s">
        <v>270</v>
      </c>
      <c r="Q1245" s="37" t="s">
        <v>114</v>
      </c>
      <c r="R1245" s="7" t="s">
        <v>517</v>
      </c>
      <c r="S1245" s="23">
        <v>2</v>
      </c>
      <c r="T1245" s="43">
        <v>4050</v>
      </c>
      <c r="U1245" s="7">
        <v>100</v>
      </c>
      <c r="V1245" s="48" t="s">
        <v>84</v>
      </c>
      <c r="W1245" s="41" t="s">
        <v>833</v>
      </c>
      <c r="X1245" s="7" t="s">
        <v>43</v>
      </c>
      <c r="Y1245" s="10">
        <v>978.74</v>
      </c>
      <c r="Z1245" s="23" t="s">
        <v>232</v>
      </c>
      <c r="AA1245" s="12" t="s">
        <v>839</v>
      </c>
      <c r="AB1245" s="51"/>
      <c r="AC1245" s="23"/>
      <c r="AF1245" s="23"/>
    </row>
    <row r="1246" spans="1:32" ht="15" customHeight="1" x14ac:dyDescent="0.25">
      <c r="A1246" s="30" t="s">
        <v>1834</v>
      </c>
      <c r="B1246" s="13">
        <v>45524</v>
      </c>
      <c r="C1246" s="29">
        <f>YEAR(B1246) - YEAR(_xlfn.MINIFS($B:$B, $A:$A, A1246)) + 1</f>
        <v>1</v>
      </c>
      <c r="D1246" s="15">
        <f>IF(C1246=1, 1500 - SUMIFS($Y:$Y, $A:$A, A1246, $C:$C, C1246, $E:$E, "Approved", $Z:$Z, "&lt;&gt;PFA GC", $F:$F, "&lt;&gt;No"),
   IF(C1246=2, 1000 - SUMIFS($Y:$Y, $A:$A, A1246, $C:$C, C1246, $E:$E, "Approved", $Z:$Z, "&lt;&gt;PFA GC", $F:$F, "&lt;&gt;No"),
   IF(C1246&gt;=3, 500 - SUMIFS($Y:$Y, $A:$A, A1246, $C:$C, C1246, $E:$E, "Approved", $Z:$Z, "&lt;&gt;PFA GC", $F:$F, "&lt;&gt;No"), "")))</f>
        <v>135</v>
      </c>
      <c r="E1246" s="29" t="s">
        <v>28</v>
      </c>
      <c r="F1246" s="28" t="s">
        <v>29</v>
      </c>
      <c r="G1246" s="29" t="s">
        <v>30</v>
      </c>
      <c r="H1246" s="23" t="s">
        <v>93</v>
      </c>
      <c r="I1246" s="23" t="s">
        <v>125</v>
      </c>
      <c r="J1246" s="23">
        <v>68505</v>
      </c>
      <c r="K1246" s="37" t="s">
        <v>95</v>
      </c>
      <c r="L1246" s="20">
        <v>24351</v>
      </c>
      <c r="M1246" s="37" t="s">
        <v>108</v>
      </c>
      <c r="N1246" s="37" t="s">
        <v>97</v>
      </c>
      <c r="O1246" s="37" t="s">
        <v>98</v>
      </c>
      <c r="P1246" s="37" t="s">
        <v>270</v>
      </c>
      <c r="Q1246" s="37" t="s">
        <v>114</v>
      </c>
      <c r="R1246" s="7" t="s">
        <v>486</v>
      </c>
      <c r="S1246" s="23">
        <v>1</v>
      </c>
      <c r="T1246" s="43">
        <v>2303.9</v>
      </c>
      <c r="U1246" s="7">
        <v>20</v>
      </c>
      <c r="V1246" s="34" t="s">
        <v>81</v>
      </c>
      <c r="W1246" s="23" t="s">
        <v>610</v>
      </c>
      <c r="X1246" s="7" t="s">
        <v>43</v>
      </c>
      <c r="Y1246" s="10">
        <v>1115</v>
      </c>
      <c r="Z1246" s="23" t="s">
        <v>232</v>
      </c>
      <c r="AA1246" s="12" t="s">
        <v>841</v>
      </c>
      <c r="AB1246" s="51"/>
      <c r="AC1246" s="23"/>
      <c r="AF1246" s="23"/>
    </row>
    <row r="1247" spans="1:32" ht="15" customHeight="1" x14ac:dyDescent="0.25">
      <c r="A1247" s="30" t="s">
        <v>1833</v>
      </c>
      <c r="B1247" s="13">
        <v>45524</v>
      </c>
      <c r="C1247" s="29">
        <f>YEAR(B1247) - YEAR(_xlfn.MINIFS($B:$B, $A:$A, A1247)) + 1</f>
        <v>1</v>
      </c>
      <c r="D1247" s="15">
        <f>IF(C1247=1, 1500 - SUMIFS($Y:$Y, $A:$A, A1247, $C:$C, C1247, $E:$E, "Approved", $Z:$Z, "&lt;&gt;PFA GC", $F:$F, "&lt;&gt;No"),
   IF(C1247=2, 1000 - SUMIFS($Y:$Y, $A:$A, A1247, $C:$C, C1247, $E:$E, "Approved", $Z:$Z, "&lt;&gt;PFA GC", $F:$F, "&lt;&gt;No"),
   IF(C1247&gt;=3, 500 - SUMIFS($Y:$Y, $A:$A, A1247, $C:$C, C1247, $E:$E, "Approved", $Z:$Z, "&lt;&gt;PFA GC", $F:$F, "&lt;&gt;No"), "")))</f>
        <v>266.55999999999995</v>
      </c>
      <c r="E1247" s="29" t="s">
        <v>28</v>
      </c>
      <c r="F1247" s="28" t="s">
        <v>29</v>
      </c>
      <c r="G1247" s="29" t="s">
        <v>30</v>
      </c>
      <c r="H1247" s="23" t="s">
        <v>93</v>
      </c>
      <c r="I1247" s="23" t="s">
        <v>94</v>
      </c>
      <c r="J1247" s="23">
        <v>68521</v>
      </c>
      <c r="K1247" s="37" t="s">
        <v>95</v>
      </c>
      <c r="L1247" s="20">
        <v>26573</v>
      </c>
      <c r="M1247" s="37" t="s">
        <v>108</v>
      </c>
      <c r="N1247" s="37" t="s">
        <v>97</v>
      </c>
      <c r="O1247" s="37" t="s">
        <v>98</v>
      </c>
      <c r="P1247" s="37" t="s">
        <v>270</v>
      </c>
      <c r="Q1247" s="37" t="s">
        <v>114</v>
      </c>
      <c r="R1247" s="7" t="s">
        <v>507</v>
      </c>
      <c r="S1247" s="23">
        <v>1</v>
      </c>
      <c r="T1247" s="43">
        <v>3060</v>
      </c>
      <c r="U1247" s="7">
        <v>24</v>
      </c>
      <c r="V1247" s="41" t="s">
        <v>81</v>
      </c>
      <c r="W1247" s="23" t="s">
        <v>610</v>
      </c>
      <c r="X1247" s="7" t="s">
        <v>43</v>
      </c>
      <c r="Y1247" s="10">
        <v>1003.65</v>
      </c>
      <c r="Z1247" s="23" t="s">
        <v>232</v>
      </c>
      <c r="AA1247" s="12" t="s">
        <v>840</v>
      </c>
      <c r="AB1247" s="51"/>
      <c r="AC1247" s="23"/>
      <c r="AF1247" s="23"/>
    </row>
    <row r="1248" spans="1:32" ht="15" customHeight="1" x14ac:dyDescent="0.25">
      <c r="A1248" s="30" t="s">
        <v>1790</v>
      </c>
      <c r="B1248" s="13">
        <v>45525</v>
      </c>
      <c r="C1248" s="29">
        <f>YEAR(B1248) - YEAR(_xlfn.MINIFS($B:$B, $A:$A, A1248)) + 1</f>
        <v>1</v>
      </c>
      <c r="D1248" s="15">
        <f>IF(C1248=1, 1500 - SUMIFS($Y:$Y, $A:$A, A1248, $C:$C, C1248, $E:$E, "Approved", $Z:$Z, "&lt;&gt;PFA GC", $F:$F, "&lt;&gt;No"),
   IF(C1248=2, 1000 - SUMIFS($Y:$Y, $A:$A, A1248, $C:$C, C1248, $E:$E, "Approved", $Z:$Z, "&lt;&gt;PFA GC", $F:$F, "&lt;&gt;No"),
   IF(C1248&gt;=3, 500 - SUMIFS($Y:$Y, $A:$A, A1248, $C:$C, C1248, $E:$E, "Approved", $Z:$Z, "&lt;&gt;PFA GC", $F:$F, "&lt;&gt;No"), "")))</f>
        <v>196.65000000000009</v>
      </c>
      <c r="E1248" s="29" t="s">
        <v>28</v>
      </c>
      <c r="F1248" s="49">
        <v>45568</v>
      </c>
      <c r="G1248" s="49" t="s">
        <v>30</v>
      </c>
      <c r="H1248" s="23" t="s">
        <v>93</v>
      </c>
      <c r="I1248" s="23" t="s">
        <v>94</v>
      </c>
      <c r="J1248" s="23">
        <v>68521</v>
      </c>
      <c r="K1248" s="37" t="s">
        <v>95</v>
      </c>
      <c r="L1248" s="20">
        <v>18446</v>
      </c>
      <c r="M1248" s="37" t="s">
        <v>96</v>
      </c>
      <c r="N1248" s="37" t="s">
        <v>102</v>
      </c>
      <c r="O1248" s="37" t="s">
        <v>98</v>
      </c>
      <c r="P1248" s="37" t="s">
        <v>270</v>
      </c>
      <c r="Q1248" s="37" t="s">
        <v>114</v>
      </c>
      <c r="R1248" s="7" t="s">
        <v>517</v>
      </c>
      <c r="S1248" s="23">
        <v>2</v>
      </c>
      <c r="T1248" s="43">
        <v>4022.68</v>
      </c>
      <c r="U1248" s="7">
        <v>37</v>
      </c>
      <c r="V1248" s="41" t="s">
        <v>81</v>
      </c>
      <c r="W1248" s="23" t="s">
        <v>610</v>
      </c>
      <c r="X1248" s="7" t="s">
        <v>40</v>
      </c>
      <c r="Y1248" s="10">
        <v>240</v>
      </c>
      <c r="Z1248" s="23" t="s">
        <v>37</v>
      </c>
      <c r="AA1248" s="12" t="s">
        <v>169</v>
      </c>
      <c r="AB1248" s="51"/>
      <c r="AC1248" s="23" t="s">
        <v>136</v>
      </c>
      <c r="AF1248" s="23"/>
    </row>
    <row r="1249" spans="1:32" ht="15" customHeight="1" x14ac:dyDescent="0.25">
      <c r="A1249" s="42" t="s">
        <v>1790</v>
      </c>
      <c r="B1249" s="47">
        <v>45525</v>
      </c>
      <c r="C1249" s="44">
        <f>YEAR(B1249) - YEAR(_xlfn.MINIFS($B:$B, $A:$A, A1249)) + 1</f>
        <v>1</v>
      </c>
      <c r="D1249" s="15">
        <f>IF(C1249=1, 1500 - SUMIFS($Y:$Y, $A:$A, A1249, $C:$C, C1249, $E:$E, "Approved", $Z:$Z, "&lt;&gt;PFA GC", $F:$F, "&lt;&gt;No"),
   IF(C1249=2, 1000 - SUMIFS($Y:$Y, $A:$A, A1249, $C:$C, C1249, $E:$E, "Approved", $Z:$Z, "&lt;&gt;PFA GC", $F:$F, "&lt;&gt;No"),
   IF(C1249&gt;=3, 500 - SUMIFS($Y:$Y, $A:$A, A1249, $C:$C, C1249, $E:$E, "Approved", $Z:$Z, "&lt;&gt;PFA GC", $F:$F, "&lt;&gt;No"), "")))</f>
        <v>196.65000000000009</v>
      </c>
      <c r="E1249" s="29" t="s">
        <v>28</v>
      </c>
      <c r="F1249" s="49">
        <v>45568</v>
      </c>
      <c r="G1249" s="49" t="s">
        <v>30</v>
      </c>
      <c r="H1249" s="41" t="s">
        <v>93</v>
      </c>
      <c r="I1249" s="41" t="s">
        <v>94</v>
      </c>
      <c r="J1249" s="41">
        <v>68521</v>
      </c>
      <c r="K1249" s="41" t="s">
        <v>95</v>
      </c>
      <c r="L1249" s="55">
        <v>18446</v>
      </c>
      <c r="M1249" s="41" t="s">
        <v>96</v>
      </c>
      <c r="N1249" s="41" t="s">
        <v>102</v>
      </c>
      <c r="O1249" s="41" t="s">
        <v>98</v>
      </c>
      <c r="P1249" s="41" t="s">
        <v>270</v>
      </c>
      <c r="Q1249" s="41" t="s">
        <v>114</v>
      </c>
      <c r="R1249" s="7" t="s">
        <v>517</v>
      </c>
      <c r="S1249" s="41">
        <v>2</v>
      </c>
      <c r="T1249" s="46">
        <v>4022.68</v>
      </c>
      <c r="U1249" s="7">
        <v>37</v>
      </c>
      <c r="V1249" s="34" t="s">
        <v>81</v>
      </c>
      <c r="W1249" s="41" t="s">
        <v>610</v>
      </c>
      <c r="X1249" s="7" t="s">
        <v>34</v>
      </c>
      <c r="Y1249" s="10">
        <v>500</v>
      </c>
      <c r="Z1249" s="23" t="s">
        <v>37</v>
      </c>
      <c r="AA1249" s="12" t="s">
        <v>735</v>
      </c>
      <c r="AB1249" s="51"/>
      <c r="AC1249" s="23" t="s">
        <v>136</v>
      </c>
      <c r="AF1249" s="23"/>
    </row>
    <row r="1250" spans="1:32" ht="15" customHeight="1" x14ac:dyDescent="0.25">
      <c r="A1250" s="42" t="s">
        <v>1415</v>
      </c>
      <c r="B1250" s="47">
        <v>45525</v>
      </c>
      <c r="C1250" s="44">
        <f>YEAR(B1250) - YEAR(_xlfn.MINIFS($B:$B, $A:$A, A1250)) + 1</f>
        <v>2</v>
      </c>
      <c r="D1250" s="15">
        <f>IF(C1250=1, 1500 - SUMIFS($Y:$Y, $A:$A, A1250, $C:$C, C1250, $E:$E, "Approved", $Z:$Z, "&lt;&gt;PFA GC", $F:$F, "&lt;&gt;No"),
   IF(C1250=2, 1000 - SUMIFS($Y:$Y, $A:$A, A1250, $C:$C, C1250, $E:$E, "Approved", $Z:$Z, "&lt;&gt;PFA GC", $F:$F, "&lt;&gt;No"),
   IF(C1250&gt;=3, 500 - SUMIFS($Y:$Y, $A:$A, A1250, $C:$C, C1250, $E:$E, "Approved", $Z:$Z, "&lt;&gt;PFA GC", $F:$F, "&lt;&gt;No"), "")))</f>
        <v>610.70000000000005</v>
      </c>
      <c r="E1250" s="29" t="s">
        <v>28</v>
      </c>
      <c r="F1250" s="49">
        <v>45525</v>
      </c>
      <c r="G1250" s="28" t="s">
        <v>30</v>
      </c>
      <c r="H1250" s="41"/>
      <c r="I1250" s="41"/>
      <c r="J1250" s="41"/>
      <c r="K1250" s="41"/>
      <c r="L1250" s="55">
        <v>22628</v>
      </c>
      <c r="M1250" s="41"/>
      <c r="N1250" s="41"/>
      <c r="O1250" s="41"/>
      <c r="P1250" s="41"/>
      <c r="Q1250" s="41"/>
      <c r="R1250" s="7"/>
      <c r="S1250" s="41"/>
      <c r="T1250" s="46"/>
      <c r="U1250" s="7"/>
      <c r="V1250" s="22" t="s">
        <v>32</v>
      </c>
      <c r="W1250" s="41" t="s">
        <v>61</v>
      </c>
      <c r="X1250" s="7" t="s">
        <v>34</v>
      </c>
      <c r="Y1250" s="10">
        <v>25</v>
      </c>
      <c r="Z1250" s="23" t="s">
        <v>89</v>
      </c>
      <c r="AA1250" s="41" t="s">
        <v>63</v>
      </c>
      <c r="AB1250" s="63"/>
      <c r="AC1250" s="41"/>
      <c r="AF1250" s="23"/>
    </row>
    <row r="1251" spans="1:32" ht="15" customHeight="1" x14ac:dyDescent="0.25">
      <c r="A1251" s="30" t="s">
        <v>1835</v>
      </c>
      <c r="B1251" s="13">
        <v>45525</v>
      </c>
      <c r="C1251" s="29">
        <f>YEAR(B1251) - YEAR(_xlfn.MINIFS($B:$B, $A:$A, A1251)) + 1</f>
        <v>1</v>
      </c>
      <c r="D1251" s="15">
        <f>IF(C1251=1, 1500 - SUMIFS($Y:$Y, $A:$A, A1251, $C:$C, C1251, $E:$E, "Approved", $Z:$Z, "&lt;&gt;PFA GC", $F:$F, "&lt;&gt;No"),
   IF(C1251=2, 1000 - SUMIFS($Y:$Y, $A:$A, A1251, $C:$C, C1251, $E:$E, "Approved", $Z:$Z, "&lt;&gt;PFA GC", $F:$F, "&lt;&gt;No"),
   IF(C1251&gt;=3, 500 - SUMIFS($Y:$Y, $A:$A, A1251, $C:$C, C1251, $E:$E, "Approved", $Z:$Z, "&lt;&gt;PFA GC", $F:$F, "&lt;&gt;No"), "")))</f>
        <v>733.5</v>
      </c>
      <c r="E1251" s="29" t="s">
        <v>28</v>
      </c>
      <c r="F1251" s="28" t="s">
        <v>29</v>
      </c>
      <c r="G1251" s="29" t="s">
        <v>30</v>
      </c>
      <c r="H1251" s="23" t="s">
        <v>287</v>
      </c>
      <c r="I1251" s="23" t="s">
        <v>125</v>
      </c>
      <c r="J1251" s="23">
        <v>68446</v>
      </c>
      <c r="K1251" s="37" t="s">
        <v>95</v>
      </c>
      <c r="L1251" s="20">
        <v>23415</v>
      </c>
      <c r="M1251" s="37" t="s">
        <v>101</v>
      </c>
      <c r="N1251" s="37" t="s">
        <v>102</v>
      </c>
      <c r="O1251" s="37" t="s">
        <v>98</v>
      </c>
      <c r="P1251" s="37" t="s">
        <v>270</v>
      </c>
      <c r="Q1251" s="37" t="s">
        <v>231</v>
      </c>
      <c r="R1251" s="7" t="s">
        <v>115</v>
      </c>
      <c r="S1251" s="23">
        <v>1</v>
      </c>
      <c r="T1251" s="43">
        <v>0</v>
      </c>
      <c r="U1251" s="7">
        <v>60</v>
      </c>
      <c r="V1251" s="48" t="s">
        <v>85</v>
      </c>
      <c r="W1251" s="23" t="s">
        <v>107</v>
      </c>
      <c r="X1251" s="7" t="s">
        <v>42</v>
      </c>
      <c r="Y1251" s="10">
        <v>766.5</v>
      </c>
      <c r="Z1251" s="23"/>
      <c r="AA1251" s="12" t="s">
        <v>842</v>
      </c>
      <c r="AB1251" s="51"/>
      <c r="AC1251" s="23"/>
      <c r="AF1251" s="23"/>
    </row>
    <row r="1252" spans="1:32" ht="15" customHeight="1" x14ac:dyDescent="0.25">
      <c r="A1252" s="42" t="s">
        <v>1520</v>
      </c>
      <c r="B1252" s="47">
        <v>45525</v>
      </c>
      <c r="C1252" s="44">
        <f>YEAR(B1252) - YEAR(_xlfn.MINIFS($B:$B, $A:$A, A1252)) + 1</f>
        <v>1</v>
      </c>
      <c r="D1252" s="15">
        <f>IF(C1252=1, 1500 - SUMIFS($Y:$Y, $A:$A, A1252, $C:$C, C1252, $E:$E, "Approved", $Z:$Z, "&lt;&gt;PFA GC", $F:$F, "&lt;&gt;No"),
   IF(C1252=2, 1000 - SUMIFS($Y:$Y, $A:$A, A1252, $C:$C, C1252, $E:$E, "Approved", $Z:$Z, "&lt;&gt;PFA GC", $F:$F, "&lt;&gt;No"),
   IF(C1252&gt;=3, 500 - SUMIFS($Y:$Y, $A:$A, A1252, $C:$C, C1252, $E:$E, "Approved", $Z:$Z, "&lt;&gt;PFA GC", $F:$F, "&lt;&gt;No"), "")))</f>
        <v>410</v>
      </c>
      <c r="E1252" s="29" t="s">
        <v>28</v>
      </c>
      <c r="F1252" s="49">
        <v>45525</v>
      </c>
      <c r="G1252" s="28" t="s">
        <v>30</v>
      </c>
      <c r="H1252" s="23" t="s">
        <v>120</v>
      </c>
      <c r="I1252" s="23" t="s">
        <v>94</v>
      </c>
      <c r="J1252" s="23">
        <v>68803</v>
      </c>
      <c r="K1252" s="23" t="s">
        <v>106</v>
      </c>
      <c r="L1252" s="55">
        <v>25792</v>
      </c>
      <c r="M1252" s="37" t="s">
        <v>96</v>
      </c>
      <c r="N1252" s="23" t="s">
        <v>102</v>
      </c>
      <c r="O1252" s="23" t="s">
        <v>31</v>
      </c>
      <c r="P1252" s="41" t="s">
        <v>303</v>
      </c>
      <c r="Q1252" s="23" t="s">
        <v>114</v>
      </c>
      <c r="R1252" s="7" t="s">
        <v>559</v>
      </c>
      <c r="S1252" s="23" t="s">
        <v>126</v>
      </c>
      <c r="T1252" s="43">
        <v>535</v>
      </c>
      <c r="U1252" s="7"/>
      <c r="V1252" s="48" t="s">
        <v>32</v>
      </c>
      <c r="W1252" s="41" t="s">
        <v>61</v>
      </c>
      <c r="X1252" s="7" t="s">
        <v>34</v>
      </c>
      <c r="Y1252" s="10">
        <v>50</v>
      </c>
      <c r="Z1252" s="23" t="s">
        <v>89</v>
      </c>
      <c r="AA1252" s="41" t="s">
        <v>63</v>
      </c>
      <c r="AB1252" s="63"/>
      <c r="AC1252" s="41"/>
      <c r="AF1252" s="23"/>
    </row>
    <row r="1253" spans="1:32" ht="15" customHeight="1" x14ac:dyDescent="0.25">
      <c r="A1253" s="30" t="s">
        <v>1836</v>
      </c>
      <c r="B1253" s="13">
        <v>45525</v>
      </c>
      <c r="C1253" s="29">
        <f>YEAR(B1253) - YEAR(_xlfn.MINIFS($B:$B, $A:$A, A1253)) + 1</f>
        <v>1</v>
      </c>
      <c r="D1253" s="15">
        <f>IF(C1253=1, 1500 - SUMIFS($Y:$Y, $A:$A, A1253, $C:$C, C1253, $E:$E, "Approved", $Z:$Z, "&lt;&gt;PFA GC", $F:$F, "&lt;&gt;No"),
   IF(C1253=2, 1000 - SUMIFS($Y:$Y, $A:$A, A1253, $C:$C, C1253, $E:$E, "Approved", $Z:$Z, "&lt;&gt;PFA GC", $F:$F, "&lt;&gt;No"),
   IF(C1253&gt;=3, 500 - SUMIFS($Y:$Y, $A:$A, A1253, $C:$C, C1253, $E:$E, "Approved", $Z:$Z, "&lt;&gt;PFA GC", $F:$F, "&lt;&gt;No"), "")))</f>
        <v>0</v>
      </c>
      <c r="E1253" s="29" t="s">
        <v>28</v>
      </c>
      <c r="F1253" s="28" t="s">
        <v>29</v>
      </c>
      <c r="G1253" s="29" t="s">
        <v>30</v>
      </c>
      <c r="H1253" s="23" t="s">
        <v>347</v>
      </c>
      <c r="I1253" s="23" t="s">
        <v>125</v>
      </c>
      <c r="J1253" s="23">
        <v>68333</v>
      </c>
      <c r="K1253" s="37" t="s">
        <v>95</v>
      </c>
      <c r="L1253" s="20">
        <v>34164</v>
      </c>
      <c r="M1253" s="37" t="s">
        <v>96</v>
      </c>
      <c r="N1253" s="37" t="s">
        <v>102</v>
      </c>
      <c r="O1253" s="37" t="s">
        <v>231</v>
      </c>
      <c r="P1253" s="37" t="s">
        <v>231</v>
      </c>
      <c r="Q1253" s="37" t="s">
        <v>231</v>
      </c>
      <c r="R1253" s="7" t="s">
        <v>507</v>
      </c>
      <c r="S1253" s="23">
        <v>4</v>
      </c>
      <c r="T1253" s="43">
        <v>7024</v>
      </c>
      <c r="U1253" s="7">
        <v>40.4</v>
      </c>
      <c r="V1253" s="22" t="s">
        <v>82</v>
      </c>
      <c r="W1253" s="23" t="s">
        <v>843</v>
      </c>
      <c r="X1253" s="7" t="s">
        <v>43</v>
      </c>
      <c r="Y1253" s="10">
        <v>1500</v>
      </c>
      <c r="Z1253" s="23" t="s">
        <v>232</v>
      </c>
      <c r="AA1253" s="12" t="s">
        <v>118</v>
      </c>
      <c r="AB1253" s="51"/>
      <c r="AC1253" s="23"/>
      <c r="AF1253" s="23"/>
    </row>
    <row r="1254" spans="1:32" ht="15" customHeight="1" x14ac:dyDescent="0.25">
      <c r="A1254" s="42" t="s">
        <v>1671</v>
      </c>
      <c r="B1254" s="47">
        <v>45526</v>
      </c>
      <c r="C1254" s="44">
        <f>YEAR(B1254) - YEAR(_xlfn.MINIFS($B:$B, $A:$A, A1254)) + 1</f>
        <v>1</v>
      </c>
      <c r="D1254" s="15">
        <f>IF(C1254=1, 1500 - SUMIFS($Y:$Y, $A:$A, A1254, $C:$C, C1254, $E:$E, "Approved", $Z:$Z, "&lt;&gt;PFA GC", $F:$F, "&lt;&gt;No"),
   IF(C1254=2, 1000 - SUMIFS($Y:$Y, $A:$A, A1254, $C:$C, C1254, $E:$E, "Approved", $Z:$Z, "&lt;&gt;PFA GC", $F:$F, "&lt;&gt;No"),
   IF(C1254&gt;=3, 500 - SUMIFS($Y:$Y, $A:$A, A1254, $C:$C, C1254, $E:$E, "Approved", $Z:$Z, "&lt;&gt;PFA GC", $F:$F, "&lt;&gt;No"), "")))</f>
        <v>306.82999999999993</v>
      </c>
      <c r="E1254" s="44" t="s">
        <v>139</v>
      </c>
      <c r="F1254" s="28" t="s">
        <v>99</v>
      </c>
      <c r="G1254" s="29" t="s">
        <v>659</v>
      </c>
      <c r="H1254" s="41" t="s">
        <v>299</v>
      </c>
      <c r="I1254" s="41" t="s">
        <v>335</v>
      </c>
      <c r="J1254" s="41">
        <v>68823</v>
      </c>
      <c r="K1254" s="41" t="s">
        <v>95</v>
      </c>
      <c r="L1254" s="55">
        <v>15826</v>
      </c>
      <c r="M1254" s="41" t="s">
        <v>101</v>
      </c>
      <c r="N1254" s="41" t="s">
        <v>102</v>
      </c>
      <c r="O1254" s="41" t="s">
        <v>98</v>
      </c>
      <c r="P1254" s="41" t="s">
        <v>270</v>
      </c>
      <c r="Q1254" s="41" t="s">
        <v>114</v>
      </c>
      <c r="R1254" s="7" t="s">
        <v>486</v>
      </c>
      <c r="S1254" s="41">
        <v>1</v>
      </c>
      <c r="T1254" s="46">
        <v>23518</v>
      </c>
      <c r="U1254" s="7">
        <v>1</v>
      </c>
      <c r="V1254" s="48" t="s">
        <v>32</v>
      </c>
      <c r="W1254" s="41" t="s">
        <v>61</v>
      </c>
      <c r="X1254" s="7" t="s">
        <v>33</v>
      </c>
      <c r="Y1254" s="10">
        <v>250</v>
      </c>
      <c r="Z1254" s="41"/>
      <c r="AA1254" s="41"/>
      <c r="AB1254" s="51"/>
      <c r="AC1254" s="29"/>
      <c r="AF1254" s="23"/>
    </row>
    <row r="1255" spans="1:32" ht="15" customHeight="1" x14ac:dyDescent="0.25">
      <c r="A1255" s="30" t="s">
        <v>1839</v>
      </c>
      <c r="B1255" s="13">
        <v>45526</v>
      </c>
      <c r="C1255" s="29">
        <f>YEAR(B1255) - YEAR(_xlfn.MINIFS($B:$B, $A:$A, A1255)) + 1</f>
        <v>1</v>
      </c>
      <c r="D1255" s="15">
        <f>IF(C1255=1, 1500 - SUMIFS($Y:$Y, $A:$A, A1255, $C:$C, C1255, $E:$E, "Approved", $Z:$Z, "&lt;&gt;PFA GC", $F:$F, "&lt;&gt;No"),
   IF(C1255=2, 1000 - SUMIFS($Y:$Y, $A:$A, A1255, $C:$C, C1255, $E:$E, "Approved", $Z:$Z, "&lt;&gt;PFA GC", $F:$F, "&lt;&gt;No"),
   IF(C1255&gt;=3, 500 - SUMIFS($Y:$Y, $A:$A, A1255, $C:$C, C1255, $E:$E, "Approved", $Z:$Z, "&lt;&gt;PFA GC", $F:$F, "&lt;&gt;No"), "")))</f>
        <v>213.48000000000002</v>
      </c>
      <c r="E1255" s="29" t="s">
        <v>28</v>
      </c>
      <c r="F1255" s="49" t="s">
        <v>29</v>
      </c>
      <c r="G1255" s="29" t="s">
        <v>30</v>
      </c>
      <c r="H1255" s="23" t="s">
        <v>93</v>
      </c>
      <c r="I1255" s="23" t="s">
        <v>94</v>
      </c>
      <c r="J1255" s="23">
        <v>68506</v>
      </c>
      <c r="K1255" s="37" t="s">
        <v>95</v>
      </c>
      <c r="L1255" s="20">
        <v>18177</v>
      </c>
      <c r="M1255" s="37" t="s">
        <v>101</v>
      </c>
      <c r="N1255" s="37" t="s">
        <v>97</v>
      </c>
      <c r="O1255" s="37" t="s">
        <v>98</v>
      </c>
      <c r="P1255" s="37" t="s">
        <v>270</v>
      </c>
      <c r="Q1255" s="37" t="s">
        <v>231</v>
      </c>
      <c r="R1255" s="7" t="s">
        <v>507</v>
      </c>
      <c r="S1255" s="23">
        <v>1</v>
      </c>
      <c r="T1255" s="43">
        <v>2679.26</v>
      </c>
      <c r="U1255" s="7">
        <v>3</v>
      </c>
      <c r="V1255" s="22" t="s">
        <v>85</v>
      </c>
      <c r="W1255" s="23" t="s">
        <v>107</v>
      </c>
      <c r="X1255" s="7" t="s">
        <v>43</v>
      </c>
      <c r="Y1255" s="10">
        <v>643.26</v>
      </c>
      <c r="Z1255" s="23" t="s">
        <v>232</v>
      </c>
      <c r="AA1255" s="12" t="s">
        <v>847</v>
      </c>
      <c r="AB1255" s="51"/>
      <c r="AC1255" s="23"/>
      <c r="AF1255" s="23"/>
    </row>
    <row r="1256" spans="1:32" ht="15" customHeight="1" x14ac:dyDescent="0.25">
      <c r="A1256" s="30" t="s">
        <v>1840</v>
      </c>
      <c r="B1256" s="13">
        <v>45526</v>
      </c>
      <c r="C1256" s="29">
        <f>YEAR(B1256) - YEAR(_xlfn.MINIFS($B:$B, $A:$A, A1256)) + 1</f>
        <v>1</v>
      </c>
      <c r="D1256" s="15">
        <f>IF(C1256=1, 1500 - SUMIFS($Y:$Y, $A:$A, A1256, $C:$C, C1256, $E:$E, "Approved", $Z:$Z, "&lt;&gt;PFA GC", $F:$F, "&lt;&gt;No"),
   IF(C1256=2, 1000 - SUMIFS($Y:$Y, $A:$A, A1256, $C:$C, C1256, $E:$E, "Approved", $Z:$Z, "&lt;&gt;PFA GC", $F:$F, "&lt;&gt;No"),
   IF(C1256&gt;=3, 500 - SUMIFS($Y:$Y, $A:$A, A1256, $C:$C, C1256, $E:$E, "Approved", $Z:$Z, "&lt;&gt;PFA GC", $F:$F, "&lt;&gt;No"), "")))</f>
        <v>1250</v>
      </c>
      <c r="E1256" s="29" t="s">
        <v>28</v>
      </c>
      <c r="F1256" s="28" t="s">
        <v>29</v>
      </c>
      <c r="G1256" s="29" t="s">
        <v>30</v>
      </c>
      <c r="H1256" s="23" t="s">
        <v>120</v>
      </c>
      <c r="I1256" s="23" t="s">
        <v>94</v>
      </c>
      <c r="J1256" s="23">
        <v>68801</v>
      </c>
      <c r="K1256" s="37" t="s">
        <v>95</v>
      </c>
      <c r="L1256" s="20">
        <v>21879</v>
      </c>
      <c r="M1256" s="37" t="s">
        <v>101</v>
      </c>
      <c r="N1256" s="37" t="s">
        <v>102</v>
      </c>
      <c r="O1256" s="37" t="s">
        <v>98</v>
      </c>
      <c r="P1256" s="37" t="s">
        <v>270</v>
      </c>
      <c r="Q1256" s="37" t="s">
        <v>114</v>
      </c>
      <c r="R1256" s="7" t="s">
        <v>507</v>
      </c>
      <c r="S1256" s="23">
        <v>1</v>
      </c>
      <c r="T1256" s="43">
        <v>2563</v>
      </c>
      <c r="U1256" s="7">
        <v>5</v>
      </c>
      <c r="V1256" s="22" t="s">
        <v>144</v>
      </c>
      <c r="W1256" s="23" t="s">
        <v>844</v>
      </c>
      <c r="X1256" s="7" t="s">
        <v>40</v>
      </c>
      <c r="Y1256" s="10">
        <v>250</v>
      </c>
      <c r="Z1256" s="23" t="s">
        <v>35</v>
      </c>
      <c r="AA1256" s="12" t="s">
        <v>169</v>
      </c>
      <c r="AB1256" s="51"/>
      <c r="AC1256" s="23"/>
      <c r="AF1256" s="23"/>
    </row>
    <row r="1257" spans="1:32" ht="15" customHeight="1" x14ac:dyDescent="0.25">
      <c r="A1257" s="30" t="s">
        <v>1841</v>
      </c>
      <c r="B1257" s="13">
        <v>45526</v>
      </c>
      <c r="C1257" s="29">
        <f>YEAR(B1257) - YEAR(_xlfn.MINIFS($B:$B, $A:$A, A1257)) + 1</f>
        <v>1</v>
      </c>
      <c r="D1257" s="15">
        <f>IF(C1257=1, 1500 - SUMIFS($Y:$Y, $A:$A, A1257, $C:$C, C1257, $E:$E, "Approved", $Z:$Z, "&lt;&gt;PFA GC", $F:$F, "&lt;&gt;No"),
   IF(C1257=2, 1000 - SUMIFS($Y:$Y, $A:$A, A1257, $C:$C, C1257, $E:$E, "Approved", $Z:$Z, "&lt;&gt;PFA GC", $F:$F, "&lt;&gt;No"),
   IF(C1257&gt;=3, 500 - SUMIFS($Y:$Y, $A:$A, A1257, $C:$C, C1257, $E:$E, "Approved", $Z:$Z, "&lt;&gt;PFA GC", $F:$F, "&lt;&gt;No"), "")))</f>
        <v>161.49</v>
      </c>
      <c r="E1257" s="29" t="s">
        <v>28</v>
      </c>
      <c r="F1257" s="28" t="s">
        <v>29</v>
      </c>
      <c r="G1257" s="29" t="s">
        <v>30</v>
      </c>
      <c r="H1257" s="23" t="s">
        <v>93</v>
      </c>
      <c r="I1257" s="23" t="s">
        <v>94</v>
      </c>
      <c r="J1257" s="23">
        <v>68503</v>
      </c>
      <c r="K1257" s="37" t="s">
        <v>848</v>
      </c>
      <c r="L1257" s="20">
        <v>23014</v>
      </c>
      <c r="M1257" s="37" t="s">
        <v>96</v>
      </c>
      <c r="N1257" s="37" t="s">
        <v>97</v>
      </c>
      <c r="O1257" s="37" t="s">
        <v>98</v>
      </c>
      <c r="P1257" s="37" t="s">
        <v>270</v>
      </c>
      <c r="Q1257" s="37" t="s">
        <v>114</v>
      </c>
      <c r="R1257" s="7" t="s">
        <v>486</v>
      </c>
      <c r="S1257" s="23">
        <v>3</v>
      </c>
      <c r="T1257" s="43">
        <v>5188</v>
      </c>
      <c r="U1257" s="7">
        <v>18</v>
      </c>
      <c r="V1257" s="34" t="s">
        <v>81</v>
      </c>
      <c r="W1257" s="23" t="s">
        <v>610</v>
      </c>
      <c r="X1257" s="7" t="s">
        <v>43</v>
      </c>
      <c r="Y1257" s="10">
        <v>1338.51</v>
      </c>
      <c r="Z1257" s="23" t="s">
        <v>232</v>
      </c>
      <c r="AA1257" s="12" t="s">
        <v>849</v>
      </c>
      <c r="AB1257" s="51"/>
      <c r="AC1257" s="23"/>
      <c r="AF1257" s="23"/>
    </row>
    <row r="1258" spans="1:32" ht="15" customHeight="1" x14ac:dyDescent="0.25">
      <c r="A1258" s="42" t="s">
        <v>1448</v>
      </c>
      <c r="B1258" s="47">
        <v>45526</v>
      </c>
      <c r="C1258" s="44">
        <f>YEAR(B1258) - YEAR(_xlfn.MINIFS($B:$B, $A:$A, A1258)) + 1</f>
        <v>2</v>
      </c>
      <c r="D1258" s="15">
        <f>IF(C1258=1, 1500 - SUMIFS($Y:$Y, $A:$A, A1258, $C:$C, C1258, $E:$E, "Approved", $Z:$Z, "&lt;&gt;PFA GC", $F:$F, "&lt;&gt;No"),
   IF(C1258=2, 1000 - SUMIFS($Y:$Y, $A:$A, A1258, $C:$C, C1258, $E:$E, "Approved", $Z:$Z, "&lt;&gt;PFA GC", $F:$F, "&lt;&gt;No"),
   IF(C1258&gt;=3, 500 - SUMIFS($Y:$Y, $A:$A, A1258, $C:$C, C1258, $E:$E, "Approved", $Z:$Z, "&lt;&gt;PFA GC", $F:$F, "&lt;&gt;No"), "")))</f>
        <v>33</v>
      </c>
      <c r="E1258" s="29" t="s">
        <v>28</v>
      </c>
      <c r="F1258" s="49" t="s">
        <v>29</v>
      </c>
      <c r="G1258" s="44" t="s">
        <v>30</v>
      </c>
      <c r="H1258" s="41" t="s">
        <v>31</v>
      </c>
      <c r="I1258" s="41" t="s">
        <v>31</v>
      </c>
      <c r="J1258" s="41" t="s">
        <v>31</v>
      </c>
      <c r="K1258" s="41" t="s">
        <v>31</v>
      </c>
      <c r="L1258" s="20">
        <v>25519</v>
      </c>
      <c r="M1258" s="45" t="s">
        <v>31</v>
      </c>
      <c r="N1258" s="41" t="s">
        <v>31</v>
      </c>
      <c r="O1258" s="41" t="s">
        <v>31</v>
      </c>
      <c r="P1258" s="41" t="s">
        <v>31</v>
      </c>
      <c r="Q1258" s="41" t="s">
        <v>31</v>
      </c>
      <c r="R1258" s="7" t="s">
        <v>31</v>
      </c>
      <c r="S1258" s="41" t="s">
        <v>31</v>
      </c>
      <c r="T1258" s="46" t="s">
        <v>31</v>
      </c>
      <c r="U1258" s="7" t="s">
        <v>31</v>
      </c>
      <c r="V1258" s="22" t="s">
        <v>32</v>
      </c>
      <c r="W1258" s="41" t="s">
        <v>61</v>
      </c>
      <c r="X1258" s="7" t="s">
        <v>33</v>
      </c>
      <c r="Y1258" s="10">
        <v>160</v>
      </c>
      <c r="Z1258" s="23" t="s">
        <v>38</v>
      </c>
      <c r="AA1258" s="12" t="s">
        <v>59</v>
      </c>
      <c r="AB1258" s="51" t="s">
        <v>29</v>
      </c>
      <c r="AC1258" s="23" t="s">
        <v>91</v>
      </c>
      <c r="AF1258" s="23"/>
    </row>
    <row r="1259" spans="1:32" ht="15" customHeight="1" x14ac:dyDescent="0.25">
      <c r="A1259" s="42" t="s">
        <v>1837</v>
      </c>
      <c r="B1259" s="47">
        <v>45526</v>
      </c>
      <c r="C1259" s="44">
        <f>YEAR(B1259) - YEAR(_xlfn.MINIFS($B:$B, $A:$A, A1259)) + 1</f>
        <v>1</v>
      </c>
      <c r="D1259" s="15">
        <f>IF(C1259=1, 1500 - SUMIFS($Y:$Y, $A:$A, A1259, $C:$C, C1259, $E:$E, "Approved", $Z:$Z, "&lt;&gt;PFA GC", $F:$F, "&lt;&gt;No"),
   IF(C1259=2, 1000 - SUMIFS($Y:$Y, $A:$A, A1259, $C:$C, C1259, $E:$E, "Approved", $Z:$Z, "&lt;&gt;PFA GC", $F:$F, "&lt;&gt;No"),
   IF(C1259&gt;=3, 500 - SUMIFS($Y:$Y, $A:$A, A1259, $C:$C, C1259, $E:$E, "Approved", $Z:$Z, "&lt;&gt;PFA GC", $F:$F, "&lt;&gt;No"), "")))</f>
        <v>1400</v>
      </c>
      <c r="E1259" s="29" t="s">
        <v>28</v>
      </c>
      <c r="F1259" s="49">
        <v>45526</v>
      </c>
      <c r="G1259" s="28" t="s">
        <v>30</v>
      </c>
      <c r="H1259" s="41"/>
      <c r="I1259" s="41"/>
      <c r="J1259" s="41"/>
      <c r="K1259" s="41"/>
      <c r="L1259" s="55">
        <v>29309</v>
      </c>
      <c r="M1259" s="41"/>
      <c r="N1259" s="41"/>
      <c r="O1259" s="41"/>
      <c r="P1259" s="41"/>
      <c r="Q1259" s="41"/>
      <c r="R1259" s="7"/>
      <c r="S1259" s="41"/>
      <c r="T1259" s="46"/>
      <c r="U1259" s="7"/>
      <c r="V1259" s="22" t="s">
        <v>32</v>
      </c>
      <c r="W1259" s="41" t="s">
        <v>61</v>
      </c>
      <c r="X1259" s="7" t="s">
        <v>34</v>
      </c>
      <c r="Y1259" s="10">
        <v>50</v>
      </c>
      <c r="Z1259" s="23" t="s">
        <v>89</v>
      </c>
      <c r="AA1259" s="41" t="s">
        <v>63</v>
      </c>
      <c r="AB1259" s="63"/>
      <c r="AC1259" s="41"/>
      <c r="AF1259" s="23"/>
    </row>
    <row r="1260" spans="1:32" ht="15" customHeight="1" x14ac:dyDescent="0.25">
      <c r="A1260" s="30" t="s">
        <v>1838</v>
      </c>
      <c r="B1260" s="13">
        <v>45526</v>
      </c>
      <c r="C1260" s="29">
        <f>YEAR(B1260) - YEAR(_xlfn.MINIFS($B:$B, $A:$A, A1260)) + 1</f>
        <v>1</v>
      </c>
      <c r="D1260" s="15">
        <f>IF(C1260=1, 1500 - SUMIFS($Y:$Y, $A:$A, A1260, $C:$C, C1260, $E:$E, "Approved", $Z:$Z, "&lt;&gt;PFA GC", $F:$F, "&lt;&gt;No"),
   IF(C1260=2, 1000 - SUMIFS($Y:$Y, $A:$A, A1260, $C:$C, C1260, $E:$E, "Approved", $Z:$Z, "&lt;&gt;PFA GC", $F:$F, "&lt;&gt;No"),
   IF(C1260&gt;=3, 500 - SUMIFS($Y:$Y, $A:$A, A1260, $C:$C, C1260, $E:$E, "Approved", $Z:$Z, "&lt;&gt;PFA GC", $F:$F, "&lt;&gt;No"), "")))</f>
        <v>801.52</v>
      </c>
      <c r="E1260" s="29" t="s">
        <v>28</v>
      </c>
      <c r="F1260" s="28" t="s">
        <v>29</v>
      </c>
      <c r="G1260" s="29" t="s">
        <v>30</v>
      </c>
      <c r="H1260" s="23" t="s">
        <v>93</v>
      </c>
      <c r="I1260" s="23" t="s">
        <v>94</v>
      </c>
      <c r="J1260" s="23">
        <v>68516</v>
      </c>
      <c r="K1260" s="37" t="s">
        <v>95</v>
      </c>
      <c r="L1260" s="20">
        <v>33249</v>
      </c>
      <c r="M1260" s="37" t="s">
        <v>101</v>
      </c>
      <c r="N1260" s="37" t="s">
        <v>102</v>
      </c>
      <c r="O1260" s="37" t="s">
        <v>98</v>
      </c>
      <c r="P1260" s="37" t="s">
        <v>270</v>
      </c>
      <c r="Q1260" s="37" t="s">
        <v>231</v>
      </c>
      <c r="R1260" s="7" t="s">
        <v>507</v>
      </c>
      <c r="S1260" s="23">
        <v>1</v>
      </c>
      <c r="T1260" s="43">
        <v>0</v>
      </c>
      <c r="U1260" s="7">
        <v>10</v>
      </c>
      <c r="V1260" s="22" t="s">
        <v>85</v>
      </c>
      <c r="W1260" s="23" t="s">
        <v>107</v>
      </c>
      <c r="X1260" s="7" t="s">
        <v>49</v>
      </c>
      <c r="Y1260" s="10">
        <v>332.13</v>
      </c>
      <c r="Z1260" s="23" t="s">
        <v>38</v>
      </c>
      <c r="AA1260" s="12" t="s">
        <v>845</v>
      </c>
      <c r="AB1260" s="51"/>
      <c r="AC1260" s="23"/>
      <c r="AF1260" s="23"/>
    </row>
    <row r="1261" spans="1:32" ht="15" customHeight="1" x14ac:dyDescent="0.25">
      <c r="A1261" s="30" t="s">
        <v>1838</v>
      </c>
      <c r="B1261" s="13">
        <v>45526</v>
      </c>
      <c r="C1261" s="29">
        <f>YEAR(B1261) - YEAR(_xlfn.MINIFS($B:$B, $A:$A, A1261)) + 1</f>
        <v>1</v>
      </c>
      <c r="D1261" s="15">
        <f>IF(C1261=1, 1500 - SUMIFS($Y:$Y, $A:$A, A1261, $C:$C, C1261, $E:$E, "Approved", $Z:$Z, "&lt;&gt;PFA GC", $F:$F, "&lt;&gt;No"),
   IF(C1261=2, 1000 - SUMIFS($Y:$Y, $A:$A, A1261, $C:$C, C1261, $E:$E, "Approved", $Z:$Z, "&lt;&gt;PFA GC", $F:$F, "&lt;&gt;No"),
   IF(C1261&gt;=3, 500 - SUMIFS($Y:$Y, $A:$A, A1261, $C:$C, C1261, $E:$E, "Approved", $Z:$Z, "&lt;&gt;PFA GC", $F:$F, "&lt;&gt;No"), "")))</f>
        <v>801.52</v>
      </c>
      <c r="E1261" s="29" t="s">
        <v>28</v>
      </c>
      <c r="F1261" s="28" t="s">
        <v>29</v>
      </c>
      <c r="G1261" s="29" t="s">
        <v>30</v>
      </c>
      <c r="H1261" s="23" t="s">
        <v>93</v>
      </c>
      <c r="I1261" s="23" t="s">
        <v>94</v>
      </c>
      <c r="J1261" s="23">
        <v>68516</v>
      </c>
      <c r="K1261" s="37" t="s">
        <v>95</v>
      </c>
      <c r="L1261" s="20">
        <v>33249</v>
      </c>
      <c r="M1261" s="37" t="s">
        <v>101</v>
      </c>
      <c r="N1261" s="37" t="s">
        <v>102</v>
      </c>
      <c r="O1261" s="37" t="s">
        <v>98</v>
      </c>
      <c r="P1261" s="37" t="s">
        <v>270</v>
      </c>
      <c r="Q1261" s="37" t="s">
        <v>231</v>
      </c>
      <c r="R1261" s="7" t="s">
        <v>507</v>
      </c>
      <c r="S1261" s="23">
        <v>1</v>
      </c>
      <c r="T1261" s="43">
        <v>0</v>
      </c>
      <c r="U1261" s="7">
        <v>10</v>
      </c>
      <c r="V1261" s="48" t="s">
        <v>85</v>
      </c>
      <c r="W1261" s="23" t="s">
        <v>107</v>
      </c>
      <c r="X1261" s="7" t="s">
        <v>49</v>
      </c>
      <c r="Y1261" s="10">
        <v>366.35</v>
      </c>
      <c r="Z1261" s="23" t="s">
        <v>232</v>
      </c>
      <c r="AA1261" s="12" t="s">
        <v>846</v>
      </c>
      <c r="AB1261" s="51"/>
      <c r="AC1261" s="23"/>
      <c r="AF1261" s="23"/>
    </row>
    <row r="1262" spans="1:32" ht="15" customHeight="1" x14ac:dyDescent="0.25">
      <c r="A1262" s="42" t="s">
        <v>1842</v>
      </c>
      <c r="B1262" s="47">
        <v>45527</v>
      </c>
      <c r="C1262" s="44">
        <f>YEAR(B1262) - YEAR(_xlfn.MINIFS($B:$B, $A:$A, A1262)) + 1</f>
        <v>1</v>
      </c>
      <c r="D1262" s="15">
        <f>IF(C1262=1, 1500 - SUMIFS($Y:$Y, $A:$A, A1262, $C:$C, C1262, $E:$E, "Approved", $Z:$Z, "&lt;&gt;PFA GC", $F:$F, "&lt;&gt;No"),
   IF(C1262=2, 1000 - SUMIFS($Y:$Y, $A:$A, A1262, $C:$C, C1262, $E:$E, "Approved", $Z:$Z, "&lt;&gt;PFA GC", $F:$F, "&lt;&gt;No"),
   IF(C1262&gt;=3, 500 - SUMIFS($Y:$Y, $A:$A, A1262, $C:$C, C1262, $E:$E, "Approved", $Z:$Z, "&lt;&gt;PFA GC", $F:$F, "&lt;&gt;No"), "")))</f>
        <v>1204</v>
      </c>
      <c r="E1262" s="29" t="s">
        <v>28</v>
      </c>
      <c r="F1262" s="49">
        <v>45527</v>
      </c>
      <c r="G1262" s="28" t="s">
        <v>30</v>
      </c>
      <c r="H1262" s="41"/>
      <c r="I1262" s="41"/>
      <c r="J1262" s="41"/>
      <c r="K1262" s="41"/>
      <c r="L1262" s="55">
        <v>18368</v>
      </c>
      <c r="M1262" s="41"/>
      <c r="N1262" s="41"/>
      <c r="O1262" s="41"/>
      <c r="P1262" s="41"/>
      <c r="Q1262" s="41"/>
      <c r="R1262" s="7"/>
      <c r="S1262" s="41"/>
      <c r="T1262" s="46"/>
      <c r="U1262" s="7"/>
      <c r="V1262" s="22" t="s">
        <v>32</v>
      </c>
      <c r="W1262" s="41" t="s">
        <v>39</v>
      </c>
      <c r="X1262" s="7" t="s">
        <v>34</v>
      </c>
      <c r="Y1262" s="10">
        <v>25</v>
      </c>
      <c r="Z1262" s="23" t="s">
        <v>89</v>
      </c>
      <c r="AA1262" s="41" t="s">
        <v>63</v>
      </c>
      <c r="AB1262" s="63"/>
      <c r="AC1262" s="41"/>
      <c r="AF1262" s="23"/>
    </row>
    <row r="1263" spans="1:32" ht="15" customHeight="1" x14ac:dyDescent="0.25">
      <c r="A1263" s="42" t="s">
        <v>1207</v>
      </c>
      <c r="B1263" s="47">
        <v>45527</v>
      </c>
      <c r="C1263" s="44">
        <f>YEAR(B1263) - YEAR(_xlfn.MINIFS($B:$B, $A:$A, A1263)) + 1</f>
        <v>2</v>
      </c>
      <c r="D1263" s="15">
        <f>IF(C1263=1, 1500 - SUMIFS($Y:$Y, $A:$A, A1263, $C:$C, C1263, $E:$E, "Approved", $Z:$Z, "&lt;&gt;PFA GC", $F:$F, "&lt;&gt;No"),
   IF(C1263=2, 1000 - SUMIFS($Y:$Y, $A:$A, A1263, $C:$C, C1263, $E:$E, "Approved", $Z:$Z, "&lt;&gt;PFA GC", $F:$F, "&lt;&gt;No"),
   IF(C1263&gt;=3, 500 - SUMIFS($Y:$Y, $A:$A, A1263, $C:$C, C1263, $E:$E, "Approved", $Z:$Z, "&lt;&gt;PFA GC", $F:$F, "&lt;&gt;No"), "")))</f>
        <v>1000</v>
      </c>
      <c r="E1263" s="29" t="s">
        <v>28</v>
      </c>
      <c r="F1263" s="49">
        <v>45527</v>
      </c>
      <c r="G1263" s="28" t="s">
        <v>30</v>
      </c>
      <c r="H1263" s="41"/>
      <c r="I1263" s="41"/>
      <c r="J1263" s="41"/>
      <c r="K1263" s="41"/>
      <c r="L1263" s="55">
        <v>19082</v>
      </c>
      <c r="M1263" s="41"/>
      <c r="N1263" s="41"/>
      <c r="O1263" s="41"/>
      <c r="P1263" s="41"/>
      <c r="Q1263" s="41"/>
      <c r="R1263" s="7"/>
      <c r="S1263" s="41"/>
      <c r="T1263" s="46"/>
      <c r="U1263" s="7"/>
      <c r="V1263" s="22" t="s">
        <v>32</v>
      </c>
      <c r="W1263" s="41" t="s">
        <v>61</v>
      </c>
      <c r="X1263" s="7" t="s">
        <v>34</v>
      </c>
      <c r="Y1263" s="10">
        <v>25</v>
      </c>
      <c r="Z1263" s="23" t="s">
        <v>89</v>
      </c>
      <c r="AA1263" s="41" t="s">
        <v>63</v>
      </c>
      <c r="AB1263" s="63"/>
      <c r="AC1263" s="41"/>
      <c r="AF1263" s="23"/>
    </row>
    <row r="1264" spans="1:32" ht="15" customHeight="1" x14ac:dyDescent="0.25">
      <c r="A1264" s="42" t="s">
        <v>1212</v>
      </c>
      <c r="B1264" s="47">
        <v>45530</v>
      </c>
      <c r="C1264" s="44">
        <f>YEAR(B1264) - YEAR(_xlfn.MINIFS($B:$B, $A:$A, A1264)) + 1</f>
        <v>1</v>
      </c>
      <c r="D1264" s="15">
        <f>IF(C1264=1, 1500 - SUMIFS($Y:$Y, $A:$A, A1264, $C:$C, C1264, $E:$E, "Approved", $Z:$Z, "&lt;&gt;PFA GC", $F:$F, "&lt;&gt;No"),
   IF(C1264=2, 1000 - SUMIFS($Y:$Y, $A:$A, A1264, $C:$C, C1264, $E:$E, "Approved", $Z:$Z, "&lt;&gt;PFA GC", $F:$F, "&lt;&gt;No"),
   IF(C1264&gt;=3, 500 - SUMIFS($Y:$Y, $A:$A, A1264, $C:$C, C1264, $E:$E, "Approved", $Z:$Z, "&lt;&gt;PFA GC", $F:$F, "&lt;&gt;No"), "")))</f>
        <v>906.05000000000007</v>
      </c>
      <c r="E1264" s="29" t="s">
        <v>28</v>
      </c>
      <c r="F1264" s="49">
        <v>45530</v>
      </c>
      <c r="G1264" s="28" t="s">
        <v>30</v>
      </c>
      <c r="H1264" s="41"/>
      <c r="I1264" s="41"/>
      <c r="J1264" s="41"/>
      <c r="K1264" s="41"/>
      <c r="L1264" s="55">
        <v>22199</v>
      </c>
      <c r="M1264" s="41"/>
      <c r="N1264" s="41"/>
      <c r="O1264" s="41"/>
      <c r="P1264" s="41"/>
      <c r="Q1264" s="41"/>
      <c r="R1264" s="7"/>
      <c r="S1264" s="41"/>
      <c r="T1264" s="46"/>
      <c r="U1264" s="7"/>
      <c r="V1264" s="22" t="s">
        <v>32</v>
      </c>
      <c r="W1264" s="41" t="s">
        <v>61</v>
      </c>
      <c r="X1264" s="7" t="s">
        <v>34</v>
      </c>
      <c r="Y1264" s="10">
        <v>50</v>
      </c>
      <c r="Z1264" s="23" t="s">
        <v>89</v>
      </c>
      <c r="AA1264" s="41" t="s">
        <v>63</v>
      </c>
      <c r="AB1264" s="63"/>
      <c r="AC1264" s="41"/>
      <c r="AF1264" s="23"/>
    </row>
    <row r="1265" spans="1:32" ht="15" customHeight="1" x14ac:dyDescent="0.25">
      <c r="A1265" s="30" t="s">
        <v>1843</v>
      </c>
      <c r="B1265" s="13">
        <v>45530</v>
      </c>
      <c r="C1265" s="29">
        <f>YEAR(B1265) - YEAR(_xlfn.MINIFS($B:$B, $A:$A, A1265)) + 1</f>
        <v>1</v>
      </c>
      <c r="D1265" s="15">
        <f>IF(C1265=1, 1500 - SUMIFS($Y:$Y, $A:$A, A1265, $C:$C, C1265, $E:$E, "Approved", $Z:$Z, "&lt;&gt;PFA GC", $F:$F, "&lt;&gt;No"),
   IF(C1265=2, 1000 - SUMIFS($Y:$Y, $A:$A, A1265, $C:$C, C1265, $E:$E, "Approved", $Z:$Z, "&lt;&gt;PFA GC", $F:$F, "&lt;&gt;No"),
   IF(C1265&gt;=3, 500 - SUMIFS($Y:$Y, $A:$A, A1265, $C:$C, C1265, $E:$E, "Approved", $Z:$Z, "&lt;&gt;PFA GC", $F:$F, "&lt;&gt;No"), "")))</f>
        <v>182.76</v>
      </c>
      <c r="E1265" s="29" t="s">
        <v>28</v>
      </c>
      <c r="F1265" s="28" t="s">
        <v>29</v>
      </c>
      <c r="G1265" s="29" t="s">
        <v>30</v>
      </c>
      <c r="H1265" s="23" t="s">
        <v>93</v>
      </c>
      <c r="I1265" s="23" t="s">
        <v>94</v>
      </c>
      <c r="J1265" s="23">
        <v>68506</v>
      </c>
      <c r="K1265" s="37" t="s">
        <v>95</v>
      </c>
      <c r="L1265" s="20">
        <v>22201</v>
      </c>
      <c r="M1265" s="37" t="s">
        <v>101</v>
      </c>
      <c r="N1265" s="37" t="s">
        <v>102</v>
      </c>
      <c r="O1265" s="37" t="s">
        <v>98</v>
      </c>
      <c r="P1265" s="37" t="s">
        <v>270</v>
      </c>
      <c r="Q1265" s="37" t="s">
        <v>231</v>
      </c>
      <c r="R1265" s="7" t="s">
        <v>486</v>
      </c>
      <c r="S1265" s="23">
        <v>1</v>
      </c>
      <c r="T1265" s="43">
        <v>1352</v>
      </c>
      <c r="U1265" s="7">
        <v>14</v>
      </c>
      <c r="V1265" s="22" t="s">
        <v>85</v>
      </c>
      <c r="W1265" s="23" t="s">
        <v>107</v>
      </c>
      <c r="X1265" s="7" t="s">
        <v>42</v>
      </c>
      <c r="Y1265" s="10">
        <v>408.62</v>
      </c>
      <c r="Z1265" s="23"/>
      <c r="AA1265" s="12"/>
      <c r="AB1265" s="51"/>
      <c r="AC1265" s="23"/>
      <c r="AF1265" s="23"/>
    </row>
    <row r="1266" spans="1:32" ht="15" customHeight="1" x14ac:dyDescent="0.25">
      <c r="A1266" s="30" t="s">
        <v>1844</v>
      </c>
      <c r="B1266" s="13">
        <v>45530</v>
      </c>
      <c r="C1266" s="29">
        <f>YEAR(B1266) - YEAR(_xlfn.MINIFS($B:$B, $A:$A, A1266)) + 1</f>
        <v>1</v>
      </c>
      <c r="D1266" s="15">
        <f>IF(C1266=1, 1500 - SUMIFS($Y:$Y, $A:$A, A1266, $C:$C, C1266, $E:$E, "Approved", $Z:$Z, "&lt;&gt;PFA GC", $F:$F, "&lt;&gt;No"),
   IF(C1266=2, 1000 - SUMIFS($Y:$Y, $A:$A, A1266, $C:$C, C1266, $E:$E, "Approved", $Z:$Z, "&lt;&gt;PFA GC", $F:$F, "&lt;&gt;No"),
   IF(C1266&gt;=3, 500 - SUMIFS($Y:$Y, $A:$A, A1266, $C:$C, C1266, $E:$E, "Approved", $Z:$Z, "&lt;&gt;PFA GC", $F:$F, "&lt;&gt;No"), "")))</f>
        <v>198.20000000000005</v>
      </c>
      <c r="E1266" s="29" t="s">
        <v>28</v>
      </c>
      <c r="F1266" s="28" t="s">
        <v>29</v>
      </c>
      <c r="G1266" s="29" t="s">
        <v>30</v>
      </c>
      <c r="H1266" s="23" t="s">
        <v>93</v>
      </c>
      <c r="I1266" s="23" t="s">
        <v>94</v>
      </c>
      <c r="J1266" s="23">
        <v>68503</v>
      </c>
      <c r="K1266" s="37" t="s">
        <v>95</v>
      </c>
      <c r="L1266" s="20">
        <v>24382</v>
      </c>
      <c r="M1266" s="37" t="s">
        <v>108</v>
      </c>
      <c r="N1266" s="37" t="s">
        <v>97</v>
      </c>
      <c r="O1266" s="37" t="s">
        <v>850</v>
      </c>
      <c r="P1266" s="37" t="s">
        <v>270</v>
      </c>
      <c r="Q1266" s="37" t="s">
        <v>114</v>
      </c>
      <c r="R1266" s="7" t="s">
        <v>507</v>
      </c>
      <c r="S1266" s="23">
        <v>4</v>
      </c>
      <c r="T1266" s="43">
        <v>5239.8</v>
      </c>
      <c r="U1266" s="7">
        <v>15</v>
      </c>
      <c r="V1266" s="34" t="s">
        <v>81</v>
      </c>
      <c r="W1266" s="23" t="s">
        <v>610</v>
      </c>
      <c r="X1266" s="7" t="s">
        <v>43</v>
      </c>
      <c r="Y1266" s="10">
        <v>600</v>
      </c>
      <c r="Z1266" s="23" t="s">
        <v>232</v>
      </c>
      <c r="AA1266" s="12" t="s">
        <v>851</v>
      </c>
      <c r="AB1266" s="51"/>
      <c r="AC1266" s="23"/>
      <c r="AF1266" s="23"/>
    </row>
    <row r="1267" spans="1:32" ht="15" customHeight="1" x14ac:dyDescent="0.25">
      <c r="A1267" s="42" t="s">
        <v>1846</v>
      </c>
      <c r="B1267" s="47">
        <v>45531</v>
      </c>
      <c r="C1267" s="29">
        <f>YEAR(B1267) - YEAR(_xlfn.MINIFS($B:$B, $A:$A, A1267)) + 1</f>
        <v>1</v>
      </c>
      <c r="D1267" s="15">
        <f>IF(C1267=1, 1500 - SUMIFS($Y:$Y, $A:$A, A1267, $C:$C, C1267, $E:$E, "Approved", $Z:$Z, "&lt;&gt;PFA GC", $F:$F, "&lt;&gt;No"),
   IF(C1267=2, 1000 - SUMIFS($Y:$Y, $A:$A, A1267, $C:$C, C1267, $E:$E, "Approved", $Z:$Z, "&lt;&gt;PFA GC", $F:$F, "&lt;&gt;No"),
   IF(C1267&gt;=3, 500 - SUMIFS($Y:$Y, $A:$A, A1267, $C:$C, C1267, $E:$E, "Approved", $Z:$Z, "&lt;&gt;PFA GC", $F:$F, "&lt;&gt;No"), "")))</f>
        <v>1500</v>
      </c>
      <c r="E1267" s="29" t="s">
        <v>28</v>
      </c>
      <c r="F1267" s="49">
        <v>45531</v>
      </c>
      <c r="G1267" s="28" t="s">
        <v>30</v>
      </c>
      <c r="H1267" s="41"/>
      <c r="I1267" s="41"/>
      <c r="J1267" s="41"/>
      <c r="K1267" s="41"/>
      <c r="L1267" s="55">
        <v>20594</v>
      </c>
      <c r="M1267" s="41"/>
      <c r="N1267" s="41"/>
      <c r="O1267" s="41"/>
      <c r="P1267" s="41"/>
      <c r="Q1267" s="41"/>
      <c r="R1267" s="7"/>
      <c r="S1267" s="41"/>
      <c r="T1267" s="46"/>
      <c r="U1267" s="7"/>
      <c r="V1267" s="22" t="s">
        <v>32</v>
      </c>
      <c r="W1267" s="41" t="s">
        <v>61</v>
      </c>
      <c r="X1267" s="7" t="s">
        <v>34</v>
      </c>
      <c r="Y1267" s="10">
        <v>50</v>
      </c>
      <c r="Z1267" s="23" t="s">
        <v>89</v>
      </c>
      <c r="AA1267" s="41" t="s">
        <v>63</v>
      </c>
      <c r="AB1267" s="63"/>
      <c r="AC1267" s="41"/>
      <c r="AF1267" s="23"/>
    </row>
    <row r="1268" spans="1:32" ht="15" customHeight="1" x14ac:dyDescent="0.25">
      <c r="A1268" s="42" t="s">
        <v>1845</v>
      </c>
      <c r="B1268" s="47">
        <v>45531</v>
      </c>
      <c r="C1268" s="29">
        <f>YEAR(B1268) - YEAR(_xlfn.MINIFS($B:$B, $A:$A, A1268)) + 1</f>
        <v>1</v>
      </c>
      <c r="D1268" s="15">
        <f>IF(C1268=1, 1500 - SUMIFS($Y:$Y, $A:$A, A1268, $C:$C, C1268, $E:$E, "Approved", $Z:$Z, "&lt;&gt;PFA GC", $F:$F, "&lt;&gt;No"),
   IF(C1268=2, 1000 - SUMIFS($Y:$Y, $A:$A, A1268, $C:$C, C1268, $E:$E, "Approved", $Z:$Z, "&lt;&gt;PFA GC", $F:$F, "&lt;&gt;No"),
   IF(C1268&gt;=3, 500 - SUMIFS($Y:$Y, $A:$A, A1268, $C:$C, C1268, $E:$E, "Approved", $Z:$Z, "&lt;&gt;PFA GC", $F:$F, "&lt;&gt;No"), "")))</f>
        <v>1500</v>
      </c>
      <c r="E1268" s="29" t="s">
        <v>28</v>
      </c>
      <c r="F1268" s="49">
        <v>45531</v>
      </c>
      <c r="G1268" s="28" t="s">
        <v>30</v>
      </c>
      <c r="H1268" s="41"/>
      <c r="I1268" s="41"/>
      <c r="J1268" s="41"/>
      <c r="K1268" s="41"/>
      <c r="L1268" s="55">
        <v>21201</v>
      </c>
      <c r="M1268" s="41"/>
      <c r="N1268" s="41"/>
      <c r="O1268" s="41"/>
      <c r="P1268" s="41"/>
      <c r="Q1268" s="41"/>
      <c r="R1268" s="7"/>
      <c r="S1268" s="41"/>
      <c r="T1268" s="46"/>
      <c r="U1268" s="7"/>
      <c r="V1268" s="22" t="s">
        <v>32</v>
      </c>
      <c r="W1268" s="41" t="s">
        <v>250</v>
      </c>
      <c r="X1268" s="7" t="s">
        <v>34</v>
      </c>
      <c r="Y1268" s="10">
        <v>25</v>
      </c>
      <c r="Z1268" s="23" t="s">
        <v>89</v>
      </c>
      <c r="AA1268" s="41" t="s">
        <v>63</v>
      </c>
      <c r="AB1268" s="63"/>
      <c r="AC1268" s="41"/>
      <c r="AF1268" s="23"/>
    </row>
    <row r="1269" spans="1:32" ht="15" customHeight="1" x14ac:dyDescent="0.25">
      <c r="A1269" s="42" t="s">
        <v>1762</v>
      </c>
      <c r="B1269" s="47">
        <v>45531</v>
      </c>
      <c r="C1269" s="44">
        <f>YEAR(B1269) - YEAR(_xlfn.MINIFS($B:$B, $A:$A, A1269)) + 1</f>
        <v>1</v>
      </c>
      <c r="D1269" s="15">
        <f>IF(C1269=1, 1500 - SUMIFS($Y:$Y, $A:$A, A1269, $C:$C, C1269, $E:$E, "Approved", $Z:$Z, "&lt;&gt;PFA GC", $F:$F, "&lt;&gt;No"),
   IF(C1269=2, 1000 - SUMIFS($Y:$Y, $A:$A, A1269, $C:$C, C1269, $E:$E, "Approved", $Z:$Z, "&lt;&gt;PFA GC", $F:$F, "&lt;&gt;No"),
   IF(C1269&gt;=3, 500 - SUMIFS($Y:$Y, $A:$A, A1269, $C:$C, C1269, $E:$E, "Approved", $Z:$Z, "&lt;&gt;PFA GC", $F:$F, "&lt;&gt;No"), "")))</f>
        <v>66.039999999999964</v>
      </c>
      <c r="E1269" s="29" t="s">
        <v>28</v>
      </c>
      <c r="F1269" s="49" t="s">
        <v>29</v>
      </c>
      <c r="G1269" s="44" t="s">
        <v>30</v>
      </c>
      <c r="H1269" s="41" t="s">
        <v>93</v>
      </c>
      <c r="I1269" s="41" t="s">
        <v>94</v>
      </c>
      <c r="J1269" s="41">
        <v>68510</v>
      </c>
      <c r="K1269" s="41" t="s">
        <v>95</v>
      </c>
      <c r="L1269" s="55">
        <v>29159</v>
      </c>
      <c r="M1269" s="41" t="s">
        <v>108</v>
      </c>
      <c r="N1269" s="41" t="s">
        <v>102</v>
      </c>
      <c r="O1269" s="41" t="s">
        <v>98</v>
      </c>
      <c r="P1269" s="41" t="s">
        <v>270</v>
      </c>
      <c r="Q1269" s="41" t="s">
        <v>114</v>
      </c>
      <c r="R1269" s="7" t="s">
        <v>507</v>
      </c>
      <c r="S1269" s="41">
        <v>3</v>
      </c>
      <c r="T1269" s="46">
        <v>5000</v>
      </c>
      <c r="U1269" s="7">
        <v>15</v>
      </c>
      <c r="V1269" s="34" t="s">
        <v>81</v>
      </c>
      <c r="W1269" s="41" t="s">
        <v>610</v>
      </c>
      <c r="X1269" s="7" t="s">
        <v>49</v>
      </c>
      <c r="Y1269" s="10">
        <v>402.77</v>
      </c>
      <c r="Z1269" s="23" t="s">
        <v>232</v>
      </c>
      <c r="AA1269" s="12" t="s">
        <v>708</v>
      </c>
      <c r="AB1269" s="51"/>
      <c r="AC1269" s="23"/>
      <c r="AF1269" s="23"/>
    </row>
    <row r="1270" spans="1:32" ht="15" customHeight="1" x14ac:dyDescent="0.25">
      <c r="A1270" s="30" t="s">
        <v>1774</v>
      </c>
      <c r="B1270" s="13">
        <v>45531</v>
      </c>
      <c r="C1270" s="29">
        <f>YEAR(B1270) - YEAR(_xlfn.MINIFS($B:$B, $A:$A, A1270)) + 1</f>
        <v>1</v>
      </c>
      <c r="D1270" s="15">
        <f>IF(C1270=1, 1500 - SUMIFS($Y:$Y, $A:$A, A1270, $C:$C, C1270, $E:$E, "Approved", $Z:$Z, "&lt;&gt;PFA GC", $F:$F, "&lt;&gt;No"),
   IF(C1270=2, 1000 - SUMIFS($Y:$Y, $A:$A, A1270, $C:$C, C1270, $E:$E, "Approved", $Z:$Z, "&lt;&gt;PFA GC", $F:$F, "&lt;&gt;No"),
   IF(C1270&gt;=3, 500 - SUMIFS($Y:$Y, $A:$A, A1270, $C:$C, C1270, $E:$E, "Approved", $Z:$Z, "&lt;&gt;PFA GC", $F:$F, "&lt;&gt;No"), "")))</f>
        <v>903.35</v>
      </c>
      <c r="E1270" s="29" t="s">
        <v>28</v>
      </c>
      <c r="F1270" s="28" t="s">
        <v>29</v>
      </c>
      <c r="G1270" s="29" t="s">
        <v>30</v>
      </c>
      <c r="H1270" s="23" t="s">
        <v>93</v>
      </c>
      <c r="I1270" s="23" t="s">
        <v>94</v>
      </c>
      <c r="J1270" s="23">
        <v>68516</v>
      </c>
      <c r="K1270" s="37" t="s">
        <v>95</v>
      </c>
      <c r="L1270" s="20">
        <v>30970</v>
      </c>
      <c r="M1270" s="37" t="s">
        <v>96</v>
      </c>
      <c r="N1270" s="37" t="s">
        <v>97</v>
      </c>
      <c r="O1270" s="37" t="s">
        <v>98</v>
      </c>
      <c r="P1270" s="37" t="s">
        <v>270</v>
      </c>
      <c r="Q1270" s="37" t="s">
        <v>114</v>
      </c>
      <c r="R1270" s="7" t="s">
        <v>589</v>
      </c>
      <c r="S1270" s="23">
        <v>2</v>
      </c>
      <c r="T1270" s="43">
        <v>5392.25</v>
      </c>
      <c r="U1270" s="7">
        <v>116</v>
      </c>
      <c r="V1270" s="22" t="s">
        <v>32</v>
      </c>
      <c r="W1270" s="23" t="s">
        <v>610</v>
      </c>
      <c r="X1270" s="7" t="s">
        <v>45</v>
      </c>
      <c r="Y1270" s="10">
        <v>32.82</v>
      </c>
      <c r="Z1270" s="23"/>
      <c r="AA1270" s="12" t="s">
        <v>852</v>
      </c>
      <c r="AB1270" s="51"/>
      <c r="AC1270" s="23"/>
      <c r="AF1270" s="23"/>
    </row>
    <row r="1271" spans="1:32" ht="15" customHeight="1" x14ac:dyDescent="0.25">
      <c r="A1271" s="30" t="s">
        <v>1774</v>
      </c>
      <c r="B1271" s="13">
        <v>45531</v>
      </c>
      <c r="C1271" s="29">
        <f>YEAR(B1271) - YEAR(_xlfn.MINIFS($B:$B, $A:$A, A1271)) + 1</f>
        <v>1</v>
      </c>
      <c r="D1271" s="15">
        <f>IF(C1271=1, 1500 - SUMIFS($Y:$Y, $A:$A, A1271, $C:$C, C1271, $E:$E, "Approved", $Z:$Z, "&lt;&gt;PFA GC", $F:$F, "&lt;&gt;No"),
   IF(C1271=2, 1000 - SUMIFS($Y:$Y, $A:$A, A1271, $C:$C, C1271, $E:$E, "Approved", $Z:$Z, "&lt;&gt;PFA GC", $F:$F, "&lt;&gt;No"),
   IF(C1271&gt;=3, 500 - SUMIFS($Y:$Y, $A:$A, A1271, $C:$C, C1271, $E:$E, "Approved", $Z:$Z, "&lt;&gt;PFA GC", $F:$F, "&lt;&gt;No"), "")))</f>
        <v>903.35</v>
      </c>
      <c r="E1271" s="29" t="s">
        <v>28</v>
      </c>
      <c r="F1271" s="28" t="s">
        <v>29</v>
      </c>
      <c r="G1271" s="29" t="s">
        <v>30</v>
      </c>
      <c r="H1271" s="23" t="s">
        <v>93</v>
      </c>
      <c r="I1271" s="23" t="s">
        <v>94</v>
      </c>
      <c r="J1271" s="23">
        <v>68516</v>
      </c>
      <c r="K1271" s="37" t="s">
        <v>95</v>
      </c>
      <c r="L1271" s="20">
        <v>30970</v>
      </c>
      <c r="M1271" s="37" t="s">
        <v>96</v>
      </c>
      <c r="N1271" s="37" t="s">
        <v>97</v>
      </c>
      <c r="O1271" s="37" t="s">
        <v>98</v>
      </c>
      <c r="P1271" s="37" t="s">
        <v>270</v>
      </c>
      <c r="Q1271" s="37" t="s">
        <v>114</v>
      </c>
      <c r="R1271" s="7" t="s">
        <v>589</v>
      </c>
      <c r="S1271" s="23">
        <v>2</v>
      </c>
      <c r="T1271" s="43">
        <v>5392.25</v>
      </c>
      <c r="U1271" s="7">
        <v>116</v>
      </c>
      <c r="V1271" s="22" t="s">
        <v>32</v>
      </c>
      <c r="W1271" s="23" t="s">
        <v>610</v>
      </c>
      <c r="X1271" s="7" t="s">
        <v>51</v>
      </c>
      <c r="Y1271" s="10">
        <v>55</v>
      </c>
      <c r="Z1271" s="23"/>
      <c r="AA1271" s="12" t="s">
        <v>853</v>
      </c>
      <c r="AB1271" s="51"/>
      <c r="AC1271" s="23"/>
      <c r="AF1271" s="23"/>
    </row>
    <row r="1272" spans="1:32" ht="15" customHeight="1" x14ac:dyDescent="0.25">
      <c r="A1272" s="30" t="s">
        <v>1774</v>
      </c>
      <c r="B1272" s="13">
        <v>45531</v>
      </c>
      <c r="C1272" s="29">
        <f>YEAR(B1272) - YEAR(_xlfn.MINIFS($B:$B, $A:$A, A1272)) + 1</f>
        <v>1</v>
      </c>
      <c r="D1272" s="15">
        <f>IF(C1272=1, 1500 - SUMIFS($Y:$Y, $A:$A, A1272, $C:$C, C1272, $E:$E, "Approved", $Z:$Z, "&lt;&gt;PFA GC", $F:$F, "&lt;&gt;No"),
   IF(C1272=2, 1000 - SUMIFS($Y:$Y, $A:$A, A1272, $C:$C, C1272, $E:$E, "Approved", $Z:$Z, "&lt;&gt;PFA GC", $F:$F, "&lt;&gt;No"),
   IF(C1272&gt;=3, 500 - SUMIFS($Y:$Y, $A:$A, A1272, $C:$C, C1272, $E:$E, "Approved", $Z:$Z, "&lt;&gt;PFA GC", $F:$F, "&lt;&gt;No"), "")))</f>
        <v>903.35</v>
      </c>
      <c r="E1272" s="29" t="s">
        <v>28</v>
      </c>
      <c r="F1272" s="28" t="s">
        <v>29</v>
      </c>
      <c r="G1272" s="29" t="s">
        <v>30</v>
      </c>
      <c r="H1272" s="23" t="s">
        <v>93</v>
      </c>
      <c r="I1272" s="23" t="s">
        <v>94</v>
      </c>
      <c r="J1272" s="23">
        <v>68516</v>
      </c>
      <c r="K1272" s="37" t="s">
        <v>95</v>
      </c>
      <c r="L1272" s="20">
        <v>30970</v>
      </c>
      <c r="M1272" s="37" t="s">
        <v>96</v>
      </c>
      <c r="N1272" s="37" t="s">
        <v>97</v>
      </c>
      <c r="O1272" s="37" t="s">
        <v>98</v>
      </c>
      <c r="P1272" s="37" t="s">
        <v>270</v>
      </c>
      <c r="Q1272" s="37" t="s">
        <v>114</v>
      </c>
      <c r="R1272" s="7" t="s">
        <v>589</v>
      </c>
      <c r="S1272" s="23">
        <v>2</v>
      </c>
      <c r="T1272" s="43">
        <v>5392.25</v>
      </c>
      <c r="U1272" s="7">
        <v>116</v>
      </c>
      <c r="V1272" s="22" t="s">
        <v>32</v>
      </c>
      <c r="W1272" s="23" t="s">
        <v>610</v>
      </c>
      <c r="X1272" s="7" t="s">
        <v>45</v>
      </c>
      <c r="Y1272" s="10">
        <v>71.56</v>
      </c>
      <c r="Z1272" s="23"/>
      <c r="AA1272" s="12" t="s">
        <v>104</v>
      </c>
      <c r="AB1272" s="51"/>
      <c r="AC1272" s="23"/>
      <c r="AF1272" s="23"/>
    </row>
    <row r="1273" spans="1:32" ht="15" customHeight="1" x14ac:dyDescent="0.25">
      <c r="A1273" s="30" t="s">
        <v>1774</v>
      </c>
      <c r="B1273" s="13">
        <v>45531</v>
      </c>
      <c r="C1273" s="29">
        <f>YEAR(B1273) - YEAR(_xlfn.MINIFS($B:$B, $A:$A, A1273)) + 1</f>
        <v>1</v>
      </c>
      <c r="D1273" s="15">
        <f>IF(C1273=1, 1500 - SUMIFS($Y:$Y, $A:$A, A1273, $C:$C, C1273, $E:$E, "Approved", $Z:$Z, "&lt;&gt;PFA GC", $F:$F, "&lt;&gt;No"),
   IF(C1273=2, 1000 - SUMIFS($Y:$Y, $A:$A, A1273, $C:$C, C1273, $E:$E, "Approved", $Z:$Z, "&lt;&gt;PFA GC", $F:$F, "&lt;&gt;No"),
   IF(C1273&gt;=3, 500 - SUMIFS($Y:$Y, $A:$A, A1273, $C:$C, C1273, $E:$E, "Approved", $Z:$Z, "&lt;&gt;PFA GC", $F:$F, "&lt;&gt;No"), "")))</f>
        <v>903.35</v>
      </c>
      <c r="E1273" s="29" t="s">
        <v>28</v>
      </c>
      <c r="F1273" s="28" t="s">
        <v>29</v>
      </c>
      <c r="G1273" s="29" t="s">
        <v>30</v>
      </c>
      <c r="H1273" s="23" t="s">
        <v>93</v>
      </c>
      <c r="I1273" s="23" t="s">
        <v>94</v>
      </c>
      <c r="J1273" s="23">
        <v>68516</v>
      </c>
      <c r="K1273" s="37" t="s">
        <v>95</v>
      </c>
      <c r="L1273" s="20">
        <v>30970</v>
      </c>
      <c r="M1273" s="37" t="s">
        <v>96</v>
      </c>
      <c r="N1273" s="37" t="s">
        <v>97</v>
      </c>
      <c r="O1273" s="37" t="s">
        <v>98</v>
      </c>
      <c r="P1273" s="37" t="s">
        <v>270</v>
      </c>
      <c r="Q1273" s="37" t="s">
        <v>114</v>
      </c>
      <c r="R1273" s="7" t="s">
        <v>589</v>
      </c>
      <c r="S1273" s="23">
        <v>2</v>
      </c>
      <c r="T1273" s="43">
        <v>5392.25</v>
      </c>
      <c r="U1273" s="7">
        <v>116</v>
      </c>
      <c r="V1273" s="22" t="s">
        <v>32</v>
      </c>
      <c r="W1273" s="23" t="s">
        <v>610</v>
      </c>
      <c r="X1273" s="7" t="s">
        <v>43</v>
      </c>
      <c r="Y1273" s="10">
        <v>90.86</v>
      </c>
      <c r="Z1273" s="23"/>
      <c r="AA1273" s="12" t="s">
        <v>854</v>
      </c>
      <c r="AB1273" s="51"/>
      <c r="AC1273" s="23"/>
      <c r="AF1273" s="23"/>
    </row>
    <row r="1274" spans="1:32" ht="15" customHeight="1" x14ac:dyDescent="0.25">
      <c r="A1274" s="30" t="s">
        <v>1774</v>
      </c>
      <c r="B1274" s="13">
        <v>45531</v>
      </c>
      <c r="C1274" s="29">
        <f>YEAR(B1274) - YEAR(_xlfn.MINIFS($B:$B, $A:$A, A1274)) + 1</f>
        <v>1</v>
      </c>
      <c r="D1274" s="15">
        <f>IF(C1274=1, 1500 - SUMIFS($Y:$Y, $A:$A, A1274, $C:$C, C1274, $E:$E, "Approved", $Z:$Z, "&lt;&gt;PFA GC", $F:$F, "&lt;&gt;No"),
   IF(C1274=2, 1000 - SUMIFS($Y:$Y, $A:$A, A1274, $C:$C, C1274, $E:$E, "Approved", $Z:$Z, "&lt;&gt;PFA GC", $F:$F, "&lt;&gt;No"),
   IF(C1274&gt;=3, 500 - SUMIFS($Y:$Y, $A:$A, A1274, $C:$C, C1274, $E:$E, "Approved", $Z:$Z, "&lt;&gt;PFA GC", $F:$F, "&lt;&gt;No"), "")))</f>
        <v>903.35</v>
      </c>
      <c r="E1274" s="29" t="s">
        <v>28</v>
      </c>
      <c r="F1274" s="28" t="s">
        <v>136</v>
      </c>
      <c r="G1274" s="29" t="s">
        <v>30</v>
      </c>
      <c r="H1274" s="23" t="s">
        <v>93</v>
      </c>
      <c r="I1274" s="23" t="s">
        <v>94</v>
      </c>
      <c r="J1274" s="23">
        <v>68516</v>
      </c>
      <c r="K1274" s="37" t="s">
        <v>95</v>
      </c>
      <c r="L1274" s="20">
        <v>30970</v>
      </c>
      <c r="M1274" s="37" t="s">
        <v>96</v>
      </c>
      <c r="N1274" s="37" t="s">
        <v>97</v>
      </c>
      <c r="O1274" s="37" t="s">
        <v>98</v>
      </c>
      <c r="P1274" s="37" t="s">
        <v>270</v>
      </c>
      <c r="Q1274" s="37" t="s">
        <v>114</v>
      </c>
      <c r="R1274" s="7" t="s">
        <v>589</v>
      </c>
      <c r="S1274" s="23">
        <v>2</v>
      </c>
      <c r="T1274" s="43">
        <v>5392.25</v>
      </c>
      <c r="U1274" s="7">
        <v>116</v>
      </c>
      <c r="V1274" s="22" t="s">
        <v>32</v>
      </c>
      <c r="W1274" s="23" t="s">
        <v>610</v>
      </c>
      <c r="X1274" s="7" t="s">
        <v>556</v>
      </c>
      <c r="Y1274" s="10">
        <v>121.25</v>
      </c>
      <c r="Z1274" s="23"/>
      <c r="AA1274" s="12" t="s">
        <v>631</v>
      </c>
      <c r="AB1274" s="51"/>
      <c r="AC1274" s="23"/>
      <c r="AF1274" s="23"/>
    </row>
    <row r="1275" spans="1:32" ht="15" customHeight="1" x14ac:dyDescent="0.25">
      <c r="A1275" s="30" t="s">
        <v>1774</v>
      </c>
      <c r="B1275" s="13">
        <v>45531</v>
      </c>
      <c r="C1275" s="29">
        <f>YEAR(B1275) - YEAR(_xlfn.MINIFS($B:$B, $A:$A, A1275)) + 1</f>
        <v>1</v>
      </c>
      <c r="D1275" s="15">
        <f>IF(C1275=1, 1500 - SUMIFS($Y:$Y, $A:$A, A1275, $C:$C, C1275, $E:$E, "Approved", $Z:$Z, "&lt;&gt;PFA GC", $F:$F, "&lt;&gt;No"),
   IF(C1275=2, 1000 - SUMIFS($Y:$Y, $A:$A, A1275, $C:$C, C1275, $E:$E, "Approved", $Z:$Z, "&lt;&gt;PFA GC", $F:$F, "&lt;&gt;No"),
   IF(C1275&gt;=3, 500 - SUMIFS($Y:$Y, $A:$A, A1275, $C:$C, C1275, $E:$E, "Approved", $Z:$Z, "&lt;&gt;PFA GC", $F:$F, "&lt;&gt;No"), "")))</f>
        <v>903.35</v>
      </c>
      <c r="E1275" s="29" t="s">
        <v>28</v>
      </c>
      <c r="F1275" s="28" t="s">
        <v>29</v>
      </c>
      <c r="G1275" s="29" t="s">
        <v>30</v>
      </c>
      <c r="H1275" s="23" t="s">
        <v>93</v>
      </c>
      <c r="I1275" s="23" t="s">
        <v>94</v>
      </c>
      <c r="J1275" s="23">
        <v>68516</v>
      </c>
      <c r="K1275" s="37" t="s">
        <v>95</v>
      </c>
      <c r="L1275" s="20">
        <v>30970</v>
      </c>
      <c r="M1275" s="37" t="s">
        <v>96</v>
      </c>
      <c r="N1275" s="37" t="s">
        <v>97</v>
      </c>
      <c r="O1275" s="37" t="s">
        <v>98</v>
      </c>
      <c r="P1275" s="37" t="s">
        <v>270</v>
      </c>
      <c r="Q1275" s="37" t="s">
        <v>114</v>
      </c>
      <c r="R1275" s="7" t="s">
        <v>589</v>
      </c>
      <c r="S1275" s="23">
        <v>2</v>
      </c>
      <c r="T1275" s="43">
        <v>5392.25</v>
      </c>
      <c r="U1275" s="7">
        <v>116</v>
      </c>
      <c r="V1275" s="22" t="s">
        <v>32</v>
      </c>
      <c r="W1275" s="23" t="s">
        <v>610</v>
      </c>
      <c r="X1275" s="7" t="s">
        <v>43</v>
      </c>
      <c r="Y1275" s="10">
        <v>225.16</v>
      </c>
      <c r="Z1275" s="23"/>
      <c r="AA1275" s="12" t="s">
        <v>855</v>
      </c>
      <c r="AB1275" s="51"/>
      <c r="AC1275" s="23"/>
      <c r="AF1275" s="23"/>
    </row>
    <row r="1276" spans="1:32" ht="15" customHeight="1" x14ac:dyDescent="0.25">
      <c r="A1276" s="30" t="s">
        <v>1774</v>
      </c>
      <c r="B1276" s="13">
        <v>45531</v>
      </c>
      <c r="C1276" s="29">
        <f>YEAR(B1276) - YEAR(_xlfn.MINIFS($B:$B, $A:$A, A1276)) + 1</f>
        <v>1</v>
      </c>
      <c r="D1276" s="15">
        <f>IF(C1276=1, 1500 - SUMIFS($Y:$Y, $A:$A, A1276, $C:$C, C1276, $E:$E, "Approved", $Z:$Z, "&lt;&gt;PFA GC", $F:$F, "&lt;&gt;No"),
   IF(C1276=2, 1000 - SUMIFS($Y:$Y, $A:$A, A1276, $C:$C, C1276, $E:$E, "Approved", $Z:$Z, "&lt;&gt;PFA GC", $F:$F, "&lt;&gt;No"),
   IF(C1276&gt;=3, 500 - SUMIFS($Y:$Y, $A:$A, A1276, $C:$C, C1276, $E:$E, "Approved", $Z:$Z, "&lt;&gt;PFA GC", $F:$F, "&lt;&gt;No"), "")))</f>
        <v>903.35</v>
      </c>
      <c r="E1276" s="29" t="s">
        <v>28</v>
      </c>
      <c r="F1276" s="28" t="s">
        <v>99</v>
      </c>
      <c r="G1276" s="29" t="s">
        <v>301</v>
      </c>
      <c r="H1276" s="23" t="s">
        <v>93</v>
      </c>
      <c r="I1276" s="23" t="s">
        <v>94</v>
      </c>
      <c r="J1276" s="23">
        <v>68516</v>
      </c>
      <c r="K1276" s="37" t="s">
        <v>95</v>
      </c>
      <c r="L1276" s="20">
        <v>30970</v>
      </c>
      <c r="M1276" s="37" t="s">
        <v>96</v>
      </c>
      <c r="N1276" s="37" t="s">
        <v>97</v>
      </c>
      <c r="O1276" s="37" t="s">
        <v>98</v>
      </c>
      <c r="P1276" s="37" t="s">
        <v>270</v>
      </c>
      <c r="Q1276" s="37" t="s">
        <v>114</v>
      </c>
      <c r="R1276" s="7" t="s">
        <v>589</v>
      </c>
      <c r="S1276" s="23">
        <v>2</v>
      </c>
      <c r="T1276" s="43">
        <v>5392.25</v>
      </c>
      <c r="U1276" s="7">
        <v>116</v>
      </c>
      <c r="V1276" s="22" t="s">
        <v>32</v>
      </c>
      <c r="W1276" s="23" t="s">
        <v>610</v>
      </c>
      <c r="X1276" s="7" t="s">
        <v>45</v>
      </c>
      <c r="Y1276" s="10">
        <v>72.66</v>
      </c>
      <c r="Z1276" s="23" t="s">
        <v>38</v>
      </c>
      <c r="AA1276" s="12" t="s">
        <v>856</v>
      </c>
      <c r="AB1276" s="51"/>
      <c r="AC1276" s="29"/>
      <c r="AD1276" s="23" t="s">
        <v>857</v>
      </c>
      <c r="AF1276" s="23"/>
    </row>
    <row r="1277" spans="1:32" ht="15" customHeight="1" x14ac:dyDescent="0.25">
      <c r="A1277" s="30" t="s">
        <v>1847</v>
      </c>
      <c r="B1277" s="13">
        <v>45532</v>
      </c>
      <c r="C1277" s="29">
        <f>YEAR(B1277) - YEAR(_xlfn.MINIFS($B:$B, $A:$A, A1277)) + 1</f>
        <v>1</v>
      </c>
      <c r="D1277" s="15">
        <f>IF(C1277=1, 1500 - SUMIFS($Y:$Y, $A:$A, A1277, $C:$C, C1277, $E:$E, "Approved", $Z:$Z, "&lt;&gt;PFA GC", $F:$F, "&lt;&gt;No"),
   IF(C1277=2, 1000 - SUMIFS($Y:$Y, $A:$A, A1277, $C:$C, C1277, $E:$E, "Approved", $Z:$Z, "&lt;&gt;PFA GC", $F:$F, "&lt;&gt;No"),
   IF(C1277&gt;=3, 500 - SUMIFS($Y:$Y, $A:$A, A1277, $C:$C, C1277, $E:$E, "Approved", $Z:$Z, "&lt;&gt;PFA GC", $F:$F, "&lt;&gt;No"), "")))</f>
        <v>422.31999999999994</v>
      </c>
      <c r="E1277" s="29" t="s">
        <v>28</v>
      </c>
      <c r="F1277" s="49" t="s">
        <v>29</v>
      </c>
      <c r="G1277" s="29" t="s">
        <v>30</v>
      </c>
      <c r="H1277" s="23" t="s">
        <v>93</v>
      </c>
      <c r="I1277" s="23" t="s">
        <v>94</v>
      </c>
      <c r="J1277" s="23">
        <v>68522</v>
      </c>
      <c r="K1277" s="37" t="s">
        <v>95</v>
      </c>
      <c r="L1277" s="20">
        <v>21168</v>
      </c>
      <c r="M1277" s="37" t="s">
        <v>101</v>
      </c>
      <c r="N1277" s="37" t="s">
        <v>102</v>
      </c>
      <c r="O1277" s="37" t="s">
        <v>98</v>
      </c>
      <c r="P1277" s="37" t="s">
        <v>270</v>
      </c>
      <c r="Q1277" s="37" t="s">
        <v>231</v>
      </c>
      <c r="R1277" s="7" t="s">
        <v>519</v>
      </c>
      <c r="S1277" s="23">
        <v>1</v>
      </c>
      <c r="T1277" s="43">
        <v>2026</v>
      </c>
      <c r="U1277" s="7">
        <v>15</v>
      </c>
      <c r="V1277" s="22" t="s">
        <v>85</v>
      </c>
      <c r="W1277" s="23" t="s">
        <v>107</v>
      </c>
      <c r="X1277" s="7" t="s">
        <v>43</v>
      </c>
      <c r="Y1277" s="10">
        <v>543.34</v>
      </c>
      <c r="Z1277" s="23" t="s">
        <v>232</v>
      </c>
      <c r="AA1277" s="12" t="s">
        <v>847</v>
      </c>
      <c r="AB1277" s="51"/>
      <c r="AC1277" s="23"/>
      <c r="AF1277" s="23"/>
    </row>
    <row r="1278" spans="1:32" ht="15" customHeight="1" x14ac:dyDescent="0.25">
      <c r="A1278" s="30" t="s">
        <v>1848</v>
      </c>
      <c r="B1278" s="13">
        <v>45533</v>
      </c>
      <c r="C1278" s="29">
        <f>YEAR(B1278) - YEAR(_xlfn.MINIFS($B:$B, $A:$A, A1278)) + 1</f>
        <v>1</v>
      </c>
      <c r="D1278" s="15">
        <f>IF(C1278=1, 1500 - SUMIFS($Y:$Y, $A:$A, A1278, $C:$C, C1278, $E:$E, "Approved", $Z:$Z, "&lt;&gt;PFA GC", $F:$F, "&lt;&gt;No"),
   IF(C1278=2, 1000 - SUMIFS($Y:$Y, $A:$A, A1278, $C:$C, C1278, $E:$E, "Approved", $Z:$Z, "&lt;&gt;PFA GC", $F:$F, "&lt;&gt;No"),
   IF(C1278&gt;=3, 500 - SUMIFS($Y:$Y, $A:$A, A1278, $C:$C, C1278, $E:$E, "Approved", $Z:$Z, "&lt;&gt;PFA GC", $F:$F, "&lt;&gt;No"), "")))</f>
        <v>0</v>
      </c>
      <c r="E1278" s="29" t="s">
        <v>28</v>
      </c>
      <c r="F1278" s="28" t="s">
        <v>29</v>
      </c>
      <c r="G1278" s="29" t="s">
        <v>30</v>
      </c>
      <c r="H1278" s="23" t="s">
        <v>824</v>
      </c>
      <c r="I1278" s="23" t="s">
        <v>471</v>
      </c>
      <c r="J1278" s="23">
        <v>51501</v>
      </c>
      <c r="K1278" s="37" t="s">
        <v>95</v>
      </c>
      <c r="L1278" s="20">
        <v>28125</v>
      </c>
      <c r="M1278" s="37" t="s">
        <v>101</v>
      </c>
      <c r="N1278" s="37" t="s">
        <v>97</v>
      </c>
      <c r="O1278" s="37" t="s">
        <v>98</v>
      </c>
      <c r="P1278" s="37" t="s">
        <v>270</v>
      </c>
      <c r="Q1278" s="37" t="s">
        <v>114</v>
      </c>
      <c r="R1278" s="7" t="s">
        <v>507</v>
      </c>
      <c r="S1278" s="23">
        <v>3</v>
      </c>
      <c r="T1278" s="43">
        <v>3280</v>
      </c>
      <c r="U1278" s="7">
        <v>3</v>
      </c>
      <c r="V1278" s="22" t="s">
        <v>826</v>
      </c>
      <c r="W1278" s="23" t="s">
        <v>827</v>
      </c>
      <c r="X1278" s="7" t="s">
        <v>43</v>
      </c>
      <c r="Y1278" s="10">
        <v>1500</v>
      </c>
      <c r="Z1278" s="23" t="s">
        <v>232</v>
      </c>
      <c r="AA1278" s="12" t="s">
        <v>858</v>
      </c>
      <c r="AB1278" s="51"/>
      <c r="AC1278" s="23"/>
      <c r="AF1278" s="23"/>
    </row>
    <row r="1279" spans="1:32" ht="15" customHeight="1" x14ac:dyDescent="0.25">
      <c r="A1279" s="30" t="s">
        <v>1849</v>
      </c>
      <c r="B1279" s="13">
        <v>45533</v>
      </c>
      <c r="C1279" s="29">
        <f>YEAR(B1279) - YEAR(_xlfn.MINIFS($B:$B, $A:$A, A1279)) + 1</f>
        <v>1</v>
      </c>
      <c r="D1279" s="15">
        <f>IF(C1279=1, 1500 - SUMIFS($Y:$Y, $A:$A, A1279, $C:$C, C1279, $E:$E, "Approved", $Z:$Z, "&lt;&gt;PFA GC", $F:$F, "&lt;&gt;No"),
   IF(C1279=2, 1000 - SUMIFS($Y:$Y, $A:$A, A1279, $C:$C, C1279, $E:$E, "Approved", $Z:$Z, "&lt;&gt;PFA GC", $F:$F, "&lt;&gt;No"),
   IF(C1279&gt;=3, 500 - SUMIFS($Y:$Y, $A:$A, A1279, $C:$C, C1279, $E:$E, "Approved", $Z:$Z, "&lt;&gt;PFA GC", $F:$F, "&lt;&gt;No"), "")))</f>
        <v>0</v>
      </c>
      <c r="E1279" s="29" t="s">
        <v>28</v>
      </c>
      <c r="F1279" s="28" t="s">
        <v>29</v>
      </c>
      <c r="G1279" s="29" t="s">
        <v>30</v>
      </c>
      <c r="H1279" s="23" t="s">
        <v>93</v>
      </c>
      <c r="I1279" s="23" t="s">
        <v>859</v>
      </c>
      <c r="J1279" s="23">
        <v>68505</v>
      </c>
      <c r="K1279" s="37" t="s">
        <v>95</v>
      </c>
      <c r="L1279" s="20">
        <v>29455</v>
      </c>
      <c r="M1279" s="37" t="s">
        <v>96</v>
      </c>
      <c r="N1279" s="37" t="s">
        <v>97</v>
      </c>
      <c r="O1279" s="37" t="s">
        <v>98</v>
      </c>
      <c r="P1279" s="37" t="s">
        <v>270</v>
      </c>
      <c r="Q1279" s="37" t="s">
        <v>114</v>
      </c>
      <c r="R1279" s="7" t="s">
        <v>488</v>
      </c>
      <c r="S1279" s="23">
        <v>2</v>
      </c>
      <c r="T1279" s="43">
        <v>3311.83</v>
      </c>
      <c r="U1279" s="7">
        <v>20</v>
      </c>
      <c r="V1279" s="22" t="s">
        <v>82</v>
      </c>
      <c r="W1279" s="23" t="s">
        <v>206</v>
      </c>
      <c r="X1279" s="7" t="s">
        <v>43</v>
      </c>
      <c r="Y1279" s="10">
        <v>1500</v>
      </c>
      <c r="Z1279" s="23" t="s">
        <v>232</v>
      </c>
      <c r="AA1279" s="12" t="s">
        <v>860</v>
      </c>
      <c r="AB1279" s="51"/>
      <c r="AC1279" s="23"/>
      <c r="AF1279" s="23"/>
    </row>
    <row r="1280" spans="1:32" ht="15" customHeight="1" x14ac:dyDescent="0.25">
      <c r="A1280" s="30" t="s">
        <v>1850</v>
      </c>
      <c r="B1280" s="13">
        <v>45534</v>
      </c>
      <c r="C1280" s="29">
        <f>YEAR(B1280) - YEAR(_xlfn.MINIFS($B:$B, $A:$A, A1280)) + 1</f>
        <v>1</v>
      </c>
      <c r="D1280" s="15">
        <f>IF(C1280=1, 1500 - SUMIFS($Y:$Y, $A:$A, A1280, $C:$C, C1280, $E:$E, "Approved", $Z:$Z, "&lt;&gt;PFA GC", $F:$F, "&lt;&gt;No"),
   IF(C1280=2, 1000 - SUMIFS($Y:$Y, $A:$A, A1280, $C:$C, C1280, $E:$E, "Approved", $Z:$Z, "&lt;&gt;PFA GC", $F:$F, "&lt;&gt;No"),
   IF(C1280&gt;=3, 500 - SUMIFS($Y:$Y, $A:$A, A1280, $C:$C, C1280, $E:$E, "Approved", $Z:$Z, "&lt;&gt;PFA GC", $F:$F, "&lt;&gt;No"), "")))</f>
        <v>892.32</v>
      </c>
      <c r="E1280" s="29" t="s">
        <v>28</v>
      </c>
      <c r="F1280" s="28">
        <v>45567</v>
      </c>
      <c r="G1280" s="28" t="s">
        <v>30</v>
      </c>
      <c r="H1280" s="23" t="s">
        <v>120</v>
      </c>
      <c r="I1280" s="23" t="s">
        <v>94</v>
      </c>
      <c r="J1280" s="23">
        <v>68801</v>
      </c>
      <c r="K1280" s="37" t="s">
        <v>95</v>
      </c>
      <c r="L1280" s="20">
        <v>20945</v>
      </c>
      <c r="M1280" s="37" t="s">
        <v>96</v>
      </c>
      <c r="N1280" s="37" t="s">
        <v>97</v>
      </c>
      <c r="O1280" s="37" t="s">
        <v>98</v>
      </c>
      <c r="P1280" s="37" t="s">
        <v>270</v>
      </c>
      <c r="Q1280" s="37" t="s">
        <v>114</v>
      </c>
      <c r="R1280" s="7" t="s">
        <v>517</v>
      </c>
      <c r="S1280" s="23">
        <v>2</v>
      </c>
      <c r="T1280" s="43">
        <v>3574.62</v>
      </c>
      <c r="U1280" s="7">
        <v>2</v>
      </c>
      <c r="V1280" s="22" t="s">
        <v>144</v>
      </c>
      <c r="W1280" s="23" t="s">
        <v>844</v>
      </c>
      <c r="X1280" s="7" t="s">
        <v>45</v>
      </c>
      <c r="Y1280" s="10">
        <v>607.67999999999995</v>
      </c>
      <c r="Z1280" s="23" t="s">
        <v>38</v>
      </c>
      <c r="AA1280" s="12" t="s">
        <v>862</v>
      </c>
      <c r="AB1280" s="51"/>
      <c r="AC1280" s="23"/>
      <c r="AF1280" s="23"/>
    </row>
    <row r="1281" spans="1:32" ht="15" customHeight="1" x14ac:dyDescent="0.25">
      <c r="A1281" s="30" t="s">
        <v>1851</v>
      </c>
      <c r="B1281" s="13">
        <v>45534</v>
      </c>
      <c r="C1281" s="29">
        <f>YEAR(B1281) - YEAR(_xlfn.MINIFS($B:$B, $A:$A, A1281)) + 1</f>
        <v>1</v>
      </c>
      <c r="D1281" s="15">
        <f>IF(C1281=1, 1500 - SUMIFS($Y:$Y, $A:$A, A1281, $C:$C, C1281, $E:$E, "Approved", $Z:$Z, "&lt;&gt;PFA GC", $F:$F, "&lt;&gt;No"),
   IF(C1281=2, 1000 - SUMIFS($Y:$Y, $A:$A, A1281, $C:$C, C1281, $E:$E, "Approved", $Z:$Z, "&lt;&gt;PFA GC", $F:$F, "&lt;&gt;No"),
   IF(C1281&gt;=3, 500 - SUMIFS($Y:$Y, $A:$A, A1281, $C:$C, C1281, $E:$E, "Approved", $Z:$Z, "&lt;&gt;PFA GC", $F:$F, "&lt;&gt;No"), "")))</f>
        <v>851</v>
      </c>
      <c r="E1281" s="29" t="s">
        <v>28</v>
      </c>
      <c r="F1281" s="28" t="s">
        <v>29</v>
      </c>
      <c r="G1281" s="29" t="s">
        <v>30</v>
      </c>
      <c r="H1281" s="23" t="s">
        <v>93</v>
      </c>
      <c r="I1281" s="23" t="s">
        <v>94</v>
      </c>
      <c r="J1281" s="23">
        <v>68507</v>
      </c>
      <c r="K1281" s="37" t="s">
        <v>95</v>
      </c>
      <c r="L1281" s="20">
        <v>21183</v>
      </c>
      <c r="M1281" s="37" t="s">
        <v>101</v>
      </c>
      <c r="N1281" s="37" t="s">
        <v>102</v>
      </c>
      <c r="O1281" s="37" t="s">
        <v>98</v>
      </c>
      <c r="P1281" s="37" t="s">
        <v>270</v>
      </c>
      <c r="Q1281" s="37" t="s">
        <v>231</v>
      </c>
      <c r="R1281" s="7" t="s">
        <v>486</v>
      </c>
      <c r="S1281" s="23">
        <v>1</v>
      </c>
      <c r="T1281" s="43">
        <v>2472.6999999999998</v>
      </c>
      <c r="U1281" s="7">
        <v>12</v>
      </c>
      <c r="V1281" s="22" t="s">
        <v>85</v>
      </c>
      <c r="W1281" s="23" t="s">
        <v>130</v>
      </c>
      <c r="X1281" s="7" t="s">
        <v>43</v>
      </c>
      <c r="Y1281" s="10">
        <v>649</v>
      </c>
      <c r="Z1281" s="23" t="s">
        <v>232</v>
      </c>
      <c r="AA1281" s="12" t="s">
        <v>863</v>
      </c>
      <c r="AB1281" s="51"/>
      <c r="AC1281" s="23"/>
      <c r="AF1281" s="23"/>
    </row>
    <row r="1282" spans="1:32" ht="15" customHeight="1" x14ac:dyDescent="0.25">
      <c r="A1282" s="42" t="s">
        <v>1737</v>
      </c>
      <c r="B1282" s="47">
        <v>45534</v>
      </c>
      <c r="C1282" s="44">
        <f>YEAR(B1282) - YEAR(_xlfn.MINIFS($B:$B, $A:$A, A1282)) + 1</f>
        <v>1</v>
      </c>
      <c r="D1282" s="15">
        <f>IF(C1282=1, 1500 - SUMIFS($Y:$Y, $A:$A, A1282, $C:$C, C1282, $E:$E, "Approved", $Z:$Z, "&lt;&gt;PFA GC", $F:$F, "&lt;&gt;No"),
   IF(C1282=2, 1000 - SUMIFS($Y:$Y, $A:$A, A1282, $C:$C, C1282, $E:$E, "Approved", $Z:$Z, "&lt;&gt;PFA GC", $F:$F, "&lt;&gt;No"),
   IF(C1282&gt;=3, 500 - SUMIFS($Y:$Y, $A:$A, A1282, $C:$C, C1282, $E:$E, "Approved", $Z:$Z, "&lt;&gt;PFA GC", $F:$F, "&lt;&gt;No"), "")))</f>
        <v>25</v>
      </c>
      <c r="E1282" s="44" t="s">
        <v>147</v>
      </c>
      <c r="F1282" s="28" t="s">
        <v>99</v>
      </c>
      <c r="G1282" s="44" t="s">
        <v>864</v>
      </c>
      <c r="H1282" s="41" t="s">
        <v>594</v>
      </c>
      <c r="I1282" s="41" t="s">
        <v>94</v>
      </c>
      <c r="J1282" s="41">
        <v>68028</v>
      </c>
      <c r="K1282" s="41" t="s">
        <v>95</v>
      </c>
      <c r="L1282" s="55">
        <v>29293</v>
      </c>
      <c r="M1282" s="41" t="s">
        <v>101</v>
      </c>
      <c r="N1282" s="41" t="s">
        <v>97</v>
      </c>
      <c r="O1282" s="41" t="s">
        <v>98</v>
      </c>
      <c r="P1282" s="41" t="s">
        <v>270</v>
      </c>
      <c r="Q1282" s="41" t="s">
        <v>114</v>
      </c>
      <c r="R1282" s="7" t="s">
        <v>507</v>
      </c>
      <c r="S1282" s="41">
        <v>4</v>
      </c>
      <c r="T1282" s="46">
        <v>3016</v>
      </c>
      <c r="U1282" s="7">
        <v>20</v>
      </c>
      <c r="V1282" s="22" t="s">
        <v>32</v>
      </c>
      <c r="W1282" s="41" t="s">
        <v>702</v>
      </c>
      <c r="X1282" s="7" t="s">
        <v>141</v>
      </c>
      <c r="Y1282" s="10">
        <v>900</v>
      </c>
      <c r="Z1282" s="41" t="s">
        <v>232</v>
      </c>
      <c r="AA1282" s="41"/>
      <c r="AB1282" s="63"/>
      <c r="AC1282" s="41"/>
      <c r="AF1282" s="23"/>
    </row>
    <row r="1283" spans="1:32" ht="15" customHeight="1" x14ac:dyDescent="0.25">
      <c r="A1283" s="42" t="s">
        <v>1200</v>
      </c>
      <c r="B1283" s="47">
        <v>45534</v>
      </c>
      <c r="C1283" s="44">
        <f>YEAR(B1283) - YEAR(_xlfn.MINIFS($B:$B, $A:$A, A1283)) + 1</f>
        <v>1</v>
      </c>
      <c r="D1283" s="15">
        <f>IF(C1283=1, 1500 - SUMIFS($Y:$Y, $A:$A, A1283, $C:$C, C1283, $E:$E, "Approved", $Z:$Z, "&lt;&gt;PFA GC", $F:$F, "&lt;&gt;No"),
   IF(C1283=2, 1000 - SUMIFS($Y:$Y, $A:$A, A1283, $C:$C, C1283, $E:$E, "Approved", $Z:$Z, "&lt;&gt;PFA GC", $F:$F, "&lt;&gt;No"),
   IF(C1283&gt;=3, 500 - SUMIFS($Y:$Y, $A:$A, A1283, $C:$C, C1283, $E:$E, "Approved", $Z:$Z, "&lt;&gt;PFA GC", $F:$F, "&lt;&gt;No"), "")))</f>
        <v>1473</v>
      </c>
      <c r="E1283" s="29" t="s">
        <v>28</v>
      </c>
      <c r="F1283" s="49">
        <v>45534</v>
      </c>
      <c r="G1283" s="28" t="s">
        <v>30</v>
      </c>
      <c r="H1283" s="41"/>
      <c r="I1283" s="41"/>
      <c r="J1283" s="41"/>
      <c r="K1283" s="41"/>
      <c r="L1283" s="55">
        <v>29981</v>
      </c>
      <c r="M1283" s="41"/>
      <c r="N1283" s="41"/>
      <c r="O1283" s="41"/>
      <c r="P1283" s="41"/>
      <c r="Q1283" s="41"/>
      <c r="R1283" s="7"/>
      <c r="S1283" s="41"/>
      <c r="T1283" s="46"/>
      <c r="U1283" s="7"/>
      <c r="V1283" s="22" t="s">
        <v>32</v>
      </c>
      <c r="W1283" s="41" t="s">
        <v>61</v>
      </c>
      <c r="X1283" s="7" t="s">
        <v>34</v>
      </c>
      <c r="Y1283" s="10">
        <v>50</v>
      </c>
      <c r="Z1283" s="23" t="s">
        <v>89</v>
      </c>
      <c r="AA1283" s="41" t="s">
        <v>63</v>
      </c>
      <c r="AB1283" s="63"/>
      <c r="AC1283" s="41"/>
      <c r="AF1283" s="23"/>
    </row>
    <row r="1284" spans="1:32" ht="15" customHeight="1" x14ac:dyDescent="0.25">
      <c r="A1284" s="30" t="s">
        <v>1598</v>
      </c>
      <c r="B1284" s="13">
        <v>45534</v>
      </c>
      <c r="C1284" s="29">
        <f>YEAR(B1284) - YEAR(_xlfn.MINIFS($B:$B, $A:$A, A1284)) + 1</f>
        <v>1</v>
      </c>
      <c r="D1284" s="15">
        <f>IF(C1284=1, 1500 - SUMIFS($Y:$Y, $A:$A, A1284, $C:$C, C1284, $E:$E, "Approved", $Z:$Z, "&lt;&gt;PFA GC", $F:$F, "&lt;&gt;No"),
   IF(C1284=2, 1000 - SUMIFS($Y:$Y, $A:$A, A1284, $C:$C, C1284, $E:$E, "Approved", $Z:$Z, "&lt;&gt;PFA GC", $F:$F, "&lt;&gt;No"),
   IF(C1284&gt;=3, 500 - SUMIFS($Y:$Y, $A:$A, A1284, $C:$C, C1284, $E:$E, "Approved", $Z:$Z, "&lt;&gt;PFA GC", $F:$F, "&lt;&gt;No"), "")))</f>
        <v>92</v>
      </c>
      <c r="E1284" s="29" t="s">
        <v>28</v>
      </c>
      <c r="F1284" s="28" t="s">
        <v>29</v>
      </c>
      <c r="G1284" s="29" t="s">
        <v>30</v>
      </c>
      <c r="H1284" s="23" t="s">
        <v>31</v>
      </c>
      <c r="I1284" s="23" t="s">
        <v>31</v>
      </c>
      <c r="J1284" s="23" t="s">
        <v>31</v>
      </c>
      <c r="K1284" s="23" t="s">
        <v>31</v>
      </c>
      <c r="L1284" s="20" t="s">
        <v>31</v>
      </c>
      <c r="M1284" s="23" t="s">
        <v>31</v>
      </c>
      <c r="N1284" s="23" t="s">
        <v>31</v>
      </c>
      <c r="O1284" s="23" t="s">
        <v>31</v>
      </c>
      <c r="P1284" s="23" t="s">
        <v>31</v>
      </c>
      <c r="Q1284" s="23" t="s">
        <v>31</v>
      </c>
      <c r="R1284" s="23" t="s">
        <v>31</v>
      </c>
      <c r="S1284" s="23" t="s">
        <v>31</v>
      </c>
      <c r="T1284" s="23" t="s">
        <v>31</v>
      </c>
      <c r="U1284" s="7" t="s">
        <v>31</v>
      </c>
      <c r="V1284" s="34" t="s">
        <v>81</v>
      </c>
      <c r="W1284" s="23" t="s">
        <v>351</v>
      </c>
      <c r="X1284" s="7" t="s">
        <v>43</v>
      </c>
      <c r="Y1284" s="10">
        <v>508</v>
      </c>
      <c r="Z1284" s="23" t="s">
        <v>232</v>
      </c>
      <c r="AA1284" s="23" t="s">
        <v>861</v>
      </c>
      <c r="AB1284" s="51"/>
      <c r="AC1284" s="23"/>
      <c r="AF1284" s="23"/>
    </row>
    <row r="1285" spans="1:32" ht="15" customHeight="1" x14ac:dyDescent="0.25">
      <c r="A1285" s="42" t="s">
        <v>1852</v>
      </c>
      <c r="B1285" s="47">
        <v>45538</v>
      </c>
      <c r="C1285" s="44">
        <f>YEAR(B1285) - YEAR(_xlfn.MINIFS($B:$B, $A:$A, A1285)) + 1</f>
        <v>1</v>
      </c>
      <c r="D1285" s="15">
        <f>IF(C1285=1, 1500 - SUMIFS($Y:$Y, $A:$A, A1285, $C:$C, C1285, $E:$E, "Approved", $Z:$Z, "&lt;&gt;PFA GC", $F:$F, "&lt;&gt;No"),
   IF(C1285=2, 1000 - SUMIFS($Y:$Y, $A:$A, A1285, $C:$C, C1285, $E:$E, "Approved", $Z:$Z, "&lt;&gt;PFA GC", $F:$F, "&lt;&gt;No"),
   IF(C1285&gt;=3, 500 - SUMIFS($Y:$Y, $A:$A, A1285, $C:$C, C1285, $E:$E, "Approved", $Z:$Z, "&lt;&gt;PFA GC", $F:$F, "&lt;&gt;No"), "")))</f>
        <v>0.27999999999997272</v>
      </c>
      <c r="E1285" s="29" t="s">
        <v>28</v>
      </c>
      <c r="F1285" s="49" t="s">
        <v>29</v>
      </c>
      <c r="G1285" s="44" t="s">
        <v>30</v>
      </c>
      <c r="H1285" s="41" t="s">
        <v>494</v>
      </c>
      <c r="I1285" s="41" t="s">
        <v>94</v>
      </c>
      <c r="J1285" s="41">
        <v>68147</v>
      </c>
      <c r="K1285" s="41" t="s">
        <v>95</v>
      </c>
      <c r="L1285" s="55">
        <v>24711</v>
      </c>
      <c r="M1285" s="41" t="s">
        <v>96</v>
      </c>
      <c r="N1285" s="41" t="s">
        <v>102</v>
      </c>
      <c r="O1285" s="41" t="s">
        <v>98</v>
      </c>
      <c r="P1285" s="41" t="s">
        <v>270</v>
      </c>
      <c r="Q1285" s="41" t="s">
        <v>114</v>
      </c>
      <c r="R1285" s="7" t="s">
        <v>507</v>
      </c>
      <c r="S1285" s="41">
        <v>2</v>
      </c>
      <c r="T1285" s="46">
        <v>4226.38</v>
      </c>
      <c r="U1285" s="7">
        <v>60</v>
      </c>
      <c r="V1285" s="34" t="s">
        <v>84</v>
      </c>
      <c r="W1285" s="41" t="s">
        <v>833</v>
      </c>
      <c r="X1285" s="7" t="s">
        <v>45</v>
      </c>
      <c r="Y1285" s="10">
        <v>118</v>
      </c>
      <c r="Z1285" s="41"/>
      <c r="AA1285" s="41" t="s">
        <v>54</v>
      </c>
      <c r="AB1285" s="63"/>
      <c r="AC1285" s="41"/>
      <c r="AF1285" s="23"/>
    </row>
    <row r="1286" spans="1:32" ht="15" customHeight="1" x14ac:dyDescent="0.25">
      <c r="A1286" s="42" t="s">
        <v>1852</v>
      </c>
      <c r="B1286" s="47">
        <v>45538</v>
      </c>
      <c r="C1286" s="44">
        <f>YEAR(B1286) - YEAR(_xlfn.MINIFS($B:$B, $A:$A, A1286)) + 1</f>
        <v>1</v>
      </c>
      <c r="D1286" s="15">
        <f>IF(C1286=1, 1500 - SUMIFS($Y:$Y, $A:$A, A1286, $C:$C, C1286, $E:$E, "Approved", $Z:$Z, "&lt;&gt;PFA GC", $F:$F, "&lt;&gt;No"),
   IF(C1286=2, 1000 - SUMIFS($Y:$Y, $A:$A, A1286, $C:$C, C1286, $E:$E, "Approved", $Z:$Z, "&lt;&gt;PFA GC", $F:$F, "&lt;&gt;No"),
   IF(C1286&gt;=3, 500 - SUMIFS($Y:$Y, $A:$A, A1286, $C:$C, C1286, $E:$E, "Approved", $Z:$Z, "&lt;&gt;PFA GC", $F:$F, "&lt;&gt;No"), "")))</f>
        <v>0.27999999999997272</v>
      </c>
      <c r="E1286" s="29" t="s">
        <v>28</v>
      </c>
      <c r="F1286" s="49" t="s">
        <v>29</v>
      </c>
      <c r="G1286" s="44" t="s">
        <v>30</v>
      </c>
      <c r="H1286" s="41" t="s">
        <v>494</v>
      </c>
      <c r="I1286" s="41" t="s">
        <v>94</v>
      </c>
      <c r="J1286" s="41">
        <v>68147</v>
      </c>
      <c r="K1286" s="41" t="s">
        <v>95</v>
      </c>
      <c r="L1286" s="55">
        <v>24711</v>
      </c>
      <c r="M1286" s="41" t="s">
        <v>96</v>
      </c>
      <c r="N1286" s="41" t="s">
        <v>102</v>
      </c>
      <c r="O1286" s="41" t="s">
        <v>98</v>
      </c>
      <c r="P1286" s="41" t="s">
        <v>270</v>
      </c>
      <c r="Q1286" s="41" t="s">
        <v>114</v>
      </c>
      <c r="R1286" s="7" t="s">
        <v>507</v>
      </c>
      <c r="S1286" s="41">
        <v>2</v>
      </c>
      <c r="T1286" s="46">
        <v>4226.38</v>
      </c>
      <c r="U1286" s="7">
        <v>60</v>
      </c>
      <c r="V1286" s="34" t="s">
        <v>84</v>
      </c>
      <c r="W1286" s="41" t="s">
        <v>833</v>
      </c>
      <c r="X1286" s="7" t="s">
        <v>45</v>
      </c>
      <c r="Y1286" s="10">
        <v>132</v>
      </c>
      <c r="Z1286" s="41"/>
      <c r="AA1286" s="41" t="s">
        <v>55</v>
      </c>
      <c r="AB1286" s="63"/>
      <c r="AC1286" s="41"/>
      <c r="AF1286" s="23"/>
    </row>
    <row r="1287" spans="1:32" ht="15" customHeight="1" x14ac:dyDescent="0.25">
      <c r="A1287" s="42" t="s">
        <v>1852</v>
      </c>
      <c r="B1287" s="47">
        <v>45538</v>
      </c>
      <c r="C1287" s="44">
        <f>YEAR(B1287) - YEAR(_xlfn.MINIFS($B:$B, $A:$A, A1287)) + 1</f>
        <v>1</v>
      </c>
      <c r="D1287" s="15">
        <f>IF(C1287=1, 1500 - SUMIFS($Y:$Y, $A:$A, A1287, $C:$C, C1287, $E:$E, "Approved", $Z:$Z, "&lt;&gt;PFA GC", $F:$F, "&lt;&gt;No"),
   IF(C1287=2, 1000 - SUMIFS($Y:$Y, $A:$A, A1287, $C:$C, C1287, $E:$E, "Approved", $Z:$Z, "&lt;&gt;PFA GC", $F:$F, "&lt;&gt;No"),
   IF(C1287&gt;=3, 500 - SUMIFS($Y:$Y, $A:$A, A1287, $C:$C, C1287, $E:$E, "Approved", $Z:$Z, "&lt;&gt;PFA GC", $F:$F, "&lt;&gt;No"), "")))</f>
        <v>0.27999999999997272</v>
      </c>
      <c r="E1287" s="29" t="s">
        <v>28</v>
      </c>
      <c r="F1287" s="49" t="s">
        <v>29</v>
      </c>
      <c r="G1287" s="44" t="s">
        <v>30</v>
      </c>
      <c r="H1287" s="41" t="s">
        <v>494</v>
      </c>
      <c r="I1287" s="41" t="s">
        <v>94</v>
      </c>
      <c r="J1287" s="41">
        <v>68147</v>
      </c>
      <c r="K1287" s="41" t="s">
        <v>95</v>
      </c>
      <c r="L1287" s="55">
        <v>24711</v>
      </c>
      <c r="M1287" s="41" t="s">
        <v>96</v>
      </c>
      <c r="N1287" s="41" t="s">
        <v>102</v>
      </c>
      <c r="O1287" s="41" t="s">
        <v>98</v>
      </c>
      <c r="P1287" s="41" t="s">
        <v>270</v>
      </c>
      <c r="Q1287" s="41" t="s">
        <v>114</v>
      </c>
      <c r="R1287" s="7" t="s">
        <v>507</v>
      </c>
      <c r="S1287" s="41">
        <v>2</v>
      </c>
      <c r="T1287" s="46">
        <v>4226.38</v>
      </c>
      <c r="U1287" s="7">
        <v>60</v>
      </c>
      <c r="V1287" s="34" t="s">
        <v>84</v>
      </c>
      <c r="W1287" s="41" t="s">
        <v>833</v>
      </c>
      <c r="X1287" s="7" t="s">
        <v>49</v>
      </c>
      <c r="Y1287" s="10">
        <v>204.72</v>
      </c>
      <c r="Z1287" s="41"/>
      <c r="AA1287" s="41" t="s">
        <v>865</v>
      </c>
      <c r="AB1287" s="63"/>
      <c r="AC1287" s="41"/>
      <c r="AF1287" s="23"/>
    </row>
    <row r="1288" spans="1:32" ht="15" customHeight="1" x14ac:dyDescent="0.25">
      <c r="A1288" s="42" t="s">
        <v>1853</v>
      </c>
      <c r="B1288" s="47">
        <v>45539</v>
      </c>
      <c r="C1288" s="29">
        <f>YEAR(B1288) - YEAR(_xlfn.MINIFS($B:$B, $A:$A, A1288)) + 1</f>
        <v>1</v>
      </c>
      <c r="D1288" s="15">
        <f>IF(C1288=1, 1500 - SUMIFS($Y:$Y, $A:$A, A1288, $C:$C, C1288, $E:$E, "Approved", $Z:$Z, "&lt;&gt;PFA GC", $F:$F, "&lt;&gt;No"),
   IF(C1288=2, 1000 - SUMIFS($Y:$Y, $A:$A, A1288, $C:$C, C1288, $E:$E, "Approved", $Z:$Z, "&lt;&gt;PFA GC", $F:$F, "&lt;&gt;No"),
   IF(C1288&gt;=3, 500 - SUMIFS($Y:$Y, $A:$A, A1288, $C:$C, C1288, $E:$E, "Approved", $Z:$Z, "&lt;&gt;PFA GC", $F:$F, "&lt;&gt;No"), "")))</f>
        <v>1250</v>
      </c>
      <c r="E1288" s="29" t="s">
        <v>28</v>
      </c>
      <c r="F1288" s="49" t="s">
        <v>29</v>
      </c>
      <c r="G1288" s="44" t="s">
        <v>30</v>
      </c>
      <c r="H1288" s="41" t="s">
        <v>93</v>
      </c>
      <c r="I1288" s="41" t="s">
        <v>94</v>
      </c>
      <c r="J1288" s="41">
        <v>68506</v>
      </c>
      <c r="K1288" s="41" t="s">
        <v>95</v>
      </c>
      <c r="L1288" s="55">
        <v>15363</v>
      </c>
      <c r="M1288" s="41" t="s">
        <v>96</v>
      </c>
      <c r="N1288" s="41" t="s">
        <v>102</v>
      </c>
      <c r="O1288" s="41" t="s">
        <v>98</v>
      </c>
      <c r="P1288" s="41" t="s">
        <v>270</v>
      </c>
      <c r="Q1288" s="41" t="s">
        <v>114</v>
      </c>
      <c r="R1288" s="7" t="s">
        <v>517</v>
      </c>
      <c r="S1288" s="41">
        <v>2</v>
      </c>
      <c r="T1288" s="46">
        <v>2947</v>
      </c>
      <c r="U1288" s="7">
        <v>3</v>
      </c>
      <c r="V1288" s="41" t="s">
        <v>85</v>
      </c>
      <c r="W1288" s="41" t="s">
        <v>130</v>
      </c>
      <c r="X1288" s="7" t="s">
        <v>34</v>
      </c>
      <c r="Y1288" s="10">
        <v>250</v>
      </c>
      <c r="Z1288" s="41" t="s">
        <v>37</v>
      </c>
      <c r="AA1288" s="41" t="s">
        <v>735</v>
      </c>
      <c r="AB1288" s="63"/>
      <c r="AC1288" s="41"/>
      <c r="AF1288" s="23"/>
    </row>
    <row r="1289" spans="1:32" ht="15" customHeight="1" x14ac:dyDescent="0.25">
      <c r="A1289" s="42" t="s">
        <v>1854</v>
      </c>
      <c r="B1289" s="47">
        <v>45539</v>
      </c>
      <c r="C1289" s="44">
        <f>YEAR(B1289) - YEAR(_xlfn.MINIFS($B:$B, $A:$A, A1289)) + 1</f>
        <v>1</v>
      </c>
      <c r="D1289" s="15">
        <f>IF(C1289=1, 1500 - SUMIFS($Y:$Y, $A:$A, A1289, $C:$C, C1289, $E:$E, "Approved", $Z:$Z, "&lt;&gt;PFA GC", $F:$F, "&lt;&gt;No"),
   IF(C1289=2, 1000 - SUMIFS($Y:$Y, $A:$A, A1289, $C:$C, C1289, $E:$E, "Approved", $Z:$Z, "&lt;&gt;PFA GC", $F:$F, "&lt;&gt;No"),
   IF(C1289&gt;=3, 500 - SUMIFS($Y:$Y, $A:$A, A1289, $C:$C, C1289, $E:$E, "Approved", $Z:$Z, "&lt;&gt;PFA GC", $F:$F, "&lt;&gt;No"), "")))</f>
        <v>1500</v>
      </c>
      <c r="E1289" s="44" t="s">
        <v>139</v>
      </c>
      <c r="F1289" s="28" t="s">
        <v>99</v>
      </c>
      <c r="G1289" s="44" t="s">
        <v>202</v>
      </c>
      <c r="H1289" s="41" t="s">
        <v>100</v>
      </c>
      <c r="I1289" s="23" t="s">
        <v>125</v>
      </c>
      <c r="J1289" s="41">
        <v>68134</v>
      </c>
      <c r="K1289" s="41" t="s">
        <v>95</v>
      </c>
      <c r="L1289" s="55">
        <v>16158</v>
      </c>
      <c r="M1289" s="41" t="s">
        <v>101</v>
      </c>
      <c r="N1289" s="41" t="s">
        <v>102</v>
      </c>
      <c r="O1289" s="41" t="s">
        <v>98</v>
      </c>
      <c r="P1289" s="41" t="s">
        <v>270</v>
      </c>
      <c r="Q1289" s="41" t="s">
        <v>114</v>
      </c>
      <c r="R1289" s="7" t="s">
        <v>589</v>
      </c>
      <c r="S1289" s="41">
        <v>1</v>
      </c>
      <c r="T1289" s="46">
        <v>3466.01</v>
      </c>
      <c r="U1289" s="7">
        <v>10</v>
      </c>
      <c r="V1289" s="34" t="s">
        <v>84</v>
      </c>
      <c r="W1289" s="41" t="s">
        <v>675</v>
      </c>
      <c r="X1289" s="7" t="s">
        <v>41</v>
      </c>
      <c r="Y1289" s="10">
        <v>1000</v>
      </c>
      <c r="Z1289" s="41"/>
      <c r="AA1289" s="41"/>
      <c r="AB1289" s="63"/>
      <c r="AC1289" s="41"/>
      <c r="AF1289" s="23"/>
    </row>
    <row r="1290" spans="1:32" ht="15" customHeight="1" x14ac:dyDescent="0.25">
      <c r="A1290" s="42" t="s">
        <v>1855</v>
      </c>
      <c r="B1290" s="47">
        <v>45540</v>
      </c>
      <c r="C1290" s="44">
        <f>YEAR(B1290) - YEAR(_xlfn.MINIFS($B:$B, $A:$A, A1290)) + 1</f>
        <v>1</v>
      </c>
      <c r="D1290" s="15">
        <f>IF(C1290=1, 1500 - SUMIFS($Y:$Y, $A:$A, A1290, $C:$C, C1290, $E:$E, "Approved", $Z:$Z, "&lt;&gt;PFA GC", $F:$F, "&lt;&gt;No"),
   IF(C1290=2, 1000 - SUMIFS($Y:$Y, $A:$A, A1290, $C:$C, C1290, $E:$E, "Approved", $Z:$Z, "&lt;&gt;PFA GC", $F:$F, "&lt;&gt;No"),
   IF(C1290&gt;=3, 500 - SUMIFS($Y:$Y, $A:$A, A1290, $C:$C, C1290, $E:$E, "Approved", $Z:$Z, "&lt;&gt;PFA GC", $F:$F, "&lt;&gt;No"), "")))</f>
        <v>262.36000000000013</v>
      </c>
      <c r="E1290" s="29" t="s">
        <v>28</v>
      </c>
      <c r="F1290" s="49">
        <v>45540</v>
      </c>
      <c r="G1290" s="28" t="s">
        <v>30</v>
      </c>
      <c r="H1290" s="41" t="s">
        <v>866</v>
      </c>
      <c r="I1290" s="41" t="s">
        <v>94</v>
      </c>
      <c r="J1290" s="41">
        <v>68862</v>
      </c>
      <c r="K1290" s="41" t="s">
        <v>95</v>
      </c>
      <c r="L1290" s="55">
        <v>19732</v>
      </c>
      <c r="M1290" s="41" t="s">
        <v>96</v>
      </c>
      <c r="N1290" s="41" t="s">
        <v>102</v>
      </c>
      <c r="O1290" s="41" t="s">
        <v>98</v>
      </c>
      <c r="P1290" s="41" t="s">
        <v>270</v>
      </c>
      <c r="Q1290" s="41" t="s">
        <v>114</v>
      </c>
      <c r="R1290" s="7" t="s">
        <v>499</v>
      </c>
      <c r="S1290" s="41">
        <v>2</v>
      </c>
      <c r="T1290" s="46">
        <v>1663</v>
      </c>
      <c r="U1290" s="7">
        <v>132</v>
      </c>
      <c r="V1290" s="48" t="s">
        <v>32</v>
      </c>
      <c r="W1290" s="41" t="s">
        <v>61</v>
      </c>
      <c r="X1290" s="7" t="s">
        <v>34</v>
      </c>
      <c r="Y1290" s="10">
        <v>50</v>
      </c>
      <c r="Z1290" s="23" t="s">
        <v>89</v>
      </c>
      <c r="AA1290" s="41" t="s">
        <v>63</v>
      </c>
      <c r="AB1290" s="63"/>
      <c r="AC1290" s="41"/>
      <c r="AF1290" s="23"/>
    </row>
    <row r="1291" spans="1:32" ht="15" customHeight="1" x14ac:dyDescent="0.25">
      <c r="A1291" s="42" t="s">
        <v>1776</v>
      </c>
      <c r="B1291" s="47">
        <v>45540</v>
      </c>
      <c r="C1291" s="44">
        <f>YEAR(B1291) - YEAR(_xlfn.MINIFS($B:$B, $A:$A, A1291)) + 1</f>
        <v>1</v>
      </c>
      <c r="D1291" s="15">
        <f>IF(C1291=1, 1500 - SUMIFS($Y:$Y, $A:$A, A1291, $C:$C, C1291, $E:$E, "Approved", $Z:$Z, "&lt;&gt;PFA GC", $F:$F, "&lt;&gt;No"),
   IF(C1291=2, 1000 - SUMIFS($Y:$Y, $A:$A, A1291, $C:$C, C1291, $E:$E, "Approved", $Z:$Z, "&lt;&gt;PFA GC", $F:$F, "&lt;&gt;No"),
   IF(C1291&gt;=3, 500 - SUMIFS($Y:$Y, $A:$A, A1291, $C:$C, C1291, $E:$E, "Approved", $Z:$Z, "&lt;&gt;PFA GC", $F:$F, "&lt;&gt;No"), "")))</f>
        <v>567.72</v>
      </c>
      <c r="E1291" s="29" t="s">
        <v>28</v>
      </c>
      <c r="F1291" s="49" t="s">
        <v>29</v>
      </c>
      <c r="G1291" s="44" t="s">
        <v>30</v>
      </c>
      <c r="H1291" s="41" t="s">
        <v>93</v>
      </c>
      <c r="I1291" s="41" t="s">
        <v>94</v>
      </c>
      <c r="J1291" s="41">
        <v>68507</v>
      </c>
      <c r="K1291" s="41" t="s">
        <v>95</v>
      </c>
      <c r="L1291" s="55">
        <v>24309</v>
      </c>
      <c r="M1291" s="41" t="s">
        <v>101</v>
      </c>
      <c r="N1291" s="41" t="s">
        <v>97</v>
      </c>
      <c r="O1291" s="41" t="s">
        <v>98</v>
      </c>
      <c r="P1291" s="41" t="s">
        <v>270</v>
      </c>
      <c r="Q1291" s="41" t="s">
        <v>231</v>
      </c>
      <c r="R1291" s="7" t="s">
        <v>488</v>
      </c>
      <c r="S1291" s="41">
        <v>1</v>
      </c>
      <c r="T1291" s="46">
        <v>0</v>
      </c>
      <c r="U1291" s="7">
        <v>13</v>
      </c>
      <c r="V1291" s="48" t="s">
        <v>85</v>
      </c>
      <c r="W1291" s="41" t="s">
        <v>107</v>
      </c>
      <c r="X1291" s="7" t="s">
        <v>43</v>
      </c>
      <c r="Y1291" s="10">
        <v>310.76</v>
      </c>
      <c r="Z1291" s="23" t="s">
        <v>232</v>
      </c>
      <c r="AA1291" s="41" t="s">
        <v>796</v>
      </c>
      <c r="AB1291" s="63"/>
      <c r="AC1291" s="41"/>
      <c r="AF1291" s="23"/>
    </row>
    <row r="1292" spans="1:32" ht="15" customHeight="1" x14ac:dyDescent="0.25">
      <c r="A1292" s="42" t="s">
        <v>1857</v>
      </c>
      <c r="B1292" s="47">
        <v>45540</v>
      </c>
      <c r="C1292" s="44">
        <f>YEAR(B1292) - YEAR(_xlfn.MINIFS($B:$B, $A:$A, A1292)) + 1</f>
        <v>1</v>
      </c>
      <c r="D1292" s="15">
        <f>IF(C1292=1, 1500 - SUMIFS($Y:$Y, $A:$A, A1292, $C:$C, C1292, $E:$E, "Approved", $Z:$Z, "&lt;&gt;PFA GC", $F:$F, "&lt;&gt;No"),
   IF(C1292=2, 1000 - SUMIFS($Y:$Y, $A:$A, A1292, $C:$C, C1292, $E:$E, "Approved", $Z:$Z, "&lt;&gt;PFA GC", $F:$F, "&lt;&gt;No"),
   IF(C1292&gt;=3, 500 - SUMIFS($Y:$Y, $A:$A, A1292, $C:$C, C1292, $E:$E, "Approved", $Z:$Z, "&lt;&gt;PFA GC", $F:$F, "&lt;&gt;No"), "")))</f>
        <v>174.73000000000002</v>
      </c>
      <c r="E1292" s="29" t="s">
        <v>28</v>
      </c>
      <c r="F1292" s="49" t="s">
        <v>29</v>
      </c>
      <c r="G1292" s="44" t="s">
        <v>30</v>
      </c>
      <c r="H1292" s="41" t="s">
        <v>93</v>
      </c>
      <c r="I1292" s="41" t="s">
        <v>94</v>
      </c>
      <c r="J1292" s="41">
        <v>68505</v>
      </c>
      <c r="K1292" s="41" t="s">
        <v>95</v>
      </c>
      <c r="L1292" s="55">
        <v>26626</v>
      </c>
      <c r="M1292" s="41" t="s">
        <v>96</v>
      </c>
      <c r="N1292" s="41" t="s">
        <v>97</v>
      </c>
      <c r="O1292" s="41" t="s">
        <v>98</v>
      </c>
      <c r="P1292" s="41" t="s">
        <v>270</v>
      </c>
      <c r="Q1292" s="41" t="s">
        <v>231</v>
      </c>
      <c r="R1292" s="7" t="s">
        <v>507</v>
      </c>
      <c r="S1292" s="41">
        <v>2</v>
      </c>
      <c r="T1292" s="46">
        <v>5875</v>
      </c>
      <c r="U1292" s="7">
        <v>16</v>
      </c>
      <c r="V1292" s="41" t="s">
        <v>85</v>
      </c>
      <c r="W1292" s="41" t="s">
        <v>107</v>
      </c>
      <c r="X1292" s="7" t="s">
        <v>43</v>
      </c>
      <c r="Y1292" s="10">
        <v>1325.27</v>
      </c>
      <c r="Z1292" s="41" t="s">
        <v>232</v>
      </c>
      <c r="AA1292" s="41" t="s">
        <v>870</v>
      </c>
      <c r="AB1292" s="63"/>
      <c r="AC1292" s="41"/>
      <c r="AF1292" s="23"/>
    </row>
    <row r="1293" spans="1:32" ht="15" customHeight="1" x14ac:dyDescent="0.25">
      <c r="A1293" s="42" t="s">
        <v>1856</v>
      </c>
      <c r="B1293" s="47">
        <v>45540</v>
      </c>
      <c r="C1293" s="44">
        <f>YEAR(B1293) - YEAR(_xlfn.MINIFS($B:$B, $A:$A, A1293)) + 1</f>
        <v>1</v>
      </c>
      <c r="D1293" s="15">
        <f>IF(C1293=1, 1500 - SUMIFS($Y:$Y, $A:$A, A1293, $C:$C, C1293, $E:$E, "Approved", $Z:$Z, "&lt;&gt;PFA GC", $F:$F, "&lt;&gt;No"),
   IF(C1293=2, 1000 - SUMIFS($Y:$Y, $A:$A, A1293, $C:$C, C1293, $E:$E, "Approved", $Z:$Z, "&lt;&gt;PFA GC", $F:$F, "&lt;&gt;No"),
   IF(C1293&gt;=3, 500 - SUMIFS($Y:$Y, $A:$A, A1293, $C:$C, C1293, $E:$E, "Approved", $Z:$Z, "&lt;&gt;PFA GC", $F:$F, "&lt;&gt;No"), "")))</f>
        <v>437.61000000000013</v>
      </c>
      <c r="E1293" s="29" t="s">
        <v>28</v>
      </c>
      <c r="F1293" s="49" t="s">
        <v>29</v>
      </c>
      <c r="G1293" s="44" t="s">
        <v>30</v>
      </c>
      <c r="H1293" s="41" t="s">
        <v>93</v>
      </c>
      <c r="I1293" s="41" t="s">
        <v>94</v>
      </c>
      <c r="J1293" s="41">
        <v>68521</v>
      </c>
      <c r="K1293" s="41" t="s">
        <v>625</v>
      </c>
      <c r="L1293" s="55">
        <v>26780</v>
      </c>
      <c r="M1293" s="41" t="s">
        <v>96</v>
      </c>
      <c r="N1293" s="41" t="s">
        <v>97</v>
      </c>
      <c r="O1293" s="41" t="s">
        <v>180</v>
      </c>
      <c r="P1293" s="41" t="s">
        <v>270</v>
      </c>
      <c r="Q1293" s="41" t="s">
        <v>114</v>
      </c>
      <c r="R1293" s="7" t="s">
        <v>507</v>
      </c>
      <c r="S1293" s="41">
        <v>4</v>
      </c>
      <c r="T1293" s="46">
        <v>7856</v>
      </c>
      <c r="U1293" s="7">
        <v>40</v>
      </c>
      <c r="V1293" s="41" t="s">
        <v>81</v>
      </c>
      <c r="W1293" s="41" t="s">
        <v>610</v>
      </c>
      <c r="X1293" s="7" t="s">
        <v>45</v>
      </c>
      <c r="Y1293" s="10">
        <v>52.76</v>
      </c>
      <c r="Z1293" s="41" t="s">
        <v>867</v>
      </c>
      <c r="AA1293" s="41" t="s">
        <v>868</v>
      </c>
      <c r="AB1293" s="63"/>
      <c r="AC1293" s="41"/>
      <c r="AF1293" s="23"/>
    </row>
    <row r="1294" spans="1:32" ht="15" customHeight="1" x14ac:dyDescent="0.25">
      <c r="A1294" s="42" t="s">
        <v>1856</v>
      </c>
      <c r="B1294" s="47">
        <v>45540</v>
      </c>
      <c r="C1294" s="44">
        <f>YEAR(B1294) - YEAR(_xlfn.MINIFS($B:$B, $A:$A, A1294)) + 1</f>
        <v>1</v>
      </c>
      <c r="D1294" s="15">
        <f>IF(C1294=1, 1500 - SUMIFS($Y:$Y, $A:$A, A1294, $C:$C, C1294, $E:$E, "Approved", $Z:$Z, "&lt;&gt;PFA GC", $F:$F, "&lt;&gt;No"),
   IF(C1294=2, 1000 - SUMIFS($Y:$Y, $A:$A, A1294, $C:$C, C1294, $E:$E, "Approved", $Z:$Z, "&lt;&gt;PFA GC", $F:$F, "&lt;&gt;No"),
   IF(C1294&gt;=3, 500 - SUMIFS($Y:$Y, $A:$A, A1294, $C:$C, C1294, $E:$E, "Approved", $Z:$Z, "&lt;&gt;PFA GC", $F:$F, "&lt;&gt;No"), "")))</f>
        <v>437.61000000000013</v>
      </c>
      <c r="E1294" s="29" t="s">
        <v>28</v>
      </c>
      <c r="F1294" s="49" t="s">
        <v>29</v>
      </c>
      <c r="G1294" s="44" t="s">
        <v>30</v>
      </c>
      <c r="H1294" s="41" t="s">
        <v>93</v>
      </c>
      <c r="I1294" s="41" t="s">
        <v>94</v>
      </c>
      <c r="J1294" s="41">
        <v>68521</v>
      </c>
      <c r="K1294" s="41" t="s">
        <v>625</v>
      </c>
      <c r="L1294" s="55">
        <v>26780</v>
      </c>
      <c r="M1294" s="41" t="s">
        <v>96</v>
      </c>
      <c r="N1294" s="41" t="s">
        <v>97</v>
      </c>
      <c r="O1294" s="41" t="s">
        <v>180</v>
      </c>
      <c r="P1294" s="41" t="s">
        <v>270</v>
      </c>
      <c r="Q1294" s="41" t="s">
        <v>114</v>
      </c>
      <c r="R1294" s="7" t="s">
        <v>507</v>
      </c>
      <c r="S1294" s="41">
        <v>4</v>
      </c>
      <c r="T1294" s="46">
        <v>7856</v>
      </c>
      <c r="U1294" s="7">
        <v>40</v>
      </c>
      <c r="V1294" s="41" t="s">
        <v>81</v>
      </c>
      <c r="W1294" s="41" t="s">
        <v>610</v>
      </c>
      <c r="X1294" s="7" t="s">
        <v>49</v>
      </c>
      <c r="Y1294" s="10">
        <v>480.74</v>
      </c>
      <c r="Z1294" s="41" t="s">
        <v>867</v>
      </c>
      <c r="AA1294" s="41" t="s">
        <v>869</v>
      </c>
      <c r="AB1294" s="63"/>
      <c r="AC1294" s="41"/>
      <c r="AF1294" s="23"/>
    </row>
    <row r="1295" spans="1:32" ht="15" customHeight="1" x14ac:dyDescent="0.25">
      <c r="A1295" s="42" t="s">
        <v>1858</v>
      </c>
      <c r="B1295" s="47">
        <v>45541</v>
      </c>
      <c r="C1295" s="29">
        <f>YEAR(B1295) - YEAR(_xlfn.MINIFS($B:$B, $A:$A, A1295)) + 1</f>
        <v>1</v>
      </c>
      <c r="D1295" s="15">
        <f>IF(C1295=1, 1500 - SUMIFS($Y:$Y, $A:$A, A1295, $C:$C, C1295, $E:$E, "Approved", $Z:$Z, "&lt;&gt;PFA GC", $F:$F, "&lt;&gt;No"),
   IF(C1295=2, 1000 - SUMIFS($Y:$Y, $A:$A, A1295, $C:$C, C1295, $E:$E, "Approved", $Z:$Z, "&lt;&gt;PFA GC", $F:$F, "&lt;&gt;No"),
   IF(C1295&gt;=3, 500 - SUMIFS($Y:$Y, $A:$A, A1295, $C:$C, C1295, $E:$E, "Approved", $Z:$Z, "&lt;&gt;PFA GC", $F:$F, "&lt;&gt;No"), "")))</f>
        <v>1113</v>
      </c>
      <c r="E1295" s="29" t="s">
        <v>28</v>
      </c>
      <c r="F1295" s="49">
        <v>45611</v>
      </c>
      <c r="G1295" s="49" t="s">
        <v>30</v>
      </c>
      <c r="H1295" s="41" t="s">
        <v>871</v>
      </c>
      <c r="I1295" s="41" t="s">
        <v>94</v>
      </c>
      <c r="J1295" s="41">
        <v>68979</v>
      </c>
      <c r="K1295" s="41" t="s">
        <v>95</v>
      </c>
      <c r="L1295" s="55">
        <v>18829</v>
      </c>
      <c r="M1295" s="41" t="s">
        <v>96</v>
      </c>
      <c r="N1295" s="41" t="s">
        <v>97</v>
      </c>
      <c r="O1295" s="41" t="s">
        <v>98</v>
      </c>
      <c r="P1295" s="41" t="s">
        <v>270</v>
      </c>
      <c r="Q1295" s="41" t="s">
        <v>114</v>
      </c>
      <c r="R1295" s="7" t="s">
        <v>519</v>
      </c>
      <c r="S1295" s="41">
        <v>2</v>
      </c>
      <c r="T1295" s="46">
        <v>1400</v>
      </c>
      <c r="U1295" s="7">
        <v>60</v>
      </c>
      <c r="V1295" s="48" t="s">
        <v>144</v>
      </c>
      <c r="W1295" s="41" t="s">
        <v>872</v>
      </c>
      <c r="X1295" s="7" t="s">
        <v>43</v>
      </c>
      <c r="Y1295" s="10">
        <v>387</v>
      </c>
      <c r="Z1295" s="41" t="s">
        <v>232</v>
      </c>
      <c r="AA1295" s="41" t="s">
        <v>873</v>
      </c>
      <c r="AB1295" s="63"/>
      <c r="AC1295" s="41"/>
      <c r="AF1295" s="23"/>
    </row>
    <row r="1296" spans="1:32" ht="15" customHeight="1" x14ac:dyDescent="0.25">
      <c r="A1296" s="42" t="s">
        <v>1859</v>
      </c>
      <c r="B1296" s="47">
        <v>45541</v>
      </c>
      <c r="C1296" s="44">
        <f>YEAR(B1296) - YEAR(_xlfn.MINIFS($B:$B, $A:$A, A1296)) + 1</f>
        <v>1</v>
      </c>
      <c r="D1296" s="15">
        <f>IF(C1296=1, 1500 - SUMIFS($Y:$Y, $A:$A, A1296, $C:$C, C1296, $E:$E, "Approved", $Z:$Z, "&lt;&gt;PFA GC", $F:$F, "&lt;&gt;No"),
   IF(C1296=2, 1000 - SUMIFS($Y:$Y, $A:$A, A1296, $C:$C, C1296, $E:$E, "Approved", $Z:$Z, "&lt;&gt;PFA GC", $F:$F, "&lt;&gt;No"),
   IF(C1296&gt;=3, 500 - SUMIFS($Y:$Y, $A:$A, A1296, $C:$C, C1296, $E:$E, "Approved", $Z:$Z, "&lt;&gt;PFA GC", $F:$F, "&lt;&gt;No"), "")))</f>
        <v>1500</v>
      </c>
      <c r="E1296" s="44" t="s">
        <v>147</v>
      </c>
      <c r="F1296" s="28" t="s">
        <v>99</v>
      </c>
      <c r="G1296" s="44" t="s">
        <v>874</v>
      </c>
      <c r="H1296" s="41" t="s">
        <v>120</v>
      </c>
      <c r="I1296" s="41" t="s">
        <v>94</v>
      </c>
      <c r="J1296" s="41">
        <v>68803</v>
      </c>
      <c r="K1296" s="41" t="s">
        <v>95</v>
      </c>
      <c r="L1296" s="55">
        <v>25666</v>
      </c>
      <c r="M1296" s="41" t="s">
        <v>96</v>
      </c>
      <c r="N1296" s="41" t="s">
        <v>97</v>
      </c>
      <c r="O1296" s="41" t="s">
        <v>98</v>
      </c>
      <c r="P1296" s="41" t="s">
        <v>270</v>
      </c>
      <c r="Q1296" s="41" t="s">
        <v>114</v>
      </c>
      <c r="R1296" s="7" t="s">
        <v>507</v>
      </c>
      <c r="S1296" s="41">
        <v>2</v>
      </c>
      <c r="T1296" s="46">
        <v>17000</v>
      </c>
      <c r="U1296" s="7">
        <v>5</v>
      </c>
      <c r="V1296" s="48" t="s">
        <v>144</v>
      </c>
      <c r="W1296" s="41" t="s">
        <v>145</v>
      </c>
      <c r="X1296" s="7" t="s">
        <v>49</v>
      </c>
      <c r="Y1296" s="10">
        <v>1000</v>
      </c>
      <c r="Z1296" s="41"/>
      <c r="AA1296" s="41"/>
      <c r="AB1296" s="63"/>
      <c r="AC1296" s="41"/>
      <c r="AF1296" s="23"/>
    </row>
    <row r="1297" spans="1:32" ht="15" customHeight="1" x14ac:dyDescent="0.25">
      <c r="A1297" s="42" t="s">
        <v>1860</v>
      </c>
      <c r="B1297" s="47">
        <v>45543</v>
      </c>
      <c r="C1297" s="44">
        <f>YEAR(B1297) - YEAR(_xlfn.MINIFS($B:$B, $A:$A, A1297)) + 1</f>
        <v>1</v>
      </c>
      <c r="D1297" s="15">
        <f>IF(C1297=1, 1500 - SUMIFS($Y:$Y, $A:$A, A1297, $C:$C, C1297, $E:$E, "Approved", $Z:$Z, "&lt;&gt;PFA GC", $F:$F, "&lt;&gt;No"),
   IF(C1297=2, 1000 - SUMIFS($Y:$Y, $A:$A, A1297, $C:$C, C1297, $E:$E, "Approved", $Z:$Z, "&lt;&gt;PFA GC", $F:$F, "&lt;&gt;No"),
   IF(C1297&gt;=3, 500 - SUMIFS($Y:$Y, $A:$A, A1297, $C:$C, C1297, $E:$E, "Approved", $Z:$Z, "&lt;&gt;PFA GC", $F:$F, "&lt;&gt;No"), "")))</f>
        <v>1500</v>
      </c>
      <c r="E1297" s="44" t="s">
        <v>139</v>
      </c>
      <c r="F1297" s="28" t="s">
        <v>99</v>
      </c>
      <c r="G1297" s="44" t="s">
        <v>301</v>
      </c>
      <c r="H1297" s="41" t="s">
        <v>110</v>
      </c>
      <c r="I1297" s="23" t="s">
        <v>125</v>
      </c>
      <c r="J1297" s="41">
        <v>68355</v>
      </c>
      <c r="K1297" s="41" t="s">
        <v>95</v>
      </c>
      <c r="L1297" s="55">
        <v>22182</v>
      </c>
      <c r="M1297" s="41" t="s">
        <v>111</v>
      </c>
      <c r="N1297" s="41" t="s">
        <v>97</v>
      </c>
      <c r="O1297" s="41" t="s">
        <v>180</v>
      </c>
      <c r="P1297" s="41" t="s">
        <v>270</v>
      </c>
      <c r="Q1297" s="41" t="s">
        <v>114</v>
      </c>
      <c r="R1297" s="7" t="s">
        <v>115</v>
      </c>
      <c r="S1297" s="41">
        <v>1</v>
      </c>
      <c r="T1297" s="46">
        <v>4000</v>
      </c>
      <c r="U1297" s="7">
        <v>100</v>
      </c>
      <c r="V1297" s="34" t="s">
        <v>82</v>
      </c>
      <c r="W1297" s="41"/>
      <c r="X1297" s="7" t="s">
        <v>33</v>
      </c>
      <c r="Y1297" s="10">
        <v>6000</v>
      </c>
      <c r="Z1297" s="41"/>
      <c r="AA1297" s="41"/>
      <c r="AB1297" s="63"/>
      <c r="AC1297" s="41"/>
      <c r="AF1297" s="23"/>
    </row>
    <row r="1298" spans="1:32" ht="15" customHeight="1" x14ac:dyDescent="0.25">
      <c r="A1298" s="30" t="s">
        <v>1833</v>
      </c>
      <c r="B1298" s="13">
        <v>45544</v>
      </c>
      <c r="C1298" s="29">
        <f>YEAR(B1298) - YEAR(_xlfn.MINIFS($B:$B, $A:$A, A1298)) + 1</f>
        <v>1</v>
      </c>
      <c r="D1298" s="15">
        <f>IF(C1298=1, 1500 - SUMIFS($Y:$Y, $A:$A, A1298, $C:$C, C1298, $E:$E, "Approved", $Z:$Z, "&lt;&gt;PFA GC", $F:$F, "&lt;&gt;No"),
   IF(C1298=2, 1000 - SUMIFS($Y:$Y, $A:$A, A1298, $C:$C, C1298, $E:$E, "Approved", $Z:$Z, "&lt;&gt;PFA GC", $F:$F, "&lt;&gt;No"),
   IF(C1298&gt;=3, 500 - SUMIFS($Y:$Y, $A:$A, A1298, $C:$C, C1298, $E:$E, "Approved", $Z:$Z, "&lt;&gt;PFA GC", $F:$F, "&lt;&gt;No"), "")))</f>
        <v>266.55999999999995</v>
      </c>
      <c r="E1298" s="29" t="s">
        <v>28</v>
      </c>
      <c r="F1298" s="28" t="s">
        <v>29</v>
      </c>
      <c r="G1298" s="29" t="s">
        <v>30</v>
      </c>
      <c r="H1298" s="23" t="s">
        <v>93</v>
      </c>
      <c r="I1298" s="23" t="s">
        <v>94</v>
      </c>
      <c r="J1298" s="23">
        <v>68521</v>
      </c>
      <c r="K1298" s="37" t="s">
        <v>95</v>
      </c>
      <c r="L1298" s="20">
        <v>26573</v>
      </c>
      <c r="M1298" s="37" t="s">
        <v>108</v>
      </c>
      <c r="N1298" s="37" t="s">
        <v>97</v>
      </c>
      <c r="O1298" s="37" t="s">
        <v>98</v>
      </c>
      <c r="P1298" s="37" t="s">
        <v>270</v>
      </c>
      <c r="Q1298" s="37" t="s">
        <v>114</v>
      </c>
      <c r="R1298" s="7" t="s">
        <v>507</v>
      </c>
      <c r="S1298" s="23">
        <v>1</v>
      </c>
      <c r="T1298" s="43">
        <v>3060</v>
      </c>
      <c r="U1298" s="7">
        <v>24</v>
      </c>
      <c r="V1298" s="41" t="s">
        <v>81</v>
      </c>
      <c r="W1298" s="23" t="s">
        <v>610</v>
      </c>
      <c r="X1298" s="7" t="s">
        <v>45</v>
      </c>
      <c r="Y1298" s="10">
        <v>229.79</v>
      </c>
      <c r="Z1298" s="23"/>
      <c r="AA1298" s="12" t="s">
        <v>104</v>
      </c>
      <c r="AB1298" s="51"/>
      <c r="AC1298" s="23"/>
      <c r="AF1298" s="23"/>
    </row>
    <row r="1299" spans="1:32" ht="15" customHeight="1" x14ac:dyDescent="0.25">
      <c r="A1299" s="30" t="s">
        <v>1863</v>
      </c>
      <c r="B1299" s="13">
        <v>45544</v>
      </c>
      <c r="C1299" s="29">
        <f>YEAR(B1299) - YEAR(_xlfn.MINIFS($B:$B, $A:$A, A1299)) + 1</f>
        <v>1</v>
      </c>
      <c r="D1299" s="15">
        <f>IF(C1299=1, 1500 - SUMIFS($Y:$Y, $A:$A, A1299, $C:$C, C1299, $E:$E, "Approved", $Z:$Z, "&lt;&gt;PFA GC", $F:$F, "&lt;&gt;No"),
   IF(C1299=2, 1000 - SUMIFS($Y:$Y, $A:$A, A1299, $C:$C, C1299, $E:$E, "Approved", $Z:$Z, "&lt;&gt;PFA GC", $F:$F, "&lt;&gt;No"),
   IF(C1299&gt;=3, 500 - SUMIFS($Y:$Y, $A:$A, A1299, $C:$C, C1299, $E:$E, "Approved", $Z:$Z, "&lt;&gt;PFA GC", $F:$F, "&lt;&gt;No"), "")))</f>
        <v>1500</v>
      </c>
      <c r="E1299" s="44" t="s">
        <v>139</v>
      </c>
      <c r="F1299" s="28" t="s">
        <v>99</v>
      </c>
      <c r="G1299" s="29" t="s">
        <v>202</v>
      </c>
      <c r="H1299" s="23" t="s">
        <v>427</v>
      </c>
      <c r="I1299" s="23" t="s">
        <v>94</v>
      </c>
      <c r="J1299" s="23">
        <v>68467</v>
      </c>
      <c r="K1299" s="37" t="s">
        <v>95</v>
      </c>
      <c r="L1299" s="20">
        <v>26894</v>
      </c>
      <c r="M1299" s="37" t="s">
        <v>96</v>
      </c>
      <c r="N1299" s="37" t="s">
        <v>97</v>
      </c>
      <c r="O1299" s="37" t="s">
        <v>180</v>
      </c>
      <c r="P1299" s="37" t="s">
        <v>270</v>
      </c>
      <c r="Q1299" s="37" t="s">
        <v>114</v>
      </c>
      <c r="R1299" s="7" t="s">
        <v>507</v>
      </c>
      <c r="S1299" s="23">
        <v>2</v>
      </c>
      <c r="T1299" s="43">
        <v>2128</v>
      </c>
      <c r="U1299" s="7">
        <v>230</v>
      </c>
      <c r="V1299" s="22" t="s">
        <v>47</v>
      </c>
      <c r="W1299" s="23" t="s">
        <v>358</v>
      </c>
      <c r="X1299" s="7" t="s">
        <v>141</v>
      </c>
      <c r="Y1299" s="10">
        <v>1500</v>
      </c>
      <c r="Z1299" s="23"/>
      <c r="AA1299" s="12"/>
      <c r="AB1299" s="51"/>
      <c r="AC1299" s="29"/>
      <c r="AF1299" s="23"/>
    </row>
    <row r="1300" spans="1:32" ht="15" customHeight="1" x14ac:dyDescent="0.25">
      <c r="A1300" s="30" t="s">
        <v>1861</v>
      </c>
      <c r="B1300" s="13">
        <v>45544</v>
      </c>
      <c r="C1300" s="29">
        <f>YEAR(B1300) - YEAR(_xlfn.MINIFS($B:$B, $A:$A, A1300)) + 1</f>
        <v>1</v>
      </c>
      <c r="D1300" s="15">
        <f>IF(C1300=1, 1500 - SUMIFS($Y:$Y, $A:$A, A1300, $C:$C, C1300, $E:$E, "Approved", $Z:$Z, "&lt;&gt;PFA GC", $F:$F, "&lt;&gt;No"),
   IF(C1300=2, 1000 - SUMIFS($Y:$Y, $A:$A, A1300, $C:$C, C1300, $E:$E, "Approved", $Z:$Z, "&lt;&gt;PFA GC", $F:$F, "&lt;&gt;No"),
   IF(C1300&gt;=3, 500 - SUMIFS($Y:$Y, $A:$A, A1300, $C:$C, C1300, $E:$E, "Approved", $Z:$Z, "&lt;&gt;PFA GC", $F:$F, "&lt;&gt;No"), "")))</f>
        <v>41.759999999999991</v>
      </c>
      <c r="E1300" s="29" t="s">
        <v>28</v>
      </c>
      <c r="F1300" s="28" t="s">
        <v>29</v>
      </c>
      <c r="G1300" s="29" t="s">
        <v>30</v>
      </c>
      <c r="H1300" s="23" t="s">
        <v>269</v>
      </c>
      <c r="I1300" s="23" t="s">
        <v>94</v>
      </c>
      <c r="J1300" s="23">
        <v>68048</v>
      </c>
      <c r="K1300" s="37" t="s">
        <v>95</v>
      </c>
      <c r="L1300" s="20">
        <v>27991</v>
      </c>
      <c r="M1300" s="37" t="s">
        <v>108</v>
      </c>
      <c r="N1300" s="37" t="s">
        <v>97</v>
      </c>
      <c r="O1300" s="37" t="s">
        <v>705</v>
      </c>
      <c r="P1300" s="37" t="s">
        <v>270</v>
      </c>
      <c r="Q1300" s="37" t="s">
        <v>114</v>
      </c>
      <c r="R1300" s="7" t="s">
        <v>488</v>
      </c>
      <c r="S1300" s="23">
        <v>2</v>
      </c>
      <c r="T1300" s="43">
        <v>38</v>
      </c>
      <c r="U1300" s="7">
        <v>60</v>
      </c>
      <c r="V1300" s="22" t="s">
        <v>84</v>
      </c>
      <c r="W1300" s="23" t="s">
        <v>526</v>
      </c>
      <c r="X1300" s="7" t="s">
        <v>45</v>
      </c>
      <c r="Y1300" s="10">
        <v>181.47</v>
      </c>
      <c r="Z1300" s="23" t="s">
        <v>38</v>
      </c>
      <c r="AA1300" s="12" t="s">
        <v>65</v>
      </c>
      <c r="AB1300" s="51"/>
      <c r="AC1300" s="23"/>
      <c r="AF1300" s="23"/>
    </row>
    <row r="1301" spans="1:32" ht="15" customHeight="1" x14ac:dyDescent="0.25">
      <c r="A1301" s="30" t="s">
        <v>1861</v>
      </c>
      <c r="B1301" s="13">
        <v>45544</v>
      </c>
      <c r="C1301" s="29">
        <f>YEAR(B1301) - YEAR(_xlfn.MINIFS($B:$B, $A:$A, A1301)) + 1</f>
        <v>1</v>
      </c>
      <c r="D1301" s="15">
        <f>IF(C1301=1, 1500 - SUMIFS($Y:$Y, $A:$A, A1301, $C:$C, C1301, $E:$E, "Approved", $Z:$Z, "&lt;&gt;PFA GC", $F:$F, "&lt;&gt;No"),
   IF(C1301=2, 1000 - SUMIFS($Y:$Y, $A:$A, A1301, $C:$C, C1301, $E:$E, "Approved", $Z:$Z, "&lt;&gt;PFA GC", $F:$F, "&lt;&gt;No"),
   IF(C1301&gt;=3, 500 - SUMIFS($Y:$Y, $A:$A, A1301, $C:$C, C1301, $E:$E, "Approved", $Z:$Z, "&lt;&gt;PFA GC", $F:$F, "&lt;&gt;No"), "")))</f>
        <v>41.759999999999991</v>
      </c>
      <c r="E1301" s="29" t="s">
        <v>28</v>
      </c>
      <c r="F1301" s="28">
        <v>45567</v>
      </c>
      <c r="G1301" s="28" t="s">
        <v>30</v>
      </c>
      <c r="H1301" s="23" t="s">
        <v>269</v>
      </c>
      <c r="I1301" s="23" t="s">
        <v>94</v>
      </c>
      <c r="J1301" s="23">
        <v>68048</v>
      </c>
      <c r="K1301" s="37" t="s">
        <v>95</v>
      </c>
      <c r="L1301" s="20">
        <v>27991</v>
      </c>
      <c r="M1301" s="37" t="s">
        <v>108</v>
      </c>
      <c r="N1301" s="37" t="s">
        <v>97</v>
      </c>
      <c r="O1301" s="37" t="s">
        <v>705</v>
      </c>
      <c r="P1301" s="37" t="s">
        <v>270</v>
      </c>
      <c r="Q1301" s="37" t="s">
        <v>114</v>
      </c>
      <c r="R1301" s="7" t="s">
        <v>488</v>
      </c>
      <c r="S1301" s="23">
        <v>2</v>
      </c>
      <c r="T1301" s="43">
        <v>38</v>
      </c>
      <c r="U1301" s="7">
        <v>60</v>
      </c>
      <c r="V1301" s="22" t="s">
        <v>84</v>
      </c>
      <c r="W1301" s="23" t="s">
        <v>526</v>
      </c>
      <c r="X1301" s="7" t="s">
        <v>49</v>
      </c>
      <c r="Y1301" s="10">
        <v>226.52</v>
      </c>
      <c r="Z1301" s="23" t="s">
        <v>38</v>
      </c>
      <c r="AA1301" s="12" t="s">
        <v>875</v>
      </c>
      <c r="AB1301" s="51"/>
      <c r="AC1301" s="23"/>
      <c r="AF1301" s="23"/>
    </row>
    <row r="1302" spans="1:32" ht="15" customHeight="1" x14ac:dyDescent="0.25">
      <c r="A1302" s="30" t="s">
        <v>1861</v>
      </c>
      <c r="B1302" s="13">
        <v>45544</v>
      </c>
      <c r="C1302" s="29">
        <f>YEAR(B1302) - YEAR(_xlfn.MINIFS($B:$B, $A:$A, A1302)) + 1</f>
        <v>1</v>
      </c>
      <c r="D1302" s="15">
        <f>IF(C1302=1, 1500 - SUMIFS($Y:$Y, $A:$A, A1302, $C:$C, C1302, $E:$E, "Approved", $Z:$Z, "&lt;&gt;PFA GC", $F:$F, "&lt;&gt;No"),
   IF(C1302=2, 1000 - SUMIFS($Y:$Y, $A:$A, A1302, $C:$C, C1302, $E:$E, "Approved", $Z:$Z, "&lt;&gt;PFA GC", $F:$F, "&lt;&gt;No"),
   IF(C1302&gt;=3, 500 - SUMIFS($Y:$Y, $A:$A, A1302, $C:$C, C1302, $E:$E, "Approved", $Z:$Z, "&lt;&gt;PFA GC", $F:$F, "&lt;&gt;No"), "")))</f>
        <v>41.759999999999991</v>
      </c>
      <c r="E1302" s="29" t="s">
        <v>28</v>
      </c>
      <c r="F1302" s="28">
        <v>45567</v>
      </c>
      <c r="G1302" s="28" t="s">
        <v>30</v>
      </c>
      <c r="H1302" s="23" t="s">
        <v>269</v>
      </c>
      <c r="I1302" s="23" t="s">
        <v>94</v>
      </c>
      <c r="J1302" s="23">
        <v>68048</v>
      </c>
      <c r="K1302" s="37" t="s">
        <v>95</v>
      </c>
      <c r="L1302" s="20">
        <v>27991</v>
      </c>
      <c r="M1302" s="37" t="s">
        <v>108</v>
      </c>
      <c r="N1302" s="37" t="s">
        <v>97</v>
      </c>
      <c r="O1302" s="37" t="s">
        <v>705</v>
      </c>
      <c r="P1302" s="37" t="s">
        <v>270</v>
      </c>
      <c r="Q1302" s="37" t="s">
        <v>114</v>
      </c>
      <c r="R1302" s="7" t="s">
        <v>488</v>
      </c>
      <c r="S1302" s="23">
        <v>2</v>
      </c>
      <c r="T1302" s="43">
        <v>38</v>
      </c>
      <c r="U1302" s="7">
        <v>60</v>
      </c>
      <c r="V1302" s="22" t="s">
        <v>84</v>
      </c>
      <c r="W1302" s="23" t="s">
        <v>526</v>
      </c>
      <c r="X1302" s="7" t="s">
        <v>556</v>
      </c>
      <c r="Y1302" s="10">
        <v>275.25</v>
      </c>
      <c r="Z1302" s="23" t="s">
        <v>232</v>
      </c>
      <c r="AA1302" s="12" t="s">
        <v>58</v>
      </c>
      <c r="AB1302" s="51"/>
      <c r="AC1302" s="23"/>
      <c r="AF1302" s="23"/>
    </row>
    <row r="1303" spans="1:32" ht="15" customHeight="1" x14ac:dyDescent="0.25">
      <c r="A1303" s="30" t="s">
        <v>1861</v>
      </c>
      <c r="B1303" s="13">
        <v>45544</v>
      </c>
      <c r="C1303" s="29">
        <f>YEAR(B1303) - YEAR(_xlfn.MINIFS($B:$B, $A:$A, A1303)) + 1</f>
        <v>1</v>
      </c>
      <c r="D1303" s="15">
        <f>IF(C1303=1, 1500 - SUMIFS($Y:$Y, $A:$A, A1303, $C:$C, C1303, $E:$E, "Approved", $Z:$Z, "&lt;&gt;PFA GC", $F:$F, "&lt;&gt;No"),
   IF(C1303=2, 1000 - SUMIFS($Y:$Y, $A:$A, A1303, $C:$C, C1303, $E:$E, "Approved", $Z:$Z, "&lt;&gt;PFA GC", $F:$F, "&lt;&gt;No"),
   IF(C1303&gt;=3, 500 - SUMIFS($Y:$Y, $A:$A, A1303, $C:$C, C1303, $E:$E, "Approved", $Z:$Z, "&lt;&gt;PFA GC", $F:$F, "&lt;&gt;No"), "")))</f>
        <v>41.759999999999991</v>
      </c>
      <c r="E1303" s="29" t="s">
        <v>28</v>
      </c>
      <c r="F1303" s="28" t="s">
        <v>29</v>
      </c>
      <c r="G1303" s="29" t="s">
        <v>30</v>
      </c>
      <c r="H1303" s="23" t="s">
        <v>269</v>
      </c>
      <c r="I1303" s="23" t="s">
        <v>94</v>
      </c>
      <c r="J1303" s="23">
        <v>68048</v>
      </c>
      <c r="K1303" s="37" t="s">
        <v>95</v>
      </c>
      <c r="L1303" s="20">
        <v>27991</v>
      </c>
      <c r="M1303" s="37" t="s">
        <v>108</v>
      </c>
      <c r="N1303" s="37" t="s">
        <v>97</v>
      </c>
      <c r="O1303" s="37" t="s">
        <v>705</v>
      </c>
      <c r="P1303" s="37" t="s">
        <v>270</v>
      </c>
      <c r="Q1303" s="37" t="s">
        <v>114</v>
      </c>
      <c r="R1303" s="7" t="s">
        <v>488</v>
      </c>
      <c r="S1303" s="23">
        <v>2</v>
      </c>
      <c r="T1303" s="43">
        <v>38</v>
      </c>
      <c r="U1303" s="7">
        <v>60</v>
      </c>
      <c r="V1303" s="22" t="s">
        <v>84</v>
      </c>
      <c r="W1303" s="23" t="s">
        <v>526</v>
      </c>
      <c r="X1303" s="7" t="s">
        <v>43</v>
      </c>
      <c r="Y1303" s="10">
        <v>775</v>
      </c>
      <c r="Z1303" s="23" t="s">
        <v>232</v>
      </c>
      <c r="AA1303" s="12" t="s">
        <v>876</v>
      </c>
      <c r="AB1303" s="51"/>
      <c r="AC1303" s="23"/>
      <c r="AF1303" s="23"/>
    </row>
    <row r="1304" spans="1:32" ht="15" customHeight="1" x14ac:dyDescent="0.25">
      <c r="A1304" s="30" t="s">
        <v>1864</v>
      </c>
      <c r="B1304" s="13">
        <v>45544</v>
      </c>
      <c r="C1304" s="29">
        <f>YEAR(B1304) - YEAR(_xlfn.MINIFS($B:$B, $A:$A, A1304)) + 1</f>
        <v>1</v>
      </c>
      <c r="D1304" s="15">
        <f>IF(C1304=1, 1500 - SUMIFS($Y:$Y, $A:$A, A1304, $C:$C, C1304, $E:$E, "Approved", $Z:$Z, "&lt;&gt;PFA GC", $F:$F, "&lt;&gt;No"),
   IF(C1304=2, 1000 - SUMIFS($Y:$Y, $A:$A, A1304, $C:$C, C1304, $E:$E, "Approved", $Z:$Z, "&lt;&gt;PFA GC", $F:$F, "&lt;&gt;No"),
   IF(C1304&gt;=3, 500 - SUMIFS($Y:$Y, $A:$A, A1304, $C:$C, C1304, $E:$E, "Approved", $Z:$Z, "&lt;&gt;PFA GC", $F:$F, "&lt;&gt;No"), "")))</f>
        <v>328.38000000000011</v>
      </c>
      <c r="E1304" s="29" t="s">
        <v>28</v>
      </c>
      <c r="F1304" s="49" t="s">
        <v>29</v>
      </c>
      <c r="G1304" s="29" t="s">
        <v>30</v>
      </c>
      <c r="H1304" s="23" t="s">
        <v>347</v>
      </c>
      <c r="I1304" s="23" t="s">
        <v>94</v>
      </c>
      <c r="J1304" s="23">
        <v>68333</v>
      </c>
      <c r="K1304" s="37" t="s">
        <v>95</v>
      </c>
      <c r="L1304" s="20">
        <v>28704</v>
      </c>
      <c r="M1304" s="37" t="s">
        <v>96</v>
      </c>
      <c r="N1304" s="37" t="s">
        <v>97</v>
      </c>
      <c r="O1304" s="37" t="s">
        <v>98</v>
      </c>
      <c r="P1304" s="37" t="s">
        <v>270</v>
      </c>
      <c r="Q1304" s="37" t="s">
        <v>231</v>
      </c>
      <c r="R1304" s="7" t="s">
        <v>507</v>
      </c>
      <c r="S1304" s="23">
        <v>4</v>
      </c>
      <c r="T1304" s="43">
        <v>7407.24</v>
      </c>
      <c r="U1304" s="7">
        <v>60</v>
      </c>
      <c r="V1304" s="48" t="s">
        <v>85</v>
      </c>
      <c r="W1304" s="23" t="s">
        <v>107</v>
      </c>
      <c r="X1304" s="7" t="s">
        <v>43</v>
      </c>
      <c r="Y1304" s="10">
        <v>1171.6199999999999</v>
      </c>
      <c r="Z1304" s="23"/>
      <c r="AA1304" s="12" t="s">
        <v>877</v>
      </c>
      <c r="AB1304" s="51"/>
      <c r="AC1304" s="23"/>
      <c r="AF1304" s="23"/>
    </row>
    <row r="1305" spans="1:32" ht="15" customHeight="1" x14ac:dyDescent="0.25">
      <c r="A1305" s="42" t="s">
        <v>1862</v>
      </c>
      <c r="B1305" s="47">
        <v>45544</v>
      </c>
      <c r="C1305" s="29">
        <f>YEAR(B1305) - YEAR(_xlfn.MINIFS($B:$B, $A:$A, A1305)) + 1</f>
        <v>1</v>
      </c>
      <c r="D1305" s="15">
        <f>IF(C1305=1, 1500 - SUMIFS($Y:$Y, $A:$A, A1305, $C:$C, C1305, $E:$E, "Approved", $Z:$Z, "&lt;&gt;PFA GC", $F:$F, "&lt;&gt;No"),
   IF(C1305=2, 1000 - SUMIFS($Y:$Y, $A:$A, A1305, $C:$C, C1305, $E:$E, "Approved", $Z:$Z, "&lt;&gt;PFA GC", $F:$F, "&lt;&gt;No"),
   IF(C1305&gt;=3, 500 - SUMIFS($Y:$Y, $A:$A, A1305, $C:$C, C1305, $E:$E, "Approved", $Z:$Z, "&lt;&gt;PFA GC", $F:$F, "&lt;&gt;No"), "")))</f>
        <v>335.70000000000005</v>
      </c>
      <c r="E1305" s="29" t="s">
        <v>28</v>
      </c>
      <c r="F1305" s="49" t="s">
        <v>29</v>
      </c>
      <c r="G1305" s="44" t="s">
        <v>30</v>
      </c>
      <c r="H1305" s="41" t="s">
        <v>100</v>
      </c>
      <c r="I1305" s="41" t="s">
        <v>94</v>
      </c>
      <c r="J1305" s="41">
        <v>68111</v>
      </c>
      <c r="K1305" s="41" t="s">
        <v>95</v>
      </c>
      <c r="L1305" s="55">
        <v>34247</v>
      </c>
      <c r="M1305" s="41" t="s">
        <v>101</v>
      </c>
      <c r="N1305" s="41" t="s">
        <v>97</v>
      </c>
      <c r="O1305" s="41" t="s">
        <v>103</v>
      </c>
      <c r="P1305" s="41" t="s">
        <v>270</v>
      </c>
      <c r="Q1305" s="41" t="s">
        <v>114</v>
      </c>
      <c r="R1305" s="7" t="s">
        <v>488</v>
      </c>
      <c r="S1305" s="41">
        <v>1</v>
      </c>
      <c r="T1305" s="46">
        <v>0</v>
      </c>
      <c r="U1305" s="7">
        <v>30</v>
      </c>
      <c r="V1305" s="34" t="s">
        <v>84</v>
      </c>
      <c r="W1305" s="41" t="s">
        <v>526</v>
      </c>
      <c r="X1305" s="7" t="s">
        <v>34</v>
      </c>
      <c r="Y1305" s="10">
        <v>250</v>
      </c>
      <c r="Z1305" s="41" t="s">
        <v>37</v>
      </c>
      <c r="AA1305" s="41" t="s">
        <v>735</v>
      </c>
      <c r="AB1305" s="63"/>
      <c r="AC1305" s="41"/>
      <c r="AF1305" s="23"/>
    </row>
    <row r="1306" spans="1:32" ht="15" customHeight="1" x14ac:dyDescent="0.25">
      <c r="A1306" s="30" t="s">
        <v>1732</v>
      </c>
      <c r="B1306" s="13">
        <v>45545</v>
      </c>
      <c r="C1306" s="29">
        <f>YEAR(B1306) - YEAR(_xlfn.MINIFS($B:$B, $A:$A, A1306)) + 1</f>
        <v>1</v>
      </c>
      <c r="D1306" s="15">
        <f>IF(C1306=1, 1500 - SUMIFS($Y:$Y, $A:$A, A1306, $C:$C, C1306, $E:$E, "Approved", $Z:$Z, "&lt;&gt;PFA GC", $F:$F, "&lt;&gt;No"),
   IF(C1306=2, 1000 - SUMIFS($Y:$Y, $A:$A, A1306, $C:$C, C1306, $E:$E, "Approved", $Z:$Z, "&lt;&gt;PFA GC", $F:$F, "&lt;&gt;No"),
   IF(C1306&gt;=3, 500 - SUMIFS($Y:$Y, $A:$A, A1306, $C:$C, C1306, $E:$E, "Approved", $Z:$Z, "&lt;&gt;PFA GC", $F:$F, "&lt;&gt;No"), "")))</f>
        <v>594.3599999999999</v>
      </c>
      <c r="E1306" s="29" t="s">
        <v>28</v>
      </c>
      <c r="F1306" s="28">
        <v>45567</v>
      </c>
      <c r="G1306" s="28" t="s">
        <v>30</v>
      </c>
      <c r="H1306" s="23" t="s">
        <v>347</v>
      </c>
      <c r="I1306" s="23" t="s">
        <v>94</v>
      </c>
      <c r="J1306" s="23">
        <v>68333</v>
      </c>
      <c r="K1306" s="37" t="s">
        <v>95</v>
      </c>
      <c r="L1306" s="20">
        <v>19679</v>
      </c>
      <c r="M1306" s="37" t="s">
        <v>96</v>
      </c>
      <c r="N1306" s="37" t="s">
        <v>102</v>
      </c>
      <c r="O1306" s="37" t="s">
        <v>98</v>
      </c>
      <c r="P1306" s="37" t="s">
        <v>270</v>
      </c>
      <c r="Q1306" s="37" t="s">
        <v>114</v>
      </c>
      <c r="R1306" s="7" t="s">
        <v>486</v>
      </c>
      <c r="S1306" s="23">
        <v>2</v>
      </c>
      <c r="T1306" s="43">
        <v>2527</v>
      </c>
      <c r="U1306" s="7">
        <v>20</v>
      </c>
      <c r="V1306" s="41" t="s">
        <v>81</v>
      </c>
      <c r="W1306" s="23" t="s">
        <v>351</v>
      </c>
      <c r="X1306" s="7" t="s">
        <v>45</v>
      </c>
      <c r="Y1306" s="10">
        <v>200</v>
      </c>
      <c r="Z1306" s="23" t="s">
        <v>38</v>
      </c>
      <c r="AA1306" s="12" t="s">
        <v>879</v>
      </c>
      <c r="AB1306" s="51"/>
      <c r="AC1306" s="23"/>
      <c r="AF1306" s="23"/>
    </row>
    <row r="1307" spans="1:32" ht="15" customHeight="1" x14ac:dyDescent="0.25">
      <c r="A1307" s="42" t="s">
        <v>1732</v>
      </c>
      <c r="B1307" s="47">
        <v>45545</v>
      </c>
      <c r="C1307" s="44">
        <f>YEAR(B1307) - YEAR(_xlfn.MINIFS($B:$B, $A:$A, A1307)) + 1</f>
        <v>1</v>
      </c>
      <c r="D1307" s="15">
        <f>IF(C1307=1, 1500 - SUMIFS($Y:$Y, $A:$A, A1307, $C:$C, C1307, $E:$E, "Approved", $Z:$Z, "&lt;&gt;PFA GC", $F:$F, "&lt;&gt;No"),
   IF(C1307=2, 1000 - SUMIFS($Y:$Y, $A:$A, A1307, $C:$C, C1307, $E:$E, "Approved", $Z:$Z, "&lt;&gt;PFA GC", $F:$F, "&lt;&gt;No"),
   IF(C1307&gt;=3, 500 - SUMIFS($Y:$Y, $A:$A, A1307, $C:$C, C1307, $E:$E, "Approved", $Z:$Z, "&lt;&gt;PFA GC", $F:$F, "&lt;&gt;No"), "")))</f>
        <v>594.3599999999999</v>
      </c>
      <c r="E1307" s="29" t="s">
        <v>28</v>
      </c>
      <c r="F1307" s="28">
        <v>45567</v>
      </c>
      <c r="G1307" s="28" t="s">
        <v>30</v>
      </c>
      <c r="H1307" s="41" t="s">
        <v>347</v>
      </c>
      <c r="I1307" s="41" t="s">
        <v>94</v>
      </c>
      <c r="J1307" s="41">
        <v>68333</v>
      </c>
      <c r="K1307" s="41" t="s">
        <v>95</v>
      </c>
      <c r="L1307" s="55">
        <v>19679</v>
      </c>
      <c r="M1307" s="41" t="s">
        <v>96</v>
      </c>
      <c r="N1307" s="41" t="s">
        <v>102</v>
      </c>
      <c r="O1307" s="41" t="s">
        <v>98</v>
      </c>
      <c r="P1307" s="41" t="s">
        <v>270</v>
      </c>
      <c r="Q1307" s="41" t="s">
        <v>114</v>
      </c>
      <c r="R1307" s="7" t="s">
        <v>486</v>
      </c>
      <c r="S1307" s="41">
        <v>2</v>
      </c>
      <c r="T1307" s="46">
        <v>2527</v>
      </c>
      <c r="U1307" s="7">
        <v>20</v>
      </c>
      <c r="V1307" s="34" t="s">
        <v>81</v>
      </c>
      <c r="W1307" s="23" t="s">
        <v>351</v>
      </c>
      <c r="X1307" s="7" t="s">
        <v>45</v>
      </c>
      <c r="Y1307" s="10">
        <v>304.44</v>
      </c>
      <c r="Z1307" s="23" t="s">
        <v>38</v>
      </c>
      <c r="AA1307" s="12" t="s">
        <v>880</v>
      </c>
      <c r="AB1307" s="51"/>
      <c r="AC1307" s="23"/>
      <c r="AF1307" s="23"/>
    </row>
    <row r="1308" spans="1:32" ht="15" customHeight="1" x14ac:dyDescent="0.25">
      <c r="A1308" s="30" t="s">
        <v>1865</v>
      </c>
      <c r="B1308" s="13">
        <v>45545</v>
      </c>
      <c r="C1308" s="29">
        <f>YEAR(B1308) - YEAR(_xlfn.MINIFS($B:$B, $A:$A, A1308)) + 1</f>
        <v>1</v>
      </c>
      <c r="D1308" s="15">
        <f>IF(C1308=1, 1500 - SUMIFS($Y:$Y, $A:$A, A1308, $C:$C, C1308, $E:$E, "Approved", $Z:$Z, "&lt;&gt;PFA GC", $F:$F, "&lt;&gt;No"),
   IF(C1308=2, 1000 - SUMIFS($Y:$Y, $A:$A, A1308, $C:$C, C1308, $E:$E, "Approved", $Z:$Z, "&lt;&gt;PFA GC", $F:$F, "&lt;&gt;No"),
   IF(C1308&gt;=3, 500 - SUMIFS($Y:$Y, $A:$A, A1308, $C:$C, C1308, $E:$E, "Approved", $Z:$Z, "&lt;&gt;PFA GC", $F:$F, "&lt;&gt;No"), "")))</f>
        <v>1003</v>
      </c>
      <c r="E1308" s="29" t="s">
        <v>28</v>
      </c>
      <c r="F1308" s="28" t="s">
        <v>29</v>
      </c>
      <c r="G1308" s="29" t="s">
        <v>30</v>
      </c>
      <c r="H1308" s="23" t="s">
        <v>446</v>
      </c>
      <c r="I1308" s="23" t="s">
        <v>125</v>
      </c>
      <c r="J1308" s="23">
        <v>68124</v>
      </c>
      <c r="K1308" s="37" t="s">
        <v>95</v>
      </c>
      <c r="L1308" s="20">
        <v>22461</v>
      </c>
      <c r="M1308" s="37" t="s">
        <v>101</v>
      </c>
      <c r="N1308" s="37" t="s">
        <v>97</v>
      </c>
      <c r="O1308" s="37" t="s">
        <v>98</v>
      </c>
      <c r="P1308" s="37" t="s">
        <v>303</v>
      </c>
      <c r="Q1308" s="37" t="s">
        <v>114</v>
      </c>
      <c r="R1308" s="7" t="s">
        <v>488</v>
      </c>
      <c r="S1308" s="23">
        <v>1</v>
      </c>
      <c r="T1308" s="43">
        <v>943</v>
      </c>
      <c r="U1308" s="7">
        <v>19.2</v>
      </c>
      <c r="V1308" s="22" t="s">
        <v>32</v>
      </c>
      <c r="W1308" s="23" t="s">
        <v>250</v>
      </c>
      <c r="X1308" s="7" t="s">
        <v>45</v>
      </c>
      <c r="Y1308" s="10">
        <v>497</v>
      </c>
      <c r="Z1308" s="23" t="s">
        <v>38</v>
      </c>
      <c r="AA1308" s="12" t="s">
        <v>54</v>
      </c>
      <c r="AB1308" s="51"/>
      <c r="AC1308" s="23"/>
      <c r="AF1308" s="23"/>
    </row>
    <row r="1309" spans="1:32" ht="15" customHeight="1" x14ac:dyDescent="0.25">
      <c r="A1309" s="42" t="s">
        <v>1203</v>
      </c>
      <c r="B1309" s="47">
        <v>45545</v>
      </c>
      <c r="C1309" s="44">
        <f>YEAR(B1309) - YEAR(_xlfn.MINIFS($B:$B, $A:$A, A1309)) + 1</f>
        <v>2</v>
      </c>
      <c r="D1309" s="15">
        <f>IF(C1309=1, 1500 - SUMIFS($Y:$Y, $A:$A, A1309, $C:$C, C1309, $E:$E, "Approved", $Z:$Z, "&lt;&gt;PFA GC", $F:$F, "&lt;&gt;No"),
   IF(C1309=2, 1000 - SUMIFS($Y:$Y, $A:$A, A1309, $C:$C, C1309, $E:$E, "Approved", $Z:$Z, "&lt;&gt;PFA GC", $F:$F, "&lt;&gt;No"),
   IF(C1309&gt;=3, 500 - SUMIFS($Y:$Y, $A:$A, A1309, $C:$C, C1309, $E:$E, "Approved", $Z:$Z, "&lt;&gt;PFA GC", $F:$F, "&lt;&gt;No"), "")))</f>
        <v>1000</v>
      </c>
      <c r="E1309" s="29" t="s">
        <v>28</v>
      </c>
      <c r="F1309" s="49">
        <v>45545</v>
      </c>
      <c r="G1309" s="28" t="s">
        <v>30</v>
      </c>
      <c r="H1309" s="41"/>
      <c r="I1309" s="41"/>
      <c r="J1309" s="41"/>
      <c r="K1309" s="41"/>
      <c r="L1309" s="55">
        <v>22862</v>
      </c>
      <c r="M1309" s="41"/>
      <c r="N1309" s="41"/>
      <c r="O1309" s="41"/>
      <c r="P1309" s="41"/>
      <c r="Q1309" s="41"/>
      <c r="R1309" s="7"/>
      <c r="S1309" s="41"/>
      <c r="T1309" s="46"/>
      <c r="U1309" s="7"/>
      <c r="V1309" s="22" t="s">
        <v>32</v>
      </c>
      <c r="W1309" s="41" t="s">
        <v>61</v>
      </c>
      <c r="X1309" s="7" t="s">
        <v>34</v>
      </c>
      <c r="Y1309" s="10">
        <v>50</v>
      </c>
      <c r="Z1309" s="23" t="s">
        <v>89</v>
      </c>
      <c r="AA1309" s="41" t="s">
        <v>63</v>
      </c>
      <c r="AB1309" s="63"/>
      <c r="AC1309" s="41"/>
      <c r="AF1309" s="23"/>
    </row>
    <row r="1310" spans="1:32" ht="15" customHeight="1" x14ac:dyDescent="0.25">
      <c r="A1310" s="30" t="s">
        <v>1447</v>
      </c>
      <c r="B1310" s="13">
        <v>45545</v>
      </c>
      <c r="C1310" s="29">
        <f>YEAR(B1310) - YEAR(_xlfn.MINIFS($B:$B, $A:$A, A1310)) + 1</f>
        <v>2</v>
      </c>
      <c r="D1310" s="15">
        <f>IF(C1310=1, 1500 - SUMIFS($Y:$Y, $A:$A, A1310, $C:$C, C1310, $E:$E, "Approved", $Z:$Z, "&lt;&gt;PFA GC", $F:$F, "&lt;&gt;No"),
   IF(C1310=2, 1000 - SUMIFS($Y:$Y, $A:$A, A1310, $C:$C, C1310, $E:$E, "Approved", $Z:$Z, "&lt;&gt;PFA GC", $F:$F, "&lt;&gt;No"),
   IF(C1310&gt;=3, 500 - SUMIFS($Y:$Y, $A:$A, A1310, $C:$C, C1310, $E:$E, "Approved", $Z:$Z, "&lt;&gt;PFA GC", $F:$F, "&lt;&gt;No"), "")))</f>
        <v>-54.75</v>
      </c>
      <c r="E1310" s="29" t="s">
        <v>28</v>
      </c>
      <c r="F1310" s="28" t="s">
        <v>29</v>
      </c>
      <c r="G1310" s="29" t="s">
        <v>30</v>
      </c>
      <c r="H1310" s="23" t="s">
        <v>476</v>
      </c>
      <c r="I1310" s="23" t="s">
        <v>94</v>
      </c>
      <c r="J1310" s="23">
        <v>68803</v>
      </c>
      <c r="K1310" s="37" t="s">
        <v>106</v>
      </c>
      <c r="L1310" s="20">
        <v>31470</v>
      </c>
      <c r="M1310" s="37" t="s">
        <v>101</v>
      </c>
      <c r="N1310" s="37" t="s">
        <v>97</v>
      </c>
      <c r="O1310" s="37" t="s">
        <v>98</v>
      </c>
      <c r="P1310" s="37" t="s">
        <v>303</v>
      </c>
      <c r="Q1310" s="37" t="s">
        <v>114</v>
      </c>
      <c r="R1310" s="7" t="s">
        <v>488</v>
      </c>
      <c r="S1310" s="23">
        <v>2</v>
      </c>
      <c r="T1310" s="43">
        <v>0</v>
      </c>
      <c r="U1310" s="7">
        <v>10</v>
      </c>
      <c r="V1310" s="22" t="s">
        <v>32</v>
      </c>
      <c r="W1310" s="23" t="s">
        <v>878</v>
      </c>
      <c r="X1310" s="7" t="s">
        <v>40</v>
      </c>
      <c r="Y1310" s="10">
        <v>100</v>
      </c>
      <c r="Z1310" s="23" t="s">
        <v>35</v>
      </c>
      <c r="AA1310" s="12" t="s">
        <v>169</v>
      </c>
      <c r="AB1310" s="51"/>
      <c r="AC1310" s="23"/>
      <c r="AF1310" s="23"/>
    </row>
    <row r="1311" spans="1:32" ht="15" customHeight="1" x14ac:dyDescent="0.25">
      <c r="A1311" s="30" t="s">
        <v>1447</v>
      </c>
      <c r="B1311" s="13">
        <v>45545</v>
      </c>
      <c r="C1311" s="29">
        <f>YEAR(B1311) - YEAR(_xlfn.MINIFS($B:$B, $A:$A, A1311)) + 1</f>
        <v>2</v>
      </c>
      <c r="D1311" s="15">
        <f>IF(C1311=1, 1500 - SUMIFS($Y:$Y, $A:$A, A1311, $C:$C, C1311, $E:$E, "Approved", $Z:$Z, "&lt;&gt;PFA GC", $F:$F, "&lt;&gt;No"),
   IF(C1311=2, 1000 - SUMIFS($Y:$Y, $A:$A, A1311, $C:$C, C1311, $E:$E, "Approved", $Z:$Z, "&lt;&gt;PFA GC", $F:$F, "&lt;&gt;No"),
   IF(C1311&gt;=3, 500 - SUMIFS($Y:$Y, $A:$A, A1311, $C:$C, C1311, $E:$E, "Approved", $Z:$Z, "&lt;&gt;PFA GC", $F:$F, "&lt;&gt;No"), "")))</f>
        <v>-54.75</v>
      </c>
      <c r="E1311" s="29" t="s">
        <v>28</v>
      </c>
      <c r="F1311" s="28" t="s">
        <v>29</v>
      </c>
      <c r="G1311" s="29" t="s">
        <v>30</v>
      </c>
      <c r="H1311" s="23" t="s">
        <v>476</v>
      </c>
      <c r="I1311" s="23" t="s">
        <v>94</v>
      </c>
      <c r="J1311" s="23">
        <v>68803</v>
      </c>
      <c r="K1311" s="37" t="s">
        <v>106</v>
      </c>
      <c r="L1311" s="20">
        <v>31470</v>
      </c>
      <c r="M1311" s="37" t="s">
        <v>101</v>
      </c>
      <c r="N1311" s="37" t="s">
        <v>97</v>
      </c>
      <c r="O1311" s="37" t="s">
        <v>98</v>
      </c>
      <c r="P1311" s="37" t="s">
        <v>303</v>
      </c>
      <c r="Q1311" s="37" t="s">
        <v>114</v>
      </c>
      <c r="R1311" s="7" t="s">
        <v>488</v>
      </c>
      <c r="S1311" s="23">
        <v>2</v>
      </c>
      <c r="T1311" s="43">
        <v>0</v>
      </c>
      <c r="U1311" s="7">
        <v>10</v>
      </c>
      <c r="V1311" s="22" t="s">
        <v>32</v>
      </c>
      <c r="W1311" s="23" t="s">
        <v>878</v>
      </c>
      <c r="X1311" s="7" t="s">
        <v>34</v>
      </c>
      <c r="Y1311" s="10">
        <v>200</v>
      </c>
      <c r="Z1311" s="23" t="s">
        <v>37</v>
      </c>
      <c r="AA1311" s="12" t="s">
        <v>52</v>
      </c>
      <c r="AB1311" s="51"/>
      <c r="AC1311" s="23"/>
      <c r="AF1311" s="23"/>
    </row>
    <row r="1312" spans="1:32" ht="15" customHeight="1" x14ac:dyDescent="0.25">
      <c r="A1312" s="42" t="s">
        <v>1855</v>
      </c>
      <c r="B1312" s="47">
        <v>45546</v>
      </c>
      <c r="C1312" s="44">
        <f>YEAR(B1312) - YEAR(_xlfn.MINIFS($B:$B, $A:$A, A1312)) + 1</f>
        <v>1</v>
      </c>
      <c r="D1312" s="15">
        <f>IF(C1312=1, 1500 - SUMIFS($Y:$Y, $A:$A, A1312, $C:$C, C1312, $E:$E, "Approved", $Z:$Z, "&lt;&gt;PFA GC", $F:$F, "&lt;&gt;No"),
   IF(C1312=2, 1000 - SUMIFS($Y:$Y, $A:$A, A1312, $C:$C, C1312, $E:$E, "Approved", $Z:$Z, "&lt;&gt;PFA GC", $F:$F, "&lt;&gt;No"),
   IF(C1312&gt;=3, 500 - SUMIFS($Y:$Y, $A:$A, A1312, $C:$C, C1312, $E:$E, "Approved", $Z:$Z, "&lt;&gt;PFA GC", $F:$F, "&lt;&gt;No"), "")))</f>
        <v>262.36000000000013</v>
      </c>
      <c r="E1312" s="29" t="s">
        <v>28</v>
      </c>
      <c r="F1312" s="49">
        <v>45546</v>
      </c>
      <c r="G1312" s="28" t="s">
        <v>30</v>
      </c>
      <c r="H1312" s="41" t="s">
        <v>866</v>
      </c>
      <c r="I1312" s="41" t="s">
        <v>94</v>
      </c>
      <c r="J1312" s="41">
        <v>68862</v>
      </c>
      <c r="K1312" s="41" t="s">
        <v>95</v>
      </c>
      <c r="L1312" s="55">
        <v>19732</v>
      </c>
      <c r="M1312" s="41" t="s">
        <v>96</v>
      </c>
      <c r="N1312" s="41" t="s">
        <v>102</v>
      </c>
      <c r="O1312" s="41" t="s">
        <v>98</v>
      </c>
      <c r="P1312" s="41" t="s">
        <v>270</v>
      </c>
      <c r="Q1312" s="41" t="s">
        <v>114</v>
      </c>
      <c r="R1312" s="7" t="s">
        <v>499</v>
      </c>
      <c r="S1312" s="41">
        <v>2</v>
      </c>
      <c r="T1312" s="46">
        <v>1663</v>
      </c>
      <c r="U1312" s="7">
        <v>132</v>
      </c>
      <c r="V1312" s="48" t="s">
        <v>32</v>
      </c>
      <c r="W1312" s="41" t="s">
        <v>61</v>
      </c>
      <c r="X1312" s="7" t="s">
        <v>34</v>
      </c>
      <c r="Y1312" s="10">
        <v>50</v>
      </c>
      <c r="Z1312" s="23" t="s">
        <v>89</v>
      </c>
      <c r="AA1312" s="41" t="s">
        <v>63</v>
      </c>
      <c r="AB1312" s="63"/>
      <c r="AC1312" s="41"/>
      <c r="AF1312" s="23"/>
    </row>
    <row r="1313" spans="1:32" ht="15" customHeight="1" x14ac:dyDescent="0.25">
      <c r="A1313" s="30" t="s">
        <v>1355</v>
      </c>
      <c r="B1313" s="13">
        <v>45546</v>
      </c>
      <c r="C1313" s="29">
        <f>YEAR(B1313) - YEAR(_xlfn.MINIFS($B:$B, $A:$A, A1313)) + 1</f>
        <v>2</v>
      </c>
      <c r="D1313" s="15">
        <f>IF(C1313=1, 1500 - SUMIFS($Y:$Y, $A:$A, A1313, $C:$C, C1313, $E:$E, "Approved", $Z:$Z, "&lt;&gt;PFA GC", $F:$F, "&lt;&gt;No"),
   IF(C1313=2, 1000 - SUMIFS($Y:$Y, $A:$A, A1313, $C:$C, C1313, $E:$E, "Approved", $Z:$Z, "&lt;&gt;PFA GC", $F:$F, "&lt;&gt;No"),
   IF(C1313&gt;=3, 500 - SUMIFS($Y:$Y, $A:$A, A1313, $C:$C, C1313, $E:$E, "Approved", $Z:$Z, "&lt;&gt;PFA GC", $F:$F, "&lt;&gt;No"), "")))</f>
        <v>500</v>
      </c>
      <c r="E1313" s="29" t="s">
        <v>28</v>
      </c>
      <c r="F1313" s="28">
        <v>45553</v>
      </c>
      <c r="G1313" s="28" t="s">
        <v>30</v>
      </c>
      <c r="H1313" s="23" t="s">
        <v>93</v>
      </c>
      <c r="I1313" s="23" t="s">
        <v>94</v>
      </c>
      <c r="J1313" s="23">
        <v>68503</v>
      </c>
      <c r="K1313" s="37" t="s">
        <v>95</v>
      </c>
      <c r="L1313" s="20">
        <v>22150</v>
      </c>
      <c r="M1313" s="37" t="s">
        <v>101</v>
      </c>
      <c r="N1313" s="37" t="s">
        <v>102</v>
      </c>
      <c r="O1313" s="37" t="s">
        <v>98</v>
      </c>
      <c r="P1313" s="37" t="s">
        <v>270</v>
      </c>
      <c r="Q1313" s="37" t="s">
        <v>114</v>
      </c>
      <c r="R1313" s="7" t="s">
        <v>507</v>
      </c>
      <c r="S1313" s="23">
        <v>1</v>
      </c>
      <c r="T1313" s="43">
        <v>802</v>
      </c>
      <c r="U1313" s="7">
        <v>13</v>
      </c>
      <c r="V1313" s="22" t="s">
        <v>85</v>
      </c>
      <c r="W1313" s="23" t="s">
        <v>130</v>
      </c>
      <c r="X1313" s="7" t="s">
        <v>34</v>
      </c>
      <c r="Y1313" s="10">
        <v>250</v>
      </c>
      <c r="Z1313" s="23" t="s">
        <v>37</v>
      </c>
      <c r="AA1313" s="12" t="s">
        <v>735</v>
      </c>
      <c r="AB1313" s="51"/>
      <c r="AC1313" s="23"/>
      <c r="AF1313" s="23"/>
    </row>
    <row r="1314" spans="1:32" ht="15" customHeight="1" x14ac:dyDescent="0.25">
      <c r="A1314" s="30" t="s">
        <v>1355</v>
      </c>
      <c r="B1314" s="13">
        <v>45546</v>
      </c>
      <c r="C1314" s="29">
        <f>YEAR(B1314) - YEAR(_xlfn.MINIFS($B:$B, $A:$A, A1314)) + 1</f>
        <v>2</v>
      </c>
      <c r="D1314" s="15">
        <f>IF(C1314=1, 1500 - SUMIFS($Y:$Y, $A:$A, A1314, $C:$C, C1314, $E:$E, "Approved", $Z:$Z, "&lt;&gt;PFA GC", $F:$F, "&lt;&gt;No"),
   IF(C1314=2, 1000 - SUMIFS($Y:$Y, $A:$A, A1314, $C:$C, C1314, $E:$E, "Approved", $Z:$Z, "&lt;&gt;PFA GC", $F:$F, "&lt;&gt;No"),
   IF(C1314&gt;=3, 500 - SUMIFS($Y:$Y, $A:$A, A1314, $C:$C, C1314, $E:$E, "Approved", $Z:$Z, "&lt;&gt;PFA GC", $F:$F, "&lt;&gt;No"), "")))</f>
        <v>500</v>
      </c>
      <c r="E1314" s="29" t="s">
        <v>28</v>
      </c>
      <c r="F1314" s="28">
        <v>45611</v>
      </c>
      <c r="G1314" s="28" t="s">
        <v>30</v>
      </c>
      <c r="H1314" s="23" t="s">
        <v>93</v>
      </c>
      <c r="I1314" s="23" t="s">
        <v>94</v>
      </c>
      <c r="J1314" s="23">
        <v>68503</v>
      </c>
      <c r="K1314" s="37" t="s">
        <v>95</v>
      </c>
      <c r="L1314" s="20">
        <v>22150</v>
      </c>
      <c r="M1314" s="37" t="s">
        <v>101</v>
      </c>
      <c r="N1314" s="37" t="s">
        <v>102</v>
      </c>
      <c r="O1314" s="37" t="s">
        <v>98</v>
      </c>
      <c r="P1314" s="37" t="s">
        <v>270</v>
      </c>
      <c r="Q1314" s="37" t="s">
        <v>114</v>
      </c>
      <c r="R1314" s="7" t="s">
        <v>507</v>
      </c>
      <c r="S1314" s="23">
        <v>1</v>
      </c>
      <c r="T1314" s="43">
        <v>802</v>
      </c>
      <c r="U1314" s="7">
        <v>13</v>
      </c>
      <c r="V1314" s="22" t="s">
        <v>85</v>
      </c>
      <c r="W1314" s="23" t="s">
        <v>130</v>
      </c>
      <c r="X1314" s="7" t="s">
        <v>34</v>
      </c>
      <c r="Y1314" s="10">
        <v>250</v>
      </c>
      <c r="Z1314" s="23" t="s">
        <v>37</v>
      </c>
      <c r="AA1314" s="12" t="s">
        <v>52</v>
      </c>
      <c r="AB1314" s="51"/>
      <c r="AC1314" s="23"/>
      <c r="AF1314" s="23"/>
    </row>
    <row r="1315" spans="1:32" ht="15" customHeight="1" x14ac:dyDescent="0.25">
      <c r="A1315" s="42" t="s">
        <v>1798</v>
      </c>
      <c r="B1315" s="47">
        <v>45546</v>
      </c>
      <c r="C1315" s="44">
        <f>YEAR(B1315) - YEAR(_xlfn.MINIFS($B:$B, $A:$A, A1315)) + 1</f>
        <v>1</v>
      </c>
      <c r="D1315" s="15">
        <f>IF(C1315=1, 1500 - SUMIFS($Y:$Y, $A:$A, A1315, $C:$C, C1315, $E:$E, "Approved", $Z:$Z, "&lt;&gt;PFA GC", $F:$F, "&lt;&gt;No"),
   IF(C1315=2, 1000 - SUMIFS($Y:$Y, $A:$A, A1315, $C:$C, C1315, $E:$E, "Approved", $Z:$Z, "&lt;&gt;PFA GC", $F:$F, "&lt;&gt;No"),
   IF(C1315&gt;=3, 500 - SUMIFS($Y:$Y, $A:$A, A1315, $C:$C, C1315, $E:$E, "Approved", $Z:$Z, "&lt;&gt;PFA GC", $F:$F, "&lt;&gt;No"), "")))</f>
        <v>1500</v>
      </c>
      <c r="E1315" s="29" t="s">
        <v>28</v>
      </c>
      <c r="F1315" s="49">
        <v>45546</v>
      </c>
      <c r="G1315" s="28" t="s">
        <v>30</v>
      </c>
      <c r="H1315" s="41"/>
      <c r="I1315" s="41"/>
      <c r="J1315" s="41"/>
      <c r="K1315" s="41"/>
      <c r="L1315" s="55">
        <v>24705</v>
      </c>
      <c r="M1315" s="41"/>
      <c r="N1315" s="41"/>
      <c r="O1315" s="41"/>
      <c r="P1315" s="41"/>
      <c r="Q1315" s="41"/>
      <c r="R1315" s="7"/>
      <c r="S1315" s="41"/>
      <c r="T1315" s="46"/>
      <c r="U1315" s="7"/>
      <c r="V1315" s="22" t="s">
        <v>32</v>
      </c>
      <c r="W1315" s="41" t="s">
        <v>61</v>
      </c>
      <c r="X1315" s="7" t="s">
        <v>34</v>
      </c>
      <c r="Y1315" s="10">
        <v>50</v>
      </c>
      <c r="Z1315" s="23" t="s">
        <v>89</v>
      </c>
      <c r="AA1315" s="41" t="s">
        <v>63</v>
      </c>
      <c r="AB1315" s="63"/>
      <c r="AC1315" s="41"/>
      <c r="AF1315" s="23"/>
    </row>
    <row r="1316" spans="1:32" ht="15" customHeight="1" x14ac:dyDescent="0.25">
      <c r="A1316" s="30" t="s">
        <v>1867</v>
      </c>
      <c r="B1316" s="13">
        <v>45546</v>
      </c>
      <c r="C1316" s="29">
        <f>YEAR(B1316) - YEAR(_xlfn.MINIFS($B:$B, $A:$A, A1316)) + 1</f>
        <v>1</v>
      </c>
      <c r="D1316" s="15">
        <f>IF(C1316=1, 1500 - SUMIFS($Y:$Y, $A:$A, A1316, $C:$C, C1316, $E:$E, "Approved", $Z:$Z, "&lt;&gt;PFA GC", $F:$F, "&lt;&gt;No"),
   IF(C1316=2, 1000 - SUMIFS($Y:$Y, $A:$A, A1316, $C:$C, C1316, $E:$E, "Approved", $Z:$Z, "&lt;&gt;PFA GC", $F:$F, "&lt;&gt;No"),
   IF(C1316&gt;=3, 500 - SUMIFS($Y:$Y, $A:$A, A1316, $C:$C, C1316, $E:$E, "Approved", $Z:$Z, "&lt;&gt;PFA GC", $F:$F, "&lt;&gt;No"), "")))</f>
        <v>1500</v>
      </c>
      <c r="E1316" s="44" t="s">
        <v>139</v>
      </c>
      <c r="F1316" s="28" t="s">
        <v>99</v>
      </c>
      <c r="G1316" s="29" t="s">
        <v>327</v>
      </c>
      <c r="H1316" s="23" t="s">
        <v>100</v>
      </c>
      <c r="I1316" s="23" t="s">
        <v>94</v>
      </c>
      <c r="J1316" s="23">
        <v>68137</v>
      </c>
      <c r="K1316" s="37" t="s">
        <v>95</v>
      </c>
      <c r="L1316" s="20">
        <v>30199</v>
      </c>
      <c r="M1316" s="37" t="s">
        <v>101</v>
      </c>
      <c r="N1316" s="37" t="s">
        <v>97</v>
      </c>
      <c r="O1316" s="37" t="s">
        <v>98</v>
      </c>
      <c r="P1316" s="37" t="s">
        <v>270</v>
      </c>
      <c r="Q1316" s="37" t="s">
        <v>114</v>
      </c>
      <c r="R1316" s="7" t="s">
        <v>488</v>
      </c>
      <c r="S1316" s="23">
        <v>5</v>
      </c>
      <c r="T1316" s="43">
        <v>2164</v>
      </c>
      <c r="U1316" s="7">
        <v>30</v>
      </c>
      <c r="V1316" s="22" t="s">
        <v>47</v>
      </c>
      <c r="W1316" s="23" t="s">
        <v>881</v>
      </c>
      <c r="X1316" s="7" t="s">
        <v>141</v>
      </c>
      <c r="Y1316" s="10">
        <v>1500</v>
      </c>
      <c r="Z1316" s="23"/>
      <c r="AA1316" s="12"/>
      <c r="AB1316" s="51"/>
      <c r="AC1316" s="29"/>
      <c r="AF1316" s="23"/>
    </row>
    <row r="1317" spans="1:32" ht="15" customHeight="1" x14ac:dyDescent="0.25">
      <c r="A1317" s="30" t="s">
        <v>1866</v>
      </c>
      <c r="B1317" s="13">
        <v>45546</v>
      </c>
      <c r="C1317" s="29">
        <f>YEAR(B1317) - YEAR(_xlfn.MINIFS($B:$B, $A:$A, A1317)) + 1</f>
        <v>1</v>
      </c>
      <c r="D1317" s="15">
        <f>IF(C1317=1, 1500 - SUMIFS($Y:$Y, $A:$A, A1317, $C:$C, C1317, $E:$E, "Approved", $Z:$Z, "&lt;&gt;PFA GC", $F:$F, "&lt;&gt;No"),
   IF(C1317=2, 1000 - SUMIFS($Y:$Y, $A:$A, A1317, $C:$C, C1317, $E:$E, "Approved", $Z:$Z, "&lt;&gt;PFA GC", $F:$F, "&lt;&gt;No"),
   IF(C1317&gt;=3, 500 - SUMIFS($Y:$Y, $A:$A, A1317, $C:$C, C1317, $E:$E, "Approved", $Z:$Z, "&lt;&gt;PFA GC", $F:$F, "&lt;&gt;No"), "")))</f>
        <v>490</v>
      </c>
      <c r="E1317" s="29" t="s">
        <v>28</v>
      </c>
      <c r="F1317" s="28">
        <v>45611</v>
      </c>
      <c r="G1317" s="28" t="s">
        <v>30</v>
      </c>
      <c r="H1317" s="23" t="s">
        <v>93</v>
      </c>
      <c r="I1317" s="23" t="s">
        <v>94</v>
      </c>
      <c r="J1317" s="23">
        <v>68502</v>
      </c>
      <c r="K1317" s="37" t="s">
        <v>95</v>
      </c>
      <c r="L1317" s="20">
        <v>31143</v>
      </c>
      <c r="M1317" s="37" t="s">
        <v>101</v>
      </c>
      <c r="N1317" s="37" t="s">
        <v>102</v>
      </c>
      <c r="O1317" s="37" t="s">
        <v>103</v>
      </c>
      <c r="P1317" s="37" t="s">
        <v>270</v>
      </c>
      <c r="Q1317" s="37" t="s">
        <v>231</v>
      </c>
      <c r="R1317" s="7" t="s">
        <v>507</v>
      </c>
      <c r="S1317" s="23">
        <v>1</v>
      </c>
      <c r="T1317" s="43">
        <v>4188.1400000000003</v>
      </c>
      <c r="U1317" s="7">
        <v>10</v>
      </c>
      <c r="V1317" s="22" t="s">
        <v>85</v>
      </c>
      <c r="W1317" s="23" t="s">
        <v>107</v>
      </c>
      <c r="X1317" s="7" t="s">
        <v>34</v>
      </c>
      <c r="Y1317" s="10">
        <v>250</v>
      </c>
      <c r="Z1317" s="23" t="s">
        <v>37</v>
      </c>
      <c r="AA1317" s="12" t="s">
        <v>52</v>
      </c>
      <c r="AB1317" s="51"/>
      <c r="AC1317" s="23"/>
      <c r="AF1317" s="23"/>
    </row>
    <row r="1318" spans="1:32" ht="15" customHeight="1" x14ac:dyDescent="0.25">
      <c r="A1318" s="30" t="s">
        <v>1866</v>
      </c>
      <c r="B1318" s="13">
        <v>45546</v>
      </c>
      <c r="C1318" s="29">
        <f>YEAR(B1318) - YEAR(_xlfn.MINIFS($B:$B, $A:$A, A1318)) + 1</f>
        <v>1</v>
      </c>
      <c r="D1318" s="15">
        <f>IF(C1318=1, 1500 - SUMIFS($Y:$Y, $A:$A, A1318, $C:$C, C1318, $E:$E, "Approved", $Z:$Z, "&lt;&gt;PFA GC", $F:$F, "&lt;&gt;No"),
   IF(C1318=2, 1000 - SUMIFS($Y:$Y, $A:$A, A1318, $C:$C, C1318, $E:$E, "Approved", $Z:$Z, "&lt;&gt;PFA GC", $F:$F, "&lt;&gt;No"),
   IF(C1318&gt;=3, 500 - SUMIFS($Y:$Y, $A:$A, A1318, $C:$C, C1318, $E:$E, "Approved", $Z:$Z, "&lt;&gt;PFA GC", $F:$F, "&lt;&gt;No"), "")))</f>
        <v>490</v>
      </c>
      <c r="E1318" s="29" t="s">
        <v>28</v>
      </c>
      <c r="F1318" s="28" t="s">
        <v>29</v>
      </c>
      <c r="G1318" s="29" t="s">
        <v>30</v>
      </c>
      <c r="H1318" s="23" t="s">
        <v>93</v>
      </c>
      <c r="I1318" s="23" t="s">
        <v>94</v>
      </c>
      <c r="J1318" s="23">
        <v>68502</v>
      </c>
      <c r="K1318" s="37" t="s">
        <v>95</v>
      </c>
      <c r="L1318" s="20">
        <v>31143</v>
      </c>
      <c r="M1318" s="37" t="s">
        <v>101</v>
      </c>
      <c r="N1318" s="37" t="s">
        <v>102</v>
      </c>
      <c r="O1318" s="37" t="s">
        <v>103</v>
      </c>
      <c r="P1318" s="37" t="s">
        <v>270</v>
      </c>
      <c r="Q1318" s="37" t="s">
        <v>231</v>
      </c>
      <c r="R1318" s="7" t="s">
        <v>507</v>
      </c>
      <c r="S1318" s="23">
        <v>1</v>
      </c>
      <c r="T1318" s="43">
        <v>4188.1400000000003</v>
      </c>
      <c r="U1318" s="7">
        <v>10</v>
      </c>
      <c r="V1318" s="22" t="s">
        <v>85</v>
      </c>
      <c r="W1318" s="23" t="s">
        <v>107</v>
      </c>
      <c r="X1318" s="7" t="s">
        <v>43</v>
      </c>
      <c r="Y1318" s="10">
        <v>760</v>
      </c>
      <c r="Z1318" s="23" t="s">
        <v>232</v>
      </c>
      <c r="AA1318" s="12" t="s">
        <v>882</v>
      </c>
      <c r="AB1318" s="51"/>
      <c r="AC1318" s="23"/>
      <c r="AF1318" s="23"/>
    </row>
    <row r="1319" spans="1:32" ht="15" customHeight="1" x14ac:dyDescent="0.25">
      <c r="A1319" s="30" t="s">
        <v>1868</v>
      </c>
      <c r="B1319" s="13">
        <v>45546</v>
      </c>
      <c r="C1319" s="29">
        <f>YEAR(B1319) - YEAR(_xlfn.MINIFS($B:$B, $A:$A, A1319)) + 1</f>
        <v>1</v>
      </c>
      <c r="D1319" s="15">
        <f>IF(C1319=1, 1500 - SUMIFS($Y:$Y, $A:$A, A1319, $C:$C, C1319, $E:$E, "Approved", $Z:$Z, "&lt;&gt;PFA GC", $F:$F, "&lt;&gt;No"),
   IF(C1319=2, 1000 - SUMIFS($Y:$Y, $A:$A, A1319, $C:$C, C1319, $E:$E, "Approved", $Z:$Z, "&lt;&gt;PFA GC", $F:$F, "&lt;&gt;No"),
   IF(C1319&gt;=3, 500 - SUMIFS($Y:$Y, $A:$A, A1319, $C:$C, C1319, $E:$E, "Approved", $Z:$Z, "&lt;&gt;PFA GC", $F:$F, "&lt;&gt;No"), "")))</f>
        <v>1437.01</v>
      </c>
      <c r="E1319" s="29" t="s">
        <v>28</v>
      </c>
      <c r="F1319" s="28">
        <v>45546</v>
      </c>
      <c r="G1319" s="28" t="s">
        <v>30</v>
      </c>
      <c r="K1319" s="37"/>
      <c r="L1319" s="20" t="s">
        <v>31</v>
      </c>
      <c r="M1319" s="37"/>
      <c r="R1319" s="7"/>
      <c r="S1319" s="23"/>
      <c r="T1319" s="43"/>
      <c r="U1319" s="7"/>
      <c r="V1319" s="22" t="s">
        <v>32</v>
      </c>
      <c r="W1319" s="23" t="s">
        <v>61</v>
      </c>
      <c r="X1319" s="7" t="s">
        <v>33</v>
      </c>
      <c r="Y1319" s="10">
        <v>62.99</v>
      </c>
      <c r="Z1319" s="23" t="s">
        <v>38</v>
      </c>
      <c r="AA1319" s="12" t="s">
        <v>421</v>
      </c>
      <c r="AB1319" s="51"/>
      <c r="AC1319" s="23"/>
      <c r="AF1319" s="23"/>
    </row>
    <row r="1320" spans="1:32" ht="15" customHeight="1" x14ac:dyDescent="0.25">
      <c r="A1320" s="30" t="s">
        <v>1869</v>
      </c>
      <c r="B1320" s="13">
        <v>45547</v>
      </c>
      <c r="C1320" s="29">
        <f>YEAR(B1320) - YEAR(_xlfn.MINIFS($B:$B, $A:$A, A1320)) + 1</f>
        <v>1</v>
      </c>
      <c r="D1320" s="15">
        <f>IF(C1320=1, 1500 - SUMIFS($Y:$Y, $A:$A, A1320, $C:$C, C1320, $E:$E, "Approved", $Z:$Z, "&lt;&gt;PFA GC", $F:$F, "&lt;&gt;No"),
   IF(C1320=2, 1000 - SUMIFS($Y:$Y, $A:$A, A1320, $C:$C, C1320, $E:$E, "Approved", $Z:$Z, "&lt;&gt;PFA GC", $F:$F, "&lt;&gt;No"),
   IF(C1320&gt;=3, 500 - SUMIFS($Y:$Y, $A:$A, A1320, $C:$C, C1320, $E:$E, "Approved", $Z:$Z, "&lt;&gt;PFA GC", $F:$F, "&lt;&gt;No"), "")))</f>
        <v>262.8900000000001</v>
      </c>
      <c r="E1320" s="29" t="s">
        <v>28</v>
      </c>
      <c r="F1320" s="28" t="s">
        <v>29</v>
      </c>
      <c r="G1320" s="29" t="s">
        <v>30</v>
      </c>
      <c r="H1320" s="23" t="s">
        <v>663</v>
      </c>
      <c r="I1320" s="23" t="s">
        <v>125</v>
      </c>
      <c r="J1320" s="23">
        <v>68377</v>
      </c>
      <c r="K1320" s="37" t="s">
        <v>95</v>
      </c>
      <c r="L1320" s="20">
        <v>23127</v>
      </c>
      <c r="M1320" s="37" t="s">
        <v>96</v>
      </c>
      <c r="N1320" s="37" t="s">
        <v>97</v>
      </c>
      <c r="O1320" s="37" t="s">
        <v>98</v>
      </c>
      <c r="P1320" s="37" t="s">
        <v>270</v>
      </c>
      <c r="Q1320" s="37" t="s">
        <v>231</v>
      </c>
      <c r="R1320" s="7" t="s">
        <v>507</v>
      </c>
      <c r="S1320" s="23">
        <v>2</v>
      </c>
      <c r="T1320" s="43">
        <v>1610.66</v>
      </c>
      <c r="U1320" s="7">
        <v>150</v>
      </c>
      <c r="V1320" s="41" t="s">
        <v>81</v>
      </c>
      <c r="W1320" s="41" t="s">
        <v>883</v>
      </c>
      <c r="X1320" s="7" t="s">
        <v>43</v>
      </c>
      <c r="Y1320" s="10">
        <v>816.92</v>
      </c>
      <c r="Z1320" s="23" t="s">
        <v>232</v>
      </c>
      <c r="AA1320" s="12" t="s">
        <v>884</v>
      </c>
      <c r="AB1320" s="51"/>
      <c r="AC1320" s="23"/>
      <c r="AF1320" s="23"/>
    </row>
    <row r="1321" spans="1:32" ht="15" customHeight="1" x14ac:dyDescent="0.25">
      <c r="A1321" s="30" t="s">
        <v>1870</v>
      </c>
      <c r="B1321" s="13">
        <v>45547</v>
      </c>
      <c r="C1321" s="29">
        <f>YEAR(B1321) - YEAR(_xlfn.MINIFS($B:$B, $A:$A, A1321)) + 1</f>
        <v>1</v>
      </c>
      <c r="D1321" s="15">
        <f>IF(C1321=1, 1500 - SUMIFS($Y:$Y, $A:$A, A1321, $C:$C, C1321, $E:$E, "Approved", $Z:$Z, "&lt;&gt;PFA GC", $F:$F, "&lt;&gt;No"),
   IF(C1321=2, 1000 - SUMIFS($Y:$Y, $A:$A, A1321, $C:$C, C1321, $E:$E, "Approved", $Z:$Z, "&lt;&gt;PFA GC", $F:$F, "&lt;&gt;No"),
   IF(C1321&gt;=3, 500 - SUMIFS($Y:$Y, $A:$A, A1321, $C:$C, C1321, $E:$E, "Approved", $Z:$Z, "&lt;&gt;PFA GC", $F:$F, "&lt;&gt;No"), "")))</f>
        <v>1500</v>
      </c>
      <c r="E1321" s="44" t="s">
        <v>139</v>
      </c>
      <c r="F1321" s="28" t="s">
        <v>99</v>
      </c>
      <c r="G1321" s="29" t="s">
        <v>319</v>
      </c>
      <c r="H1321" s="23" t="s">
        <v>100</v>
      </c>
      <c r="I1321" s="23" t="s">
        <v>94</v>
      </c>
      <c r="J1321" s="23">
        <v>68135</v>
      </c>
      <c r="K1321" s="37" t="s">
        <v>95</v>
      </c>
      <c r="L1321" s="20">
        <v>36027</v>
      </c>
      <c r="M1321" s="37" t="s">
        <v>101</v>
      </c>
      <c r="N1321" s="37" t="s">
        <v>97</v>
      </c>
      <c r="O1321" s="37" t="s">
        <v>231</v>
      </c>
      <c r="P1321" s="37" t="s">
        <v>231</v>
      </c>
      <c r="Q1321" s="37" t="s">
        <v>114</v>
      </c>
      <c r="R1321" s="7" t="s">
        <v>486</v>
      </c>
      <c r="S1321" s="23">
        <v>1</v>
      </c>
      <c r="T1321" s="43">
        <v>902</v>
      </c>
      <c r="U1321" s="7">
        <v>26</v>
      </c>
      <c r="V1321" s="48" t="s">
        <v>84</v>
      </c>
      <c r="W1321" s="23" t="s">
        <v>717</v>
      </c>
      <c r="X1321" s="7" t="s">
        <v>43</v>
      </c>
      <c r="Y1321" s="10">
        <v>1500</v>
      </c>
      <c r="Z1321" s="23"/>
      <c r="AA1321" s="12"/>
      <c r="AB1321" s="51"/>
      <c r="AC1321" s="29"/>
      <c r="AF1321" s="23"/>
    </row>
    <row r="1322" spans="1:32" ht="15" customHeight="1" x14ac:dyDescent="0.25">
      <c r="A1322" s="30" t="s">
        <v>1871</v>
      </c>
      <c r="B1322" s="13">
        <v>45548</v>
      </c>
      <c r="C1322" s="29">
        <f>YEAR(B1322) - YEAR(_xlfn.MINIFS($B:$B, $A:$A, A1322)) + 1</f>
        <v>1</v>
      </c>
      <c r="D1322" s="15">
        <f>IF(C1322=1, 1500 - SUMIFS($Y:$Y, $A:$A, A1322, $C:$C, C1322, $E:$E, "Approved", $Z:$Z, "&lt;&gt;PFA GC", $F:$F, "&lt;&gt;No"),
   IF(C1322=2, 1000 - SUMIFS($Y:$Y, $A:$A, A1322, $C:$C, C1322, $E:$E, "Approved", $Z:$Z, "&lt;&gt;PFA GC", $F:$F, "&lt;&gt;No"),
   IF(C1322&gt;=3, 500 - SUMIFS($Y:$Y, $A:$A, A1322, $C:$C, C1322, $E:$E, "Approved", $Z:$Z, "&lt;&gt;PFA GC", $F:$F, "&lt;&gt;No"), "")))</f>
        <v>466.32000000000016</v>
      </c>
      <c r="E1322" s="29" t="s">
        <v>28</v>
      </c>
      <c r="F1322" s="28" t="s">
        <v>29</v>
      </c>
      <c r="G1322" s="29" t="s">
        <v>30</v>
      </c>
      <c r="H1322" s="23" t="s">
        <v>230</v>
      </c>
      <c r="I1322" s="23" t="s">
        <v>94</v>
      </c>
      <c r="J1322" s="23">
        <v>68331</v>
      </c>
      <c r="K1322" s="37" t="s">
        <v>95</v>
      </c>
      <c r="L1322" s="20">
        <v>23018</v>
      </c>
      <c r="M1322" s="37" t="s">
        <v>96</v>
      </c>
      <c r="N1322" s="37" t="s">
        <v>97</v>
      </c>
      <c r="O1322" s="37" t="s">
        <v>98</v>
      </c>
      <c r="P1322" s="37" t="s">
        <v>270</v>
      </c>
      <c r="Q1322" s="37" t="s">
        <v>114</v>
      </c>
      <c r="R1322" s="7" t="s">
        <v>488</v>
      </c>
      <c r="S1322" s="23" t="s">
        <v>126</v>
      </c>
      <c r="T1322" s="43">
        <v>2400</v>
      </c>
      <c r="U1322" s="7">
        <v>40</v>
      </c>
      <c r="V1322" s="41" t="s">
        <v>81</v>
      </c>
      <c r="W1322" s="23" t="s">
        <v>610</v>
      </c>
      <c r="X1322" s="7" t="s">
        <v>34</v>
      </c>
      <c r="Y1322" s="10">
        <v>250</v>
      </c>
      <c r="Z1322" s="23" t="s">
        <v>37</v>
      </c>
      <c r="AA1322" s="12" t="s">
        <v>52</v>
      </c>
      <c r="AB1322" s="51"/>
      <c r="AC1322" s="23"/>
      <c r="AF1322" s="23"/>
    </row>
    <row r="1323" spans="1:32" ht="15" customHeight="1" x14ac:dyDescent="0.25">
      <c r="A1323" s="30" t="s">
        <v>1871</v>
      </c>
      <c r="B1323" s="13">
        <v>45548</v>
      </c>
      <c r="C1323" s="29">
        <f>YEAR(B1323) - YEAR(_xlfn.MINIFS($B:$B, $A:$A, A1323)) + 1</f>
        <v>1</v>
      </c>
      <c r="D1323" s="15">
        <f>IF(C1323=1, 1500 - SUMIFS($Y:$Y, $A:$A, A1323, $C:$C, C1323, $E:$E, "Approved", $Z:$Z, "&lt;&gt;PFA GC", $F:$F, "&lt;&gt;No"),
   IF(C1323=2, 1000 - SUMIFS($Y:$Y, $A:$A, A1323, $C:$C, C1323, $E:$E, "Approved", $Z:$Z, "&lt;&gt;PFA GC", $F:$F, "&lt;&gt;No"),
   IF(C1323&gt;=3, 500 - SUMIFS($Y:$Y, $A:$A, A1323, $C:$C, C1323, $E:$E, "Approved", $Z:$Z, "&lt;&gt;PFA GC", $F:$F, "&lt;&gt;No"), "")))</f>
        <v>466.32000000000016</v>
      </c>
      <c r="E1323" s="29" t="s">
        <v>28</v>
      </c>
      <c r="F1323" s="28" t="s">
        <v>29</v>
      </c>
      <c r="G1323" s="29" t="s">
        <v>30</v>
      </c>
      <c r="H1323" s="23" t="s">
        <v>230</v>
      </c>
      <c r="I1323" s="23" t="s">
        <v>94</v>
      </c>
      <c r="J1323" s="23">
        <v>68331</v>
      </c>
      <c r="K1323" s="37" t="s">
        <v>95</v>
      </c>
      <c r="L1323" s="20">
        <v>23018</v>
      </c>
      <c r="M1323" s="37" t="s">
        <v>96</v>
      </c>
      <c r="N1323" s="37" t="s">
        <v>97</v>
      </c>
      <c r="O1323" s="37" t="s">
        <v>98</v>
      </c>
      <c r="P1323" s="37" t="s">
        <v>270</v>
      </c>
      <c r="Q1323" s="37" t="s">
        <v>114</v>
      </c>
      <c r="R1323" s="7" t="s">
        <v>488</v>
      </c>
      <c r="S1323" s="23" t="s">
        <v>126</v>
      </c>
      <c r="T1323" s="43">
        <v>2400</v>
      </c>
      <c r="U1323" s="7">
        <v>40</v>
      </c>
      <c r="V1323" s="41" t="s">
        <v>81</v>
      </c>
      <c r="W1323" s="23" t="s">
        <v>610</v>
      </c>
      <c r="X1323" s="7" t="s">
        <v>40</v>
      </c>
      <c r="Y1323" s="10">
        <v>250</v>
      </c>
      <c r="Z1323" s="23" t="s">
        <v>35</v>
      </c>
      <c r="AA1323" s="12" t="s">
        <v>169</v>
      </c>
      <c r="AB1323" s="51"/>
      <c r="AC1323" s="23"/>
      <c r="AF1323" s="23"/>
    </row>
    <row r="1324" spans="1:32" ht="15" customHeight="1" x14ac:dyDescent="0.25">
      <c r="A1324" s="30" t="s">
        <v>1872</v>
      </c>
      <c r="B1324" s="13">
        <v>45549</v>
      </c>
      <c r="C1324" s="29">
        <f>YEAR(B1324) - YEAR(_xlfn.MINIFS($B:$B, $A:$A, A1324)) + 1</f>
        <v>1</v>
      </c>
      <c r="D1324" s="15">
        <f>IF(C1324=1, 1500 - SUMIFS($Y:$Y, $A:$A, A1324, $C:$C, C1324, $E:$E, "Approved", $Z:$Z, "&lt;&gt;PFA GC", $F:$F, "&lt;&gt;No"),
   IF(C1324=2, 1000 - SUMIFS($Y:$Y, $A:$A, A1324, $C:$C, C1324, $E:$E, "Approved", $Z:$Z, "&lt;&gt;PFA GC", $F:$F, "&lt;&gt;No"),
   IF(C1324&gt;=3, 500 - SUMIFS($Y:$Y, $A:$A, A1324, $C:$C, C1324, $E:$E, "Approved", $Z:$Z, "&lt;&gt;PFA GC", $F:$F, "&lt;&gt;No"), "")))</f>
        <v>1500</v>
      </c>
      <c r="E1324" s="44" t="s">
        <v>139</v>
      </c>
      <c r="F1324" s="28" t="s">
        <v>99</v>
      </c>
      <c r="G1324" s="29" t="s">
        <v>301</v>
      </c>
      <c r="H1324" s="23" t="s">
        <v>341</v>
      </c>
      <c r="I1324" s="23" t="s">
        <v>94</v>
      </c>
      <c r="J1324" s="23">
        <v>69101</v>
      </c>
      <c r="K1324" s="37" t="s">
        <v>95</v>
      </c>
      <c r="L1324" s="20">
        <v>26450</v>
      </c>
      <c r="M1324" s="37" t="s">
        <v>96</v>
      </c>
      <c r="N1324" s="37" t="s">
        <v>102</v>
      </c>
      <c r="O1324" s="37" t="s">
        <v>850</v>
      </c>
      <c r="P1324" s="37" t="s">
        <v>303</v>
      </c>
      <c r="Q1324" s="37" t="s">
        <v>114</v>
      </c>
      <c r="R1324" s="7" t="s">
        <v>115</v>
      </c>
      <c r="S1324" s="23">
        <v>4</v>
      </c>
      <c r="T1324" s="43">
        <v>5006</v>
      </c>
      <c r="U1324" s="7">
        <v>10</v>
      </c>
      <c r="V1324" s="48" t="s">
        <v>392</v>
      </c>
      <c r="W1324" s="23" t="s">
        <v>885</v>
      </c>
      <c r="X1324" s="7" t="s">
        <v>43</v>
      </c>
      <c r="Y1324" s="10">
        <v>1500</v>
      </c>
      <c r="Z1324" s="23"/>
      <c r="AA1324" s="12"/>
      <c r="AB1324" s="51"/>
      <c r="AC1324" s="29"/>
      <c r="AF1324" s="23"/>
    </row>
    <row r="1325" spans="1:32" ht="15" customHeight="1" x14ac:dyDescent="0.25">
      <c r="A1325" s="30" t="s">
        <v>1873</v>
      </c>
      <c r="B1325" s="13">
        <v>45551</v>
      </c>
      <c r="C1325" s="29">
        <f>YEAR(B1325) - YEAR(_xlfn.MINIFS($B:$B, $A:$A, A1325)) + 1</f>
        <v>1</v>
      </c>
      <c r="D1325" s="15">
        <f>IF(C1325=1, 1500 - SUMIFS($Y:$Y, $A:$A, A1325, $C:$C, C1325, $E:$E, "Approved", $Z:$Z, "&lt;&gt;PFA GC", $F:$F, "&lt;&gt;No"),
   IF(C1325=2, 1000 - SUMIFS($Y:$Y, $A:$A, A1325, $C:$C, C1325, $E:$E, "Approved", $Z:$Z, "&lt;&gt;PFA GC", $F:$F, "&lt;&gt;No"),
   IF(C1325&gt;=3, 500 - SUMIFS($Y:$Y, $A:$A, A1325, $C:$C, C1325, $E:$E, "Approved", $Z:$Z, "&lt;&gt;PFA GC", $F:$F, "&lt;&gt;No"), "")))</f>
        <v>1500</v>
      </c>
      <c r="E1325" s="44" t="s">
        <v>139</v>
      </c>
      <c r="F1325" s="28" t="s">
        <v>99</v>
      </c>
      <c r="G1325" s="29" t="s">
        <v>632</v>
      </c>
      <c r="H1325" s="23" t="s">
        <v>347</v>
      </c>
      <c r="I1325" s="23" t="s">
        <v>335</v>
      </c>
      <c r="J1325" s="23">
        <v>68333</v>
      </c>
      <c r="K1325" s="37" t="s">
        <v>106</v>
      </c>
      <c r="L1325" s="20">
        <v>26829</v>
      </c>
      <c r="M1325" s="37" t="s">
        <v>96</v>
      </c>
      <c r="N1325" s="37" t="s">
        <v>97</v>
      </c>
      <c r="O1325" s="37" t="s">
        <v>41</v>
      </c>
      <c r="P1325" s="37" t="s">
        <v>303</v>
      </c>
      <c r="Q1325" s="37" t="s">
        <v>114</v>
      </c>
      <c r="R1325" s="7" t="s">
        <v>507</v>
      </c>
      <c r="S1325" s="23">
        <v>4</v>
      </c>
      <c r="T1325" s="43">
        <v>1800</v>
      </c>
      <c r="U1325" s="7">
        <v>40</v>
      </c>
      <c r="V1325" s="34" t="s">
        <v>81</v>
      </c>
      <c r="W1325" s="23" t="s">
        <v>610</v>
      </c>
      <c r="X1325" s="7" t="s">
        <v>33</v>
      </c>
      <c r="Y1325" s="10">
        <v>1500</v>
      </c>
      <c r="Z1325" s="23"/>
      <c r="AA1325" s="12"/>
      <c r="AB1325" s="51"/>
      <c r="AC1325" s="29"/>
      <c r="AF1325" s="23"/>
    </row>
    <row r="1326" spans="1:32" ht="15" customHeight="1" x14ac:dyDescent="0.25">
      <c r="A1326" s="42" t="s">
        <v>1756</v>
      </c>
      <c r="B1326" s="47">
        <v>45551</v>
      </c>
      <c r="C1326" s="29">
        <f>YEAR(B1326) - YEAR(_xlfn.MINIFS($B:$B, $A:$A, A1326)) + 1</f>
        <v>1</v>
      </c>
      <c r="D1326" s="15">
        <f>IF(C1326=1, 1500 - SUMIFS($Y:$Y, $A:$A, A1326, $C:$C, C1326, $E:$E, "Approved", $Z:$Z, "&lt;&gt;PFA GC", $F:$F, "&lt;&gt;No"),
   IF(C1326=2, 1000 - SUMIFS($Y:$Y, $A:$A, A1326, $C:$C, C1326, $E:$E, "Approved", $Z:$Z, "&lt;&gt;PFA GC", $F:$F, "&lt;&gt;No"),
   IF(C1326&gt;=3, 500 - SUMIFS($Y:$Y, $A:$A, A1326, $C:$C, C1326, $E:$E, "Approved", $Z:$Z, "&lt;&gt;PFA GC", $F:$F, "&lt;&gt;No"), "")))</f>
        <v>60.339999999999918</v>
      </c>
      <c r="E1326" s="29" t="s">
        <v>28</v>
      </c>
      <c r="F1326" s="49" t="s">
        <v>29</v>
      </c>
      <c r="G1326" s="44" t="s">
        <v>30</v>
      </c>
      <c r="H1326" s="41" t="s">
        <v>100</v>
      </c>
      <c r="I1326" s="41" t="s">
        <v>94</v>
      </c>
      <c r="J1326" s="41">
        <v>68134</v>
      </c>
      <c r="K1326" s="41" t="s">
        <v>95</v>
      </c>
      <c r="L1326" s="55">
        <v>32785</v>
      </c>
      <c r="M1326" s="41" t="s">
        <v>108</v>
      </c>
      <c r="N1326" s="41" t="s">
        <v>97</v>
      </c>
      <c r="O1326" s="41" t="s">
        <v>98</v>
      </c>
      <c r="P1326" s="41" t="s">
        <v>270</v>
      </c>
      <c r="Q1326" s="41" t="s">
        <v>323</v>
      </c>
      <c r="R1326" s="7" t="s">
        <v>486</v>
      </c>
      <c r="S1326" s="41">
        <v>1</v>
      </c>
      <c r="T1326" s="46">
        <v>0</v>
      </c>
      <c r="U1326" s="7">
        <v>12</v>
      </c>
      <c r="V1326" s="22" t="s">
        <v>47</v>
      </c>
      <c r="W1326" s="23" t="s">
        <v>358</v>
      </c>
      <c r="X1326" s="7" t="s">
        <v>43</v>
      </c>
      <c r="Y1326" s="10">
        <v>1000</v>
      </c>
      <c r="Z1326" s="23" t="s">
        <v>232</v>
      </c>
      <c r="AA1326" s="12" t="s">
        <v>887</v>
      </c>
      <c r="AB1326" s="51"/>
      <c r="AC1326" s="23"/>
      <c r="AF1326" s="23"/>
    </row>
    <row r="1327" spans="1:32" ht="15" customHeight="1" x14ac:dyDescent="0.25">
      <c r="A1327" s="42" t="s">
        <v>1862</v>
      </c>
      <c r="B1327" s="47">
        <v>45551</v>
      </c>
      <c r="C1327" s="44">
        <f>YEAR(B1327) - YEAR(_xlfn.MINIFS($B:$B, $A:$A, A1327)) + 1</f>
        <v>1</v>
      </c>
      <c r="D1327" s="15">
        <f>IF(C1327=1, 1500 - SUMIFS($Y:$Y, $A:$A, A1327, $C:$C, C1327, $E:$E, "Approved", $Z:$Z, "&lt;&gt;PFA GC", $F:$F, "&lt;&gt;No"),
   IF(C1327=2, 1000 - SUMIFS($Y:$Y, $A:$A, A1327, $C:$C, C1327, $E:$E, "Approved", $Z:$Z, "&lt;&gt;PFA GC", $F:$F, "&lt;&gt;No"),
   IF(C1327&gt;=3, 500 - SUMIFS($Y:$Y, $A:$A, A1327, $C:$C, C1327, $E:$E, "Approved", $Z:$Z, "&lt;&gt;PFA GC", $F:$F, "&lt;&gt;No"), "")))</f>
        <v>335.70000000000005</v>
      </c>
      <c r="E1327" s="29" t="s">
        <v>28</v>
      </c>
      <c r="F1327" s="49" t="s">
        <v>29</v>
      </c>
      <c r="G1327" s="44" t="s">
        <v>30</v>
      </c>
      <c r="H1327" s="41" t="s">
        <v>100</v>
      </c>
      <c r="I1327" s="41" t="s">
        <v>94</v>
      </c>
      <c r="J1327" s="41">
        <v>68111</v>
      </c>
      <c r="K1327" s="41" t="s">
        <v>95</v>
      </c>
      <c r="L1327" s="55">
        <v>34247</v>
      </c>
      <c r="M1327" s="41" t="s">
        <v>101</v>
      </c>
      <c r="N1327" s="41" t="s">
        <v>97</v>
      </c>
      <c r="O1327" s="41" t="s">
        <v>103</v>
      </c>
      <c r="P1327" s="41" t="s">
        <v>270</v>
      </c>
      <c r="Q1327" s="41" t="s">
        <v>114</v>
      </c>
      <c r="R1327" s="7" t="s">
        <v>488</v>
      </c>
      <c r="S1327" s="41">
        <v>1</v>
      </c>
      <c r="T1327" s="46">
        <v>0</v>
      </c>
      <c r="U1327" s="7">
        <v>30</v>
      </c>
      <c r="V1327" s="34" t="s">
        <v>84</v>
      </c>
      <c r="W1327" s="41" t="s">
        <v>526</v>
      </c>
      <c r="X1327" s="7" t="s">
        <v>49</v>
      </c>
      <c r="Y1327" s="10">
        <v>471</v>
      </c>
      <c r="Z1327" s="41" t="s">
        <v>38</v>
      </c>
      <c r="AA1327" s="41" t="s">
        <v>886</v>
      </c>
      <c r="AB1327" s="63"/>
      <c r="AC1327" s="41"/>
      <c r="AF1327" s="23"/>
    </row>
    <row r="1328" spans="1:32" ht="15" customHeight="1" x14ac:dyDescent="0.25">
      <c r="A1328" s="42" t="s">
        <v>1875</v>
      </c>
      <c r="B1328" s="47">
        <v>45552</v>
      </c>
      <c r="C1328" s="29">
        <f>YEAR(B1328) - YEAR(_xlfn.MINIFS($B:$B, $A:$A, A1328)) + 1</f>
        <v>1</v>
      </c>
      <c r="D1328" s="15">
        <f>IF(C1328=1, 1500 - SUMIFS($Y:$Y, $A:$A, A1328, $C:$C, C1328, $E:$E, "Approved", $Z:$Z, "&lt;&gt;PFA GC", $F:$F, "&lt;&gt;No"),
   IF(C1328=2, 1000 - SUMIFS($Y:$Y, $A:$A, A1328, $C:$C, C1328, $E:$E, "Approved", $Z:$Z, "&lt;&gt;PFA GC", $F:$F, "&lt;&gt;No"),
   IF(C1328&gt;=3, 500 - SUMIFS($Y:$Y, $A:$A, A1328, $C:$C, C1328, $E:$E, "Approved", $Z:$Z, "&lt;&gt;PFA GC", $F:$F, "&lt;&gt;No"), "")))</f>
        <v>1500</v>
      </c>
      <c r="E1328" s="29" t="s">
        <v>28</v>
      </c>
      <c r="F1328" s="49">
        <v>45552</v>
      </c>
      <c r="G1328" s="28" t="s">
        <v>30</v>
      </c>
      <c r="H1328" s="41"/>
      <c r="I1328" s="41"/>
      <c r="J1328" s="41"/>
      <c r="K1328" s="41"/>
      <c r="L1328" s="55">
        <v>14277</v>
      </c>
      <c r="M1328" s="41"/>
      <c r="N1328" s="41"/>
      <c r="O1328" s="41"/>
      <c r="P1328" s="41"/>
      <c r="Q1328" s="41"/>
      <c r="R1328" s="7"/>
      <c r="S1328" s="41"/>
      <c r="T1328" s="46"/>
      <c r="U1328" s="7"/>
      <c r="V1328" s="48" t="s">
        <v>32</v>
      </c>
      <c r="W1328" s="41" t="s">
        <v>250</v>
      </c>
      <c r="X1328" s="7" t="s">
        <v>41</v>
      </c>
      <c r="Y1328" s="10">
        <v>25</v>
      </c>
      <c r="Z1328" s="23" t="s">
        <v>89</v>
      </c>
      <c r="AA1328" s="41" t="s">
        <v>63</v>
      </c>
      <c r="AB1328" s="63"/>
      <c r="AC1328" s="41"/>
      <c r="AD1328" s="23" t="s">
        <v>785</v>
      </c>
      <c r="AF1328" s="23"/>
    </row>
    <row r="1329" spans="1:32" ht="15" customHeight="1" x14ac:dyDescent="0.25">
      <c r="A1329" s="42" t="s">
        <v>1876</v>
      </c>
      <c r="B1329" s="47">
        <v>45552</v>
      </c>
      <c r="C1329" s="29">
        <f>YEAR(B1329) - YEAR(_xlfn.MINIFS($B:$B, $A:$A, A1329)) + 1</f>
        <v>1</v>
      </c>
      <c r="D1329" s="15">
        <f>IF(C1329=1, 1500 - SUMIFS($Y:$Y, $A:$A, A1329, $C:$C, C1329, $E:$E, "Approved", $Z:$Z, "&lt;&gt;PFA GC", $F:$F, "&lt;&gt;No"),
   IF(C1329=2, 1000 - SUMIFS($Y:$Y, $A:$A, A1329, $C:$C, C1329, $E:$E, "Approved", $Z:$Z, "&lt;&gt;PFA GC", $F:$F, "&lt;&gt;No"),
   IF(C1329&gt;=3, 500 - SUMIFS($Y:$Y, $A:$A, A1329, $C:$C, C1329, $E:$E, "Approved", $Z:$Z, "&lt;&gt;PFA GC", $F:$F, "&lt;&gt;No"), "")))</f>
        <v>1500</v>
      </c>
      <c r="E1329" s="29" t="s">
        <v>28</v>
      </c>
      <c r="F1329" s="49">
        <v>45552</v>
      </c>
      <c r="G1329" s="28" t="s">
        <v>30</v>
      </c>
      <c r="H1329" s="41"/>
      <c r="I1329" s="41"/>
      <c r="J1329" s="41"/>
      <c r="K1329" s="41"/>
      <c r="L1329" s="55">
        <v>19029</v>
      </c>
      <c r="M1329" s="41"/>
      <c r="N1329" s="41"/>
      <c r="O1329" s="41"/>
      <c r="P1329" s="41"/>
      <c r="Q1329" s="41"/>
      <c r="R1329" s="7"/>
      <c r="S1329" s="41"/>
      <c r="T1329" s="46"/>
      <c r="U1329" s="7"/>
      <c r="V1329" s="22" t="s">
        <v>32</v>
      </c>
      <c r="W1329" s="41" t="s">
        <v>250</v>
      </c>
      <c r="X1329" s="7" t="s">
        <v>34</v>
      </c>
      <c r="Y1329" s="10">
        <v>25</v>
      </c>
      <c r="Z1329" s="23" t="s">
        <v>89</v>
      </c>
      <c r="AA1329" s="41" t="s">
        <v>63</v>
      </c>
      <c r="AB1329" s="63"/>
      <c r="AC1329" s="41"/>
      <c r="AF1329" s="23"/>
    </row>
    <row r="1330" spans="1:32" ht="15" customHeight="1" x14ac:dyDescent="0.25">
      <c r="A1330" s="30" t="s">
        <v>1843</v>
      </c>
      <c r="B1330" s="13">
        <v>45552</v>
      </c>
      <c r="C1330" s="29">
        <f>YEAR(B1330) - YEAR(_xlfn.MINIFS($B:$B, $A:$A, A1330)) + 1</f>
        <v>1</v>
      </c>
      <c r="D1330" s="15">
        <f>IF(C1330=1, 1500 - SUMIFS($Y:$Y, $A:$A, A1330, $C:$C, C1330, $E:$E, "Approved", $Z:$Z, "&lt;&gt;PFA GC", $F:$F, "&lt;&gt;No"),
   IF(C1330=2, 1000 - SUMIFS($Y:$Y, $A:$A, A1330, $C:$C, C1330, $E:$E, "Approved", $Z:$Z, "&lt;&gt;PFA GC", $F:$F, "&lt;&gt;No"),
   IF(C1330&gt;=3, 500 - SUMIFS($Y:$Y, $A:$A, A1330, $C:$C, C1330, $E:$E, "Approved", $Z:$Z, "&lt;&gt;PFA GC", $F:$F, "&lt;&gt;No"), "")))</f>
        <v>182.76</v>
      </c>
      <c r="E1330" s="29" t="s">
        <v>28</v>
      </c>
      <c r="F1330" s="28" t="s">
        <v>29</v>
      </c>
      <c r="G1330" s="29" t="s">
        <v>30</v>
      </c>
      <c r="H1330" s="23" t="s">
        <v>93</v>
      </c>
      <c r="I1330" s="23" t="s">
        <v>94</v>
      </c>
      <c r="J1330" s="23">
        <v>68506</v>
      </c>
      <c r="K1330" s="37" t="s">
        <v>95</v>
      </c>
      <c r="L1330" s="20">
        <v>22201</v>
      </c>
      <c r="M1330" s="37" t="s">
        <v>101</v>
      </c>
      <c r="N1330" s="37" t="s">
        <v>102</v>
      </c>
      <c r="O1330" s="37" t="s">
        <v>98</v>
      </c>
      <c r="P1330" s="37" t="s">
        <v>270</v>
      </c>
      <c r="Q1330" s="37" t="s">
        <v>231</v>
      </c>
      <c r="R1330" s="7" t="s">
        <v>486</v>
      </c>
      <c r="S1330" s="23">
        <v>1</v>
      </c>
      <c r="T1330" s="43">
        <v>1352</v>
      </c>
      <c r="U1330" s="7">
        <v>14</v>
      </c>
      <c r="V1330" s="22" t="s">
        <v>85</v>
      </c>
      <c r="W1330" s="23" t="s">
        <v>107</v>
      </c>
      <c r="X1330" s="7" t="s">
        <v>42</v>
      </c>
      <c r="Y1330" s="10">
        <v>408.62</v>
      </c>
      <c r="Z1330" s="23"/>
      <c r="AA1330" s="12" t="s">
        <v>888</v>
      </c>
      <c r="AB1330" s="51"/>
      <c r="AC1330" s="23"/>
      <c r="AF1330" s="23"/>
    </row>
    <row r="1331" spans="1:32" ht="15" customHeight="1" x14ac:dyDescent="0.25">
      <c r="A1331" s="30" t="s">
        <v>1375</v>
      </c>
      <c r="B1331" s="13">
        <v>45552</v>
      </c>
      <c r="C1331" s="29">
        <f>YEAR(B1331) - YEAR(_xlfn.MINIFS($B:$B, $A:$A, A1331)) + 1</f>
        <v>2</v>
      </c>
      <c r="D1331" s="15">
        <f>IF(C1331=1, 1500 - SUMIFS($Y:$Y, $A:$A, A1331, $C:$C, C1331, $E:$E, "Approved", $Z:$Z, "&lt;&gt;PFA GC", $F:$F, "&lt;&gt;No"),
   IF(C1331=2, 1000 - SUMIFS($Y:$Y, $A:$A, A1331, $C:$C, C1331, $E:$E, "Approved", $Z:$Z, "&lt;&gt;PFA GC", $F:$F, "&lt;&gt;No"),
   IF(C1331&gt;=3, 500 - SUMIFS($Y:$Y, $A:$A, A1331, $C:$C, C1331, $E:$E, "Approved", $Z:$Z, "&lt;&gt;PFA GC", $F:$F, "&lt;&gt;No"), "")))</f>
        <v>450</v>
      </c>
      <c r="E1331" s="29" t="s">
        <v>28</v>
      </c>
      <c r="F1331" s="28">
        <v>45567</v>
      </c>
      <c r="G1331" s="28" t="s">
        <v>30</v>
      </c>
      <c r="H1331" s="23" t="s">
        <v>93</v>
      </c>
      <c r="I1331" s="23" t="s">
        <v>94</v>
      </c>
      <c r="J1331" s="23">
        <v>68506</v>
      </c>
      <c r="K1331" s="37" t="s">
        <v>95</v>
      </c>
      <c r="L1331" s="20">
        <v>25511</v>
      </c>
      <c r="M1331" s="37" t="s">
        <v>235</v>
      </c>
      <c r="N1331" s="37" t="s">
        <v>102</v>
      </c>
      <c r="O1331" s="37" t="s">
        <v>98</v>
      </c>
      <c r="P1331" s="37" t="s">
        <v>270</v>
      </c>
      <c r="Q1331" s="37" t="s">
        <v>114</v>
      </c>
      <c r="R1331" s="7" t="s">
        <v>507</v>
      </c>
      <c r="S1331" s="23">
        <v>1</v>
      </c>
      <c r="T1331" s="43">
        <v>1960.9</v>
      </c>
      <c r="U1331" s="7">
        <v>8</v>
      </c>
      <c r="V1331" s="22" t="s">
        <v>85</v>
      </c>
      <c r="W1331" s="23" t="s">
        <v>130</v>
      </c>
      <c r="X1331" s="7" t="s">
        <v>43</v>
      </c>
      <c r="Y1331" s="10">
        <v>550</v>
      </c>
      <c r="Z1331" s="23" t="s">
        <v>232</v>
      </c>
      <c r="AA1331" s="12" t="s">
        <v>889</v>
      </c>
      <c r="AB1331" s="51"/>
      <c r="AC1331" s="23"/>
      <c r="AF1331" s="23"/>
    </row>
    <row r="1332" spans="1:32" ht="15" customHeight="1" x14ac:dyDescent="0.25">
      <c r="A1332" s="42" t="s">
        <v>1520</v>
      </c>
      <c r="B1332" s="47">
        <v>45552</v>
      </c>
      <c r="C1332" s="44">
        <f>YEAR(B1332) - YEAR(_xlfn.MINIFS($B:$B, $A:$A, A1332)) + 1</f>
        <v>1</v>
      </c>
      <c r="D1332" s="15">
        <f>IF(C1332=1, 1500 - SUMIFS($Y:$Y, $A:$A, A1332, $C:$C, C1332, $E:$E, "Approved", $Z:$Z, "&lt;&gt;PFA GC", $F:$F, "&lt;&gt;No"),
   IF(C1332=2, 1000 - SUMIFS($Y:$Y, $A:$A, A1332, $C:$C, C1332, $E:$E, "Approved", $Z:$Z, "&lt;&gt;PFA GC", $F:$F, "&lt;&gt;No"),
   IF(C1332&gt;=3, 500 - SUMIFS($Y:$Y, $A:$A, A1332, $C:$C, C1332, $E:$E, "Approved", $Z:$Z, "&lt;&gt;PFA GC", $F:$F, "&lt;&gt;No"), "")))</f>
        <v>410</v>
      </c>
      <c r="E1332" s="29" t="s">
        <v>28</v>
      </c>
      <c r="F1332" s="49">
        <v>45552</v>
      </c>
      <c r="G1332" s="28" t="s">
        <v>30</v>
      </c>
      <c r="H1332" s="23" t="s">
        <v>120</v>
      </c>
      <c r="I1332" s="23" t="s">
        <v>94</v>
      </c>
      <c r="J1332" s="23">
        <v>68803</v>
      </c>
      <c r="K1332" s="23" t="s">
        <v>106</v>
      </c>
      <c r="L1332" s="55">
        <v>25792</v>
      </c>
      <c r="M1332" s="37" t="s">
        <v>96</v>
      </c>
      <c r="N1332" s="23" t="s">
        <v>102</v>
      </c>
      <c r="O1332" s="23" t="s">
        <v>31</v>
      </c>
      <c r="P1332" s="41" t="s">
        <v>303</v>
      </c>
      <c r="Q1332" s="23" t="s">
        <v>114</v>
      </c>
      <c r="R1332" s="7" t="s">
        <v>559</v>
      </c>
      <c r="S1332" s="23" t="s">
        <v>126</v>
      </c>
      <c r="T1332" s="43">
        <v>535</v>
      </c>
      <c r="U1332" s="7"/>
      <c r="V1332" s="48" t="s">
        <v>32</v>
      </c>
      <c r="W1332" s="41" t="s">
        <v>156</v>
      </c>
      <c r="X1332" s="7" t="s">
        <v>34</v>
      </c>
      <c r="Y1332" s="10">
        <v>50</v>
      </c>
      <c r="Z1332" s="23" t="s">
        <v>89</v>
      </c>
      <c r="AA1332" s="41" t="s">
        <v>63</v>
      </c>
      <c r="AB1332" s="63"/>
      <c r="AC1332" s="41"/>
      <c r="AF1332" s="23"/>
    </row>
    <row r="1333" spans="1:32" ht="15" customHeight="1" x14ac:dyDescent="0.25">
      <c r="A1333" s="42" t="s">
        <v>1447</v>
      </c>
      <c r="B1333" s="32">
        <v>45552</v>
      </c>
      <c r="C1333" s="44">
        <f>YEAR(B1333) - YEAR(_xlfn.MINIFS($B:$B, $A:$A, A1333)) + 1</f>
        <v>2</v>
      </c>
      <c r="D1333" s="15">
        <f>IF(C1333=1, 1500 - SUMIFS($Y:$Y, $A:$A, A1333, $C:$C, C1333, $E:$E, "Approved", $Z:$Z, "&lt;&gt;PFA GC", $F:$F, "&lt;&gt;No"),
   IF(C1333=2, 1000 - SUMIFS($Y:$Y, $A:$A, A1333, $C:$C, C1333, $E:$E, "Approved", $Z:$Z, "&lt;&gt;PFA GC", $F:$F, "&lt;&gt;No"),
   IF(C1333&gt;=3, 500 - SUMIFS($Y:$Y, $A:$A, A1333, $C:$C, C1333, $E:$E, "Approved", $Z:$Z, "&lt;&gt;PFA GC", $F:$F, "&lt;&gt;No"), "")))</f>
        <v>-54.75</v>
      </c>
      <c r="E1333" s="16" t="s">
        <v>28</v>
      </c>
      <c r="F1333" s="49">
        <v>45552</v>
      </c>
      <c r="G1333" s="28" t="s">
        <v>30</v>
      </c>
      <c r="H1333" s="41"/>
      <c r="I1333" s="41"/>
      <c r="J1333" s="41"/>
      <c r="K1333" s="41"/>
      <c r="L1333" s="55">
        <v>31470</v>
      </c>
      <c r="M1333" s="41"/>
      <c r="N1333" s="41"/>
      <c r="O1333" s="41"/>
      <c r="P1333" s="41"/>
      <c r="Q1333" s="41"/>
      <c r="R1333" s="7"/>
      <c r="S1333" s="41"/>
      <c r="T1333" s="46"/>
      <c r="U1333" s="7"/>
      <c r="V1333" s="22" t="s">
        <v>32</v>
      </c>
      <c r="W1333" s="41" t="s">
        <v>156</v>
      </c>
      <c r="X1333" s="7" t="s">
        <v>34</v>
      </c>
      <c r="Y1333" s="10">
        <v>200</v>
      </c>
      <c r="Z1333" s="23" t="s">
        <v>89</v>
      </c>
      <c r="AA1333" s="41" t="s">
        <v>63</v>
      </c>
      <c r="AB1333" s="63"/>
      <c r="AC1333" s="41"/>
      <c r="AF1333" s="23"/>
    </row>
    <row r="1334" spans="1:32" ht="15" customHeight="1" x14ac:dyDescent="0.25">
      <c r="A1334" s="30" t="s">
        <v>1874</v>
      </c>
      <c r="B1334" s="25">
        <v>45552</v>
      </c>
      <c r="C1334" s="29">
        <f>YEAR(B1334) - YEAR(_xlfn.MINIFS($B:$B, $A:$A, A1334)) + 1</f>
        <v>1</v>
      </c>
      <c r="D1334" s="15">
        <f>IF(C1334=1, 1500 - SUMIFS($Y:$Y, $A:$A, A1334, $C:$C, C1334, $E:$E, "Approved", $Z:$Z, "&lt;&gt;PFA GC", $F:$F, "&lt;&gt;No"),
   IF(C1334=2, 1000 - SUMIFS($Y:$Y, $A:$A, A1334, $C:$C, C1334, $E:$E, "Approved", $Z:$Z, "&lt;&gt;PFA GC", $F:$F, "&lt;&gt;No"),
   IF(C1334&gt;=3, 500 - SUMIFS($Y:$Y, $A:$A, A1334, $C:$C, C1334, $E:$E, "Approved", $Z:$Z, "&lt;&gt;PFA GC", $F:$F, "&lt;&gt;No"), "")))</f>
        <v>112.91000000000008</v>
      </c>
      <c r="E1334" s="16" t="s">
        <v>28</v>
      </c>
      <c r="F1334" s="28">
        <v>45604</v>
      </c>
      <c r="G1334" s="28" t="s">
        <v>30</v>
      </c>
      <c r="H1334" s="23" t="s">
        <v>100</v>
      </c>
      <c r="I1334" s="23" t="s">
        <v>94</v>
      </c>
      <c r="J1334" s="23">
        <v>68112</v>
      </c>
      <c r="K1334" s="37" t="s">
        <v>95</v>
      </c>
      <c r="L1334" s="20">
        <v>34327</v>
      </c>
      <c r="M1334" s="37" t="s">
        <v>101</v>
      </c>
      <c r="N1334" s="37" t="s">
        <v>97</v>
      </c>
      <c r="O1334" s="37" t="s">
        <v>103</v>
      </c>
      <c r="P1334" s="37" t="s">
        <v>270</v>
      </c>
      <c r="Q1334" s="37" t="s">
        <v>114</v>
      </c>
      <c r="R1334" s="7" t="s">
        <v>488</v>
      </c>
      <c r="S1334" s="23">
        <v>2</v>
      </c>
      <c r="T1334" s="43">
        <v>0</v>
      </c>
      <c r="U1334" s="7">
        <v>25</v>
      </c>
      <c r="V1334" s="48" t="s">
        <v>47</v>
      </c>
      <c r="W1334" s="23" t="s">
        <v>358</v>
      </c>
      <c r="X1334" s="7" t="s">
        <v>45</v>
      </c>
      <c r="Y1334" s="10">
        <v>356</v>
      </c>
      <c r="Z1334" s="23"/>
      <c r="AA1334" s="12" t="s">
        <v>54</v>
      </c>
      <c r="AB1334" s="51"/>
      <c r="AC1334" s="23"/>
      <c r="AF1334" s="23"/>
    </row>
    <row r="1335" spans="1:32" ht="15" customHeight="1" x14ac:dyDescent="0.25">
      <c r="A1335" s="30" t="s">
        <v>1874</v>
      </c>
      <c r="B1335" s="25">
        <v>45552</v>
      </c>
      <c r="C1335" s="29">
        <f>YEAR(B1335) - YEAR(_xlfn.MINIFS($B:$B, $A:$A, A1335)) + 1</f>
        <v>1</v>
      </c>
      <c r="D1335" s="15">
        <f>IF(C1335=1, 1500 - SUMIFS($Y:$Y, $A:$A, A1335, $C:$C, C1335, $E:$E, "Approved", $Z:$Z, "&lt;&gt;PFA GC", $F:$F, "&lt;&gt;No"),
   IF(C1335=2, 1000 - SUMIFS($Y:$Y, $A:$A, A1335, $C:$C, C1335, $E:$E, "Approved", $Z:$Z, "&lt;&gt;PFA GC", $F:$F, "&lt;&gt;No"),
   IF(C1335&gt;=3, 500 - SUMIFS($Y:$Y, $A:$A, A1335, $C:$C, C1335, $E:$E, "Approved", $Z:$Z, "&lt;&gt;PFA GC", $F:$F, "&lt;&gt;No"), "")))</f>
        <v>112.91000000000008</v>
      </c>
      <c r="E1335" s="16" t="s">
        <v>28</v>
      </c>
      <c r="F1335" s="28">
        <v>45574</v>
      </c>
      <c r="G1335" s="28" t="s">
        <v>30</v>
      </c>
      <c r="H1335" s="23" t="s">
        <v>100</v>
      </c>
      <c r="I1335" s="23" t="s">
        <v>94</v>
      </c>
      <c r="J1335" s="23">
        <v>68112</v>
      </c>
      <c r="K1335" s="37" t="s">
        <v>95</v>
      </c>
      <c r="L1335" s="20">
        <v>34327</v>
      </c>
      <c r="M1335" s="37" t="s">
        <v>101</v>
      </c>
      <c r="N1335" s="37" t="s">
        <v>97</v>
      </c>
      <c r="O1335" s="37" t="s">
        <v>103</v>
      </c>
      <c r="P1335" s="37" t="s">
        <v>270</v>
      </c>
      <c r="Q1335" s="37" t="s">
        <v>114</v>
      </c>
      <c r="R1335" s="7" t="s">
        <v>488</v>
      </c>
      <c r="S1335" s="23">
        <v>2</v>
      </c>
      <c r="T1335" s="43">
        <v>0</v>
      </c>
      <c r="U1335" s="7">
        <v>25</v>
      </c>
      <c r="V1335" s="48" t="s">
        <v>47</v>
      </c>
      <c r="W1335" s="23" t="s">
        <v>358</v>
      </c>
      <c r="X1335" s="7" t="s">
        <v>43</v>
      </c>
      <c r="Y1335" s="10">
        <v>600</v>
      </c>
      <c r="Z1335" s="23"/>
      <c r="AA1335" s="12"/>
      <c r="AB1335" s="51"/>
      <c r="AC1335" s="23"/>
      <c r="AF1335" s="23"/>
    </row>
    <row r="1336" spans="1:32" ht="15" customHeight="1" x14ac:dyDescent="0.25">
      <c r="A1336" s="42" t="s">
        <v>1877</v>
      </c>
      <c r="B1336" s="32">
        <v>45553</v>
      </c>
      <c r="C1336" s="29">
        <f>YEAR(B1336) - YEAR(_xlfn.MINIFS($B:$B, $A:$A, A1336)) + 1</f>
        <v>1</v>
      </c>
      <c r="D1336" s="15">
        <f>IF(C1336=1, 1500 - SUMIFS($Y:$Y, $A:$A, A1336, $C:$C, C1336, $E:$E, "Approved", $Z:$Z, "&lt;&gt;PFA GC", $F:$F, "&lt;&gt;No"),
   IF(C1336=2, 1000 - SUMIFS($Y:$Y, $A:$A, A1336, $C:$C, C1336, $E:$E, "Approved", $Z:$Z, "&lt;&gt;PFA GC", $F:$F, "&lt;&gt;No"),
   IF(C1336&gt;=3, 500 - SUMIFS($Y:$Y, $A:$A, A1336, $C:$C, C1336, $E:$E, "Approved", $Z:$Z, "&lt;&gt;PFA GC", $F:$F, "&lt;&gt;No"), "")))</f>
        <v>1500</v>
      </c>
      <c r="E1336" s="16" t="s">
        <v>28</v>
      </c>
      <c r="F1336" s="49">
        <v>45553</v>
      </c>
      <c r="G1336" s="28" t="s">
        <v>30</v>
      </c>
      <c r="H1336" s="41"/>
      <c r="I1336" s="41"/>
      <c r="J1336" s="41"/>
      <c r="K1336" s="41"/>
      <c r="L1336" s="55">
        <v>22812</v>
      </c>
      <c r="M1336" s="41"/>
      <c r="N1336" s="41"/>
      <c r="O1336" s="41"/>
      <c r="P1336" s="41"/>
      <c r="Q1336" s="41"/>
      <c r="R1336" s="7"/>
      <c r="S1336" s="41"/>
      <c r="T1336" s="46"/>
      <c r="U1336" s="7"/>
      <c r="V1336" s="48" t="s">
        <v>32</v>
      </c>
      <c r="W1336" s="41" t="s">
        <v>250</v>
      </c>
      <c r="X1336" s="7" t="s">
        <v>34</v>
      </c>
      <c r="Y1336" s="10">
        <v>25</v>
      </c>
      <c r="Z1336" s="23" t="s">
        <v>89</v>
      </c>
      <c r="AA1336" s="41" t="s">
        <v>63</v>
      </c>
      <c r="AB1336" s="63"/>
      <c r="AC1336" s="41"/>
      <c r="AF1336" s="23"/>
    </row>
    <row r="1337" spans="1:32" ht="15" customHeight="1" x14ac:dyDescent="0.25">
      <c r="A1337" s="30" t="s">
        <v>1879</v>
      </c>
      <c r="B1337" s="25">
        <v>45553</v>
      </c>
      <c r="C1337" s="29">
        <f>YEAR(B1337) - YEAR(_xlfn.MINIFS($B:$B, $A:$A, A1337)) + 1</f>
        <v>1</v>
      </c>
      <c r="D1337" s="15">
        <f>IF(C1337=1, 1500 - SUMIFS($Y:$Y, $A:$A, A1337, $C:$C, C1337, $E:$E, "Approved", $Z:$Z, "&lt;&gt;PFA GC", $F:$F, "&lt;&gt;No"),
   IF(C1337=2, 1000 - SUMIFS($Y:$Y, $A:$A, A1337, $C:$C, C1337, $E:$E, "Approved", $Z:$Z, "&lt;&gt;PFA GC", $F:$F, "&lt;&gt;No"),
   IF(C1337&gt;=3, 500 - SUMIFS($Y:$Y, $A:$A, A1337, $C:$C, C1337, $E:$E, "Approved", $Z:$Z, "&lt;&gt;PFA GC", $F:$F, "&lt;&gt;No"), "")))</f>
        <v>280</v>
      </c>
      <c r="E1337" s="16" t="s">
        <v>28</v>
      </c>
      <c r="F1337" s="28">
        <v>45567</v>
      </c>
      <c r="G1337" s="28" t="s">
        <v>30</v>
      </c>
      <c r="H1337" s="23" t="s">
        <v>93</v>
      </c>
      <c r="I1337" s="23" t="s">
        <v>94</v>
      </c>
      <c r="J1337" s="23">
        <v>68506</v>
      </c>
      <c r="K1337" s="37" t="s">
        <v>95</v>
      </c>
      <c r="L1337" s="20">
        <v>22837</v>
      </c>
      <c r="M1337" s="37" t="s">
        <v>101</v>
      </c>
      <c r="N1337" s="37" t="s">
        <v>97</v>
      </c>
      <c r="O1337" s="37" t="s">
        <v>98</v>
      </c>
      <c r="P1337" s="37" t="s">
        <v>270</v>
      </c>
      <c r="Q1337" s="37" t="s">
        <v>323</v>
      </c>
      <c r="R1337" s="7" t="s">
        <v>507</v>
      </c>
      <c r="S1337" s="23">
        <v>1</v>
      </c>
      <c r="T1337" s="43">
        <v>2620.41</v>
      </c>
      <c r="U1337" s="7">
        <v>2</v>
      </c>
      <c r="V1337" s="48" t="s">
        <v>85</v>
      </c>
      <c r="W1337" s="23" t="s">
        <v>130</v>
      </c>
      <c r="X1337" s="7" t="s">
        <v>43</v>
      </c>
      <c r="Y1337" s="10">
        <v>1220</v>
      </c>
      <c r="Z1337" s="23" t="s">
        <v>232</v>
      </c>
      <c r="AA1337" s="12" t="s">
        <v>334</v>
      </c>
      <c r="AB1337" s="51"/>
      <c r="AC1337" s="23"/>
      <c r="AF1337" s="23"/>
    </row>
    <row r="1338" spans="1:32" ht="15" customHeight="1" x14ac:dyDescent="0.25">
      <c r="A1338" s="30" t="s">
        <v>1818</v>
      </c>
      <c r="B1338" s="25">
        <v>45553</v>
      </c>
      <c r="C1338" s="29">
        <f>YEAR(B1338) - YEAR(_xlfn.MINIFS($B:$B, $A:$A, A1338)) + 1</f>
        <v>1</v>
      </c>
      <c r="D1338" s="15">
        <f>IF(C1338=1, 1500 - SUMIFS($Y:$Y, $A:$A, A1338, $C:$C, C1338, $E:$E, "Approved", $Z:$Z, "&lt;&gt;PFA GC", $F:$F, "&lt;&gt;No"),
   IF(C1338=2, 1000 - SUMIFS($Y:$Y, $A:$A, A1338, $C:$C, C1338, $E:$E, "Approved", $Z:$Z, "&lt;&gt;PFA GC", $F:$F, "&lt;&gt;No"),
   IF(C1338&gt;=3, 500 - SUMIFS($Y:$Y, $A:$A, A1338, $C:$C, C1338, $E:$E, "Approved", $Z:$Z, "&lt;&gt;PFA GC", $F:$F, "&lt;&gt;No"), "")))</f>
        <v>0.72000000000002728</v>
      </c>
      <c r="E1338" s="16" t="s">
        <v>28</v>
      </c>
      <c r="F1338" s="28" t="s">
        <v>29</v>
      </c>
      <c r="G1338" s="29" t="s">
        <v>30</v>
      </c>
      <c r="H1338" s="23" t="s">
        <v>446</v>
      </c>
      <c r="I1338" s="23" t="s">
        <v>94</v>
      </c>
      <c r="J1338" s="23">
        <v>68152</v>
      </c>
      <c r="K1338" s="37" t="s">
        <v>95</v>
      </c>
      <c r="L1338" s="20">
        <v>26216</v>
      </c>
      <c r="M1338" s="37" t="s">
        <v>108</v>
      </c>
      <c r="N1338" s="37" t="s">
        <v>97</v>
      </c>
      <c r="O1338" s="37" t="s">
        <v>103</v>
      </c>
      <c r="P1338" s="37" t="s">
        <v>270</v>
      </c>
      <c r="Q1338" s="37" t="s">
        <v>323</v>
      </c>
      <c r="R1338" s="7" t="s">
        <v>488</v>
      </c>
      <c r="S1338" s="23">
        <v>4</v>
      </c>
      <c r="T1338" s="43">
        <v>0</v>
      </c>
      <c r="U1338" s="7">
        <v>10</v>
      </c>
      <c r="V1338" s="22" t="s">
        <v>32</v>
      </c>
      <c r="W1338" s="23" t="s">
        <v>890</v>
      </c>
      <c r="X1338" s="7" t="s">
        <v>49</v>
      </c>
      <c r="Y1338" s="10">
        <v>715</v>
      </c>
      <c r="Z1338" s="23"/>
      <c r="AA1338" s="12"/>
      <c r="AB1338" s="51"/>
      <c r="AC1338" s="23"/>
      <c r="AF1338" s="23"/>
    </row>
    <row r="1339" spans="1:32" ht="15" customHeight="1" x14ac:dyDescent="0.25">
      <c r="A1339" s="42" t="s">
        <v>1878</v>
      </c>
      <c r="B1339" s="32">
        <v>45553</v>
      </c>
      <c r="C1339" s="29">
        <f>YEAR(B1339) - YEAR(_xlfn.MINIFS($B:$B, $A:$A, A1339)) + 1</f>
        <v>1</v>
      </c>
      <c r="D1339" s="15">
        <f>IF(C1339=1, 1500 - SUMIFS($Y:$Y, $A:$A, A1339, $C:$C, C1339, $E:$E, "Approved", $Z:$Z, "&lt;&gt;PFA GC", $F:$F, "&lt;&gt;No"),
   IF(C1339=2, 1000 - SUMIFS($Y:$Y, $A:$A, A1339, $C:$C, C1339, $E:$E, "Approved", $Z:$Z, "&lt;&gt;PFA GC", $F:$F, "&lt;&gt;No"),
   IF(C1339&gt;=3, 500 - SUMIFS($Y:$Y, $A:$A, A1339, $C:$C, C1339, $E:$E, "Approved", $Z:$Z, "&lt;&gt;PFA GC", $F:$F, "&lt;&gt;No"), "")))</f>
        <v>1500</v>
      </c>
      <c r="E1339" s="16" t="s">
        <v>28</v>
      </c>
      <c r="F1339" s="49">
        <v>45553</v>
      </c>
      <c r="G1339" s="28" t="s">
        <v>30</v>
      </c>
      <c r="H1339" s="41"/>
      <c r="I1339" s="41"/>
      <c r="J1339" s="41"/>
      <c r="K1339" s="41"/>
      <c r="L1339" s="55">
        <v>28362</v>
      </c>
      <c r="M1339" s="41"/>
      <c r="N1339" s="41"/>
      <c r="O1339" s="41"/>
      <c r="P1339" s="41"/>
      <c r="Q1339" s="41"/>
      <c r="R1339" s="7"/>
      <c r="S1339" s="41"/>
      <c r="T1339" s="46"/>
      <c r="U1339" s="7"/>
      <c r="V1339" s="22" t="s">
        <v>32</v>
      </c>
      <c r="W1339" s="41" t="s">
        <v>156</v>
      </c>
      <c r="X1339" s="7" t="s">
        <v>34</v>
      </c>
      <c r="Y1339" s="10">
        <v>50</v>
      </c>
      <c r="Z1339" s="23" t="s">
        <v>89</v>
      </c>
      <c r="AA1339" s="41" t="s">
        <v>63</v>
      </c>
      <c r="AB1339" s="63"/>
      <c r="AC1339" s="41"/>
      <c r="AF1339" s="23"/>
    </row>
    <row r="1340" spans="1:32" ht="15" customHeight="1" x14ac:dyDescent="0.25">
      <c r="A1340" s="42" t="s">
        <v>1852</v>
      </c>
      <c r="B1340" s="32">
        <v>45554</v>
      </c>
      <c r="C1340" s="44">
        <f>YEAR(B1340) - YEAR(_xlfn.MINIFS($B:$B, $A:$A, A1340)) + 1</f>
        <v>1</v>
      </c>
      <c r="D1340" s="15">
        <f>IF(C1340=1, 1500 - SUMIFS($Y:$Y, $A:$A, A1340, $C:$C, C1340, $E:$E, "Approved", $Z:$Z, "&lt;&gt;PFA GC", $F:$F, "&lt;&gt;No"),
   IF(C1340=2, 1000 - SUMIFS($Y:$Y, $A:$A, A1340, $C:$C, C1340, $E:$E, "Approved", $Z:$Z, "&lt;&gt;PFA GC", $F:$F, "&lt;&gt;No"),
   IF(C1340&gt;=3, 500 - SUMIFS($Y:$Y, $A:$A, A1340, $C:$C, C1340, $E:$E, "Approved", $Z:$Z, "&lt;&gt;PFA GC", $F:$F, "&lt;&gt;No"), "")))</f>
        <v>0.27999999999997272</v>
      </c>
      <c r="E1340" s="16" t="s">
        <v>28</v>
      </c>
      <c r="F1340" s="28">
        <v>45567</v>
      </c>
      <c r="G1340" s="28" t="s">
        <v>30</v>
      </c>
      <c r="H1340" s="41" t="s">
        <v>494</v>
      </c>
      <c r="I1340" s="41" t="s">
        <v>94</v>
      </c>
      <c r="J1340" s="41">
        <v>68147</v>
      </c>
      <c r="K1340" s="41" t="s">
        <v>95</v>
      </c>
      <c r="L1340" s="55">
        <v>24711</v>
      </c>
      <c r="M1340" s="41" t="s">
        <v>96</v>
      </c>
      <c r="N1340" s="41" t="s">
        <v>102</v>
      </c>
      <c r="O1340" s="41" t="s">
        <v>98</v>
      </c>
      <c r="P1340" s="41" t="s">
        <v>270</v>
      </c>
      <c r="Q1340" s="41" t="s">
        <v>114</v>
      </c>
      <c r="R1340" s="7" t="s">
        <v>507</v>
      </c>
      <c r="S1340" s="41">
        <v>2</v>
      </c>
      <c r="T1340" s="46">
        <v>4226.38</v>
      </c>
      <c r="U1340" s="7">
        <v>60</v>
      </c>
      <c r="V1340" s="34" t="s">
        <v>84</v>
      </c>
      <c r="W1340" s="41" t="s">
        <v>833</v>
      </c>
      <c r="X1340" s="7" t="s">
        <v>43</v>
      </c>
      <c r="Y1340" s="10">
        <v>1045</v>
      </c>
      <c r="Z1340" s="41" t="s">
        <v>232</v>
      </c>
      <c r="AA1340" s="41" t="s">
        <v>893</v>
      </c>
      <c r="AB1340" s="63"/>
      <c r="AC1340" s="41"/>
      <c r="AF1340" s="23"/>
    </row>
    <row r="1341" spans="1:32" ht="15" customHeight="1" x14ac:dyDescent="0.25">
      <c r="A1341" s="30" t="s">
        <v>1880</v>
      </c>
      <c r="B1341" s="25">
        <v>45554</v>
      </c>
      <c r="C1341" s="29">
        <f>YEAR(B1341) - YEAR(_xlfn.MINIFS($B:$B, $A:$A, A1341)) + 1</f>
        <v>1</v>
      </c>
      <c r="D1341" s="15">
        <f>IF(C1341=1, 1500 - SUMIFS($Y:$Y, $A:$A, A1341, $C:$C, C1341, $E:$E, "Approved", $Z:$Z, "&lt;&gt;PFA GC", $F:$F, "&lt;&gt;No"),
   IF(C1341=2, 1000 - SUMIFS($Y:$Y, $A:$A, A1341, $C:$C, C1341, $E:$E, "Approved", $Z:$Z, "&lt;&gt;PFA GC", $F:$F, "&lt;&gt;No"),
   IF(C1341&gt;=3, 500 - SUMIFS($Y:$Y, $A:$A, A1341, $C:$C, C1341, $E:$E, "Approved", $Z:$Z, "&lt;&gt;PFA GC", $F:$F, "&lt;&gt;No"), "")))</f>
        <v>833.56</v>
      </c>
      <c r="E1341" s="16" t="s">
        <v>28</v>
      </c>
      <c r="F1341" s="28">
        <v>45567</v>
      </c>
      <c r="G1341" s="28" t="s">
        <v>30</v>
      </c>
      <c r="H1341" s="23" t="s">
        <v>93</v>
      </c>
      <c r="I1341" s="23" t="s">
        <v>125</v>
      </c>
      <c r="J1341" s="23">
        <v>68521</v>
      </c>
      <c r="K1341" s="37" t="s">
        <v>95</v>
      </c>
      <c r="L1341" s="20">
        <v>30396</v>
      </c>
      <c r="M1341" s="37" t="s">
        <v>101</v>
      </c>
      <c r="N1341" s="37" t="s">
        <v>97</v>
      </c>
      <c r="O1341" s="37" t="s">
        <v>98</v>
      </c>
      <c r="P1341" s="37" t="s">
        <v>270</v>
      </c>
      <c r="Q1341" s="37" t="s">
        <v>114</v>
      </c>
      <c r="R1341" s="7" t="s">
        <v>507</v>
      </c>
      <c r="S1341" s="23">
        <v>4</v>
      </c>
      <c r="T1341" s="43">
        <v>5300</v>
      </c>
      <c r="U1341" s="7">
        <v>36</v>
      </c>
      <c r="V1341" s="34" t="s">
        <v>81</v>
      </c>
      <c r="W1341" s="41" t="s">
        <v>883</v>
      </c>
      <c r="X1341" s="7" t="s">
        <v>45</v>
      </c>
      <c r="Y1341" s="10">
        <v>77.42</v>
      </c>
      <c r="Z1341" s="23" t="s">
        <v>232</v>
      </c>
      <c r="AA1341" s="12" t="s">
        <v>46</v>
      </c>
      <c r="AB1341" s="51"/>
      <c r="AC1341" s="23"/>
      <c r="AF1341" s="23"/>
    </row>
    <row r="1342" spans="1:32" ht="15" customHeight="1" x14ac:dyDescent="0.25">
      <c r="A1342" s="30" t="s">
        <v>1880</v>
      </c>
      <c r="B1342" s="25">
        <v>45554</v>
      </c>
      <c r="C1342" s="29">
        <f>YEAR(B1342) - YEAR(_xlfn.MINIFS($B:$B, $A:$A, A1342)) + 1</f>
        <v>1</v>
      </c>
      <c r="D1342" s="15">
        <f>IF(C1342=1, 1500 - SUMIFS($Y:$Y, $A:$A, A1342, $C:$C, C1342, $E:$E, "Approved", $Z:$Z, "&lt;&gt;PFA GC", $F:$F, "&lt;&gt;No"),
   IF(C1342=2, 1000 - SUMIFS($Y:$Y, $A:$A, A1342, $C:$C, C1342, $E:$E, "Approved", $Z:$Z, "&lt;&gt;PFA GC", $F:$F, "&lt;&gt;No"),
   IF(C1342&gt;=3, 500 - SUMIFS($Y:$Y, $A:$A, A1342, $C:$C, C1342, $E:$E, "Approved", $Z:$Z, "&lt;&gt;PFA GC", $F:$F, "&lt;&gt;No"), "")))</f>
        <v>833.56</v>
      </c>
      <c r="E1342" s="16" t="s">
        <v>28</v>
      </c>
      <c r="F1342" s="28">
        <v>45567</v>
      </c>
      <c r="G1342" s="28" t="s">
        <v>30</v>
      </c>
      <c r="H1342" s="23" t="s">
        <v>93</v>
      </c>
      <c r="I1342" s="23" t="s">
        <v>125</v>
      </c>
      <c r="J1342" s="23">
        <v>68521</v>
      </c>
      <c r="K1342" s="37" t="s">
        <v>95</v>
      </c>
      <c r="L1342" s="20">
        <v>30396</v>
      </c>
      <c r="M1342" s="37" t="s">
        <v>101</v>
      </c>
      <c r="N1342" s="37" t="s">
        <v>97</v>
      </c>
      <c r="O1342" s="37" t="s">
        <v>98</v>
      </c>
      <c r="P1342" s="37" t="s">
        <v>270</v>
      </c>
      <c r="Q1342" s="37" t="s">
        <v>114</v>
      </c>
      <c r="R1342" s="7" t="s">
        <v>507</v>
      </c>
      <c r="S1342" s="23">
        <v>4</v>
      </c>
      <c r="T1342" s="43">
        <v>5300</v>
      </c>
      <c r="U1342" s="7">
        <v>36</v>
      </c>
      <c r="V1342" s="41" t="s">
        <v>81</v>
      </c>
      <c r="W1342" s="41" t="s">
        <v>883</v>
      </c>
      <c r="X1342" s="7" t="s">
        <v>45</v>
      </c>
      <c r="Y1342" s="10">
        <v>136.05000000000001</v>
      </c>
      <c r="Z1342" s="23" t="s">
        <v>232</v>
      </c>
      <c r="AA1342" s="12" t="s">
        <v>104</v>
      </c>
      <c r="AB1342" s="51"/>
      <c r="AC1342" s="23"/>
      <c r="AF1342" s="23"/>
    </row>
    <row r="1343" spans="1:32" ht="15" customHeight="1" x14ac:dyDescent="0.25">
      <c r="A1343" s="30" t="s">
        <v>1880</v>
      </c>
      <c r="B1343" s="25">
        <v>45554</v>
      </c>
      <c r="C1343" s="29">
        <f>YEAR(B1343) - YEAR(_xlfn.MINIFS($B:$B, $A:$A, A1343)) + 1</f>
        <v>1</v>
      </c>
      <c r="D1343" s="15">
        <f>IF(C1343=1, 1500 - SUMIFS($Y:$Y, $A:$A, A1343, $C:$C, C1343, $E:$E, "Approved", $Z:$Z, "&lt;&gt;PFA GC", $F:$F, "&lt;&gt;No"),
   IF(C1343=2, 1000 - SUMIFS($Y:$Y, $A:$A, A1343, $C:$C, C1343, $E:$E, "Approved", $Z:$Z, "&lt;&gt;PFA GC", $F:$F, "&lt;&gt;No"),
   IF(C1343&gt;=3, 500 - SUMIFS($Y:$Y, $A:$A, A1343, $C:$C, C1343, $E:$E, "Approved", $Z:$Z, "&lt;&gt;PFA GC", $F:$F, "&lt;&gt;No"), "")))</f>
        <v>833.56</v>
      </c>
      <c r="E1343" s="16" t="s">
        <v>28</v>
      </c>
      <c r="F1343" s="28">
        <v>45567</v>
      </c>
      <c r="G1343" s="28" t="s">
        <v>30</v>
      </c>
      <c r="H1343" s="23" t="s">
        <v>93</v>
      </c>
      <c r="I1343" s="23" t="s">
        <v>125</v>
      </c>
      <c r="J1343" s="23">
        <v>68521</v>
      </c>
      <c r="K1343" s="37" t="s">
        <v>95</v>
      </c>
      <c r="L1343" s="20">
        <v>30396</v>
      </c>
      <c r="M1343" s="37" t="s">
        <v>101</v>
      </c>
      <c r="N1343" s="37" t="s">
        <v>97</v>
      </c>
      <c r="O1343" s="37" t="s">
        <v>98</v>
      </c>
      <c r="P1343" s="37" t="s">
        <v>270</v>
      </c>
      <c r="Q1343" s="37" t="s">
        <v>114</v>
      </c>
      <c r="R1343" s="7" t="s">
        <v>507</v>
      </c>
      <c r="S1343" s="23">
        <v>4</v>
      </c>
      <c r="T1343" s="43">
        <v>5300</v>
      </c>
      <c r="U1343" s="7">
        <v>36</v>
      </c>
      <c r="V1343" s="41" t="s">
        <v>81</v>
      </c>
      <c r="W1343" s="41" t="s">
        <v>883</v>
      </c>
      <c r="X1343" s="7" t="s">
        <v>49</v>
      </c>
      <c r="Y1343" s="10">
        <v>452.97</v>
      </c>
      <c r="Z1343" s="23" t="s">
        <v>232</v>
      </c>
      <c r="AA1343" s="12" t="s">
        <v>891</v>
      </c>
      <c r="AB1343" s="51"/>
      <c r="AC1343" s="23"/>
      <c r="AF1343" s="23"/>
    </row>
    <row r="1344" spans="1:32" ht="15" customHeight="1" x14ac:dyDescent="0.25">
      <c r="A1344" s="30" t="s">
        <v>1881</v>
      </c>
      <c r="B1344" s="25">
        <v>45554</v>
      </c>
      <c r="C1344" s="29">
        <f>YEAR(B1344) - YEAR(_xlfn.MINIFS($B:$B, $A:$A, A1344)) + 1</f>
        <v>1</v>
      </c>
      <c r="D1344" s="15">
        <f>IF(C1344=1, 1500 - SUMIFS($Y:$Y, $A:$A, A1344, $C:$C, C1344, $E:$E, "Approved", $Z:$Z, "&lt;&gt;PFA GC", $F:$F, "&lt;&gt;No"),
   IF(C1344=2, 1000 - SUMIFS($Y:$Y, $A:$A, A1344, $C:$C, C1344, $E:$E, "Approved", $Z:$Z, "&lt;&gt;PFA GC", $F:$F, "&lt;&gt;No"),
   IF(C1344&gt;=3, 500 - SUMIFS($Y:$Y, $A:$A, A1344, $C:$C, C1344, $E:$E, "Approved", $Z:$Z, "&lt;&gt;PFA GC", $F:$F, "&lt;&gt;No"), "")))</f>
        <v>-0.25</v>
      </c>
      <c r="E1344" s="16" t="s">
        <v>28</v>
      </c>
      <c r="F1344" s="49">
        <v>45568</v>
      </c>
      <c r="G1344" s="28" t="s">
        <v>30</v>
      </c>
      <c r="H1344" s="23" t="s">
        <v>93</v>
      </c>
      <c r="I1344" s="23" t="s">
        <v>94</v>
      </c>
      <c r="J1344" s="23">
        <v>68521</v>
      </c>
      <c r="K1344" s="37" t="s">
        <v>106</v>
      </c>
      <c r="L1344" s="20">
        <v>31812</v>
      </c>
      <c r="M1344" s="37" t="s">
        <v>96</v>
      </c>
      <c r="N1344" s="37" t="s">
        <v>97</v>
      </c>
      <c r="O1344" s="37" t="s">
        <v>41</v>
      </c>
      <c r="P1344" s="37" t="s">
        <v>303</v>
      </c>
      <c r="Q1344" s="37" t="s">
        <v>114</v>
      </c>
      <c r="R1344" s="7" t="s">
        <v>115</v>
      </c>
      <c r="S1344" s="23">
        <v>6</v>
      </c>
      <c r="T1344" s="43">
        <v>4000</v>
      </c>
      <c r="U1344" s="7">
        <v>19</v>
      </c>
      <c r="V1344" s="48" t="s">
        <v>85</v>
      </c>
      <c r="W1344" s="23" t="s">
        <v>130</v>
      </c>
      <c r="X1344" s="7" t="s">
        <v>34</v>
      </c>
      <c r="Y1344" s="10">
        <v>250</v>
      </c>
      <c r="Z1344" s="23" t="s">
        <v>37</v>
      </c>
      <c r="AA1344" s="12" t="s">
        <v>52</v>
      </c>
      <c r="AB1344" s="51"/>
      <c r="AC1344" s="23"/>
      <c r="AF1344" s="23"/>
    </row>
    <row r="1345" spans="1:32" ht="15" customHeight="1" x14ac:dyDescent="0.25">
      <c r="A1345" s="30" t="s">
        <v>1881</v>
      </c>
      <c r="B1345" s="25">
        <v>45554</v>
      </c>
      <c r="C1345" s="29">
        <f>YEAR(B1345) - YEAR(_xlfn.MINIFS($B:$B, $A:$A, A1345)) + 1</f>
        <v>1</v>
      </c>
      <c r="D1345" s="15">
        <f>IF(C1345=1, 1500 - SUMIFS($Y:$Y, $A:$A, A1345, $C:$C, C1345, $E:$E, "Approved", $Z:$Z, "&lt;&gt;PFA GC", $F:$F, "&lt;&gt;No"),
   IF(C1345=2, 1000 - SUMIFS($Y:$Y, $A:$A, A1345, $C:$C, C1345, $E:$E, "Approved", $Z:$Z, "&lt;&gt;PFA GC", $F:$F, "&lt;&gt;No"),
   IF(C1345&gt;=3, 500 - SUMIFS($Y:$Y, $A:$A, A1345, $C:$C, C1345, $E:$E, "Approved", $Z:$Z, "&lt;&gt;PFA GC", $F:$F, "&lt;&gt;No"), "")))</f>
        <v>-0.25</v>
      </c>
      <c r="E1345" s="16" t="s">
        <v>28</v>
      </c>
      <c r="F1345" s="49">
        <v>45643</v>
      </c>
      <c r="G1345" s="28" t="s">
        <v>30</v>
      </c>
      <c r="H1345" s="23" t="s">
        <v>93</v>
      </c>
      <c r="I1345" s="23" t="s">
        <v>94</v>
      </c>
      <c r="J1345" s="23">
        <v>68521</v>
      </c>
      <c r="K1345" s="37" t="s">
        <v>106</v>
      </c>
      <c r="L1345" s="20">
        <v>31812</v>
      </c>
      <c r="M1345" s="37" t="s">
        <v>96</v>
      </c>
      <c r="N1345" s="37" t="s">
        <v>97</v>
      </c>
      <c r="O1345" s="37" t="s">
        <v>41</v>
      </c>
      <c r="P1345" s="37" t="s">
        <v>303</v>
      </c>
      <c r="Q1345" s="37" t="s">
        <v>114</v>
      </c>
      <c r="R1345" s="7" t="s">
        <v>115</v>
      </c>
      <c r="S1345" s="23">
        <v>6</v>
      </c>
      <c r="T1345" s="43">
        <v>4000</v>
      </c>
      <c r="U1345" s="7">
        <v>19</v>
      </c>
      <c r="V1345" s="48" t="s">
        <v>85</v>
      </c>
      <c r="W1345" s="23" t="s">
        <v>130</v>
      </c>
      <c r="X1345" s="7" t="s">
        <v>43</v>
      </c>
      <c r="Y1345" s="10">
        <v>640.25</v>
      </c>
      <c r="Z1345" s="23" t="s">
        <v>232</v>
      </c>
      <c r="AA1345" s="12" t="s">
        <v>892</v>
      </c>
      <c r="AB1345" s="51"/>
      <c r="AC1345" s="23"/>
      <c r="AF1345" s="23"/>
    </row>
    <row r="1346" spans="1:32" ht="15" customHeight="1" x14ac:dyDescent="0.25">
      <c r="A1346" s="42" t="s">
        <v>1272</v>
      </c>
      <c r="B1346" s="32">
        <v>45554</v>
      </c>
      <c r="C1346" s="44">
        <f>YEAR(B1346) - YEAR(_xlfn.MINIFS($B:$B, $A:$A, A1346)) + 1</f>
        <v>2</v>
      </c>
      <c r="D1346" s="15">
        <f>IF(C1346=1, 1500 - SUMIFS($Y:$Y, $A:$A, A1346, $C:$C, C1346, $E:$E, "Approved", $Z:$Z, "&lt;&gt;PFA GC", $F:$F, "&lt;&gt;No"),
   IF(C1346=2, 1000 - SUMIFS($Y:$Y, $A:$A, A1346, $C:$C, C1346, $E:$E, "Approved", $Z:$Z, "&lt;&gt;PFA GC", $F:$F, "&lt;&gt;No"),
   IF(C1346&gt;=3, 500 - SUMIFS($Y:$Y, $A:$A, A1346, $C:$C, C1346, $E:$E, "Approved", $Z:$Z, "&lt;&gt;PFA GC", $F:$F, "&lt;&gt;No"), "")))</f>
        <v>1000</v>
      </c>
      <c r="E1346" s="16" t="s">
        <v>28</v>
      </c>
      <c r="F1346" s="49">
        <v>45554</v>
      </c>
      <c r="G1346" s="28" t="s">
        <v>30</v>
      </c>
      <c r="H1346" s="41"/>
      <c r="I1346" s="41"/>
      <c r="J1346" s="41"/>
      <c r="K1346" s="41"/>
      <c r="L1346" s="55">
        <v>33482</v>
      </c>
      <c r="M1346" s="41"/>
      <c r="N1346" s="41"/>
      <c r="O1346" s="41"/>
      <c r="P1346" s="41"/>
      <c r="Q1346" s="41"/>
      <c r="R1346" s="7"/>
      <c r="S1346" s="41"/>
      <c r="T1346" s="46"/>
      <c r="U1346" s="7"/>
      <c r="V1346" s="22" t="s">
        <v>32</v>
      </c>
      <c r="W1346" s="41" t="s">
        <v>61</v>
      </c>
      <c r="X1346" s="7" t="s">
        <v>34</v>
      </c>
      <c r="Y1346" s="10">
        <v>50</v>
      </c>
      <c r="Z1346" s="23" t="s">
        <v>89</v>
      </c>
      <c r="AA1346" s="41" t="s">
        <v>63</v>
      </c>
      <c r="AB1346" s="63"/>
      <c r="AC1346" s="41"/>
      <c r="AF1346" s="23"/>
    </row>
    <row r="1347" spans="1:32" ht="15" customHeight="1" x14ac:dyDescent="0.25">
      <c r="A1347" s="42" t="s">
        <v>1415</v>
      </c>
      <c r="B1347" s="32">
        <v>45555</v>
      </c>
      <c r="C1347" s="44">
        <f>YEAR(B1347) - YEAR(_xlfn.MINIFS($B:$B, $A:$A, A1347)) + 1</f>
        <v>2</v>
      </c>
      <c r="D1347" s="15">
        <f>IF(C1347=1, 1500 - SUMIFS($Y:$Y, $A:$A, A1347, $C:$C, C1347, $E:$E, "Approved", $Z:$Z, "&lt;&gt;PFA GC", $F:$F, "&lt;&gt;No"),
   IF(C1347=2, 1000 - SUMIFS($Y:$Y, $A:$A, A1347, $C:$C, C1347, $E:$E, "Approved", $Z:$Z, "&lt;&gt;PFA GC", $F:$F, "&lt;&gt;No"),
   IF(C1347&gt;=3, 500 - SUMIFS($Y:$Y, $A:$A, A1347, $C:$C, C1347, $E:$E, "Approved", $Z:$Z, "&lt;&gt;PFA GC", $F:$F, "&lt;&gt;No"), "")))</f>
        <v>610.70000000000005</v>
      </c>
      <c r="E1347" s="16" t="s">
        <v>28</v>
      </c>
      <c r="F1347" s="49">
        <v>45555</v>
      </c>
      <c r="G1347" s="28" t="s">
        <v>30</v>
      </c>
      <c r="H1347" s="41"/>
      <c r="I1347" s="41"/>
      <c r="J1347" s="41"/>
      <c r="K1347" s="41"/>
      <c r="L1347" s="55">
        <v>22263</v>
      </c>
      <c r="M1347" s="41"/>
      <c r="N1347" s="41"/>
      <c r="O1347" s="41"/>
      <c r="P1347" s="41"/>
      <c r="Q1347" s="41"/>
      <c r="R1347" s="7"/>
      <c r="S1347" s="41"/>
      <c r="T1347" s="46"/>
      <c r="U1347" s="7"/>
      <c r="V1347" s="22" t="s">
        <v>32</v>
      </c>
      <c r="W1347" s="41" t="s">
        <v>61</v>
      </c>
      <c r="X1347" s="7" t="s">
        <v>34</v>
      </c>
      <c r="Y1347" s="10">
        <v>25</v>
      </c>
      <c r="Z1347" s="23" t="s">
        <v>89</v>
      </c>
      <c r="AA1347" s="41" t="s">
        <v>63</v>
      </c>
      <c r="AB1347" s="63"/>
      <c r="AC1347" s="41"/>
      <c r="AF1347" s="23"/>
    </row>
    <row r="1348" spans="1:32" ht="15" customHeight="1" x14ac:dyDescent="0.25">
      <c r="A1348" s="42" t="s">
        <v>1882</v>
      </c>
      <c r="B1348" s="32">
        <v>45555</v>
      </c>
      <c r="C1348" s="44">
        <f>YEAR(B1348) - YEAR(_xlfn.MINIFS($B:$B, $A:$A, A1348)) + 1</f>
        <v>1</v>
      </c>
      <c r="D1348" s="15">
        <f>IF(C1348=1, 1500 - SUMIFS($Y:$Y, $A:$A, A1348, $C:$C, C1348, $E:$E, "Approved", $Z:$Z, "&lt;&gt;PFA GC", $F:$F, "&lt;&gt;No"),
   IF(C1348=2, 1000 - SUMIFS($Y:$Y, $A:$A, A1348, $C:$C, C1348, $E:$E, "Approved", $Z:$Z, "&lt;&gt;PFA GC", $F:$F, "&lt;&gt;No"),
   IF(C1348&gt;=3, 500 - SUMIFS($Y:$Y, $A:$A, A1348, $C:$C, C1348, $E:$E, "Approved", $Z:$Z, "&lt;&gt;PFA GC", $F:$F, "&lt;&gt;No"), "")))</f>
        <v>1500</v>
      </c>
      <c r="E1348" s="16" t="s">
        <v>28</v>
      </c>
      <c r="F1348" s="49">
        <v>45555</v>
      </c>
      <c r="G1348" s="28" t="s">
        <v>30</v>
      </c>
      <c r="H1348" s="41"/>
      <c r="I1348" s="41"/>
      <c r="J1348" s="41"/>
      <c r="K1348" s="41"/>
      <c r="L1348" s="55">
        <v>23411</v>
      </c>
      <c r="M1348" s="41"/>
      <c r="N1348" s="41"/>
      <c r="O1348" s="41"/>
      <c r="P1348" s="41"/>
      <c r="Q1348" s="41"/>
      <c r="R1348" s="7"/>
      <c r="S1348" s="41"/>
      <c r="T1348" s="46"/>
      <c r="U1348" s="7"/>
      <c r="V1348" s="48" t="s">
        <v>32</v>
      </c>
      <c r="W1348" s="41" t="s">
        <v>250</v>
      </c>
      <c r="X1348" s="7" t="s">
        <v>34</v>
      </c>
      <c r="Y1348" s="10">
        <v>125</v>
      </c>
      <c r="Z1348" s="23" t="s">
        <v>89</v>
      </c>
      <c r="AA1348" s="41" t="s">
        <v>63</v>
      </c>
      <c r="AB1348" s="63"/>
      <c r="AC1348" s="41"/>
      <c r="AF1348" s="23"/>
    </row>
    <row r="1349" spans="1:32" ht="15" customHeight="1" x14ac:dyDescent="0.25">
      <c r="A1349" s="30" t="s">
        <v>1592</v>
      </c>
      <c r="B1349" s="25">
        <v>45555</v>
      </c>
      <c r="C1349" s="29">
        <f>YEAR(B1349) - YEAR(_xlfn.MINIFS($B:$B, $A:$A, A1349)) + 1</f>
        <v>1</v>
      </c>
      <c r="D1349" s="15">
        <f>IF(C1349=1, 1500 - SUMIFS($Y:$Y, $A:$A, A1349, $C:$C, C1349, $E:$E, "Approved", $Z:$Z, "&lt;&gt;PFA GC", $F:$F, "&lt;&gt;No"),
   IF(C1349=2, 1000 - SUMIFS($Y:$Y, $A:$A, A1349, $C:$C, C1349, $E:$E, "Approved", $Z:$Z, "&lt;&gt;PFA GC", $F:$F, "&lt;&gt;No"),
   IF(C1349&gt;=3, 500 - SUMIFS($Y:$Y, $A:$A, A1349, $C:$C, C1349, $E:$E, "Approved", $Z:$Z, "&lt;&gt;PFA GC", $F:$F, "&lt;&gt;No"), "")))</f>
        <v>700</v>
      </c>
      <c r="E1349" s="16" t="s">
        <v>28</v>
      </c>
      <c r="F1349" s="49">
        <v>45581</v>
      </c>
      <c r="G1349" s="28" t="s">
        <v>30</v>
      </c>
      <c r="H1349" s="23" t="s">
        <v>894</v>
      </c>
      <c r="I1349" s="23" t="s">
        <v>94</v>
      </c>
      <c r="J1349" s="23">
        <v>68978</v>
      </c>
      <c r="K1349" s="37" t="s">
        <v>95</v>
      </c>
      <c r="L1349" s="20">
        <v>23647</v>
      </c>
      <c r="M1349" s="37" t="s">
        <v>101</v>
      </c>
      <c r="N1349" s="37" t="s">
        <v>102</v>
      </c>
      <c r="O1349" s="37" t="s">
        <v>98</v>
      </c>
      <c r="P1349" s="37" t="s">
        <v>270</v>
      </c>
      <c r="Q1349" s="37" t="s">
        <v>114</v>
      </c>
      <c r="R1349" s="7" t="s">
        <v>488</v>
      </c>
      <c r="S1349" s="23">
        <v>1</v>
      </c>
      <c r="T1349" s="43">
        <v>1383</v>
      </c>
      <c r="U1349" s="7">
        <v>160</v>
      </c>
      <c r="V1349" s="22" t="s">
        <v>32</v>
      </c>
      <c r="W1349" s="23" t="s">
        <v>878</v>
      </c>
      <c r="X1349" s="7" t="s">
        <v>42</v>
      </c>
      <c r="Y1349" s="10">
        <v>800</v>
      </c>
      <c r="Z1349" s="23" t="s">
        <v>38</v>
      </c>
      <c r="AA1349" s="12" t="s">
        <v>86</v>
      </c>
      <c r="AB1349" s="51"/>
      <c r="AC1349" s="23"/>
      <c r="AF1349" s="23"/>
    </row>
    <row r="1350" spans="1:32" ht="15" customHeight="1" x14ac:dyDescent="0.25">
      <c r="A1350" s="42" t="s">
        <v>1592</v>
      </c>
      <c r="B1350" s="32">
        <v>45555</v>
      </c>
      <c r="C1350" s="44">
        <f>YEAR(B1350) - YEAR(_xlfn.MINIFS($B:$B, $A:$A, A1350)) + 1</f>
        <v>1</v>
      </c>
      <c r="D1350" s="15">
        <f>IF(C1350=1, 1500 - SUMIFS($Y:$Y, $A:$A, A1350, $C:$C, C1350, $E:$E, "Approved", $Z:$Z, "&lt;&gt;PFA GC", $F:$F, "&lt;&gt;No"),
   IF(C1350=2, 1000 - SUMIFS($Y:$Y, $A:$A, A1350, $C:$C, C1350, $E:$E, "Approved", $Z:$Z, "&lt;&gt;PFA GC", $F:$F, "&lt;&gt;No"),
   IF(C1350&gt;=3, 500 - SUMIFS($Y:$Y, $A:$A, A1350, $C:$C, C1350, $E:$E, "Approved", $Z:$Z, "&lt;&gt;PFA GC", $F:$F, "&lt;&gt;No"), "")))</f>
        <v>700</v>
      </c>
      <c r="E1350" s="16" t="s">
        <v>28</v>
      </c>
      <c r="F1350" s="49">
        <v>45555</v>
      </c>
      <c r="G1350" s="28" t="s">
        <v>30</v>
      </c>
      <c r="H1350" s="41"/>
      <c r="I1350" s="41"/>
      <c r="J1350" s="41"/>
      <c r="K1350" s="41"/>
      <c r="L1350" s="55">
        <v>23647</v>
      </c>
      <c r="M1350" s="41"/>
      <c r="N1350" s="41"/>
      <c r="O1350" s="41"/>
      <c r="P1350" s="41"/>
      <c r="Q1350" s="41"/>
      <c r="R1350" s="7"/>
      <c r="S1350" s="41"/>
      <c r="T1350" s="46"/>
      <c r="U1350" s="7"/>
      <c r="V1350" s="22" t="s">
        <v>32</v>
      </c>
      <c r="W1350" s="41" t="s">
        <v>61</v>
      </c>
      <c r="X1350" s="7" t="s">
        <v>34</v>
      </c>
      <c r="Y1350" s="10">
        <v>50</v>
      </c>
      <c r="Z1350" s="23" t="s">
        <v>89</v>
      </c>
      <c r="AA1350" s="41" t="s">
        <v>63</v>
      </c>
      <c r="AB1350" s="63"/>
      <c r="AC1350" s="41"/>
      <c r="AF1350" s="23"/>
    </row>
    <row r="1351" spans="1:32" ht="15" customHeight="1" x14ac:dyDescent="0.25">
      <c r="A1351" s="42" t="s">
        <v>1882</v>
      </c>
      <c r="B1351" s="32">
        <v>45555</v>
      </c>
      <c r="C1351" s="44">
        <f>YEAR(B1351) - YEAR(_xlfn.MINIFS($B:$B, $A:$A, A1351)) + 1</f>
        <v>1</v>
      </c>
      <c r="D1351" s="15">
        <f>IF(C1351=1, 1500 - SUMIFS($Y:$Y, $A:$A, A1351, $C:$C, C1351, $E:$E, "Approved", $Z:$Z, "&lt;&gt;PFA GC", $F:$F, "&lt;&gt;No"),
   IF(C1351=2, 1000 - SUMIFS($Y:$Y, $A:$A, A1351, $C:$C, C1351, $E:$E, "Approved", $Z:$Z, "&lt;&gt;PFA GC", $F:$F, "&lt;&gt;No"),
   IF(C1351&gt;=3, 500 - SUMIFS($Y:$Y, $A:$A, A1351, $C:$C, C1351, $E:$E, "Approved", $Z:$Z, "&lt;&gt;PFA GC", $F:$F, "&lt;&gt;No"), "")))</f>
        <v>1500</v>
      </c>
      <c r="E1351" s="16" t="s">
        <v>28</v>
      </c>
      <c r="F1351" s="49">
        <v>45555</v>
      </c>
      <c r="G1351" s="28" t="s">
        <v>30</v>
      </c>
      <c r="H1351" s="41"/>
      <c r="I1351" s="41"/>
      <c r="J1351" s="41"/>
      <c r="K1351" s="41"/>
      <c r="L1351" s="55">
        <v>59936</v>
      </c>
      <c r="M1351" s="41"/>
      <c r="N1351" s="41"/>
      <c r="O1351" s="41"/>
      <c r="P1351" s="41"/>
      <c r="Q1351" s="41"/>
      <c r="R1351" s="7"/>
      <c r="S1351" s="41"/>
      <c r="T1351" s="46"/>
      <c r="U1351" s="7"/>
      <c r="V1351" s="22" t="s">
        <v>32</v>
      </c>
      <c r="W1351" s="41" t="s">
        <v>250</v>
      </c>
      <c r="X1351" s="7" t="s">
        <v>34</v>
      </c>
      <c r="Y1351" s="10">
        <v>175</v>
      </c>
      <c r="Z1351" s="23" t="s">
        <v>89</v>
      </c>
      <c r="AA1351" s="41" t="s">
        <v>63</v>
      </c>
      <c r="AB1351" s="63"/>
      <c r="AC1351" s="41"/>
      <c r="AF1351" s="23"/>
    </row>
    <row r="1352" spans="1:32" ht="15" customHeight="1" x14ac:dyDescent="0.25">
      <c r="A1352" s="30" t="s">
        <v>1883</v>
      </c>
      <c r="B1352" s="25">
        <v>45558</v>
      </c>
      <c r="C1352" s="29">
        <f>YEAR(B1352) - YEAR(_xlfn.MINIFS($B:$B, $A:$A, A1352)) + 1</f>
        <v>1</v>
      </c>
      <c r="D1352" s="15">
        <f>IF(C1352=1, 1500 - SUMIFS($Y:$Y, $A:$A, A1352, $C:$C, C1352, $E:$E, "Approved", $Z:$Z, "&lt;&gt;PFA GC", $F:$F, "&lt;&gt;No"),
   IF(C1352=2, 1000 - SUMIFS($Y:$Y, $A:$A, A1352, $C:$C, C1352, $E:$E, "Approved", $Z:$Z, "&lt;&gt;PFA GC", $F:$F, "&lt;&gt;No"),
   IF(C1352&gt;=3, 500 - SUMIFS($Y:$Y, $A:$A, A1352, $C:$C, C1352, $E:$E, "Approved", $Z:$Z, "&lt;&gt;PFA GC", $F:$F, "&lt;&gt;No"), "")))</f>
        <v>397.05999999999995</v>
      </c>
      <c r="E1352" s="16" t="s">
        <v>28</v>
      </c>
      <c r="F1352" s="28" t="s">
        <v>29</v>
      </c>
      <c r="G1352" s="29" t="s">
        <v>30</v>
      </c>
      <c r="H1352" s="23" t="s">
        <v>93</v>
      </c>
      <c r="I1352" s="23" t="s">
        <v>125</v>
      </c>
      <c r="J1352" s="23">
        <v>68503</v>
      </c>
      <c r="K1352" s="37" t="s">
        <v>95</v>
      </c>
      <c r="L1352" s="20">
        <v>25804</v>
      </c>
      <c r="M1352" s="37" t="s">
        <v>111</v>
      </c>
      <c r="N1352" s="37" t="s">
        <v>97</v>
      </c>
      <c r="O1352" s="37" t="s">
        <v>98</v>
      </c>
      <c r="P1352" s="37" t="s">
        <v>270</v>
      </c>
      <c r="Q1352" s="37" t="s">
        <v>231</v>
      </c>
      <c r="R1352" s="7" t="s">
        <v>488</v>
      </c>
      <c r="S1352" s="23">
        <v>1</v>
      </c>
      <c r="T1352" s="43">
        <v>0</v>
      </c>
      <c r="U1352" s="7">
        <v>8.5</v>
      </c>
      <c r="V1352" s="41" t="s">
        <v>81</v>
      </c>
      <c r="W1352" s="41" t="s">
        <v>883</v>
      </c>
      <c r="X1352" s="7" t="s">
        <v>43</v>
      </c>
      <c r="Y1352" s="10">
        <v>1102.94</v>
      </c>
      <c r="Z1352" s="23"/>
      <c r="AA1352" s="12" t="s">
        <v>895</v>
      </c>
      <c r="AB1352" s="51"/>
      <c r="AC1352" s="23"/>
      <c r="AF1352" s="23"/>
    </row>
    <row r="1353" spans="1:32" ht="15" customHeight="1" x14ac:dyDescent="0.25">
      <c r="A1353" s="42" t="s">
        <v>1884</v>
      </c>
      <c r="B1353" s="32">
        <v>45558</v>
      </c>
      <c r="C1353" s="29">
        <f>YEAR(B1353) - YEAR(_xlfn.MINIFS($B:$B, $A:$A, A1353)) + 1</f>
        <v>1</v>
      </c>
      <c r="D1353" s="15">
        <f>IF(C1353=1, 1500 - SUMIFS($Y:$Y, $A:$A, A1353, $C:$C, C1353, $E:$E, "Approved", $Z:$Z, "&lt;&gt;PFA GC", $F:$F, "&lt;&gt;No"),
   IF(C1353=2, 1000 - SUMIFS($Y:$Y, $A:$A, A1353, $C:$C, C1353, $E:$E, "Approved", $Z:$Z, "&lt;&gt;PFA GC", $F:$F, "&lt;&gt;No"),
   IF(C1353&gt;=3, 500 - SUMIFS($Y:$Y, $A:$A, A1353, $C:$C, C1353, $E:$E, "Approved", $Z:$Z, "&lt;&gt;PFA GC", $F:$F, "&lt;&gt;No"), "")))</f>
        <v>0</v>
      </c>
      <c r="E1353" s="16" t="s">
        <v>28</v>
      </c>
      <c r="F1353" s="28">
        <v>45568</v>
      </c>
      <c r="G1353" s="28" t="s">
        <v>30</v>
      </c>
      <c r="H1353" s="41" t="s">
        <v>100</v>
      </c>
      <c r="I1353" s="41" t="s">
        <v>94</v>
      </c>
      <c r="J1353" s="41">
        <v>68122</v>
      </c>
      <c r="K1353" s="41" t="s">
        <v>106</v>
      </c>
      <c r="L1353" s="55">
        <v>29129</v>
      </c>
      <c r="M1353" s="41" t="s">
        <v>101</v>
      </c>
      <c r="N1353" s="41" t="s">
        <v>97</v>
      </c>
      <c r="O1353" s="41" t="s">
        <v>41</v>
      </c>
      <c r="P1353" s="41" t="s">
        <v>303</v>
      </c>
      <c r="Q1353" s="41" t="s">
        <v>114</v>
      </c>
      <c r="R1353" s="7" t="s">
        <v>507</v>
      </c>
      <c r="S1353" s="41">
        <v>1</v>
      </c>
      <c r="T1353" s="46">
        <v>1200</v>
      </c>
      <c r="U1353" s="7">
        <v>12</v>
      </c>
      <c r="V1353" s="48" t="s">
        <v>47</v>
      </c>
      <c r="W1353" s="41" t="s">
        <v>358</v>
      </c>
      <c r="X1353" s="7" t="s">
        <v>43</v>
      </c>
      <c r="Y1353" s="10">
        <v>1500</v>
      </c>
      <c r="Z1353" s="41" t="s">
        <v>232</v>
      </c>
      <c r="AA1353" s="41" t="s">
        <v>896</v>
      </c>
      <c r="AB1353" s="63"/>
      <c r="AC1353" s="41"/>
      <c r="AF1353" s="23"/>
    </row>
    <row r="1354" spans="1:32" ht="15" customHeight="1" x14ac:dyDescent="0.25">
      <c r="A1354" s="42" t="s">
        <v>1683</v>
      </c>
      <c r="B1354" s="32">
        <v>45558</v>
      </c>
      <c r="C1354" s="44">
        <f>YEAR(B1354) - YEAR(_xlfn.MINIFS($B:$B, $A:$A, A1354)) + 1</f>
        <v>1</v>
      </c>
      <c r="D1354" s="15">
        <f>IF(C1354=1, 1500 - SUMIFS($Y:$Y, $A:$A, A1354, $C:$C, C1354, $E:$E, "Approved", $Z:$Z, "&lt;&gt;PFA GC", $F:$F, "&lt;&gt;No"),
   IF(C1354=2, 1000 - SUMIFS($Y:$Y, $A:$A, A1354, $C:$C, C1354, $E:$E, "Approved", $Z:$Z, "&lt;&gt;PFA GC", $F:$F, "&lt;&gt;No"),
   IF(C1354&gt;=3, 500 - SUMIFS($Y:$Y, $A:$A, A1354, $C:$C, C1354, $E:$E, "Approved", $Z:$Z, "&lt;&gt;PFA GC", $F:$F, "&lt;&gt;No"), "")))</f>
        <v>0.50999999999999091</v>
      </c>
      <c r="E1354" s="16" t="s">
        <v>28</v>
      </c>
      <c r="F1354" s="49" t="s">
        <v>29</v>
      </c>
      <c r="G1354" s="44" t="s">
        <v>30</v>
      </c>
      <c r="H1354" s="41" t="s">
        <v>143</v>
      </c>
      <c r="I1354" s="41" t="s">
        <v>94</v>
      </c>
      <c r="J1354" s="41">
        <v>68901</v>
      </c>
      <c r="K1354" s="41" t="s">
        <v>95</v>
      </c>
      <c r="L1354" s="55" t="s">
        <v>31</v>
      </c>
      <c r="M1354" s="41" t="s">
        <v>101</v>
      </c>
      <c r="N1354" s="41" t="s">
        <v>102</v>
      </c>
      <c r="O1354" s="41" t="s">
        <v>98</v>
      </c>
      <c r="P1354" s="41" t="s">
        <v>270</v>
      </c>
      <c r="Q1354" s="41" t="s">
        <v>114</v>
      </c>
      <c r="R1354" s="7" t="s">
        <v>488</v>
      </c>
      <c r="S1354" s="62">
        <v>1</v>
      </c>
      <c r="T1354" s="46">
        <v>1121</v>
      </c>
      <c r="U1354" s="7">
        <v>1</v>
      </c>
      <c r="V1354" s="48" t="s">
        <v>144</v>
      </c>
      <c r="W1354" s="23" t="s">
        <v>145</v>
      </c>
      <c r="X1354" s="7" t="s">
        <v>49</v>
      </c>
      <c r="Y1354" s="10">
        <v>197</v>
      </c>
      <c r="Z1354" s="41"/>
      <c r="AA1354" s="41"/>
      <c r="AB1354" s="63"/>
      <c r="AC1354" s="41"/>
      <c r="AF1354" s="23"/>
    </row>
    <row r="1355" spans="1:32" ht="15" customHeight="1" x14ac:dyDescent="0.25">
      <c r="A1355" s="42" t="s">
        <v>1885</v>
      </c>
      <c r="B1355" s="32">
        <v>45559</v>
      </c>
      <c r="C1355" s="44">
        <f>YEAR(B1355) - YEAR(_xlfn.MINIFS($B:$B, $A:$A, A1355)) + 1</f>
        <v>1</v>
      </c>
      <c r="D1355" s="15">
        <f>IF(C1355=1, 1500 - SUMIFS($Y:$Y, $A:$A, A1355, $C:$C, C1355, $E:$E, "Approved", $Z:$Z, "&lt;&gt;PFA GC", $F:$F, "&lt;&gt;No"),
   IF(C1355=2, 1000 - SUMIFS($Y:$Y, $A:$A, A1355, $C:$C, C1355, $E:$E, "Approved", $Z:$Z, "&lt;&gt;PFA GC", $F:$F, "&lt;&gt;No"),
   IF(C1355&gt;=3, 500 - SUMIFS($Y:$Y, $A:$A, A1355, $C:$C, C1355, $E:$E, "Approved", $Z:$Z, "&lt;&gt;PFA GC", $F:$F, "&lt;&gt;No"), "")))</f>
        <v>400</v>
      </c>
      <c r="E1355" s="16" t="s">
        <v>28</v>
      </c>
      <c r="F1355" s="49">
        <v>45582</v>
      </c>
      <c r="G1355" s="49" t="s">
        <v>30</v>
      </c>
      <c r="H1355" s="41" t="s">
        <v>427</v>
      </c>
      <c r="I1355" s="41" t="s">
        <v>94</v>
      </c>
      <c r="J1355" s="41">
        <v>68467</v>
      </c>
      <c r="K1355" s="41" t="s">
        <v>95</v>
      </c>
      <c r="L1355" s="55">
        <v>20941</v>
      </c>
      <c r="M1355" s="41" t="s">
        <v>96</v>
      </c>
      <c r="N1355" s="41" t="s">
        <v>102</v>
      </c>
      <c r="O1355" s="41" t="s">
        <v>98</v>
      </c>
      <c r="P1355" s="41" t="s">
        <v>270</v>
      </c>
      <c r="Q1355" s="41" t="s">
        <v>231</v>
      </c>
      <c r="R1355" s="7" t="s">
        <v>486</v>
      </c>
      <c r="S1355" s="41">
        <v>4602</v>
      </c>
      <c r="T1355" s="46">
        <v>4602</v>
      </c>
      <c r="U1355" s="7">
        <v>120</v>
      </c>
      <c r="V1355" s="34" t="s">
        <v>85</v>
      </c>
      <c r="W1355" s="41" t="s">
        <v>107</v>
      </c>
      <c r="X1355" s="7" t="s">
        <v>43</v>
      </c>
      <c r="Y1355" s="10">
        <v>1100</v>
      </c>
      <c r="Z1355" s="41" t="s">
        <v>232</v>
      </c>
      <c r="AA1355" s="41" t="s">
        <v>897</v>
      </c>
      <c r="AB1355" s="63"/>
      <c r="AC1355" s="41"/>
      <c r="AF1355" s="23"/>
    </row>
    <row r="1356" spans="1:32" ht="15" customHeight="1" x14ac:dyDescent="0.25">
      <c r="A1356" s="42" t="s">
        <v>1619</v>
      </c>
      <c r="B1356" s="32">
        <v>45559</v>
      </c>
      <c r="C1356" s="44">
        <f>YEAR(B1356) - YEAR(_xlfn.MINIFS($B:$B, $A:$A, A1356)) + 1</f>
        <v>1</v>
      </c>
      <c r="D1356" s="15">
        <f>IF(C1356=1, 1500 - SUMIFS($Y:$Y, $A:$A, A1356, $C:$C, C1356, $E:$E, "Approved", $Z:$Z, "&lt;&gt;PFA GC", $F:$F, "&lt;&gt;No"),
   IF(C1356=2, 1000 - SUMIFS($Y:$Y, $A:$A, A1356, $C:$C, C1356, $E:$E, "Approved", $Z:$Z, "&lt;&gt;PFA GC", $F:$F, "&lt;&gt;No"),
   IF(C1356&gt;=3, 500 - SUMIFS($Y:$Y, $A:$A, A1356, $C:$C, C1356, $E:$E, "Approved", $Z:$Z, "&lt;&gt;PFA GC", $F:$F, "&lt;&gt;No"), "")))</f>
        <v>0</v>
      </c>
      <c r="E1356" s="16" t="s">
        <v>28</v>
      </c>
      <c r="F1356" s="28">
        <v>45574</v>
      </c>
      <c r="G1356" s="28" t="s">
        <v>30</v>
      </c>
      <c r="H1356" s="41" t="s">
        <v>673</v>
      </c>
      <c r="I1356" s="41" t="s">
        <v>94</v>
      </c>
      <c r="J1356" s="41">
        <v>68339</v>
      </c>
      <c r="K1356" s="41" t="s">
        <v>95</v>
      </c>
      <c r="L1356" s="55">
        <v>24217</v>
      </c>
      <c r="M1356" s="41" t="s">
        <v>101</v>
      </c>
      <c r="N1356" s="41" t="s">
        <v>102</v>
      </c>
      <c r="O1356" s="41" t="s">
        <v>98</v>
      </c>
      <c r="P1356" s="41" t="s">
        <v>270</v>
      </c>
      <c r="Q1356" s="41" t="s">
        <v>231</v>
      </c>
      <c r="R1356" s="7" t="s">
        <v>488</v>
      </c>
      <c r="S1356" s="41">
        <v>1</v>
      </c>
      <c r="T1356" s="46">
        <v>943</v>
      </c>
      <c r="U1356" s="7">
        <v>4</v>
      </c>
      <c r="V1356" s="41" t="s">
        <v>85</v>
      </c>
      <c r="W1356" s="41" t="s">
        <v>107</v>
      </c>
      <c r="X1356" s="7" t="s">
        <v>43</v>
      </c>
      <c r="Y1356" s="10">
        <v>500</v>
      </c>
      <c r="Z1356" s="41" t="s">
        <v>232</v>
      </c>
      <c r="AA1356" s="41" t="s">
        <v>674</v>
      </c>
      <c r="AB1356" s="63"/>
      <c r="AC1356" s="41"/>
      <c r="AF1356" s="23"/>
    </row>
    <row r="1357" spans="1:32" ht="15" customHeight="1" x14ac:dyDescent="0.25">
      <c r="A1357" s="42" t="s">
        <v>1886</v>
      </c>
      <c r="B1357" s="32">
        <v>45560</v>
      </c>
      <c r="C1357" s="44">
        <f>YEAR(B1357) - YEAR(_xlfn.MINIFS($B:$B, $A:$A, A1357)) + 1</f>
        <v>1</v>
      </c>
      <c r="D1357" s="15">
        <f>IF(C1357=1, 1500 - SUMIFS($Y:$Y, $A:$A, A1357, $C:$C, C1357, $E:$E, "Approved", $Z:$Z, "&lt;&gt;PFA GC", $F:$F, "&lt;&gt;No"),
   IF(C1357=2, 1000 - SUMIFS($Y:$Y, $A:$A, A1357, $C:$C, C1357, $E:$E, "Approved", $Z:$Z, "&lt;&gt;PFA GC", $F:$F, "&lt;&gt;No"),
   IF(C1357&gt;=3, 500 - SUMIFS($Y:$Y, $A:$A, A1357, $C:$C, C1357, $E:$E, "Approved", $Z:$Z, "&lt;&gt;PFA GC", $F:$F, "&lt;&gt;No"), "")))</f>
        <v>686.18</v>
      </c>
      <c r="E1357" s="16" t="s">
        <v>28</v>
      </c>
      <c r="F1357" s="28">
        <v>45568</v>
      </c>
      <c r="G1357" s="28" t="s">
        <v>30</v>
      </c>
      <c r="H1357" s="41" t="s">
        <v>93</v>
      </c>
      <c r="I1357" s="41" t="s">
        <v>94</v>
      </c>
      <c r="J1357" s="41">
        <v>68504</v>
      </c>
      <c r="K1357" s="41" t="s">
        <v>95</v>
      </c>
      <c r="L1357" s="55">
        <v>23832</v>
      </c>
      <c r="M1357" s="41" t="s">
        <v>101</v>
      </c>
      <c r="N1357" s="41" t="s">
        <v>102</v>
      </c>
      <c r="O1357" s="41" t="s">
        <v>98</v>
      </c>
      <c r="P1357" s="41" t="s">
        <v>270</v>
      </c>
      <c r="Q1357" s="41" t="s">
        <v>231</v>
      </c>
      <c r="R1357" s="7" t="s">
        <v>507</v>
      </c>
      <c r="S1357" s="41">
        <v>1</v>
      </c>
      <c r="T1357" s="46">
        <v>3038</v>
      </c>
      <c r="U1357" s="7">
        <v>10</v>
      </c>
      <c r="V1357" s="34" t="s">
        <v>85</v>
      </c>
      <c r="W1357" s="41" t="s">
        <v>107</v>
      </c>
      <c r="X1357" s="7" t="s">
        <v>43</v>
      </c>
      <c r="Y1357" s="10">
        <v>813.82</v>
      </c>
      <c r="Z1357" s="41" t="s">
        <v>232</v>
      </c>
      <c r="AA1357" s="41" t="s">
        <v>898</v>
      </c>
      <c r="AB1357" s="63"/>
      <c r="AC1357" s="41"/>
      <c r="AF1357" s="23"/>
    </row>
    <row r="1358" spans="1:32" ht="15" customHeight="1" x14ac:dyDescent="0.25">
      <c r="A1358" s="30" t="s">
        <v>1844</v>
      </c>
      <c r="B1358" s="25">
        <v>45560</v>
      </c>
      <c r="C1358" s="29">
        <f>YEAR(B1358) - YEAR(_xlfn.MINIFS($B:$B, $A:$A, A1358)) + 1</f>
        <v>1</v>
      </c>
      <c r="D1358" s="15">
        <f>IF(C1358=1, 1500 - SUMIFS($Y:$Y, $A:$A, A1358, $C:$C, C1358, $E:$E, "Approved", $Z:$Z, "&lt;&gt;PFA GC", $F:$F, "&lt;&gt;No"),
   IF(C1358=2, 1000 - SUMIFS($Y:$Y, $A:$A, A1358, $C:$C, C1358, $E:$E, "Approved", $Z:$Z, "&lt;&gt;PFA GC", $F:$F, "&lt;&gt;No"),
   IF(C1358&gt;=3, 500 - SUMIFS($Y:$Y, $A:$A, A1358, $C:$C, C1358, $E:$E, "Approved", $Z:$Z, "&lt;&gt;PFA GC", $F:$F, "&lt;&gt;No"), "")))</f>
        <v>198.20000000000005</v>
      </c>
      <c r="E1358" s="16" t="s">
        <v>28</v>
      </c>
      <c r="F1358" s="28">
        <v>45568</v>
      </c>
      <c r="G1358" s="28" t="s">
        <v>30</v>
      </c>
      <c r="H1358" s="23" t="s">
        <v>93</v>
      </c>
      <c r="I1358" s="23" t="s">
        <v>94</v>
      </c>
      <c r="J1358" s="23">
        <v>68503</v>
      </c>
      <c r="K1358" s="37" t="s">
        <v>95</v>
      </c>
      <c r="L1358" s="20">
        <v>24382</v>
      </c>
      <c r="M1358" s="37" t="s">
        <v>108</v>
      </c>
      <c r="N1358" s="37" t="s">
        <v>97</v>
      </c>
      <c r="O1358" s="37" t="s">
        <v>850</v>
      </c>
      <c r="P1358" s="37" t="s">
        <v>270</v>
      </c>
      <c r="Q1358" s="37" t="s">
        <v>114</v>
      </c>
      <c r="R1358" s="7" t="s">
        <v>507</v>
      </c>
      <c r="S1358" s="23">
        <v>4</v>
      </c>
      <c r="T1358" s="43">
        <v>5239.8</v>
      </c>
      <c r="U1358" s="7">
        <v>15</v>
      </c>
      <c r="V1358" s="34" t="s">
        <v>81</v>
      </c>
      <c r="W1358" s="23" t="s">
        <v>610</v>
      </c>
      <c r="X1358" s="7" t="s">
        <v>45</v>
      </c>
      <c r="Y1358" s="10">
        <v>201.8</v>
      </c>
      <c r="Z1358" s="23" t="s">
        <v>232</v>
      </c>
      <c r="AA1358" s="12" t="s">
        <v>104</v>
      </c>
      <c r="AB1358" s="51"/>
      <c r="AC1358" s="23"/>
      <c r="AF1358" s="23"/>
    </row>
    <row r="1359" spans="1:32" ht="15" customHeight="1" x14ac:dyDescent="0.25">
      <c r="A1359" s="42" t="s">
        <v>1448</v>
      </c>
      <c r="B1359" s="32">
        <v>45560</v>
      </c>
      <c r="C1359" s="44">
        <f>YEAR(B1359) - YEAR(_xlfn.MINIFS($B:$B, $A:$A, A1359)) + 1</f>
        <v>2</v>
      </c>
      <c r="D1359" s="15">
        <f>IF(C1359=1, 1500 - SUMIFS($Y:$Y, $A:$A, A1359, $C:$C, C1359, $E:$E, "Approved", $Z:$Z, "&lt;&gt;PFA GC", $F:$F, "&lt;&gt;No"),
   IF(C1359=2, 1000 - SUMIFS($Y:$Y, $A:$A, A1359, $C:$C, C1359, $E:$E, "Approved", $Z:$Z, "&lt;&gt;PFA GC", $F:$F, "&lt;&gt;No"),
   IF(C1359&gt;=3, 500 - SUMIFS($Y:$Y, $A:$A, A1359, $C:$C, C1359, $E:$E, "Approved", $Z:$Z, "&lt;&gt;PFA GC", $F:$F, "&lt;&gt;No"), "")))</f>
        <v>33</v>
      </c>
      <c r="E1359" s="16" t="s">
        <v>28</v>
      </c>
      <c r="F1359" s="49">
        <v>45560</v>
      </c>
      <c r="G1359" s="44" t="s">
        <v>30</v>
      </c>
      <c r="H1359" s="41" t="s">
        <v>31</v>
      </c>
      <c r="I1359" s="41" t="s">
        <v>31</v>
      </c>
      <c r="J1359" s="41" t="s">
        <v>31</v>
      </c>
      <c r="K1359" s="41" t="s">
        <v>31</v>
      </c>
      <c r="L1359" s="20">
        <v>25519</v>
      </c>
      <c r="M1359" s="45" t="s">
        <v>31</v>
      </c>
      <c r="N1359" s="41" t="s">
        <v>31</v>
      </c>
      <c r="O1359" s="41" t="s">
        <v>31</v>
      </c>
      <c r="P1359" s="41" t="s">
        <v>31</v>
      </c>
      <c r="Q1359" s="41" t="s">
        <v>31</v>
      </c>
      <c r="R1359" s="7" t="s">
        <v>31</v>
      </c>
      <c r="S1359" s="41" t="s">
        <v>31</v>
      </c>
      <c r="T1359" s="46" t="s">
        <v>31</v>
      </c>
      <c r="U1359" s="7" t="s">
        <v>31</v>
      </c>
      <c r="V1359" s="22" t="s">
        <v>32</v>
      </c>
      <c r="W1359" s="41" t="s">
        <v>61</v>
      </c>
      <c r="X1359" s="7" t="s">
        <v>33</v>
      </c>
      <c r="Y1359" s="10">
        <v>161</v>
      </c>
      <c r="Z1359" s="23" t="s">
        <v>38</v>
      </c>
      <c r="AA1359" s="12" t="s">
        <v>59</v>
      </c>
      <c r="AB1359" s="51" t="s">
        <v>29</v>
      </c>
      <c r="AC1359" s="23" t="s">
        <v>91</v>
      </c>
      <c r="AF1359" s="23"/>
    </row>
    <row r="1360" spans="1:32" ht="15" customHeight="1" x14ac:dyDescent="0.25">
      <c r="A1360" s="42" t="s">
        <v>1349</v>
      </c>
      <c r="B1360" s="32">
        <v>45560</v>
      </c>
      <c r="C1360" s="44">
        <f>YEAR(B1360) - YEAR(_xlfn.MINIFS($B:$B, $A:$A, A1360)) + 1</f>
        <v>2</v>
      </c>
      <c r="D1360" s="15">
        <f>IF(C1360=1, 1500 - SUMIFS($Y:$Y, $A:$A, A1360, $C:$C, C1360, $E:$E, "Approved", $Z:$Z, "&lt;&gt;PFA GC", $F:$F, "&lt;&gt;No"),
   IF(C1360=2, 1000 - SUMIFS($Y:$Y, $A:$A, A1360, $C:$C, C1360, $E:$E, "Approved", $Z:$Z, "&lt;&gt;PFA GC", $F:$F, "&lt;&gt;No"),
   IF(C1360&gt;=3, 500 - SUMIFS($Y:$Y, $A:$A, A1360, $C:$C, C1360, $E:$E, "Approved", $Z:$Z, "&lt;&gt;PFA GC", $F:$F, "&lt;&gt;No"), "")))</f>
        <v>0</v>
      </c>
      <c r="E1360" s="16" t="s">
        <v>28</v>
      </c>
      <c r="F1360" s="28">
        <v>45568</v>
      </c>
      <c r="G1360" s="28" t="s">
        <v>30</v>
      </c>
      <c r="H1360" s="41" t="s">
        <v>93</v>
      </c>
      <c r="I1360" s="41" t="s">
        <v>94</v>
      </c>
      <c r="J1360" s="41">
        <v>68516</v>
      </c>
      <c r="K1360" s="41" t="s">
        <v>95</v>
      </c>
      <c r="L1360" s="55">
        <v>27994</v>
      </c>
      <c r="M1360" s="41" t="s">
        <v>101</v>
      </c>
      <c r="N1360" s="41" t="s">
        <v>97</v>
      </c>
      <c r="O1360" s="41" t="s">
        <v>41</v>
      </c>
      <c r="P1360" s="41" t="s">
        <v>303</v>
      </c>
      <c r="Q1360" s="41" t="s">
        <v>231</v>
      </c>
      <c r="R1360" s="7" t="s">
        <v>499</v>
      </c>
      <c r="S1360" s="41">
        <v>2</v>
      </c>
      <c r="T1360" s="46">
        <v>1775.2</v>
      </c>
      <c r="U1360" s="7">
        <v>4</v>
      </c>
      <c r="V1360" s="41" t="s">
        <v>85</v>
      </c>
      <c r="W1360" s="41" t="s">
        <v>107</v>
      </c>
      <c r="X1360" s="7" t="s">
        <v>43</v>
      </c>
      <c r="Y1360" s="10">
        <v>1000</v>
      </c>
      <c r="Z1360" s="41" t="s">
        <v>232</v>
      </c>
      <c r="AA1360" s="41" t="s">
        <v>57</v>
      </c>
      <c r="AB1360" s="63"/>
      <c r="AC1360" s="41"/>
      <c r="AF1360" s="23"/>
    </row>
    <row r="1361" spans="1:32" ht="15" customHeight="1" x14ac:dyDescent="0.25">
      <c r="A1361" s="42" t="s">
        <v>1867</v>
      </c>
      <c r="B1361" s="32">
        <v>45560</v>
      </c>
      <c r="C1361" s="29">
        <f>YEAR(B1361) - YEAR(_xlfn.MINIFS($B:$B, $A:$A, A1361)) + 1</f>
        <v>1</v>
      </c>
      <c r="D1361" s="15">
        <f>IF(C1361=1, 1500 - SUMIFS($Y:$Y, $A:$A, A1361, $C:$C, C1361, $E:$E, "Approved", $Z:$Z, "&lt;&gt;PFA GC", $F:$F, "&lt;&gt;No"),
   IF(C1361=2, 1000 - SUMIFS($Y:$Y, $A:$A, A1361, $C:$C, C1361, $E:$E, "Approved", $Z:$Z, "&lt;&gt;PFA GC", $F:$F, "&lt;&gt;No"),
   IF(C1361&gt;=3, 500 - SUMIFS($Y:$Y, $A:$A, A1361, $C:$C, C1361, $E:$E, "Approved", $Z:$Z, "&lt;&gt;PFA GC", $F:$F, "&lt;&gt;No"), "")))</f>
        <v>1500</v>
      </c>
      <c r="E1361" s="36" t="s">
        <v>139</v>
      </c>
      <c r="F1361" s="28" t="s">
        <v>99</v>
      </c>
      <c r="G1361" s="44" t="s">
        <v>319</v>
      </c>
      <c r="H1361" s="41" t="s">
        <v>494</v>
      </c>
      <c r="I1361" s="41" t="s">
        <v>94</v>
      </c>
      <c r="J1361" s="41">
        <v>68123</v>
      </c>
      <c r="K1361" s="41" t="s">
        <v>95</v>
      </c>
      <c r="L1361" s="55">
        <v>30199</v>
      </c>
      <c r="M1361" s="41" t="s">
        <v>101</v>
      </c>
      <c r="N1361" s="41" t="s">
        <v>97</v>
      </c>
      <c r="O1361" s="41" t="s">
        <v>41</v>
      </c>
      <c r="P1361" s="41" t="s">
        <v>270</v>
      </c>
      <c r="Q1361" s="41" t="s">
        <v>114</v>
      </c>
      <c r="R1361" s="7" t="s">
        <v>499</v>
      </c>
      <c r="S1361" s="41">
        <v>5</v>
      </c>
      <c r="T1361" s="46">
        <v>1732</v>
      </c>
      <c r="U1361" s="7">
        <v>50</v>
      </c>
      <c r="V1361" s="48" t="s">
        <v>47</v>
      </c>
      <c r="W1361" s="41" t="s">
        <v>899</v>
      </c>
      <c r="X1361" s="7" t="s">
        <v>141</v>
      </c>
      <c r="Y1361" s="10">
        <v>4700</v>
      </c>
      <c r="Z1361" s="41"/>
      <c r="AA1361" s="41"/>
      <c r="AB1361" s="63"/>
      <c r="AC1361" s="41"/>
      <c r="AF1361" s="23"/>
    </row>
    <row r="1362" spans="1:32" ht="15" customHeight="1" x14ac:dyDescent="0.25">
      <c r="A1362" s="42" t="s">
        <v>1887</v>
      </c>
      <c r="B1362" s="32">
        <v>45560</v>
      </c>
      <c r="C1362" s="44">
        <f>YEAR(B1362) - YEAR(_xlfn.MINIFS($B:$B, $A:$A, A1362)) + 1</f>
        <v>1</v>
      </c>
      <c r="D1362" s="15">
        <f>IF(C1362=1, 1500 - SUMIFS($Y:$Y, $A:$A, A1362, $C:$C, C1362, $E:$E, "Approved", $Z:$Z, "&lt;&gt;PFA GC", $F:$F, "&lt;&gt;No"),
   IF(C1362=2, 1000 - SUMIFS($Y:$Y, $A:$A, A1362, $C:$C, C1362, $E:$E, "Approved", $Z:$Z, "&lt;&gt;PFA GC", $F:$F, "&lt;&gt;No"),
   IF(C1362&gt;=3, 500 - SUMIFS($Y:$Y, $A:$A, A1362, $C:$C, C1362, $E:$E, "Approved", $Z:$Z, "&lt;&gt;PFA GC", $F:$F, "&lt;&gt;No"), "")))</f>
        <v>583.88</v>
      </c>
      <c r="E1362" s="16" t="s">
        <v>28</v>
      </c>
      <c r="F1362" s="28">
        <v>45574</v>
      </c>
      <c r="G1362" s="28" t="s">
        <v>30</v>
      </c>
      <c r="H1362" s="41" t="s">
        <v>470</v>
      </c>
      <c r="I1362" s="41" t="s">
        <v>471</v>
      </c>
      <c r="J1362" s="41">
        <v>51503</v>
      </c>
      <c r="K1362" s="41" t="s">
        <v>95</v>
      </c>
      <c r="L1362" s="55">
        <v>31527</v>
      </c>
      <c r="M1362" s="41" t="s">
        <v>96</v>
      </c>
      <c r="N1362" s="41" t="s">
        <v>97</v>
      </c>
      <c r="O1362" s="41" t="s">
        <v>98</v>
      </c>
      <c r="P1362" s="41" t="s">
        <v>270</v>
      </c>
      <c r="Q1362" s="41" t="s">
        <v>323</v>
      </c>
      <c r="R1362" s="7" t="s">
        <v>488</v>
      </c>
      <c r="S1362" s="41">
        <v>5</v>
      </c>
      <c r="T1362" s="46">
        <v>5389</v>
      </c>
      <c r="U1362" s="7">
        <v>20</v>
      </c>
      <c r="V1362" s="22" t="s">
        <v>47</v>
      </c>
      <c r="W1362" s="41" t="s">
        <v>368</v>
      </c>
      <c r="X1362" s="7" t="s">
        <v>45</v>
      </c>
      <c r="Y1362" s="10">
        <v>916.12</v>
      </c>
      <c r="Z1362" s="41"/>
      <c r="AA1362" s="41"/>
      <c r="AB1362" s="63"/>
      <c r="AC1362" s="41"/>
      <c r="AF1362" s="23"/>
    </row>
    <row r="1363" spans="1:32" ht="15" customHeight="1" x14ac:dyDescent="0.25">
      <c r="A1363" s="42" t="s">
        <v>1328</v>
      </c>
      <c r="B1363" s="32">
        <v>45560</v>
      </c>
      <c r="C1363" s="44">
        <f>YEAR(B1363) - YEAR(_xlfn.MINIFS($B:$B, $A:$A, A1363)) + 1</f>
        <v>2</v>
      </c>
      <c r="D1363" s="15">
        <f>IF(C1363=1, 1500 - SUMIFS($Y:$Y, $A:$A, A1363, $C:$C, C1363, $E:$E, "Approved", $Z:$Z, "&lt;&gt;PFA GC", $F:$F, "&lt;&gt;No"),
   IF(C1363=2, 1000 - SUMIFS($Y:$Y, $A:$A, A1363, $C:$C, C1363, $E:$E, "Approved", $Z:$Z, "&lt;&gt;PFA GC", $F:$F, "&lt;&gt;No"),
   IF(C1363&gt;=3, 500 - SUMIFS($Y:$Y, $A:$A, A1363, $C:$C, C1363, $E:$E, "Approved", $Z:$Z, "&lt;&gt;PFA GC", $F:$F, "&lt;&gt;No"), "")))</f>
        <v>500</v>
      </c>
      <c r="E1363" s="16" t="s">
        <v>28</v>
      </c>
      <c r="F1363" s="49">
        <v>45568</v>
      </c>
      <c r="G1363" s="49" t="s">
        <v>30</v>
      </c>
      <c r="H1363" s="41" t="s">
        <v>93</v>
      </c>
      <c r="I1363" s="41" t="s">
        <v>94</v>
      </c>
      <c r="J1363" s="41">
        <v>68504</v>
      </c>
      <c r="K1363" s="41" t="s">
        <v>95</v>
      </c>
      <c r="L1363" s="55">
        <v>31871</v>
      </c>
      <c r="M1363" s="41" t="s">
        <v>101</v>
      </c>
      <c r="N1363" s="41" t="s">
        <v>97</v>
      </c>
      <c r="O1363" s="41" t="s">
        <v>98</v>
      </c>
      <c r="P1363" s="41" t="s">
        <v>270</v>
      </c>
      <c r="Q1363" s="41" t="s">
        <v>114</v>
      </c>
      <c r="R1363" s="7" t="s">
        <v>499</v>
      </c>
      <c r="S1363" s="41">
        <v>2</v>
      </c>
      <c r="T1363" s="46">
        <v>967</v>
      </c>
      <c r="U1363" s="7">
        <v>16</v>
      </c>
      <c r="V1363" s="41" t="s">
        <v>85</v>
      </c>
      <c r="W1363" s="41" t="s">
        <v>130</v>
      </c>
      <c r="X1363" s="7" t="s">
        <v>34</v>
      </c>
      <c r="Y1363" s="10">
        <v>250</v>
      </c>
      <c r="Z1363" s="41" t="s">
        <v>37</v>
      </c>
      <c r="AA1363" s="41" t="s">
        <v>52</v>
      </c>
      <c r="AB1363" s="63"/>
      <c r="AC1363" s="41"/>
      <c r="AF1363" s="23"/>
    </row>
    <row r="1364" spans="1:32" ht="15" customHeight="1" x14ac:dyDescent="0.25">
      <c r="A1364" s="42" t="s">
        <v>1888</v>
      </c>
      <c r="B1364" s="32">
        <v>45560</v>
      </c>
      <c r="C1364" s="44">
        <f>YEAR(B1364) - YEAR(_xlfn.MINIFS($B:$B, $A:$A, A1364)) + 1</f>
        <v>1</v>
      </c>
      <c r="D1364" s="15">
        <f>IF(C1364=1, 1500 - SUMIFS($Y:$Y, $A:$A, A1364, $C:$C, C1364, $E:$E, "Approved", $Z:$Z, "&lt;&gt;PFA GC", $F:$F, "&lt;&gt;No"),
   IF(C1364=2, 1000 - SUMIFS($Y:$Y, $A:$A, A1364, $C:$C, C1364, $E:$E, "Approved", $Z:$Z, "&lt;&gt;PFA GC", $F:$F, "&lt;&gt;No"),
   IF(C1364&gt;=3, 500 - SUMIFS($Y:$Y, $A:$A, A1364, $C:$C, C1364, $E:$E, "Approved", $Z:$Z, "&lt;&gt;PFA GC", $F:$F, "&lt;&gt;No"), "")))</f>
        <v>385</v>
      </c>
      <c r="E1364" s="16" t="s">
        <v>28</v>
      </c>
      <c r="F1364" s="28">
        <v>45568</v>
      </c>
      <c r="G1364" s="28" t="s">
        <v>30</v>
      </c>
      <c r="H1364" s="41" t="s">
        <v>93</v>
      </c>
      <c r="I1364" s="41" t="s">
        <v>94</v>
      </c>
      <c r="J1364" s="41">
        <v>68521</v>
      </c>
      <c r="K1364" s="41" t="s">
        <v>95</v>
      </c>
      <c r="L1364" s="55">
        <v>36977</v>
      </c>
      <c r="M1364" s="41" t="s">
        <v>101</v>
      </c>
      <c r="N1364" s="41" t="s">
        <v>97</v>
      </c>
      <c r="O1364" s="41" t="s">
        <v>98</v>
      </c>
      <c r="P1364" s="41" t="s">
        <v>270</v>
      </c>
      <c r="Q1364" s="41" t="s">
        <v>114</v>
      </c>
      <c r="R1364" s="7" t="s">
        <v>507</v>
      </c>
      <c r="S1364" s="41">
        <v>2</v>
      </c>
      <c r="T1364" s="46">
        <v>0</v>
      </c>
      <c r="U1364" s="7">
        <v>36</v>
      </c>
      <c r="V1364" s="34" t="s">
        <v>81</v>
      </c>
      <c r="W1364" s="41" t="s">
        <v>900</v>
      </c>
      <c r="X1364" s="7" t="s">
        <v>43</v>
      </c>
      <c r="Y1364" s="10">
        <v>1115</v>
      </c>
      <c r="Z1364" s="41" t="s">
        <v>232</v>
      </c>
      <c r="AA1364" s="41" t="s">
        <v>721</v>
      </c>
      <c r="AB1364" s="63"/>
      <c r="AC1364" s="41"/>
      <c r="AF1364" s="23"/>
    </row>
    <row r="1365" spans="1:32" ht="15" customHeight="1" x14ac:dyDescent="0.25">
      <c r="A1365" s="42" t="s">
        <v>1889</v>
      </c>
      <c r="B1365" s="32">
        <v>45561</v>
      </c>
      <c r="C1365" s="44">
        <f>YEAR(B1365) - YEAR(_xlfn.MINIFS($B:$B, $A:$A, A1365)) + 1</f>
        <v>1</v>
      </c>
      <c r="D1365" s="15">
        <f>IF(C1365=1, 1500 - SUMIFS($Y:$Y, $A:$A, A1365, $C:$C, C1365, $E:$E, "Approved", $Z:$Z, "&lt;&gt;PFA GC", $F:$F, "&lt;&gt;No"),
   IF(C1365=2, 1000 - SUMIFS($Y:$Y, $A:$A, A1365, $C:$C, C1365, $E:$E, "Approved", $Z:$Z, "&lt;&gt;PFA GC", $F:$F, "&lt;&gt;No"),
   IF(C1365&gt;=3, 500 - SUMIFS($Y:$Y, $A:$A, A1365, $C:$C, C1365, $E:$E, "Approved", $Z:$Z, "&lt;&gt;PFA GC", $F:$F, "&lt;&gt;No"), "")))</f>
        <v>500</v>
      </c>
      <c r="E1365" s="16" t="s">
        <v>28</v>
      </c>
      <c r="F1365" s="49">
        <v>45568</v>
      </c>
      <c r="G1365" s="28" t="s">
        <v>30</v>
      </c>
      <c r="H1365" s="41" t="s">
        <v>93</v>
      </c>
      <c r="I1365" s="23" t="s">
        <v>125</v>
      </c>
      <c r="J1365" s="41">
        <v>68521</v>
      </c>
      <c r="K1365" s="41" t="s">
        <v>901</v>
      </c>
      <c r="L1365" s="55">
        <v>31809</v>
      </c>
      <c r="M1365" s="41" t="s">
        <v>96</v>
      </c>
      <c r="N1365" s="41" t="s">
        <v>102</v>
      </c>
      <c r="O1365" s="41" t="s">
        <v>98</v>
      </c>
      <c r="P1365" s="41" t="s">
        <v>270</v>
      </c>
      <c r="Q1365" s="41" t="s">
        <v>114</v>
      </c>
      <c r="R1365" s="7" t="s">
        <v>488</v>
      </c>
      <c r="S1365" s="41">
        <v>9</v>
      </c>
      <c r="T1365" s="46">
        <v>3200</v>
      </c>
      <c r="U1365" s="7">
        <v>34</v>
      </c>
      <c r="V1365" s="34" t="s">
        <v>81</v>
      </c>
      <c r="W1365" s="41" t="s">
        <v>883</v>
      </c>
      <c r="X1365" s="7" t="s">
        <v>43</v>
      </c>
      <c r="Y1365" s="10">
        <v>1000</v>
      </c>
      <c r="Z1365" s="41" t="s">
        <v>232</v>
      </c>
      <c r="AA1365" s="41" t="s">
        <v>902</v>
      </c>
      <c r="AB1365" s="63"/>
      <c r="AC1365" s="41"/>
      <c r="AF1365" s="23"/>
    </row>
    <row r="1366" spans="1:32" ht="15" customHeight="1" x14ac:dyDescent="0.25">
      <c r="A1366" s="42" t="s">
        <v>1890</v>
      </c>
      <c r="B1366" s="32">
        <v>45562</v>
      </c>
      <c r="C1366" s="44">
        <f>YEAR(B1366) - YEAR(_xlfn.MINIFS($B:$B, $A:$A, A1366)) + 1</f>
        <v>1</v>
      </c>
      <c r="D1366" s="15">
        <f>IF(C1366=1, 1500 - SUMIFS($Y:$Y, $A:$A, A1366, $C:$C, C1366, $E:$E, "Approved", $Z:$Z, "&lt;&gt;PFA GC", $F:$F, "&lt;&gt;No"),
   IF(C1366=2, 1000 - SUMIFS($Y:$Y, $A:$A, A1366, $C:$C, C1366, $E:$E, "Approved", $Z:$Z, "&lt;&gt;PFA GC", $F:$F, "&lt;&gt;No"),
   IF(C1366&gt;=3, 500 - SUMIFS($Y:$Y, $A:$A, A1366, $C:$C, C1366, $E:$E, "Approved", $Z:$Z, "&lt;&gt;PFA GC", $F:$F, "&lt;&gt;No"), "")))</f>
        <v>45</v>
      </c>
      <c r="E1366" s="16" t="s">
        <v>28</v>
      </c>
      <c r="F1366" s="28">
        <v>45587</v>
      </c>
      <c r="G1366" s="28" t="s">
        <v>30</v>
      </c>
      <c r="H1366" s="41" t="s">
        <v>100</v>
      </c>
      <c r="I1366" s="41" t="s">
        <v>94</v>
      </c>
      <c r="J1366" s="41">
        <v>68134</v>
      </c>
      <c r="K1366" s="41" t="s">
        <v>95</v>
      </c>
      <c r="L1366" s="55">
        <v>28618</v>
      </c>
      <c r="M1366" s="41" t="s">
        <v>101</v>
      </c>
      <c r="N1366" s="41" t="s">
        <v>97</v>
      </c>
      <c r="O1366" s="41" t="s">
        <v>98</v>
      </c>
      <c r="P1366" s="41" t="s">
        <v>270</v>
      </c>
      <c r="Q1366" s="41" t="s">
        <v>114</v>
      </c>
      <c r="R1366" s="7" t="s">
        <v>488</v>
      </c>
      <c r="S1366" s="41">
        <v>2</v>
      </c>
      <c r="T1366" s="46">
        <v>628</v>
      </c>
      <c r="U1366" s="7">
        <v>10</v>
      </c>
      <c r="V1366" s="22" t="s">
        <v>47</v>
      </c>
      <c r="W1366" s="41" t="s">
        <v>368</v>
      </c>
      <c r="X1366" s="7" t="s">
        <v>34</v>
      </c>
      <c r="Y1366" s="10">
        <v>350</v>
      </c>
      <c r="Z1366" s="41" t="s">
        <v>37</v>
      </c>
      <c r="AA1366" s="41" t="s">
        <v>52</v>
      </c>
      <c r="AB1366" s="63"/>
      <c r="AC1366" s="41"/>
      <c r="AF1366" s="23"/>
    </row>
    <row r="1367" spans="1:32" ht="15" customHeight="1" x14ac:dyDescent="0.25">
      <c r="A1367" s="42" t="s">
        <v>1890</v>
      </c>
      <c r="B1367" s="32">
        <v>45562</v>
      </c>
      <c r="C1367" s="44">
        <f>YEAR(B1367) - YEAR(_xlfn.MINIFS($B:$B, $A:$A, A1367)) + 1</f>
        <v>1</v>
      </c>
      <c r="D1367" s="15">
        <f>IF(C1367=1, 1500 - SUMIFS($Y:$Y, $A:$A, A1367, $C:$C, C1367, $E:$E, "Approved", $Z:$Z, "&lt;&gt;PFA GC", $F:$F, "&lt;&gt;No"),
   IF(C1367=2, 1000 - SUMIFS($Y:$Y, $A:$A, A1367, $C:$C, C1367, $E:$E, "Approved", $Z:$Z, "&lt;&gt;PFA GC", $F:$F, "&lt;&gt;No"),
   IF(C1367&gt;=3, 500 - SUMIFS($Y:$Y, $A:$A, A1367, $C:$C, C1367, $E:$E, "Approved", $Z:$Z, "&lt;&gt;PFA GC", $F:$F, "&lt;&gt;No"), "")))</f>
        <v>45</v>
      </c>
      <c r="E1367" s="16" t="s">
        <v>28</v>
      </c>
      <c r="F1367" s="28">
        <v>45568</v>
      </c>
      <c r="G1367" s="28" t="s">
        <v>30</v>
      </c>
      <c r="H1367" s="41" t="s">
        <v>100</v>
      </c>
      <c r="I1367" s="41" t="s">
        <v>94</v>
      </c>
      <c r="J1367" s="41">
        <v>68134</v>
      </c>
      <c r="K1367" s="41" t="s">
        <v>95</v>
      </c>
      <c r="L1367" s="55">
        <v>28618</v>
      </c>
      <c r="M1367" s="41" t="s">
        <v>101</v>
      </c>
      <c r="N1367" s="41" t="s">
        <v>97</v>
      </c>
      <c r="O1367" s="41" t="s">
        <v>98</v>
      </c>
      <c r="P1367" s="41" t="s">
        <v>270</v>
      </c>
      <c r="Q1367" s="41" t="s">
        <v>114</v>
      </c>
      <c r="R1367" s="7" t="s">
        <v>488</v>
      </c>
      <c r="S1367" s="41">
        <v>2</v>
      </c>
      <c r="T1367" s="46">
        <v>628</v>
      </c>
      <c r="U1367" s="7">
        <v>10</v>
      </c>
      <c r="V1367" s="22" t="s">
        <v>47</v>
      </c>
      <c r="W1367" s="41" t="s">
        <v>368</v>
      </c>
      <c r="X1367" s="7" t="s">
        <v>43</v>
      </c>
      <c r="Y1367" s="10">
        <v>1105</v>
      </c>
      <c r="Z1367" s="41" t="s">
        <v>38</v>
      </c>
      <c r="AA1367" s="41" t="s">
        <v>903</v>
      </c>
      <c r="AB1367" s="63"/>
      <c r="AC1367" s="41"/>
      <c r="AF1367" s="23"/>
    </row>
    <row r="1368" spans="1:32" ht="15" customHeight="1" x14ac:dyDescent="0.25">
      <c r="A1368" s="30" t="s">
        <v>1447</v>
      </c>
      <c r="B1368" s="25">
        <v>45562</v>
      </c>
      <c r="C1368" s="29">
        <f>YEAR(B1368) - YEAR(_xlfn.MINIFS($B:$B, $A:$A, A1368)) + 1</f>
        <v>2</v>
      </c>
      <c r="D1368" s="15">
        <f>IF(C1368=1, 1500 - SUMIFS($Y:$Y, $A:$A, A1368, $C:$C, C1368, $E:$E, "Approved", $Z:$Z, "&lt;&gt;PFA GC", $F:$F, "&lt;&gt;No"),
   IF(C1368=2, 1000 - SUMIFS($Y:$Y, $A:$A, A1368, $C:$C, C1368, $E:$E, "Approved", $Z:$Z, "&lt;&gt;PFA GC", $F:$F, "&lt;&gt;No"),
   IF(C1368&gt;=3, 500 - SUMIFS($Y:$Y, $A:$A, A1368, $C:$C, C1368, $E:$E, "Approved", $Z:$Z, "&lt;&gt;PFA GC", $F:$F, "&lt;&gt;No"), "")))</f>
        <v>-54.75</v>
      </c>
      <c r="E1368" s="16" t="s">
        <v>28</v>
      </c>
      <c r="F1368" s="28">
        <v>45562</v>
      </c>
      <c r="G1368" s="29" t="s">
        <v>30</v>
      </c>
      <c r="H1368" s="23" t="s">
        <v>476</v>
      </c>
      <c r="I1368" s="23" t="s">
        <v>94</v>
      </c>
      <c r="J1368" s="23">
        <v>68803</v>
      </c>
      <c r="K1368" s="37" t="s">
        <v>106</v>
      </c>
      <c r="L1368" s="20">
        <v>31470</v>
      </c>
      <c r="M1368" s="37" t="s">
        <v>101</v>
      </c>
      <c r="N1368" s="37" t="s">
        <v>97</v>
      </c>
      <c r="O1368" s="37" t="s">
        <v>98</v>
      </c>
      <c r="P1368" s="37" t="s">
        <v>303</v>
      </c>
      <c r="Q1368" s="37" t="s">
        <v>114</v>
      </c>
      <c r="R1368" s="7" t="s">
        <v>488</v>
      </c>
      <c r="S1368" s="23">
        <v>2</v>
      </c>
      <c r="T1368" s="43">
        <v>0</v>
      </c>
      <c r="U1368" s="7">
        <v>10</v>
      </c>
      <c r="V1368" s="48" t="s">
        <v>32</v>
      </c>
      <c r="W1368" s="23" t="s">
        <v>878</v>
      </c>
      <c r="X1368" s="7" t="s">
        <v>34</v>
      </c>
      <c r="Y1368" s="10">
        <v>200</v>
      </c>
      <c r="Z1368" s="23" t="s">
        <v>37</v>
      </c>
      <c r="AA1368" s="12" t="s">
        <v>52</v>
      </c>
      <c r="AB1368" s="51"/>
      <c r="AC1368" s="23"/>
      <c r="AF1368" s="23"/>
    </row>
    <row r="1369" spans="1:32" ht="15" customHeight="1" x14ac:dyDescent="0.25">
      <c r="A1369" s="42" t="s">
        <v>1447</v>
      </c>
      <c r="B1369" s="32">
        <v>45562</v>
      </c>
      <c r="C1369" s="44">
        <f>YEAR(B1369) - YEAR(_xlfn.MINIFS($B:$B, $A:$A, A1369)) + 1</f>
        <v>2</v>
      </c>
      <c r="D1369" s="15">
        <f>IF(C1369=1, 1500 - SUMIFS($Y:$Y, $A:$A, A1369, $C:$C, C1369, $E:$E, "Approved", $Z:$Z, "&lt;&gt;PFA GC", $F:$F, "&lt;&gt;No"),
   IF(C1369=2, 1000 - SUMIFS($Y:$Y, $A:$A, A1369, $C:$C, C1369, $E:$E, "Approved", $Z:$Z, "&lt;&gt;PFA GC", $F:$F, "&lt;&gt;No"),
   IF(C1369&gt;=3, 500 - SUMIFS($Y:$Y, $A:$A, A1369, $C:$C, C1369, $E:$E, "Approved", $Z:$Z, "&lt;&gt;PFA GC", $F:$F, "&lt;&gt;No"), "")))</f>
        <v>-54.75</v>
      </c>
      <c r="E1369" s="16" t="s">
        <v>28</v>
      </c>
      <c r="F1369" s="49">
        <v>45562</v>
      </c>
      <c r="G1369" s="28" t="s">
        <v>30</v>
      </c>
      <c r="H1369" s="41"/>
      <c r="I1369" s="41"/>
      <c r="J1369" s="41"/>
      <c r="K1369" s="41"/>
      <c r="L1369" s="55">
        <v>31470</v>
      </c>
      <c r="M1369" s="41"/>
      <c r="N1369" s="41"/>
      <c r="O1369" s="41"/>
      <c r="P1369" s="41"/>
      <c r="Q1369" s="41"/>
      <c r="R1369" s="7"/>
      <c r="S1369" s="41"/>
      <c r="T1369" s="46"/>
      <c r="U1369" s="7"/>
      <c r="V1369" s="22" t="s">
        <v>32</v>
      </c>
      <c r="W1369" s="41" t="s">
        <v>156</v>
      </c>
      <c r="X1369" s="7" t="s">
        <v>34</v>
      </c>
      <c r="Y1369" s="10">
        <v>150</v>
      </c>
      <c r="Z1369" s="23" t="s">
        <v>89</v>
      </c>
      <c r="AA1369" s="41" t="s">
        <v>63</v>
      </c>
      <c r="AB1369" s="63"/>
      <c r="AC1369" s="41"/>
      <c r="AF1369" s="23"/>
    </row>
    <row r="1370" spans="1:32" ht="15" customHeight="1" x14ac:dyDescent="0.25">
      <c r="A1370" s="42" t="s">
        <v>1891</v>
      </c>
      <c r="B1370" s="32">
        <v>45565</v>
      </c>
      <c r="C1370" s="29">
        <f>YEAR(B1370) - YEAR(_xlfn.MINIFS($B:$B, $A:$A, A1370)) + 1</f>
        <v>1</v>
      </c>
      <c r="D1370" s="15">
        <f>IF(C1370=1, 1500 - SUMIFS($Y:$Y, $A:$A, A1370, $C:$C, C1370, $E:$E, "Approved", $Z:$Z, "&lt;&gt;PFA GC", $F:$F, "&lt;&gt;No"),
   IF(C1370=2, 1000 - SUMIFS($Y:$Y, $A:$A, A1370, $C:$C, C1370, $E:$E, "Approved", $Z:$Z, "&lt;&gt;PFA GC", $F:$F, "&lt;&gt;No"),
   IF(C1370&gt;=3, 500 - SUMIFS($Y:$Y, $A:$A, A1370, $C:$C, C1370, $E:$E, "Approved", $Z:$Z, "&lt;&gt;PFA GC", $F:$F, "&lt;&gt;No"), "")))</f>
        <v>0</v>
      </c>
      <c r="E1370" s="16" t="s">
        <v>28</v>
      </c>
      <c r="F1370" s="28">
        <v>45574</v>
      </c>
      <c r="G1370" s="28" t="s">
        <v>30</v>
      </c>
      <c r="H1370" s="41" t="s">
        <v>446</v>
      </c>
      <c r="I1370" s="41" t="s">
        <v>94</v>
      </c>
      <c r="J1370" s="41">
        <v>68104</v>
      </c>
      <c r="K1370" s="41" t="s">
        <v>95</v>
      </c>
      <c r="L1370" s="55">
        <v>28191</v>
      </c>
      <c r="M1370" s="41" t="s">
        <v>96</v>
      </c>
      <c r="N1370" s="41" t="s">
        <v>102</v>
      </c>
      <c r="O1370" s="41" t="s">
        <v>98</v>
      </c>
      <c r="P1370" s="41" t="s">
        <v>270</v>
      </c>
      <c r="Q1370" s="41" t="s">
        <v>114</v>
      </c>
      <c r="R1370" s="7" t="s">
        <v>507</v>
      </c>
      <c r="S1370" s="41">
        <v>4</v>
      </c>
      <c r="T1370" s="46">
        <v>3089.75</v>
      </c>
      <c r="U1370" s="7">
        <v>10</v>
      </c>
      <c r="V1370" s="48" t="s">
        <v>32</v>
      </c>
      <c r="W1370" s="41" t="s">
        <v>890</v>
      </c>
      <c r="X1370" s="7" t="s">
        <v>45</v>
      </c>
      <c r="Y1370" s="10">
        <v>200</v>
      </c>
      <c r="Z1370" s="41"/>
      <c r="AA1370" s="41"/>
      <c r="AB1370" s="63"/>
      <c r="AC1370" s="41"/>
      <c r="AF1370" s="23"/>
    </row>
    <row r="1371" spans="1:32" ht="15" customHeight="1" x14ac:dyDescent="0.25">
      <c r="A1371" s="42" t="s">
        <v>1891</v>
      </c>
      <c r="B1371" s="32">
        <v>45565</v>
      </c>
      <c r="C1371" s="29">
        <f>YEAR(B1371) - YEAR(_xlfn.MINIFS($B:$B, $A:$A, A1371)) + 1</f>
        <v>1</v>
      </c>
      <c r="D1371" s="15">
        <f>IF(C1371=1, 1500 - SUMIFS($Y:$Y, $A:$A, A1371, $C:$C, C1371, $E:$E, "Approved", $Z:$Z, "&lt;&gt;PFA GC", $F:$F, "&lt;&gt;No"),
   IF(C1371=2, 1000 - SUMIFS($Y:$Y, $A:$A, A1371, $C:$C, C1371, $E:$E, "Approved", $Z:$Z, "&lt;&gt;PFA GC", $F:$F, "&lt;&gt;No"),
   IF(C1371&gt;=3, 500 - SUMIFS($Y:$Y, $A:$A, A1371, $C:$C, C1371, $E:$E, "Approved", $Z:$Z, "&lt;&gt;PFA GC", $F:$F, "&lt;&gt;No"), "")))</f>
        <v>0</v>
      </c>
      <c r="E1371" s="16" t="s">
        <v>28</v>
      </c>
      <c r="F1371" s="28">
        <v>45574</v>
      </c>
      <c r="G1371" s="28" t="s">
        <v>30</v>
      </c>
      <c r="H1371" s="41" t="s">
        <v>446</v>
      </c>
      <c r="I1371" s="41" t="s">
        <v>94</v>
      </c>
      <c r="J1371" s="41">
        <v>68104</v>
      </c>
      <c r="K1371" s="41" t="s">
        <v>95</v>
      </c>
      <c r="L1371" s="55">
        <v>28191</v>
      </c>
      <c r="M1371" s="41" t="s">
        <v>96</v>
      </c>
      <c r="N1371" s="41" t="s">
        <v>102</v>
      </c>
      <c r="O1371" s="41" t="s">
        <v>98</v>
      </c>
      <c r="P1371" s="41" t="s">
        <v>270</v>
      </c>
      <c r="Q1371" s="41" t="s">
        <v>114</v>
      </c>
      <c r="R1371" s="7" t="s">
        <v>507</v>
      </c>
      <c r="S1371" s="41">
        <v>4</v>
      </c>
      <c r="T1371" s="46">
        <v>3089.75</v>
      </c>
      <c r="U1371" s="7">
        <v>10</v>
      </c>
      <c r="V1371" s="22" t="s">
        <v>32</v>
      </c>
      <c r="W1371" s="41" t="s">
        <v>890</v>
      </c>
      <c r="X1371" s="7" t="s">
        <v>43</v>
      </c>
      <c r="Y1371" s="10">
        <v>1300</v>
      </c>
      <c r="Z1371" s="41"/>
      <c r="AA1371" s="41" t="s">
        <v>904</v>
      </c>
      <c r="AB1371" s="63"/>
      <c r="AC1371" s="41"/>
      <c r="AF1371" s="23"/>
    </row>
    <row r="1372" spans="1:32" ht="15" customHeight="1" x14ac:dyDescent="0.25">
      <c r="A1372" s="42" t="s">
        <v>1893</v>
      </c>
      <c r="B1372" s="32">
        <v>45566</v>
      </c>
      <c r="C1372" s="29">
        <f>YEAR(B1372) - YEAR(_xlfn.MINIFS($B:$B, $A:$A, A1372)) + 1</f>
        <v>1</v>
      </c>
      <c r="D1372" s="15">
        <f>IF(C1372=1, 1500 - SUMIFS($Y:$Y, $A:$A, A1372, $C:$C, C1372, $E:$E, "Approved", $Z:$Z, "&lt;&gt;PFA GC", $F:$F, "&lt;&gt;No"),
   IF(C1372=2, 1000 - SUMIFS($Y:$Y, $A:$A, A1372, $C:$C, C1372, $E:$E, "Approved", $Z:$Z, "&lt;&gt;PFA GC", $F:$F, "&lt;&gt;No"),
   IF(C1372&gt;=3, 500 - SUMIFS($Y:$Y, $A:$A, A1372, $C:$C, C1372, $E:$E, "Approved", $Z:$Z, "&lt;&gt;PFA GC", $F:$F, "&lt;&gt;No"), "")))</f>
        <v>1500</v>
      </c>
      <c r="E1372" s="16" t="s">
        <v>28</v>
      </c>
      <c r="F1372" s="49">
        <v>45566</v>
      </c>
      <c r="G1372" s="28" t="s">
        <v>30</v>
      </c>
      <c r="H1372" s="41"/>
      <c r="I1372" s="41"/>
      <c r="J1372" s="41"/>
      <c r="K1372" s="41"/>
      <c r="L1372" s="55">
        <v>17326</v>
      </c>
      <c r="M1372" s="41"/>
      <c r="N1372" s="41"/>
      <c r="O1372" s="41"/>
      <c r="P1372" s="41"/>
      <c r="Q1372" s="41"/>
      <c r="R1372" s="7"/>
      <c r="S1372" s="41"/>
      <c r="T1372" s="46"/>
      <c r="U1372" s="7"/>
      <c r="V1372" s="48" t="s">
        <v>32</v>
      </c>
      <c r="W1372" s="41" t="s">
        <v>250</v>
      </c>
      <c r="X1372" s="7" t="s">
        <v>34</v>
      </c>
      <c r="Y1372" s="10">
        <v>100</v>
      </c>
      <c r="Z1372" s="23" t="s">
        <v>89</v>
      </c>
      <c r="AA1372" s="41" t="s">
        <v>63</v>
      </c>
      <c r="AB1372" s="63"/>
      <c r="AC1372" s="41"/>
      <c r="AF1372" s="23"/>
    </row>
    <row r="1373" spans="1:32" ht="15" customHeight="1" x14ac:dyDescent="0.25">
      <c r="A1373" s="42" t="s">
        <v>1892</v>
      </c>
      <c r="B1373" s="32">
        <v>45566</v>
      </c>
      <c r="C1373" s="29">
        <f>YEAR(B1373) - YEAR(_xlfn.MINIFS($B:$B, $A:$A, A1373)) + 1</f>
        <v>1</v>
      </c>
      <c r="D1373" s="15">
        <f>IF(C1373=1, 1500 - SUMIFS($Y:$Y, $A:$A, A1373, $C:$C, C1373, $E:$E, "Approved", $Z:$Z, "&lt;&gt;PFA GC", $F:$F, "&lt;&gt;No"),
   IF(C1373=2, 1000 - SUMIFS($Y:$Y, $A:$A, A1373, $C:$C, C1373, $E:$E, "Approved", $Z:$Z, "&lt;&gt;PFA GC", $F:$F, "&lt;&gt;No"),
   IF(C1373&gt;=3, 500 - SUMIFS($Y:$Y, $A:$A, A1373, $C:$C, C1373, $E:$E, "Approved", $Z:$Z, "&lt;&gt;PFA GC", $F:$F, "&lt;&gt;No"), "")))</f>
        <v>1500</v>
      </c>
      <c r="E1373" s="16" t="s">
        <v>28</v>
      </c>
      <c r="F1373" s="49">
        <v>45566</v>
      </c>
      <c r="G1373" s="28" t="s">
        <v>30</v>
      </c>
      <c r="H1373" s="41"/>
      <c r="I1373" s="41"/>
      <c r="J1373" s="41"/>
      <c r="K1373" s="41"/>
      <c r="L1373" s="55">
        <v>22083</v>
      </c>
      <c r="M1373" s="41"/>
      <c r="N1373" s="41"/>
      <c r="O1373" s="41"/>
      <c r="P1373" s="41"/>
      <c r="Q1373" s="41"/>
      <c r="R1373" s="7"/>
      <c r="S1373" s="41"/>
      <c r="T1373" s="46"/>
      <c r="U1373" s="7"/>
      <c r="V1373" s="48" t="s">
        <v>32</v>
      </c>
      <c r="W1373" s="41" t="s">
        <v>693</v>
      </c>
      <c r="X1373" s="7" t="s">
        <v>34</v>
      </c>
      <c r="Y1373" s="10">
        <v>50</v>
      </c>
      <c r="Z1373" s="23" t="s">
        <v>89</v>
      </c>
      <c r="AA1373" s="41" t="s">
        <v>63</v>
      </c>
      <c r="AB1373" s="63"/>
      <c r="AC1373" s="41"/>
      <c r="AF1373" s="23"/>
    </row>
    <row r="1374" spans="1:32" ht="15" customHeight="1" x14ac:dyDescent="0.25">
      <c r="A1374" s="42" t="s">
        <v>1208</v>
      </c>
      <c r="B1374" s="32">
        <v>45567</v>
      </c>
      <c r="C1374" s="29">
        <f>YEAR(B1374) - YEAR(_xlfn.MINIFS($B:$B, $A:$A, A1374)) + 1</f>
        <v>1</v>
      </c>
      <c r="D1374" s="15">
        <f>IF(C1374=1, 1500 - SUMIFS($Y:$Y, $A:$A, A1374, $C:$C, C1374, $E:$E, "Approved", $Z:$Z, "&lt;&gt;PFA GC", $F:$F, "&lt;&gt;No"),
   IF(C1374=2, 1000 - SUMIFS($Y:$Y, $A:$A, A1374, $C:$C, C1374, $E:$E, "Approved", $Z:$Z, "&lt;&gt;PFA GC", $F:$F, "&lt;&gt;No"),
   IF(C1374&gt;=3, 500 - SUMIFS($Y:$Y, $A:$A, A1374, $C:$C, C1374, $E:$E, "Approved", $Z:$Z, "&lt;&gt;PFA GC", $F:$F, "&lt;&gt;No"), "")))</f>
        <v>614.97</v>
      </c>
      <c r="E1374" s="16" t="s">
        <v>28</v>
      </c>
      <c r="F1374" s="28">
        <v>45574</v>
      </c>
      <c r="G1374" s="28" t="s">
        <v>30</v>
      </c>
      <c r="H1374" s="41" t="s">
        <v>93</v>
      </c>
      <c r="I1374" s="41" t="s">
        <v>94</v>
      </c>
      <c r="J1374" s="41">
        <v>68521</v>
      </c>
      <c r="K1374" s="41" t="s">
        <v>95</v>
      </c>
      <c r="L1374" s="55">
        <v>20616</v>
      </c>
      <c r="M1374" s="41" t="s">
        <v>101</v>
      </c>
      <c r="N1374" s="41" t="s">
        <v>102</v>
      </c>
      <c r="O1374" s="41" t="s">
        <v>98</v>
      </c>
      <c r="P1374" s="41" t="s">
        <v>270</v>
      </c>
      <c r="Q1374" s="41" t="s">
        <v>114</v>
      </c>
      <c r="R1374" s="7" t="s">
        <v>486</v>
      </c>
      <c r="S1374" s="41">
        <v>1</v>
      </c>
      <c r="T1374" s="46">
        <v>2359</v>
      </c>
      <c r="U1374" s="7">
        <v>37</v>
      </c>
      <c r="V1374" s="34" t="s">
        <v>81</v>
      </c>
      <c r="W1374" s="41" t="s">
        <v>883</v>
      </c>
      <c r="X1374" s="7" t="s">
        <v>45</v>
      </c>
      <c r="Y1374" s="10">
        <v>43.39</v>
      </c>
      <c r="Z1374" s="41"/>
      <c r="AA1374" s="41" t="s">
        <v>46</v>
      </c>
      <c r="AB1374" s="63"/>
      <c r="AC1374" s="41"/>
      <c r="AF1374" s="23"/>
    </row>
    <row r="1375" spans="1:32" ht="15" customHeight="1" x14ac:dyDescent="0.25">
      <c r="A1375" s="42" t="s">
        <v>1208</v>
      </c>
      <c r="B1375" s="32">
        <v>45567</v>
      </c>
      <c r="C1375" s="29">
        <f>YEAR(B1375) - YEAR(_xlfn.MINIFS($B:$B, $A:$A, A1375)) + 1</f>
        <v>1</v>
      </c>
      <c r="D1375" s="15">
        <f>IF(C1375=1, 1500 - SUMIFS($Y:$Y, $A:$A, A1375, $C:$C, C1375, $E:$E, "Approved", $Z:$Z, "&lt;&gt;PFA GC", $F:$F, "&lt;&gt;No"),
   IF(C1375=2, 1000 - SUMIFS($Y:$Y, $A:$A, A1375, $C:$C, C1375, $E:$E, "Approved", $Z:$Z, "&lt;&gt;PFA GC", $F:$F, "&lt;&gt;No"),
   IF(C1375&gt;=3, 500 - SUMIFS($Y:$Y, $A:$A, A1375, $C:$C, C1375, $E:$E, "Approved", $Z:$Z, "&lt;&gt;PFA GC", $F:$F, "&lt;&gt;No"), "")))</f>
        <v>614.97</v>
      </c>
      <c r="E1375" s="16" t="s">
        <v>28</v>
      </c>
      <c r="F1375" s="28">
        <v>45574</v>
      </c>
      <c r="G1375" s="28" t="s">
        <v>30</v>
      </c>
      <c r="H1375" s="41" t="s">
        <v>93</v>
      </c>
      <c r="I1375" s="41" t="s">
        <v>94</v>
      </c>
      <c r="J1375" s="41">
        <v>68521</v>
      </c>
      <c r="K1375" s="41" t="s">
        <v>95</v>
      </c>
      <c r="L1375" s="55">
        <v>20616</v>
      </c>
      <c r="M1375" s="41" t="s">
        <v>101</v>
      </c>
      <c r="N1375" s="41" t="s">
        <v>102</v>
      </c>
      <c r="O1375" s="41" t="s">
        <v>98</v>
      </c>
      <c r="P1375" s="41" t="s">
        <v>270</v>
      </c>
      <c r="Q1375" s="41" t="s">
        <v>114</v>
      </c>
      <c r="R1375" s="7" t="s">
        <v>486</v>
      </c>
      <c r="S1375" s="41">
        <v>1</v>
      </c>
      <c r="T1375" s="46">
        <v>2359</v>
      </c>
      <c r="U1375" s="7">
        <v>37</v>
      </c>
      <c r="V1375" s="41" t="s">
        <v>81</v>
      </c>
      <c r="W1375" s="41" t="s">
        <v>883</v>
      </c>
      <c r="X1375" s="7" t="s">
        <v>45</v>
      </c>
      <c r="Y1375" s="10">
        <v>47</v>
      </c>
      <c r="Z1375" s="41"/>
      <c r="AA1375" s="41" t="s">
        <v>905</v>
      </c>
      <c r="AB1375" s="63"/>
      <c r="AC1375" s="41"/>
      <c r="AF1375" s="23"/>
    </row>
    <row r="1376" spans="1:32" ht="15" customHeight="1" x14ac:dyDescent="0.25">
      <c r="A1376" s="42" t="s">
        <v>1208</v>
      </c>
      <c r="B1376" s="32">
        <v>45567</v>
      </c>
      <c r="C1376" s="29">
        <f>YEAR(B1376) - YEAR(_xlfn.MINIFS($B:$B, $A:$A, A1376)) + 1</f>
        <v>1</v>
      </c>
      <c r="D1376" s="15">
        <f>IF(C1376=1, 1500 - SUMIFS($Y:$Y, $A:$A, A1376, $C:$C, C1376, $E:$E, "Approved", $Z:$Z, "&lt;&gt;PFA GC", $F:$F, "&lt;&gt;No"),
   IF(C1376=2, 1000 - SUMIFS($Y:$Y, $A:$A, A1376, $C:$C, C1376, $E:$E, "Approved", $Z:$Z, "&lt;&gt;PFA GC", $F:$F, "&lt;&gt;No"),
   IF(C1376&gt;=3, 500 - SUMIFS($Y:$Y, $A:$A, A1376, $C:$C, C1376, $E:$E, "Approved", $Z:$Z, "&lt;&gt;PFA GC", $F:$F, "&lt;&gt;No"), "")))</f>
        <v>614.97</v>
      </c>
      <c r="E1376" s="16" t="s">
        <v>28</v>
      </c>
      <c r="F1376" s="28">
        <v>45574</v>
      </c>
      <c r="G1376" s="28" t="s">
        <v>30</v>
      </c>
      <c r="H1376" s="41" t="s">
        <v>93</v>
      </c>
      <c r="I1376" s="41" t="s">
        <v>94</v>
      </c>
      <c r="J1376" s="41">
        <v>68521</v>
      </c>
      <c r="K1376" s="41" t="s">
        <v>95</v>
      </c>
      <c r="L1376" s="55">
        <v>20616</v>
      </c>
      <c r="M1376" s="41" t="s">
        <v>101</v>
      </c>
      <c r="N1376" s="41" t="s">
        <v>102</v>
      </c>
      <c r="O1376" s="41" t="s">
        <v>98</v>
      </c>
      <c r="P1376" s="41" t="s">
        <v>270</v>
      </c>
      <c r="Q1376" s="41" t="s">
        <v>114</v>
      </c>
      <c r="R1376" s="7" t="s">
        <v>486</v>
      </c>
      <c r="S1376" s="41">
        <v>1</v>
      </c>
      <c r="T1376" s="46">
        <v>2359</v>
      </c>
      <c r="U1376" s="7">
        <v>37</v>
      </c>
      <c r="V1376" s="41" t="s">
        <v>81</v>
      </c>
      <c r="W1376" s="41" t="s">
        <v>883</v>
      </c>
      <c r="X1376" s="7" t="s">
        <v>45</v>
      </c>
      <c r="Y1376" s="10">
        <v>130.88999999999999</v>
      </c>
      <c r="Z1376" s="41"/>
      <c r="AA1376" s="41" t="s">
        <v>104</v>
      </c>
      <c r="AB1376" s="63"/>
      <c r="AC1376" s="41"/>
      <c r="AF1376" s="23"/>
    </row>
    <row r="1377" spans="1:32" ht="15" customHeight="1" x14ac:dyDescent="0.25">
      <c r="A1377" s="42" t="s">
        <v>1208</v>
      </c>
      <c r="B1377" s="32">
        <v>45567</v>
      </c>
      <c r="C1377" s="29">
        <f>YEAR(B1377) - YEAR(_xlfn.MINIFS($B:$B, $A:$A, A1377)) + 1</f>
        <v>1</v>
      </c>
      <c r="D1377" s="15">
        <f>IF(C1377=1, 1500 - SUMIFS($Y:$Y, $A:$A, A1377, $C:$C, C1377, $E:$E, "Approved", $Z:$Z, "&lt;&gt;PFA GC", $F:$F, "&lt;&gt;No"),
   IF(C1377=2, 1000 - SUMIFS($Y:$Y, $A:$A, A1377, $C:$C, C1377, $E:$E, "Approved", $Z:$Z, "&lt;&gt;PFA GC", $F:$F, "&lt;&gt;No"),
   IF(C1377&gt;=3, 500 - SUMIFS($Y:$Y, $A:$A, A1377, $C:$C, C1377, $E:$E, "Approved", $Z:$Z, "&lt;&gt;PFA GC", $F:$F, "&lt;&gt;No"), "")))</f>
        <v>614.97</v>
      </c>
      <c r="E1377" s="16" t="s">
        <v>28</v>
      </c>
      <c r="F1377" s="28">
        <v>45574</v>
      </c>
      <c r="G1377" s="28" t="s">
        <v>30</v>
      </c>
      <c r="H1377" s="41" t="s">
        <v>93</v>
      </c>
      <c r="I1377" s="41" t="s">
        <v>94</v>
      </c>
      <c r="J1377" s="41">
        <v>68521</v>
      </c>
      <c r="K1377" s="41" t="s">
        <v>95</v>
      </c>
      <c r="L1377" s="55">
        <v>20616</v>
      </c>
      <c r="M1377" s="41" t="s">
        <v>101</v>
      </c>
      <c r="N1377" s="41" t="s">
        <v>102</v>
      </c>
      <c r="O1377" s="41" t="s">
        <v>98</v>
      </c>
      <c r="P1377" s="41" t="s">
        <v>270</v>
      </c>
      <c r="Q1377" s="41" t="s">
        <v>114</v>
      </c>
      <c r="R1377" s="7" t="s">
        <v>486</v>
      </c>
      <c r="S1377" s="41">
        <v>1</v>
      </c>
      <c r="T1377" s="46">
        <v>2359</v>
      </c>
      <c r="U1377" s="7">
        <v>37</v>
      </c>
      <c r="V1377" s="41" t="s">
        <v>81</v>
      </c>
      <c r="W1377" s="41" t="s">
        <v>883</v>
      </c>
      <c r="X1377" s="7" t="s">
        <v>45</v>
      </c>
      <c r="Y1377" s="10">
        <v>146.04</v>
      </c>
      <c r="Z1377" s="41"/>
      <c r="AA1377" s="41" t="s">
        <v>500</v>
      </c>
      <c r="AB1377" s="63"/>
      <c r="AC1377" s="41"/>
      <c r="AF1377" s="23"/>
    </row>
    <row r="1378" spans="1:32" ht="15" customHeight="1" x14ac:dyDescent="0.25">
      <c r="A1378" s="42" t="s">
        <v>1208</v>
      </c>
      <c r="B1378" s="32">
        <v>45567</v>
      </c>
      <c r="C1378" s="29">
        <f>YEAR(B1378) - YEAR(_xlfn.MINIFS($B:$B, $A:$A, A1378)) + 1</f>
        <v>1</v>
      </c>
      <c r="D1378" s="15">
        <f>IF(C1378=1, 1500 - SUMIFS($Y:$Y, $A:$A, A1378, $C:$C, C1378, $E:$E, "Approved", $Z:$Z, "&lt;&gt;PFA GC", $F:$F, "&lt;&gt;No"),
   IF(C1378=2, 1000 - SUMIFS($Y:$Y, $A:$A, A1378, $C:$C, C1378, $E:$E, "Approved", $Z:$Z, "&lt;&gt;PFA GC", $F:$F, "&lt;&gt;No"),
   IF(C1378&gt;=3, 500 - SUMIFS($Y:$Y, $A:$A, A1378, $C:$C, C1378, $E:$E, "Approved", $Z:$Z, "&lt;&gt;PFA GC", $F:$F, "&lt;&gt;No"), "")))</f>
        <v>614.97</v>
      </c>
      <c r="E1378" s="16" t="s">
        <v>28</v>
      </c>
      <c r="F1378" s="28">
        <v>45574</v>
      </c>
      <c r="G1378" s="28" t="s">
        <v>30</v>
      </c>
      <c r="H1378" s="41" t="s">
        <v>93</v>
      </c>
      <c r="I1378" s="41" t="s">
        <v>94</v>
      </c>
      <c r="J1378" s="41">
        <v>68521</v>
      </c>
      <c r="K1378" s="41" t="s">
        <v>95</v>
      </c>
      <c r="L1378" s="55">
        <v>20616</v>
      </c>
      <c r="M1378" s="41" t="s">
        <v>101</v>
      </c>
      <c r="N1378" s="41" t="s">
        <v>102</v>
      </c>
      <c r="O1378" s="41" t="s">
        <v>98</v>
      </c>
      <c r="P1378" s="41" t="s">
        <v>270</v>
      </c>
      <c r="Q1378" s="41" t="s">
        <v>114</v>
      </c>
      <c r="R1378" s="7" t="s">
        <v>486</v>
      </c>
      <c r="S1378" s="41">
        <v>1</v>
      </c>
      <c r="T1378" s="46">
        <v>2359</v>
      </c>
      <c r="U1378" s="7">
        <v>37</v>
      </c>
      <c r="V1378" s="41" t="s">
        <v>81</v>
      </c>
      <c r="W1378" s="41" t="s">
        <v>883</v>
      </c>
      <c r="X1378" s="7" t="s">
        <v>43</v>
      </c>
      <c r="Y1378" s="10">
        <v>517.71</v>
      </c>
      <c r="Z1378" s="41"/>
      <c r="AA1378" s="41" t="s">
        <v>908</v>
      </c>
      <c r="AB1378" s="63"/>
      <c r="AC1378" s="41"/>
      <c r="AF1378" s="23"/>
    </row>
    <row r="1379" spans="1:32" ht="15" customHeight="1" x14ac:dyDescent="0.25">
      <c r="A1379" s="42" t="s">
        <v>1212</v>
      </c>
      <c r="B1379" s="32">
        <v>45567</v>
      </c>
      <c r="C1379" s="44">
        <f>YEAR(B1379) - YEAR(_xlfn.MINIFS($B:$B, $A:$A, A1379)) + 1</f>
        <v>1</v>
      </c>
      <c r="D1379" s="15">
        <f>IF(C1379=1, 1500 - SUMIFS($Y:$Y, $A:$A, A1379, $C:$C, C1379, $E:$E, "Approved", $Z:$Z, "&lt;&gt;PFA GC", $F:$F, "&lt;&gt;No"),
   IF(C1379=2, 1000 - SUMIFS($Y:$Y, $A:$A, A1379, $C:$C, C1379, $E:$E, "Approved", $Z:$Z, "&lt;&gt;PFA GC", $F:$F, "&lt;&gt;No"),
   IF(C1379&gt;=3, 500 - SUMIFS($Y:$Y, $A:$A, A1379, $C:$C, C1379, $E:$E, "Approved", $Z:$Z, "&lt;&gt;PFA GC", $F:$F, "&lt;&gt;No"), "")))</f>
        <v>906.05000000000007</v>
      </c>
      <c r="E1379" s="16" t="s">
        <v>28</v>
      </c>
      <c r="F1379" s="49">
        <v>45567</v>
      </c>
      <c r="G1379" s="28" t="s">
        <v>30</v>
      </c>
      <c r="H1379" s="41"/>
      <c r="I1379" s="41"/>
      <c r="J1379" s="41"/>
      <c r="K1379" s="41"/>
      <c r="L1379" s="55">
        <v>22199</v>
      </c>
      <c r="M1379" s="41"/>
      <c r="N1379" s="41"/>
      <c r="O1379" s="41"/>
      <c r="P1379" s="41"/>
      <c r="Q1379" s="41"/>
      <c r="R1379" s="7"/>
      <c r="S1379" s="41"/>
      <c r="T1379" s="46"/>
      <c r="U1379" s="7"/>
      <c r="V1379" s="22" t="s">
        <v>32</v>
      </c>
      <c r="W1379" s="41" t="s">
        <v>61</v>
      </c>
      <c r="X1379" s="7" t="s">
        <v>34</v>
      </c>
      <c r="Y1379" s="10">
        <v>50</v>
      </c>
      <c r="Z1379" s="23" t="s">
        <v>89</v>
      </c>
      <c r="AA1379" s="41" t="s">
        <v>63</v>
      </c>
      <c r="AB1379" s="63"/>
      <c r="AC1379" s="41"/>
      <c r="AF1379" s="23"/>
    </row>
    <row r="1380" spans="1:32" ht="15" customHeight="1" x14ac:dyDescent="0.25">
      <c r="A1380" s="30" t="s">
        <v>1869</v>
      </c>
      <c r="B1380" s="25">
        <v>45567</v>
      </c>
      <c r="C1380" s="29">
        <f>YEAR(B1380) - YEAR(_xlfn.MINIFS($B:$B, $A:$A, A1380)) + 1</f>
        <v>1</v>
      </c>
      <c r="D1380" s="15">
        <f>IF(C1380=1, 1500 - SUMIFS($Y:$Y, $A:$A, A1380, $C:$C, C1380, $E:$E, "Approved", $Z:$Z, "&lt;&gt;PFA GC", $F:$F, "&lt;&gt;No"),
   IF(C1380=2, 1000 - SUMIFS($Y:$Y, $A:$A, A1380, $C:$C, C1380, $E:$E, "Approved", $Z:$Z, "&lt;&gt;PFA GC", $F:$F, "&lt;&gt;No"),
   IF(C1380&gt;=3, 500 - SUMIFS($Y:$Y, $A:$A, A1380, $C:$C, C1380, $E:$E, "Approved", $Z:$Z, "&lt;&gt;PFA GC", $F:$F, "&lt;&gt;No"), "")))</f>
        <v>262.8900000000001</v>
      </c>
      <c r="E1380" s="16" t="s">
        <v>28</v>
      </c>
      <c r="F1380" s="28">
        <v>45574</v>
      </c>
      <c r="G1380" s="28" t="s">
        <v>30</v>
      </c>
      <c r="H1380" s="23" t="s">
        <v>663</v>
      </c>
      <c r="I1380" s="23" t="s">
        <v>125</v>
      </c>
      <c r="J1380" s="23">
        <v>68377</v>
      </c>
      <c r="K1380" s="37" t="s">
        <v>95</v>
      </c>
      <c r="L1380" s="20">
        <v>23127</v>
      </c>
      <c r="M1380" s="37" t="s">
        <v>96</v>
      </c>
      <c r="N1380" s="37" t="s">
        <v>97</v>
      </c>
      <c r="O1380" s="37" t="s">
        <v>98</v>
      </c>
      <c r="P1380" s="37" t="s">
        <v>270</v>
      </c>
      <c r="Q1380" s="37" t="s">
        <v>231</v>
      </c>
      <c r="R1380" s="7" t="s">
        <v>507</v>
      </c>
      <c r="S1380" s="23">
        <v>2</v>
      </c>
      <c r="T1380" s="43">
        <v>1610.66</v>
      </c>
      <c r="U1380" s="7">
        <v>150</v>
      </c>
      <c r="V1380" s="41" t="s">
        <v>81</v>
      </c>
      <c r="W1380" s="41" t="s">
        <v>883</v>
      </c>
      <c r="X1380" s="7" t="s">
        <v>45</v>
      </c>
      <c r="Y1380" s="10">
        <v>420.19</v>
      </c>
      <c r="Z1380" s="23"/>
      <c r="AA1380" s="12" t="s">
        <v>907</v>
      </c>
      <c r="AB1380" s="51"/>
      <c r="AC1380" s="23"/>
      <c r="AF1380" s="23"/>
    </row>
    <row r="1381" spans="1:32" ht="15" customHeight="1" x14ac:dyDescent="0.25">
      <c r="A1381" s="42" t="s">
        <v>1896</v>
      </c>
      <c r="B1381" s="32">
        <v>45567</v>
      </c>
      <c r="C1381" s="44">
        <f>YEAR(B1381) - YEAR(_xlfn.MINIFS($B:$B, $A:$A, A1381)) + 1</f>
        <v>1</v>
      </c>
      <c r="D1381" s="15">
        <f>IF(C1381=1, 1500 - SUMIFS($Y:$Y, $A:$A, A1381, $C:$C, C1381, $E:$E, "Approved", $Z:$Z, "&lt;&gt;PFA GC", $F:$F, "&lt;&gt;No"),
   IF(C1381=2, 1000 - SUMIFS($Y:$Y, $A:$A, A1381, $C:$C, C1381, $E:$E, "Approved", $Z:$Z, "&lt;&gt;PFA GC", $F:$F, "&lt;&gt;No"),
   IF(C1381&gt;=3, 500 - SUMIFS($Y:$Y, $A:$A, A1381, $C:$C, C1381, $E:$E, "Approved", $Z:$Z, "&lt;&gt;PFA GC", $F:$F, "&lt;&gt;No"), "")))</f>
        <v>240.94000000000005</v>
      </c>
      <c r="E1381" s="16" t="s">
        <v>28</v>
      </c>
      <c r="F1381" s="49">
        <v>45574</v>
      </c>
      <c r="G1381" s="28" t="s">
        <v>30</v>
      </c>
      <c r="H1381" s="41" t="s">
        <v>910</v>
      </c>
      <c r="I1381" s="23" t="s">
        <v>125</v>
      </c>
      <c r="J1381" s="41">
        <v>68446</v>
      </c>
      <c r="K1381" s="41" t="s">
        <v>95</v>
      </c>
      <c r="L1381" s="55">
        <v>23658</v>
      </c>
      <c r="M1381" s="41" t="s">
        <v>96</v>
      </c>
      <c r="N1381" s="41" t="s">
        <v>97</v>
      </c>
      <c r="O1381" s="41" t="s">
        <v>98</v>
      </c>
      <c r="P1381" s="41" t="s">
        <v>270</v>
      </c>
      <c r="Q1381" s="41" t="s">
        <v>114</v>
      </c>
      <c r="R1381" s="7" t="s">
        <v>507</v>
      </c>
      <c r="S1381" s="41">
        <v>2</v>
      </c>
      <c r="T1381" s="46">
        <v>4390</v>
      </c>
      <c r="U1381" s="7">
        <v>68</v>
      </c>
      <c r="V1381" s="41" t="s">
        <v>81</v>
      </c>
      <c r="W1381" s="41" t="s">
        <v>883</v>
      </c>
      <c r="X1381" s="7" t="s">
        <v>43</v>
      </c>
      <c r="Y1381" s="10">
        <v>1259.06</v>
      </c>
      <c r="Z1381" s="41"/>
      <c r="AA1381" s="41" t="s">
        <v>911</v>
      </c>
      <c r="AB1381" s="63"/>
      <c r="AC1381" s="41"/>
      <c r="AF1381" s="23"/>
    </row>
    <row r="1382" spans="1:32" ht="15" customHeight="1" x14ac:dyDescent="0.25">
      <c r="A1382" s="42" t="s">
        <v>1895</v>
      </c>
      <c r="B1382" s="32">
        <v>45567</v>
      </c>
      <c r="C1382" s="44">
        <f>YEAR(B1382) - YEAR(_xlfn.MINIFS($B:$B, $A:$A, A1382)) + 1</f>
        <v>1</v>
      </c>
      <c r="D1382" s="15">
        <f>IF(C1382=1, 1500 - SUMIFS($Y:$Y, $A:$A, A1382, $C:$C, C1382, $E:$E, "Approved", $Z:$Z, "&lt;&gt;PFA GC", $F:$F, "&lt;&gt;No"),
   IF(C1382=2, 1000 - SUMIFS($Y:$Y, $A:$A, A1382, $C:$C, C1382, $E:$E, "Approved", $Z:$Z, "&lt;&gt;PFA GC", $F:$F, "&lt;&gt;No"),
   IF(C1382&gt;=3, 500 - SUMIFS($Y:$Y, $A:$A, A1382, $C:$C, C1382, $E:$E, "Approved", $Z:$Z, "&lt;&gt;PFA GC", $F:$F, "&lt;&gt;No"), "")))</f>
        <v>1500</v>
      </c>
      <c r="E1382" s="16" t="s">
        <v>28</v>
      </c>
      <c r="F1382" s="17" t="s">
        <v>99</v>
      </c>
      <c r="G1382" s="44" t="s">
        <v>319</v>
      </c>
      <c r="H1382" s="41" t="s">
        <v>153</v>
      </c>
      <c r="I1382" s="41" t="s">
        <v>94</v>
      </c>
      <c r="J1382" s="41">
        <v>68932</v>
      </c>
      <c r="K1382" s="41" t="s">
        <v>95</v>
      </c>
      <c r="L1382" s="55">
        <v>26978</v>
      </c>
      <c r="M1382" s="41" t="s">
        <v>96</v>
      </c>
      <c r="N1382" s="41" t="s">
        <v>97</v>
      </c>
      <c r="O1382" s="41" t="s">
        <v>98</v>
      </c>
      <c r="P1382" s="41" t="s">
        <v>270</v>
      </c>
      <c r="Q1382" s="41" t="s">
        <v>114</v>
      </c>
      <c r="R1382" s="7" t="s">
        <v>507</v>
      </c>
      <c r="S1382" s="41">
        <v>4</v>
      </c>
      <c r="T1382" s="46">
        <v>5112.32</v>
      </c>
      <c r="U1382" s="7">
        <v>80</v>
      </c>
      <c r="V1382" s="48" t="s">
        <v>144</v>
      </c>
      <c r="W1382" s="41" t="s">
        <v>844</v>
      </c>
      <c r="X1382" s="7" t="s">
        <v>40</v>
      </c>
      <c r="Y1382" s="10">
        <v>500</v>
      </c>
      <c r="Z1382" s="41"/>
      <c r="AA1382" s="41"/>
      <c r="AB1382" s="63"/>
      <c r="AC1382" s="41"/>
      <c r="AF1382" s="23"/>
    </row>
    <row r="1383" spans="1:32" ht="15" customHeight="1" x14ac:dyDescent="0.25">
      <c r="A1383" s="42" t="s">
        <v>1894</v>
      </c>
      <c r="B1383" s="32">
        <v>45567</v>
      </c>
      <c r="C1383" s="44">
        <f>YEAR(B1383) - YEAR(_xlfn.MINIFS($B:$B, $A:$A, A1383)) + 1</f>
        <v>1</v>
      </c>
      <c r="D1383" s="15">
        <f>IF(C1383=1, 1500 - SUMIFS($Y:$Y, $A:$A, A1383, $C:$C, C1383, $E:$E, "Approved", $Z:$Z, "&lt;&gt;PFA GC", $F:$F, "&lt;&gt;No"),
   IF(C1383=2, 1000 - SUMIFS($Y:$Y, $A:$A, A1383, $C:$C, C1383, $E:$E, "Approved", $Z:$Z, "&lt;&gt;PFA GC", $F:$F, "&lt;&gt;No"),
   IF(C1383&gt;=3, 500 - SUMIFS($Y:$Y, $A:$A, A1383, $C:$C, C1383, $E:$E, "Approved", $Z:$Z, "&lt;&gt;PFA GC", $F:$F, "&lt;&gt;No"), "")))</f>
        <v>182.93000000000006</v>
      </c>
      <c r="E1383" s="16" t="s">
        <v>28</v>
      </c>
      <c r="F1383" s="28">
        <v>45574</v>
      </c>
      <c r="G1383" s="28" t="s">
        <v>30</v>
      </c>
      <c r="H1383" s="41" t="s">
        <v>93</v>
      </c>
      <c r="I1383" s="23" t="s">
        <v>125</v>
      </c>
      <c r="J1383" s="41">
        <v>68522</v>
      </c>
      <c r="K1383" s="41" t="s">
        <v>95</v>
      </c>
      <c r="L1383" s="55">
        <v>28016</v>
      </c>
      <c r="M1383" s="41" t="s">
        <v>108</v>
      </c>
      <c r="N1383" s="41" t="s">
        <v>97</v>
      </c>
      <c r="O1383" s="41" t="s">
        <v>98</v>
      </c>
      <c r="P1383" s="41" t="s">
        <v>270</v>
      </c>
      <c r="Q1383" s="41" t="s">
        <v>114</v>
      </c>
      <c r="R1383" s="7" t="s">
        <v>488</v>
      </c>
      <c r="S1383" s="41">
        <v>2</v>
      </c>
      <c r="T1383" s="46">
        <v>1140</v>
      </c>
      <c r="U1383" s="7">
        <v>12</v>
      </c>
      <c r="V1383" s="41" t="s">
        <v>81</v>
      </c>
      <c r="W1383" s="41" t="s">
        <v>883</v>
      </c>
      <c r="X1383" s="7" t="s">
        <v>45</v>
      </c>
      <c r="Y1383" s="10">
        <v>108.7</v>
      </c>
      <c r="Z1383" s="41"/>
      <c r="AA1383" s="41" t="s">
        <v>906</v>
      </c>
      <c r="AB1383" s="63"/>
      <c r="AC1383" s="41"/>
      <c r="AF1383" s="23"/>
    </row>
    <row r="1384" spans="1:32" ht="15" customHeight="1" x14ac:dyDescent="0.25">
      <c r="A1384" s="42" t="s">
        <v>1894</v>
      </c>
      <c r="B1384" s="32">
        <v>45567</v>
      </c>
      <c r="C1384" s="44">
        <f>YEAR(B1384) - YEAR(_xlfn.MINIFS($B:$B, $A:$A, A1384)) + 1</f>
        <v>1</v>
      </c>
      <c r="D1384" s="15">
        <f>IF(C1384=1, 1500 - SUMIFS($Y:$Y, $A:$A, A1384, $C:$C, C1384, $E:$E, "Approved", $Z:$Z, "&lt;&gt;PFA GC", $F:$F, "&lt;&gt;No"),
   IF(C1384=2, 1000 - SUMIFS($Y:$Y, $A:$A, A1384, $C:$C, C1384, $E:$E, "Approved", $Z:$Z, "&lt;&gt;PFA GC", $F:$F, "&lt;&gt;No"),
   IF(C1384&gt;=3, 500 - SUMIFS($Y:$Y, $A:$A, A1384, $C:$C, C1384, $E:$E, "Approved", $Z:$Z, "&lt;&gt;PFA GC", $F:$F, "&lt;&gt;No"), "")))</f>
        <v>182.93000000000006</v>
      </c>
      <c r="E1384" s="16" t="s">
        <v>28</v>
      </c>
      <c r="F1384" s="28">
        <v>45574</v>
      </c>
      <c r="G1384" s="28" t="s">
        <v>30</v>
      </c>
      <c r="H1384" s="41" t="s">
        <v>93</v>
      </c>
      <c r="I1384" s="23" t="s">
        <v>125</v>
      </c>
      <c r="J1384" s="41">
        <v>68522</v>
      </c>
      <c r="K1384" s="41" t="s">
        <v>95</v>
      </c>
      <c r="L1384" s="55">
        <v>28016</v>
      </c>
      <c r="M1384" s="41" t="s">
        <v>108</v>
      </c>
      <c r="N1384" s="41" t="s">
        <v>97</v>
      </c>
      <c r="O1384" s="41" t="s">
        <v>98</v>
      </c>
      <c r="P1384" s="41" t="s">
        <v>270</v>
      </c>
      <c r="Q1384" s="41" t="s">
        <v>114</v>
      </c>
      <c r="R1384" s="7" t="s">
        <v>488</v>
      </c>
      <c r="S1384" s="41">
        <v>2</v>
      </c>
      <c r="T1384" s="46">
        <v>1140</v>
      </c>
      <c r="U1384" s="7">
        <v>12</v>
      </c>
      <c r="V1384" s="34" t="s">
        <v>81</v>
      </c>
      <c r="W1384" s="41" t="s">
        <v>883</v>
      </c>
      <c r="X1384" s="7" t="s">
        <v>45</v>
      </c>
      <c r="Y1384" s="10">
        <v>203.37</v>
      </c>
      <c r="Z1384" s="41"/>
      <c r="AA1384" s="41" t="s">
        <v>104</v>
      </c>
      <c r="AB1384" s="63"/>
      <c r="AC1384" s="41"/>
      <c r="AF1384" s="23"/>
    </row>
    <row r="1385" spans="1:32" ht="15" customHeight="1" x14ac:dyDescent="0.25">
      <c r="A1385" s="42" t="s">
        <v>1894</v>
      </c>
      <c r="B1385" s="32">
        <v>45567</v>
      </c>
      <c r="C1385" s="44">
        <f>YEAR(B1385) - YEAR(_xlfn.MINIFS($B:$B, $A:$A, A1385)) + 1</f>
        <v>1</v>
      </c>
      <c r="D1385" s="15">
        <f>IF(C1385=1, 1500 - SUMIFS($Y:$Y, $A:$A, A1385, $C:$C, C1385, $E:$E, "Approved", $Z:$Z, "&lt;&gt;PFA GC", $F:$F, "&lt;&gt;No"),
   IF(C1385=2, 1000 - SUMIFS($Y:$Y, $A:$A, A1385, $C:$C, C1385, $E:$E, "Approved", $Z:$Z, "&lt;&gt;PFA GC", $F:$F, "&lt;&gt;No"),
   IF(C1385&gt;=3, 500 - SUMIFS($Y:$Y, $A:$A, A1385, $C:$C, C1385, $E:$E, "Approved", $Z:$Z, "&lt;&gt;PFA GC", $F:$F, "&lt;&gt;No"), "")))</f>
        <v>182.93000000000006</v>
      </c>
      <c r="E1385" s="16" t="s">
        <v>28</v>
      </c>
      <c r="F1385" s="28">
        <v>45574</v>
      </c>
      <c r="G1385" s="28" t="s">
        <v>30</v>
      </c>
      <c r="H1385" s="41" t="s">
        <v>93</v>
      </c>
      <c r="I1385" s="23" t="s">
        <v>125</v>
      </c>
      <c r="J1385" s="41">
        <v>68522</v>
      </c>
      <c r="K1385" s="41" t="s">
        <v>95</v>
      </c>
      <c r="L1385" s="55">
        <v>28016</v>
      </c>
      <c r="M1385" s="41" t="s">
        <v>108</v>
      </c>
      <c r="N1385" s="41" t="s">
        <v>97</v>
      </c>
      <c r="O1385" s="41" t="s">
        <v>98</v>
      </c>
      <c r="P1385" s="41" t="s">
        <v>270</v>
      </c>
      <c r="Q1385" s="41" t="s">
        <v>114</v>
      </c>
      <c r="R1385" s="7" t="s">
        <v>488</v>
      </c>
      <c r="S1385" s="41">
        <v>2</v>
      </c>
      <c r="T1385" s="46">
        <v>1140</v>
      </c>
      <c r="U1385" s="7">
        <v>12</v>
      </c>
      <c r="V1385" s="34" t="s">
        <v>81</v>
      </c>
      <c r="W1385" s="41" t="s">
        <v>883</v>
      </c>
      <c r="X1385" s="7" t="s">
        <v>43</v>
      </c>
      <c r="Y1385" s="10">
        <v>1005</v>
      </c>
      <c r="Z1385" s="41"/>
      <c r="AA1385" s="41" t="s">
        <v>909</v>
      </c>
      <c r="AB1385" s="63"/>
      <c r="AC1385" s="41"/>
      <c r="AF1385" s="23"/>
    </row>
    <row r="1386" spans="1:32" ht="15" customHeight="1" x14ac:dyDescent="0.25">
      <c r="A1386" s="30" t="s">
        <v>1862</v>
      </c>
      <c r="B1386" s="25">
        <v>45567</v>
      </c>
      <c r="C1386" s="29">
        <f>YEAR(B1386) - YEAR(_xlfn.MINIFS($B:$B, $A:$A, A1386)) + 1</f>
        <v>1</v>
      </c>
      <c r="D1386" s="15">
        <f>IF(C1386=1, 1500 - SUMIFS($Y:$Y, $A:$A, A1386, $C:$C, C1386, $E:$E, "Approved", $Z:$Z, "&lt;&gt;PFA GC", $F:$F, "&lt;&gt;No"),
   IF(C1386=2, 1000 - SUMIFS($Y:$Y, $A:$A, A1386, $C:$C, C1386, $E:$E, "Approved", $Z:$Z, "&lt;&gt;PFA GC", $F:$F, "&lt;&gt;No"),
   IF(C1386&gt;=3, 500 - SUMIFS($Y:$Y, $A:$A, A1386, $C:$C, C1386, $E:$E, "Approved", $Z:$Z, "&lt;&gt;PFA GC", $F:$F, "&lt;&gt;No"), "")))</f>
        <v>335.70000000000005</v>
      </c>
      <c r="E1386" s="16" t="s">
        <v>28</v>
      </c>
      <c r="F1386" s="28">
        <v>45568</v>
      </c>
      <c r="G1386" s="28" t="s">
        <v>30</v>
      </c>
      <c r="H1386" s="23" t="s">
        <v>100</v>
      </c>
      <c r="I1386" s="23" t="s">
        <v>94</v>
      </c>
      <c r="J1386" s="23">
        <v>68111</v>
      </c>
      <c r="K1386" s="37" t="s">
        <v>95</v>
      </c>
      <c r="L1386" s="20">
        <v>34247</v>
      </c>
      <c r="M1386" s="37" t="s">
        <v>101</v>
      </c>
      <c r="N1386" s="37" t="s">
        <v>97</v>
      </c>
      <c r="O1386" s="37" t="s">
        <v>103</v>
      </c>
      <c r="P1386" s="37" t="s">
        <v>270</v>
      </c>
      <c r="Q1386" s="37" t="s">
        <v>114</v>
      </c>
      <c r="R1386" s="7" t="s">
        <v>488</v>
      </c>
      <c r="S1386" s="23">
        <v>1</v>
      </c>
      <c r="T1386" s="43">
        <v>0</v>
      </c>
      <c r="U1386" s="7">
        <v>30</v>
      </c>
      <c r="V1386" s="22" t="s">
        <v>84</v>
      </c>
      <c r="W1386" s="23" t="s">
        <v>526</v>
      </c>
      <c r="X1386" s="7" t="s">
        <v>45</v>
      </c>
      <c r="Y1386" s="10">
        <v>293.3</v>
      </c>
      <c r="Z1386" s="23"/>
      <c r="AA1386" s="12" t="s">
        <v>55</v>
      </c>
      <c r="AB1386" s="51"/>
      <c r="AC1386" s="23"/>
      <c r="AF1386" s="23"/>
    </row>
    <row r="1387" spans="1:32" ht="15" customHeight="1" x14ac:dyDescent="0.25">
      <c r="A1387" s="30" t="s">
        <v>1844</v>
      </c>
      <c r="B1387" s="25">
        <v>45568</v>
      </c>
      <c r="C1387" s="29">
        <f>YEAR(B1387) - YEAR(_xlfn.MINIFS($B:$B, $A:$A, A1387)) + 1</f>
        <v>1</v>
      </c>
      <c r="D1387" s="15">
        <f>IF(C1387=1, 1500 - SUMIFS($Y:$Y, $A:$A, A1387, $C:$C, C1387, $E:$E, "Approved", $Z:$Z, "&lt;&gt;PFA GC", $F:$F, "&lt;&gt;No"),
   IF(C1387=2, 1000 - SUMIFS($Y:$Y, $A:$A, A1387, $C:$C, C1387, $E:$E, "Approved", $Z:$Z, "&lt;&gt;PFA GC", $F:$F, "&lt;&gt;No"),
   IF(C1387&gt;=3, 500 - SUMIFS($Y:$Y, $A:$A, A1387, $C:$C, C1387, $E:$E, "Approved", $Z:$Z, "&lt;&gt;PFA GC", $F:$F, "&lt;&gt;No"), "")))</f>
        <v>198.20000000000005</v>
      </c>
      <c r="E1387" s="16" t="s">
        <v>28</v>
      </c>
      <c r="F1387" s="49">
        <v>45574</v>
      </c>
      <c r="G1387" s="49" t="s">
        <v>30</v>
      </c>
      <c r="H1387" s="23" t="s">
        <v>93</v>
      </c>
      <c r="I1387" s="23" t="s">
        <v>94</v>
      </c>
      <c r="J1387" s="23">
        <v>68503</v>
      </c>
      <c r="K1387" s="37" t="s">
        <v>95</v>
      </c>
      <c r="L1387" s="20">
        <v>24382</v>
      </c>
      <c r="M1387" s="37" t="s">
        <v>108</v>
      </c>
      <c r="N1387" s="37" t="s">
        <v>97</v>
      </c>
      <c r="O1387" s="37" t="s">
        <v>850</v>
      </c>
      <c r="P1387" s="37" t="s">
        <v>270</v>
      </c>
      <c r="Q1387" s="37" t="s">
        <v>114</v>
      </c>
      <c r="R1387" s="7" t="s">
        <v>507</v>
      </c>
      <c r="S1387" s="23">
        <v>4</v>
      </c>
      <c r="T1387" s="43">
        <v>5239.8</v>
      </c>
      <c r="U1387" s="7">
        <v>15</v>
      </c>
      <c r="V1387" s="41" t="s">
        <v>81</v>
      </c>
      <c r="W1387" s="23" t="s">
        <v>610</v>
      </c>
      <c r="X1387" s="7" t="s">
        <v>40</v>
      </c>
      <c r="Y1387" s="10">
        <v>150</v>
      </c>
      <c r="Z1387" s="23" t="s">
        <v>35</v>
      </c>
      <c r="AA1387" s="12" t="s">
        <v>169</v>
      </c>
      <c r="AB1387" s="51"/>
      <c r="AC1387" s="23"/>
      <c r="AF1387" s="23"/>
    </row>
    <row r="1388" spans="1:32" ht="15" customHeight="1" x14ac:dyDescent="0.25">
      <c r="A1388" s="30" t="s">
        <v>1844</v>
      </c>
      <c r="B1388" s="25">
        <v>45568</v>
      </c>
      <c r="C1388" s="29">
        <f>YEAR(B1388) - YEAR(_xlfn.MINIFS($B:$B, $A:$A, A1388)) + 1</f>
        <v>1</v>
      </c>
      <c r="D1388" s="15">
        <f>IF(C1388=1, 1500 - SUMIFS($Y:$Y, $A:$A, A1388, $C:$C, C1388, $E:$E, "Approved", $Z:$Z, "&lt;&gt;PFA GC", $F:$F, "&lt;&gt;No"),
   IF(C1388=2, 1000 - SUMIFS($Y:$Y, $A:$A, A1388, $C:$C, C1388, $E:$E, "Approved", $Z:$Z, "&lt;&gt;PFA GC", $F:$F, "&lt;&gt;No"),
   IF(C1388&gt;=3, 500 - SUMIFS($Y:$Y, $A:$A, A1388, $C:$C, C1388, $E:$E, "Approved", $Z:$Z, "&lt;&gt;PFA GC", $F:$F, "&lt;&gt;No"), "")))</f>
        <v>198.20000000000005</v>
      </c>
      <c r="E1388" s="16" t="s">
        <v>28</v>
      </c>
      <c r="F1388" s="49">
        <v>45574</v>
      </c>
      <c r="G1388" s="49" t="s">
        <v>30</v>
      </c>
      <c r="H1388" s="23" t="s">
        <v>93</v>
      </c>
      <c r="I1388" s="23" t="s">
        <v>94</v>
      </c>
      <c r="J1388" s="23">
        <v>68503</v>
      </c>
      <c r="K1388" s="37" t="s">
        <v>95</v>
      </c>
      <c r="L1388" s="20">
        <v>24382</v>
      </c>
      <c r="M1388" s="37" t="s">
        <v>108</v>
      </c>
      <c r="N1388" s="37" t="s">
        <v>97</v>
      </c>
      <c r="O1388" s="37" t="s">
        <v>850</v>
      </c>
      <c r="P1388" s="37" t="s">
        <v>270</v>
      </c>
      <c r="Q1388" s="37" t="s">
        <v>114</v>
      </c>
      <c r="R1388" s="7" t="s">
        <v>507</v>
      </c>
      <c r="S1388" s="23">
        <v>4</v>
      </c>
      <c r="T1388" s="43">
        <v>5239.8</v>
      </c>
      <c r="U1388" s="7">
        <v>15</v>
      </c>
      <c r="V1388" s="41" t="s">
        <v>81</v>
      </c>
      <c r="W1388" s="23" t="s">
        <v>610</v>
      </c>
      <c r="X1388" s="7" t="s">
        <v>34</v>
      </c>
      <c r="Y1388" s="10">
        <v>350</v>
      </c>
      <c r="Z1388" s="23" t="s">
        <v>37</v>
      </c>
      <c r="AA1388" s="12" t="s">
        <v>52</v>
      </c>
      <c r="AB1388" s="51"/>
      <c r="AC1388" s="23"/>
      <c r="AF1388" s="23"/>
    </row>
    <row r="1389" spans="1:32" ht="15" customHeight="1" x14ac:dyDescent="0.25">
      <c r="A1389" s="42" t="s">
        <v>1899</v>
      </c>
      <c r="B1389" s="32">
        <v>45568</v>
      </c>
      <c r="C1389" s="29">
        <f>YEAR(B1389) - YEAR(_xlfn.MINIFS($B:$B, $A:$A, A1389)) + 1</f>
        <v>1</v>
      </c>
      <c r="D1389" s="15">
        <f>IF(C1389=1, 1500 - SUMIFS($Y:$Y, $A:$A, A1389, $C:$C, C1389, $E:$E, "Approved", $Z:$Z, "&lt;&gt;PFA GC", $F:$F, "&lt;&gt;No"),
   IF(C1389=2, 1000 - SUMIFS($Y:$Y, $A:$A, A1389, $C:$C, C1389, $E:$E, "Approved", $Z:$Z, "&lt;&gt;PFA GC", $F:$F, "&lt;&gt;No"),
   IF(C1389&gt;=3, 500 - SUMIFS($Y:$Y, $A:$A, A1389, $C:$C, C1389, $E:$E, "Approved", $Z:$Z, "&lt;&gt;PFA GC", $F:$F, "&lt;&gt;No"), "")))</f>
        <v>1500</v>
      </c>
      <c r="E1389" s="16" t="s">
        <v>28</v>
      </c>
      <c r="F1389" s="49">
        <v>45568</v>
      </c>
      <c r="G1389" s="28" t="s">
        <v>30</v>
      </c>
      <c r="H1389" s="41"/>
      <c r="I1389" s="41"/>
      <c r="J1389" s="41"/>
      <c r="K1389" s="41"/>
      <c r="L1389" s="55">
        <v>29318</v>
      </c>
      <c r="M1389" s="41"/>
      <c r="N1389" s="41"/>
      <c r="O1389" s="41"/>
      <c r="P1389" s="41"/>
      <c r="Q1389" s="41"/>
      <c r="R1389" s="7"/>
      <c r="S1389" s="41"/>
      <c r="T1389" s="46"/>
      <c r="U1389" s="7"/>
      <c r="V1389" s="22" t="s">
        <v>32</v>
      </c>
      <c r="W1389" s="41" t="s">
        <v>250</v>
      </c>
      <c r="X1389" s="7" t="s">
        <v>41</v>
      </c>
      <c r="Y1389" s="10">
        <v>50</v>
      </c>
      <c r="Z1389" s="23" t="s">
        <v>89</v>
      </c>
      <c r="AA1389" s="41" t="s">
        <v>63</v>
      </c>
      <c r="AB1389" s="63"/>
      <c r="AC1389" s="41"/>
      <c r="AD1389" s="23" t="s">
        <v>785</v>
      </c>
      <c r="AF1389" s="23"/>
    </row>
    <row r="1390" spans="1:32" ht="15" customHeight="1" x14ac:dyDescent="0.25">
      <c r="A1390" s="42" t="s">
        <v>1897</v>
      </c>
      <c r="B1390" s="32">
        <v>45568</v>
      </c>
      <c r="C1390" s="29">
        <f>YEAR(B1390) - YEAR(_xlfn.MINIFS($B:$B, $A:$A, A1390)) + 1</f>
        <v>1</v>
      </c>
      <c r="D1390" s="15">
        <f>IF(C1390=1, 1500 - SUMIFS($Y:$Y, $A:$A, A1390, $C:$C, C1390, $E:$E, "Approved", $Z:$Z, "&lt;&gt;PFA GC", $F:$F, "&lt;&gt;No"),
   IF(C1390=2, 1000 - SUMIFS($Y:$Y, $A:$A, A1390, $C:$C, C1390, $E:$E, "Approved", $Z:$Z, "&lt;&gt;PFA GC", $F:$F, "&lt;&gt;No"),
   IF(C1390&gt;=3, 500 - SUMIFS($Y:$Y, $A:$A, A1390, $C:$C, C1390, $E:$E, "Approved", $Z:$Z, "&lt;&gt;PFA GC", $F:$F, "&lt;&gt;No"), "")))</f>
        <v>1252.28</v>
      </c>
      <c r="E1390" s="16" t="s">
        <v>28</v>
      </c>
      <c r="F1390" s="28">
        <v>45574</v>
      </c>
      <c r="G1390" s="28" t="s">
        <v>30</v>
      </c>
      <c r="H1390" s="41" t="s">
        <v>93</v>
      </c>
      <c r="I1390" s="41" t="s">
        <v>859</v>
      </c>
      <c r="J1390" s="41">
        <v>68506</v>
      </c>
      <c r="K1390" s="41" t="s">
        <v>95</v>
      </c>
      <c r="L1390" s="55">
        <v>29421</v>
      </c>
      <c r="M1390" s="41" t="s">
        <v>101</v>
      </c>
      <c r="N1390" s="41" t="s">
        <v>97</v>
      </c>
      <c r="O1390" s="41" t="s">
        <v>98</v>
      </c>
      <c r="P1390" s="41" t="s">
        <v>270</v>
      </c>
      <c r="Q1390" s="41" t="s">
        <v>114</v>
      </c>
      <c r="R1390" s="7" t="s">
        <v>507</v>
      </c>
      <c r="S1390" s="41">
        <v>2</v>
      </c>
      <c r="T1390" s="46">
        <v>2000</v>
      </c>
      <c r="U1390" s="7">
        <v>7</v>
      </c>
      <c r="V1390" s="41" t="s">
        <v>82</v>
      </c>
      <c r="W1390" s="41" t="s">
        <v>206</v>
      </c>
      <c r="X1390" s="7" t="s">
        <v>45</v>
      </c>
      <c r="Y1390" s="10">
        <v>37.21</v>
      </c>
      <c r="Z1390" s="41" t="s">
        <v>38</v>
      </c>
      <c r="AA1390" s="41" t="s">
        <v>46</v>
      </c>
      <c r="AB1390" s="63"/>
      <c r="AC1390" s="41"/>
      <c r="AF1390" s="23"/>
    </row>
    <row r="1391" spans="1:32" ht="15" customHeight="1" x14ac:dyDescent="0.25">
      <c r="A1391" s="42" t="s">
        <v>1897</v>
      </c>
      <c r="B1391" s="32">
        <v>45568</v>
      </c>
      <c r="C1391" s="29">
        <f>YEAR(B1391) - YEAR(_xlfn.MINIFS($B:$B, $A:$A, A1391)) + 1</f>
        <v>1</v>
      </c>
      <c r="D1391" s="15">
        <f>IF(C1391=1, 1500 - SUMIFS($Y:$Y, $A:$A, A1391, $C:$C, C1391, $E:$E, "Approved", $Z:$Z, "&lt;&gt;PFA GC", $F:$F, "&lt;&gt;No"),
   IF(C1391=2, 1000 - SUMIFS($Y:$Y, $A:$A, A1391, $C:$C, C1391, $E:$E, "Approved", $Z:$Z, "&lt;&gt;PFA GC", $F:$F, "&lt;&gt;No"),
   IF(C1391&gt;=3, 500 - SUMIFS($Y:$Y, $A:$A, A1391, $C:$C, C1391, $E:$E, "Approved", $Z:$Z, "&lt;&gt;PFA GC", $F:$F, "&lt;&gt;No"), "")))</f>
        <v>1252.28</v>
      </c>
      <c r="E1391" s="16" t="s">
        <v>28</v>
      </c>
      <c r="F1391" s="28">
        <v>45574</v>
      </c>
      <c r="G1391" s="28" t="s">
        <v>30</v>
      </c>
      <c r="H1391" s="41" t="s">
        <v>93</v>
      </c>
      <c r="I1391" s="41" t="s">
        <v>859</v>
      </c>
      <c r="J1391" s="41">
        <v>68506</v>
      </c>
      <c r="K1391" s="41" t="s">
        <v>95</v>
      </c>
      <c r="L1391" s="55">
        <v>29421</v>
      </c>
      <c r="M1391" s="41" t="s">
        <v>101</v>
      </c>
      <c r="N1391" s="41" t="s">
        <v>97</v>
      </c>
      <c r="O1391" s="41" t="s">
        <v>98</v>
      </c>
      <c r="P1391" s="41" t="s">
        <v>270</v>
      </c>
      <c r="Q1391" s="41" t="s">
        <v>114</v>
      </c>
      <c r="R1391" s="7" t="s">
        <v>507</v>
      </c>
      <c r="S1391" s="41">
        <v>2</v>
      </c>
      <c r="T1391" s="46">
        <v>2000</v>
      </c>
      <c r="U1391" s="7">
        <v>7</v>
      </c>
      <c r="V1391" s="34" t="s">
        <v>82</v>
      </c>
      <c r="W1391" s="41" t="s">
        <v>206</v>
      </c>
      <c r="X1391" s="7" t="s">
        <v>45</v>
      </c>
      <c r="Y1391" s="10">
        <v>210.51</v>
      </c>
      <c r="Z1391" s="41"/>
      <c r="AA1391" s="41" t="s">
        <v>104</v>
      </c>
      <c r="AB1391" s="63"/>
      <c r="AC1391" s="41"/>
      <c r="AF1391" s="23"/>
    </row>
    <row r="1392" spans="1:32" ht="15" customHeight="1" x14ac:dyDescent="0.25">
      <c r="A1392" s="30" t="s">
        <v>1898</v>
      </c>
      <c r="B1392" s="25">
        <v>45568</v>
      </c>
      <c r="C1392" s="29">
        <f>YEAR(B1392) - YEAR(_xlfn.MINIFS($B:$B, $A:$A, A1392)) + 1</f>
        <v>1</v>
      </c>
      <c r="D1392" s="15">
        <f>IF(C1392=1, 1500 - SUMIFS($Y:$Y, $A:$A, A1392, $C:$C, C1392, $E:$E, "Approved", $Z:$Z, "&lt;&gt;PFA GC", $F:$F, "&lt;&gt;No"),
   IF(C1392=2, 1000 - SUMIFS($Y:$Y, $A:$A, A1392, $C:$C, C1392, $E:$E, "Approved", $Z:$Z, "&lt;&gt;PFA GC", $F:$F, "&lt;&gt;No"),
   IF(C1392&gt;=3, 500 - SUMIFS($Y:$Y, $A:$A, A1392, $C:$C, C1392, $E:$E, "Approved", $Z:$Z, "&lt;&gt;PFA GC", $F:$F, "&lt;&gt;No"), "")))</f>
        <v>243.82999999999993</v>
      </c>
      <c r="E1392" s="16" t="s">
        <v>28</v>
      </c>
      <c r="F1392" s="28">
        <v>45622</v>
      </c>
      <c r="G1392" s="28" t="s">
        <v>30</v>
      </c>
      <c r="H1392" s="23" t="s">
        <v>912</v>
      </c>
      <c r="I1392" s="23" t="s">
        <v>471</v>
      </c>
      <c r="J1392" s="23">
        <v>51103</v>
      </c>
      <c r="K1392" s="37" t="s">
        <v>106</v>
      </c>
      <c r="L1392" s="20">
        <v>32440</v>
      </c>
      <c r="M1392" s="37" t="s">
        <v>96</v>
      </c>
      <c r="N1392" s="37" t="s">
        <v>97</v>
      </c>
      <c r="O1392" s="37" t="s">
        <v>41</v>
      </c>
      <c r="P1392" s="37" t="s">
        <v>303</v>
      </c>
      <c r="Q1392" s="37" t="s">
        <v>114</v>
      </c>
      <c r="R1392" s="7" t="s">
        <v>115</v>
      </c>
      <c r="S1392" s="23">
        <v>3</v>
      </c>
      <c r="T1392" s="43">
        <v>4886.7700000000004</v>
      </c>
      <c r="U1392" s="7">
        <v>200</v>
      </c>
      <c r="V1392" s="48" t="s">
        <v>84</v>
      </c>
      <c r="W1392" s="23" t="s">
        <v>833</v>
      </c>
      <c r="X1392" s="7" t="s">
        <v>45</v>
      </c>
      <c r="Y1392" s="10">
        <v>55.56</v>
      </c>
      <c r="Z1392" s="23" t="s">
        <v>232</v>
      </c>
      <c r="AA1392" s="12" t="s">
        <v>913</v>
      </c>
      <c r="AB1392" s="51"/>
      <c r="AC1392" s="23"/>
      <c r="AF1392" s="23"/>
    </row>
    <row r="1393" spans="1:32" ht="15" customHeight="1" x14ac:dyDescent="0.25">
      <c r="A1393" s="30" t="s">
        <v>1898</v>
      </c>
      <c r="B1393" s="25">
        <v>45568</v>
      </c>
      <c r="C1393" s="29">
        <f>YEAR(B1393) - YEAR(_xlfn.MINIFS($B:$B, $A:$A, A1393)) + 1</f>
        <v>1</v>
      </c>
      <c r="D1393" s="15">
        <f>IF(C1393=1, 1500 - SUMIFS($Y:$Y, $A:$A, A1393, $C:$C, C1393, $E:$E, "Approved", $Z:$Z, "&lt;&gt;PFA GC", $F:$F, "&lt;&gt;No"),
   IF(C1393=2, 1000 - SUMIFS($Y:$Y, $A:$A, A1393, $C:$C, C1393, $E:$E, "Approved", $Z:$Z, "&lt;&gt;PFA GC", $F:$F, "&lt;&gt;No"),
   IF(C1393&gt;=3, 500 - SUMIFS($Y:$Y, $A:$A, A1393, $C:$C, C1393, $E:$E, "Approved", $Z:$Z, "&lt;&gt;PFA GC", $F:$F, "&lt;&gt;No"), "")))</f>
        <v>243.82999999999993</v>
      </c>
      <c r="E1393" s="16" t="s">
        <v>28</v>
      </c>
      <c r="F1393" s="28">
        <v>45622</v>
      </c>
      <c r="G1393" s="28" t="s">
        <v>30</v>
      </c>
      <c r="H1393" s="23" t="s">
        <v>912</v>
      </c>
      <c r="I1393" s="23" t="s">
        <v>471</v>
      </c>
      <c r="J1393" s="23">
        <v>51103</v>
      </c>
      <c r="K1393" s="37" t="s">
        <v>106</v>
      </c>
      <c r="L1393" s="20">
        <v>32440</v>
      </c>
      <c r="M1393" s="37" t="s">
        <v>96</v>
      </c>
      <c r="N1393" s="37" t="s">
        <v>97</v>
      </c>
      <c r="O1393" s="37" t="s">
        <v>41</v>
      </c>
      <c r="P1393" s="37" t="s">
        <v>303</v>
      </c>
      <c r="Q1393" s="37" t="s">
        <v>114</v>
      </c>
      <c r="R1393" s="7" t="s">
        <v>115</v>
      </c>
      <c r="S1393" s="23">
        <v>3</v>
      </c>
      <c r="T1393" s="43">
        <v>4886.7700000000004</v>
      </c>
      <c r="U1393" s="7">
        <v>200</v>
      </c>
      <c r="V1393" s="22" t="s">
        <v>84</v>
      </c>
      <c r="W1393" s="23" t="s">
        <v>833</v>
      </c>
      <c r="X1393" s="7" t="s">
        <v>45</v>
      </c>
      <c r="Y1393" s="10">
        <v>189</v>
      </c>
      <c r="Z1393" s="23" t="s">
        <v>38</v>
      </c>
      <c r="AA1393" s="12" t="s">
        <v>914</v>
      </c>
      <c r="AB1393" s="51"/>
      <c r="AC1393" s="23"/>
      <c r="AF1393" s="23"/>
    </row>
    <row r="1394" spans="1:32" ht="15" customHeight="1" x14ac:dyDescent="0.25">
      <c r="A1394" s="42" t="s">
        <v>1898</v>
      </c>
      <c r="B1394" s="32">
        <v>45568</v>
      </c>
      <c r="C1394" s="44">
        <f>YEAR(B1394) - YEAR(_xlfn.MINIFS($B:$B, $A:$A, A1394)) + 1</f>
        <v>1</v>
      </c>
      <c r="D1394" s="15">
        <f>IF(C1394=1, 1500 - SUMIFS($Y:$Y, $A:$A, A1394, $C:$C, C1394, $E:$E, "Approved", $Z:$Z, "&lt;&gt;PFA GC", $F:$F, "&lt;&gt;No"),
   IF(C1394=2, 1000 - SUMIFS($Y:$Y, $A:$A, A1394, $C:$C, C1394, $E:$E, "Approved", $Z:$Z, "&lt;&gt;PFA GC", $F:$F, "&lt;&gt;No"),
   IF(C1394&gt;=3, 500 - SUMIFS($Y:$Y, $A:$A, A1394, $C:$C, C1394, $E:$E, "Approved", $Z:$Z, "&lt;&gt;PFA GC", $F:$F, "&lt;&gt;No"), "")))</f>
        <v>243.82999999999993</v>
      </c>
      <c r="E1394" s="16" t="s">
        <v>28</v>
      </c>
      <c r="F1394" s="17">
        <v>45574</v>
      </c>
      <c r="G1394" s="28" t="s">
        <v>30</v>
      </c>
      <c r="H1394" s="41" t="s">
        <v>912</v>
      </c>
      <c r="I1394" s="41" t="s">
        <v>471</v>
      </c>
      <c r="J1394" s="41">
        <v>51103</v>
      </c>
      <c r="K1394" s="41" t="s">
        <v>106</v>
      </c>
      <c r="L1394" s="55">
        <v>32440</v>
      </c>
      <c r="M1394" s="41" t="s">
        <v>96</v>
      </c>
      <c r="N1394" s="41" t="s">
        <v>97</v>
      </c>
      <c r="O1394" s="41" t="s">
        <v>41</v>
      </c>
      <c r="P1394" s="41" t="s">
        <v>303</v>
      </c>
      <c r="Q1394" s="41" t="s">
        <v>114</v>
      </c>
      <c r="R1394" s="7" t="s">
        <v>115</v>
      </c>
      <c r="S1394" s="41">
        <v>3</v>
      </c>
      <c r="T1394" s="46">
        <v>4886.7700000000004</v>
      </c>
      <c r="U1394" s="7">
        <v>200</v>
      </c>
      <c r="V1394" s="41" t="s">
        <v>84</v>
      </c>
      <c r="W1394" s="41" t="s">
        <v>833</v>
      </c>
      <c r="X1394" s="7" t="s">
        <v>45</v>
      </c>
      <c r="Y1394" s="10">
        <v>490.04</v>
      </c>
      <c r="Z1394" s="41"/>
      <c r="AA1394" s="41" t="s">
        <v>915</v>
      </c>
      <c r="AB1394" s="63"/>
      <c r="AC1394" s="41"/>
      <c r="AF1394" s="23"/>
    </row>
    <row r="1395" spans="1:32" ht="15" customHeight="1" x14ac:dyDescent="0.25">
      <c r="A1395" s="42" t="s">
        <v>1898</v>
      </c>
      <c r="B1395" s="32">
        <v>45568</v>
      </c>
      <c r="C1395" s="44">
        <f>YEAR(B1395) - YEAR(_xlfn.MINIFS($B:$B, $A:$A, A1395)) + 1</f>
        <v>1</v>
      </c>
      <c r="D1395" s="15">
        <f>IF(C1395=1, 1500 - SUMIFS($Y:$Y, $A:$A, A1395, $C:$C, C1395, $E:$E, "Approved", $Z:$Z, "&lt;&gt;PFA GC", $F:$F, "&lt;&gt;No"),
   IF(C1395=2, 1000 - SUMIFS($Y:$Y, $A:$A, A1395, $C:$C, C1395, $E:$E, "Approved", $Z:$Z, "&lt;&gt;PFA GC", $F:$F, "&lt;&gt;No"),
   IF(C1395&gt;=3, 500 - SUMIFS($Y:$Y, $A:$A, A1395, $C:$C, C1395, $E:$E, "Approved", $Z:$Z, "&lt;&gt;PFA GC", $F:$F, "&lt;&gt;No"), "")))</f>
        <v>243.82999999999993</v>
      </c>
      <c r="E1395" s="16" t="s">
        <v>28</v>
      </c>
      <c r="F1395" s="49">
        <v>45582</v>
      </c>
      <c r="G1395" s="49" t="s">
        <v>30</v>
      </c>
      <c r="H1395" s="41" t="s">
        <v>912</v>
      </c>
      <c r="I1395" s="41" t="s">
        <v>471</v>
      </c>
      <c r="J1395" s="41">
        <v>51103</v>
      </c>
      <c r="K1395" s="41" t="s">
        <v>106</v>
      </c>
      <c r="L1395" s="55">
        <v>32440</v>
      </c>
      <c r="M1395" s="41" t="s">
        <v>96</v>
      </c>
      <c r="N1395" s="41" t="s">
        <v>97</v>
      </c>
      <c r="O1395" s="41" t="s">
        <v>41</v>
      </c>
      <c r="P1395" s="41" t="s">
        <v>303</v>
      </c>
      <c r="Q1395" s="41" t="s">
        <v>114</v>
      </c>
      <c r="R1395" s="7" t="s">
        <v>115</v>
      </c>
      <c r="S1395" s="41">
        <v>3</v>
      </c>
      <c r="T1395" s="46">
        <v>4886.7700000000004</v>
      </c>
      <c r="U1395" s="7">
        <v>200</v>
      </c>
      <c r="V1395" s="41" t="s">
        <v>84</v>
      </c>
      <c r="W1395" s="41" t="s">
        <v>833</v>
      </c>
      <c r="X1395" s="7" t="s">
        <v>45</v>
      </c>
      <c r="Y1395" s="10">
        <v>521.57000000000005</v>
      </c>
      <c r="Z1395" s="41" t="s">
        <v>38</v>
      </c>
      <c r="AA1395" s="41" t="s">
        <v>916</v>
      </c>
      <c r="AB1395" s="63"/>
      <c r="AC1395" s="41"/>
      <c r="AF1395" s="23"/>
    </row>
    <row r="1396" spans="1:32" ht="15" customHeight="1" x14ac:dyDescent="0.25">
      <c r="A1396" s="42" t="s">
        <v>1902</v>
      </c>
      <c r="B1396" s="32">
        <v>45569</v>
      </c>
      <c r="C1396" s="29">
        <f>YEAR(B1396) - YEAR(_xlfn.MINIFS($B:$B, $A:$A, A1396)) + 1</f>
        <v>1</v>
      </c>
      <c r="D1396" s="15">
        <f>IF(C1396=1, 1500 - SUMIFS($Y:$Y, $A:$A, A1396, $C:$C, C1396, $E:$E, "Approved", $Z:$Z, "&lt;&gt;PFA GC", $F:$F, "&lt;&gt;No"),
   IF(C1396=2, 1000 - SUMIFS($Y:$Y, $A:$A, A1396, $C:$C, C1396, $E:$E, "Approved", $Z:$Z, "&lt;&gt;PFA GC", $F:$F, "&lt;&gt;No"),
   IF(C1396&gt;=3, 500 - SUMIFS($Y:$Y, $A:$A, A1396, $C:$C, C1396, $E:$E, "Approved", $Z:$Z, "&lt;&gt;PFA GC", $F:$F, "&lt;&gt;No"), "")))</f>
        <v>906</v>
      </c>
      <c r="E1396" s="16" t="s">
        <v>28</v>
      </c>
      <c r="F1396" s="49">
        <v>45569</v>
      </c>
      <c r="G1396" s="28" t="s">
        <v>30</v>
      </c>
      <c r="H1396" s="23" t="s">
        <v>917</v>
      </c>
      <c r="I1396" s="23" t="s">
        <v>94</v>
      </c>
      <c r="J1396" s="23">
        <v>68046</v>
      </c>
      <c r="K1396" s="37" t="s">
        <v>95</v>
      </c>
      <c r="L1396" s="20">
        <v>17546</v>
      </c>
      <c r="M1396" s="37" t="s">
        <v>101</v>
      </c>
      <c r="N1396" s="37" t="s">
        <v>97</v>
      </c>
      <c r="O1396" s="37" t="s">
        <v>98</v>
      </c>
      <c r="P1396" s="37" t="s">
        <v>270</v>
      </c>
      <c r="Q1396" s="37" t="s">
        <v>114</v>
      </c>
      <c r="R1396" s="7" t="s">
        <v>486</v>
      </c>
      <c r="S1396" s="23">
        <v>1</v>
      </c>
      <c r="T1396" s="43">
        <v>1416</v>
      </c>
      <c r="U1396" s="7">
        <v>28.2</v>
      </c>
      <c r="V1396" s="48" t="s">
        <v>32</v>
      </c>
      <c r="W1396" s="41" t="s">
        <v>250</v>
      </c>
      <c r="X1396" s="7" t="s">
        <v>34</v>
      </c>
      <c r="Y1396" s="10">
        <v>100</v>
      </c>
      <c r="Z1396" s="23" t="s">
        <v>89</v>
      </c>
      <c r="AA1396" s="41" t="s">
        <v>63</v>
      </c>
      <c r="AB1396" s="63"/>
      <c r="AC1396" s="41"/>
      <c r="AF1396" s="23"/>
    </row>
    <row r="1397" spans="1:32" ht="15" customHeight="1" x14ac:dyDescent="0.25">
      <c r="A1397" s="42" t="s">
        <v>1207</v>
      </c>
      <c r="B1397" s="32">
        <v>45569</v>
      </c>
      <c r="C1397" s="44">
        <f>YEAR(B1397) - YEAR(_xlfn.MINIFS($B:$B, $A:$A, A1397)) + 1</f>
        <v>2</v>
      </c>
      <c r="D1397" s="15">
        <f>IF(C1397=1, 1500 - SUMIFS($Y:$Y, $A:$A, A1397, $C:$C, C1397, $E:$E, "Approved", $Z:$Z, "&lt;&gt;PFA GC", $F:$F, "&lt;&gt;No"),
   IF(C1397=2, 1000 - SUMIFS($Y:$Y, $A:$A, A1397, $C:$C, C1397, $E:$E, "Approved", $Z:$Z, "&lt;&gt;PFA GC", $F:$F, "&lt;&gt;No"),
   IF(C1397&gt;=3, 500 - SUMIFS($Y:$Y, $A:$A, A1397, $C:$C, C1397, $E:$E, "Approved", $Z:$Z, "&lt;&gt;PFA GC", $F:$F, "&lt;&gt;No"), "")))</f>
        <v>1000</v>
      </c>
      <c r="E1397" s="16" t="s">
        <v>28</v>
      </c>
      <c r="F1397" s="49">
        <v>45569</v>
      </c>
      <c r="G1397" s="28" t="s">
        <v>30</v>
      </c>
      <c r="H1397" s="41"/>
      <c r="I1397" s="41"/>
      <c r="J1397" s="41"/>
      <c r="K1397" s="41"/>
      <c r="L1397" s="55">
        <v>19082</v>
      </c>
      <c r="M1397" s="41"/>
      <c r="N1397" s="41"/>
      <c r="O1397" s="41"/>
      <c r="P1397" s="41"/>
      <c r="Q1397" s="41"/>
      <c r="R1397" s="7"/>
      <c r="S1397" s="41"/>
      <c r="T1397" s="46"/>
      <c r="U1397" s="7"/>
      <c r="V1397" s="48" t="s">
        <v>32</v>
      </c>
      <c r="W1397" s="41" t="s">
        <v>61</v>
      </c>
      <c r="X1397" s="7" t="s">
        <v>34</v>
      </c>
      <c r="Y1397" s="10">
        <v>25</v>
      </c>
      <c r="Z1397" s="23" t="s">
        <v>89</v>
      </c>
      <c r="AA1397" s="41" t="s">
        <v>63</v>
      </c>
      <c r="AB1397" s="63"/>
      <c r="AC1397" s="41"/>
      <c r="AF1397" s="23"/>
    </row>
    <row r="1398" spans="1:32" ht="15" customHeight="1" x14ac:dyDescent="0.25">
      <c r="A1398" s="42" t="s">
        <v>1855</v>
      </c>
      <c r="B1398" s="32">
        <v>45569</v>
      </c>
      <c r="C1398" s="44">
        <f>YEAR(B1398) - YEAR(_xlfn.MINIFS($B:$B, $A:$A, A1398)) + 1</f>
        <v>1</v>
      </c>
      <c r="D1398" s="15">
        <f>IF(C1398=1, 1500 - SUMIFS($Y:$Y, $A:$A, A1398, $C:$C, C1398, $E:$E, "Approved", $Z:$Z, "&lt;&gt;PFA GC", $F:$F, "&lt;&gt;No"),
   IF(C1398=2, 1000 - SUMIFS($Y:$Y, $A:$A, A1398, $C:$C, C1398, $E:$E, "Approved", $Z:$Z, "&lt;&gt;PFA GC", $F:$F, "&lt;&gt;No"),
   IF(C1398&gt;=3, 500 - SUMIFS($Y:$Y, $A:$A, A1398, $C:$C, C1398, $E:$E, "Approved", $Z:$Z, "&lt;&gt;PFA GC", $F:$F, "&lt;&gt;No"), "")))</f>
        <v>262.36000000000013</v>
      </c>
      <c r="E1398" s="16" t="s">
        <v>28</v>
      </c>
      <c r="F1398" s="49">
        <v>45574</v>
      </c>
      <c r="G1398" s="49" t="s">
        <v>30</v>
      </c>
      <c r="H1398" s="41" t="s">
        <v>866</v>
      </c>
      <c r="I1398" s="41" t="s">
        <v>94</v>
      </c>
      <c r="J1398" s="41">
        <v>68862</v>
      </c>
      <c r="K1398" s="41" t="s">
        <v>95</v>
      </c>
      <c r="L1398" s="55">
        <v>19732</v>
      </c>
      <c r="M1398" s="41" t="s">
        <v>96</v>
      </c>
      <c r="N1398" s="41" t="s">
        <v>102</v>
      </c>
      <c r="O1398" s="41" t="s">
        <v>98</v>
      </c>
      <c r="P1398" s="41" t="s">
        <v>270</v>
      </c>
      <c r="Q1398" s="41" t="s">
        <v>114</v>
      </c>
      <c r="R1398" s="7" t="s">
        <v>499</v>
      </c>
      <c r="S1398" s="41">
        <v>2</v>
      </c>
      <c r="T1398" s="46">
        <v>1663</v>
      </c>
      <c r="U1398" s="7">
        <v>132</v>
      </c>
      <c r="V1398" s="48" t="s">
        <v>32</v>
      </c>
      <c r="W1398" s="41" t="s">
        <v>878</v>
      </c>
      <c r="X1398" s="7" t="s">
        <v>34</v>
      </c>
      <c r="Y1398" s="10">
        <v>250</v>
      </c>
      <c r="Z1398" s="41" t="s">
        <v>37</v>
      </c>
      <c r="AA1398" s="41" t="s">
        <v>52</v>
      </c>
      <c r="AB1398" s="63"/>
      <c r="AC1398" s="41"/>
      <c r="AF1398" s="23"/>
    </row>
    <row r="1399" spans="1:32" ht="15" customHeight="1" x14ac:dyDescent="0.25">
      <c r="A1399" s="42" t="s">
        <v>1855</v>
      </c>
      <c r="B1399" s="32">
        <v>45569</v>
      </c>
      <c r="C1399" s="44">
        <f>YEAR(B1399) - YEAR(_xlfn.MINIFS($B:$B, $A:$A, A1399)) + 1</f>
        <v>1</v>
      </c>
      <c r="D1399" s="15">
        <f>IF(C1399=1, 1500 - SUMIFS($Y:$Y, $A:$A, A1399, $C:$C, C1399, $E:$E, "Approved", $Z:$Z, "&lt;&gt;PFA GC", $F:$F, "&lt;&gt;No"),
   IF(C1399=2, 1000 - SUMIFS($Y:$Y, $A:$A, A1399, $C:$C, C1399, $E:$E, "Approved", $Z:$Z, "&lt;&gt;PFA GC", $F:$F, "&lt;&gt;No"),
   IF(C1399&gt;=3, 500 - SUMIFS($Y:$Y, $A:$A, A1399, $C:$C, C1399, $E:$E, "Approved", $Z:$Z, "&lt;&gt;PFA GC", $F:$F, "&lt;&gt;No"), "")))</f>
        <v>262.36000000000013</v>
      </c>
      <c r="E1399" s="16" t="s">
        <v>28</v>
      </c>
      <c r="F1399" s="49">
        <v>45574</v>
      </c>
      <c r="G1399" s="49" t="s">
        <v>30</v>
      </c>
      <c r="H1399" s="41" t="s">
        <v>866</v>
      </c>
      <c r="I1399" s="41" t="s">
        <v>94</v>
      </c>
      <c r="J1399" s="41">
        <v>68862</v>
      </c>
      <c r="K1399" s="41" t="s">
        <v>95</v>
      </c>
      <c r="L1399" s="55">
        <v>19732</v>
      </c>
      <c r="M1399" s="41" t="s">
        <v>96</v>
      </c>
      <c r="N1399" s="41" t="s">
        <v>102</v>
      </c>
      <c r="O1399" s="41" t="s">
        <v>98</v>
      </c>
      <c r="P1399" s="41" t="s">
        <v>270</v>
      </c>
      <c r="Q1399" s="41" t="s">
        <v>114</v>
      </c>
      <c r="R1399" s="7" t="s">
        <v>499</v>
      </c>
      <c r="S1399" s="41">
        <v>2</v>
      </c>
      <c r="T1399" s="46">
        <v>1663</v>
      </c>
      <c r="U1399" s="7">
        <v>132</v>
      </c>
      <c r="V1399" s="48" t="s">
        <v>32</v>
      </c>
      <c r="W1399" s="41" t="s">
        <v>878</v>
      </c>
      <c r="X1399" s="7" t="s">
        <v>40</v>
      </c>
      <c r="Y1399" s="10">
        <v>250</v>
      </c>
      <c r="Z1399" s="23" t="s">
        <v>35</v>
      </c>
      <c r="AA1399" s="12" t="s">
        <v>169</v>
      </c>
      <c r="AB1399" s="63"/>
      <c r="AC1399" s="41"/>
      <c r="AF1399" s="23"/>
    </row>
    <row r="1400" spans="1:32" ht="15" customHeight="1" x14ac:dyDescent="0.25">
      <c r="A1400" s="42" t="s">
        <v>1900</v>
      </c>
      <c r="B1400" s="32">
        <v>45569</v>
      </c>
      <c r="C1400" s="44">
        <f>YEAR(B1400) - YEAR(_xlfn.MINIFS($B:$B, $A:$A, A1400)) + 1</f>
        <v>1</v>
      </c>
      <c r="D1400" s="15">
        <f>IF(C1400=1, 1500 - SUMIFS($Y:$Y, $A:$A, A1400, $C:$C, C1400, $E:$E, "Approved", $Z:$Z, "&lt;&gt;PFA GC", $F:$F, "&lt;&gt;No"),
   IF(C1400=2, 1000 - SUMIFS($Y:$Y, $A:$A, A1400, $C:$C, C1400, $E:$E, "Approved", $Z:$Z, "&lt;&gt;PFA GC", $F:$F, "&lt;&gt;No"),
   IF(C1400&gt;=3, 500 - SUMIFS($Y:$Y, $A:$A, A1400, $C:$C, C1400, $E:$E, "Approved", $Z:$Z, "&lt;&gt;PFA GC", $F:$F, "&lt;&gt;No"), "")))</f>
        <v>1500</v>
      </c>
      <c r="E1400" s="16" t="s">
        <v>28</v>
      </c>
      <c r="F1400" s="49">
        <v>45569</v>
      </c>
      <c r="G1400" s="28" t="s">
        <v>30</v>
      </c>
      <c r="H1400" s="41"/>
      <c r="I1400" s="41"/>
      <c r="J1400" s="41"/>
      <c r="K1400" s="41"/>
      <c r="L1400" s="55">
        <v>22083</v>
      </c>
      <c r="M1400" s="41"/>
      <c r="N1400" s="41"/>
      <c r="O1400" s="41"/>
      <c r="P1400" s="41"/>
      <c r="Q1400" s="41"/>
      <c r="R1400" s="7"/>
      <c r="S1400" s="41"/>
      <c r="T1400" s="46"/>
      <c r="U1400" s="7"/>
      <c r="V1400" s="48" t="s">
        <v>32</v>
      </c>
      <c r="W1400" s="41" t="s">
        <v>693</v>
      </c>
      <c r="X1400" s="7" t="s">
        <v>34</v>
      </c>
      <c r="Y1400" s="10">
        <v>50</v>
      </c>
      <c r="Z1400" s="23" t="s">
        <v>89</v>
      </c>
      <c r="AA1400" s="41" t="s">
        <v>63</v>
      </c>
      <c r="AB1400" s="63"/>
      <c r="AC1400" s="41"/>
      <c r="AF1400" s="23"/>
    </row>
    <row r="1401" spans="1:32" ht="15" customHeight="1" x14ac:dyDescent="0.25">
      <c r="A1401" s="42" t="s">
        <v>1709</v>
      </c>
      <c r="B1401" s="32">
        <v>45569</v>
      </c>
      <c r="C1401" s="44">
        <f>YEAR(B1401) - YEAR(_xlfn.MINIFS($B:$B, $A:$A, A1401)) + 1</f>
        <v>1</v>
      </c>
      <c r="D1401" s="15">
        <f>IF(C1401=1, 1500 - SUMIFS($Y:$Y, $A:$A, A1401, $C:$C, C1401, $E:$E, "Approved", $Z:$Z, "&lt;&gt;PFA GC", $F:$F, "&lt;&gt;No"),
   IF(C1401=2, 1000 - SUMIFS($Y:$Y, $A:$A, A1401, $C:$C, C1401, $E:$E, "Approved", $Z:$Z, "&lt;&gt;PFA GC", $F:$F, "&lt;&gt;No"),
   IF(C1401&gt;=3, 500 - SUMIFS($Y:$Y, $A:$A, A1401, $C:$C, C1401, $E:$E, "Approved", $Z:$Z, "&lt;&gt;PFA GC", $F:$F, "&lt;&gt;No"), "")))</f>
        <v>627.05999999999995</v>
      </c>
      <c r="E1401" s="16" t="s">
        <v>28</v>
      </c>
      <c r="F1401" s="49">
        <v>45574</v>
      </c>
      <c r="G1401" s="49" t="s">
        <v>30</v>
      </c>
      <c r="H1401" s="41" t="s">
        <v>918</v>
      </c>
      <c r="I1401" s="41" t="s">
        <v>94</v>
      </c>
      <c r="J1401" s="41">
        <v>68860</v>
      </c>
      <c r="K1401" s="41" t="s">
        <v>95</v>
      </c>
      <c r="L1401" s="55">
        <v>25793</v>
      </c>
      <c r="M1401" s="41" t="s">
        <v>101</v>
      </c>
      <c r="N1401" s="41" t="s">
        <v>97</v>
      </c>
      <c r="O1401" s="41" t="s">
        <v>98</v>
      </c>
      <c r="P1401" s="41" t="s">
        <v>270</v>
      </c>
      <c r="Q1401" s="41" t="s">
        <v>114</v>
      </c>
      <c r="R1401" s="7" t="s">
        <v>507</v>
      </c>
      <c r="S1401" s="41">
        <v>1</v>
      </c>
      <c r="T1401" s="46">
        <v>1660</v>
      </c>
      <c r="U1401" s="7">
        <v>180</v>
      </c>
      <c r="V1401" s="48" t="s">
        <v>32</v>
      </c>
      <c r="W1401" s="41" t="s">
        <v>878</v>
      </c>
      <c r="X1401" s="7" t="s">
        <v>34</v>
      </c>
      <c r="Y1401" s="10">
        <v>250</v>
      </c>
      <c r="Z1401" s="41" t="s">
        <v>37</v>
      </c>
      <c r="AA1401" s="41" t="s">
        <v>52</v>
      </c>
      <c r="AB1401" s="63"/>
      <c r="AC1401" s="41"/>
      <c r="AF1401" s="23"/>
    </row>
    <row r="1402" spans="1:32" ht="15" customHeight="1" x14ac:dyDescent="0.25">
      <c r="A1402" s="42" t="s">
        <v>1709</v>
      </c>
      <c r="B1402" s="32">
        <v>45569</v>
      </c>
      <c r="C1402" s="44">
        <f>YEAR(B1402) - YEAR(_xlfn.MINIFS($B:$B, $A:$A, A1402)) + 1</f>
        <v>1</v>
      </c>
      <c r="D1402" s="15">
        <f>IF(C1402=1, 1500 - SUMIFS($Y:$Y, $A:$A, A1402, $C:$C, C1402, $E:$E, "Approved", $Z:$Z, "&lt;&gt;PFA GC", $F:$F, "&lt;&gt;No"),
   IF(C1402=2, 1000 - SUMIFS($Y:$Y, $A:$A, A1402, $C:$C, C1402, $E:$E, "Approved", $Z:$Z, "&lt;&gt;PFA GC", $F:$F, "&lt;&gt;No"),
   IF(C1402&gt;=3, 500 - SUMIFS($Y:$Y, $A:$A, A1402, $C:$C, C1402, $E:$E, "Approved", $Z:$Z, "&lt;&gt;PFA GC", $F:$F, "&lt;&gt;No"), "")))</f>
        <v>627.05999999999995</v>
      </c>
      <c r="E1402" s="16" t="s">
        <v>28</v>
      </c>
      <c r="F1402" s="49">
        <v>45574</v>
      </c>
      <c r="G1402" s="49" t="s">
        <v>30</v>
      </c>
      <c r="H1402" s="41" t="s">
        <v>918</v>
      </c>
      <c r="I1402" s="41" t="s">
        <v>94</v>
      </c>
      <c r="J1402" s="41">
        <v>68860</v>
      </c>
      <c r="K1402" s="41" t="s">
        <v>95</v>
      </c>
      <c r="L1402" s="55">
        <v>25793</v>
      </c>
      <c r="M1402" s="41" t="s">
        <v>101</v>
      </c>
      <c r="N1402" s="41" t="s">
        <v>97</v>
      </c>
      <c r="O1402" s="41" t="s">
        <v>98</v>
      </c>
      <c r="P1402" s="41" t="s">
        <v>270</v>
      </c>
      <c r="Q1402" s="41" t="s">
        <v>114</v>
      </c>
      <c r="R1402" s="7" t="s">
        <v>507</v>
      </c>
      <c r="S1402" s="41">
        <v>1</v>
      </c>
      <c r="T1402" s="46">
        <v>1660</v>
      </c>
      <c r="U1402" s="7">
        <v>180</v>
      </c>
      <c r="V1402" s="48" t="s">
        <v>32</v>
      </c>
      <c r="W1402" s="41" t="s">
        <v>878</v>
      </c>
      <c r="X1402" s="7" t="s">
        <v>40</v>
      </c>
      <c r="Y1402" s="10">
        <v>250</v>
      </c>
      <c r="Z1402" s="23" t="s">
        <v>35</v>
      </c>
      <c r="AA1402" s="12" t="s">
        <v>169</v>
      </c>
      <c r="AB1402" s="63"/>
      <c r="AC1402" s="41"/>
      <c r="AF1402" s="23"/>
    </row>
    <row r="1403" spans="1:32" ht="15" customHeight="1" x14ac:dyDescent="0.25">
      <c r="A1403" s="42" t="s">
        <v>1901</v>
      </c>
      <c r="B1403" s="32">
        <v>45569</v>
      </c>
      <c r="C1403" s="44">
        <f>YEAR(B1403) - YEAR(_xlfn.MINIFS($B:$B, $A:$A, A1403)) + 1</f>
        <v>1</v>
      </c>
      <c r="D1403" s="15">
        <f>IF(C1403=1, 1500 - SUMIFS($Y:$Y, $A:$A, A1403, $C:$C, C1403, $E:$E, "Approved", $Z:$Z, "&lt;&gt;PFA GC", $F:$F, "&lt;&gt;No"),
   IF(C1403=2, 1000 - SUMIFS($Y:$Y, $A:$A, A1403, $C:$C, C1403, $E:$E, "Approved", $Z:$Z, "&lt;&gt;PFA GC", $F:$F, "&lt;&gt;No"),
   IF(C1403&gt;=3, 500 - SUMIFS($Y:$Y, $A:$A, A1403, $C:$C, C1403, $E:$E, "Approved", $Z:$Z, "&lt;&gt;PFA GC", $F:$F, "&lt;&gt;No"), "")))</f>
        <v>-39.379999999999882</v>
      </c>
      <c r="E1403" s="16" t="s">
        <v>28</v>
      </c>
      <c r="F1403" s="49">
        <v>45671</v>
      </c>
      <c r="G1403" s="49" t="s">
        <v>30</v>
      </c>
      <c r="H1403" s="41" t="s">
        <v>100</v>
      </c>
      <c r="I1403" s="41" t="s">
        <v>94</v>
      </c>
      <c r="J1403" s="41">
        <v>68144</v>
      </c>
      <c r="K1403" s="41" t="s">
        <v>95</v>
      </c>
      <c r="L1403" s="55">
        <v>25985</v>
      </c>
      <c r="M1403" s="41" t="s">
        <v>108</v>
      </c>
      <c r="N1403" s="41" t="s">
        <v>97</v>
      </c>
      <c r="O1403" s="41" t="s">
        <v>98</v>
      </c>
      <c r="P1403" s="41" t="s">
        <v>270</v>
      </c>
      <c r="Q1403" s="41" t="s">
        <v>114</v>
      </c>
      <c r="R1403" s="7" t="s">
        <v>507</v>
      </c>
      <c r="S1403" s="41">
        <v>1</v>
      </c>
      <c r="T1403" s="46">
        <v>1600</v>
      </c>
      <c r="U1403" s="7">
        <v>20</v>
      </c>
      <c r="V1403" s="34" t="s">
        <v>84</v>
      </c>
      <c r="W1403" s="41" t="s">
        <v>526</v>
      </c>
      <c r="X1403" s="7" t="s">
        <v>45</v>
      </c>
      <c r="Y1403" s="10">
        <v>75</v>
      </c>
      <c r="Z1403" s="41" t="s">
        <v>232</v>
      </c>
      <c r="AA1403" s="41"/>
      <c r="AB1403" s="63"/>
      <c r="AC1403" s="41"/>
      <c r="AF1403" s="23"/>
    </row>
    <row r="1404" spans="1:32" ht="15" customHeight="1" x14ac:dyDescent="0.25">
      <c r="A1404" s="42" t="s">
        <v>1903</v>
      </c>
      <c r="B1404" s="32">
        <v>45572</v>
      </c>
      <c r="C1404" s="44">
        <f>YEAR(B1404) - YEAR(_xlfn.MINIFS($B:$B, $A:$A, A1404)) + 1</f>
        <v>1</v>
      </c>
      <c r="D1404" s="15">
        <f>IF(C1404=1, 1500 - SUMIFS($Y:$Y, $A:$A, A1404, $C:$C, C1404, $E:$E, "Approved", $Z:$Z, "&lt;&gt;PFA GC", $F:$F, "&lt;&gt;No"),
   IF(C1404=2, 1000 - SUMIFS($Y:$Y, $A:$A, A1404, $C:$C, C1404, $E:$E, "Approved", $Z:$Z, "&lt;&gt;PFA GC", $F:$F, "&lt;&gt;No"),
   IF(C1404&gt;=3, 500 - SUMIFS($Y:$Y, $A:$A, A1404, $C:$C, C1404, $E:$E, "Approved", $Z:$Z, "&lt;&gt;PFA GC", $F:$F, "&lt;&gt;No"), "")))</f>
        <v>667</v>
      </c>
      <c r="E1404" s="16" t="s">
        <v>28</v>
      </c>
      <c r="F1404" s="49">
        <v>45582</v>
      </c>
      <c r="G1404" s="49" t="s">
        <v>30</v>
      </c>
      <c r="H1404" s="41" t="s">
        <v>93</v>
      </c>
      <c r="I1404" s="41" t="s">
        <v>94</v>
      </c>
      <c r="J1404" s="41">
        <v>68510</v>
      </c>
      <c r="K1404" s="41" t="s">
        <v>95</v>
      </c>
      <c r="L1404" s="55">
        <v>24893</v>
      </c>
      <c r="M1404" s="41" t="s">
        <v>101</v>
      </c>
      <c r="N1404" s="41" t="s">
        <v>97</v>
      </c>
      <c r="O1404" s="41" t="s">
        <v>98</v>
      </c>
      <c r="P1404" s="41" t="s">
        <v>270</v>
      </c>
      <c r="Q1404" s="41" t="s">
        <v>231</v>
      </c>
      <c r="R1404" s="7" t="s">
        <v>519</v>
      </c>
      <c r="S1404" s="41">
        <v>1</v>
      </c>
      <c r="T1404" s="46">
        <v>1640.6</v>
      </c>
      <c r="U1404" s="7">
        <v>9</v>
      </c>
      <c r="V1404" s="34" t="s">
        <v>85</v>
      </c>
      <c r="W1404" s="41" t="s">
        <v>130</v>
      </c>
      <c r="X1404" s="7" t="s">
        <v>34</v>
      </c>
      <c r="Y1404" s="10">
        <v>250</v>
      </c>
      <c r="Z1404" s="41" t="s">
        <v>37</v>
      </c>
      <c r="AA1404" s="12" t="s">
        <v>52</v>
      </c>
      <c r="AB1404" s="51"/>
      <c r="AC1404" s="23"/>
      <c r="AF1404" s="23"/>
    </row>
    <row r="1405" spans="1:32" ht="15" customHeight="1" x14ac:dyDescent="0.25">
      <c r="A1405" s="42" t="s">
        <v>1903</v>
      </c>
      <c r="B1405" s="32">
        <v>45572</v>
      </c>
      <c r="C1405" s="44">
        <f>YEAR(B1405) - YEAR(_xlfn.MINIFS($B:$B, $A:$A, A1405)) + 1</f>
        <v>1</v>
      </c>
      <c r="D1405" s="15">
        <f>IF(C1405=1, 1500 - SUMIFS($Y:$Y, $A:$A, A1405, $C:$C, C1405, $E:$E, "Approved", $Z:$Z, "&lt;&gt;PFA GC", $F:$F, "&lt;&gt;No"),
   IF(C1405=2, 1000 - SUMIFS($Y:$Y, $A:$A, A1405, $C:$C, C1405, $E:$E, "Approved", $Z:$Z, "&lt;&gt;PFA GC", $F:$F, "&lt;&gt;No"),
   IF(C1405&gt;=3, 500 - SUMIFS($Y:$Y, $A:$A, A1405, $C:$C, C1405, $E:$E, "Approved", $Z:$Z, "&lt;&gt;PFA GC", $F:$F, "&lt;&gt;No"), "")))</f>
        <v>667</v>
      </c>
      <c r="E1405" s="16" t="s">
        <v>28</v>
      </c>
      <c r="F1405" s="49">
        <v>45631</v>
      </c>
      <c r="G1405" s="49" t="s">
        <v>30</v>
      </c>
      <c r="H1405" s="41" t="s">
        <v>93</v>
      </c>
      <c r="I1405" s="41" t="s">
        <v>94</v>
      </c>
      <c r="J1405" s="41">
        <v>68510</v>
      </c>
      <c r="K1405" s="41" t="s">
        <v>95</v>
      </c>
      <c r="L1405" s="55">
        <v>24893</v>
      </c>
      <c r="M1405" s="41" t="s">
        <v>101</v>
      </c>
      <c r="N1405" s="41" t="s">
        <v>97</v>
      </c>
      <c r="O1405" s="41" t="s">
        <v>98</v>
      </c>
      <c r="P1405" s="41" t="s">
        <v>270</v>
      </c>
      <c r="Q1405" s="41" t="s">
        <v>231</v>
      </c>
      <c r="R1405" s="7" t="s">
        <v>519</v>
      </c>
      <c r="S1405" s="41">
        <v>1</v>
      </c>
      <c r="T1405" s="46">
        <v>1640.6</v>
      </c>
      <c r="U1405" s="7">
        <v>9</v>
      </c>
      <c r="V1405" s="34" t="s">
        <v>85</v>
      </c>
      <c r="W1405" s="41" t="s">
        <v>130</v>
      </c>
      <c r="X1405" s="7" t="s">
        <v>43</v>
      </c>
      <c r="Y1405" s="10">
        <v>583</v>
      </c>
      <c r="Z1405" s="41" t="s">
        <v>232</v>
      </c>
      <c r="AA1405" s="12" t="s">
        <v>919</v>
      </c>
      <c r="AB1405" s="51"/>
      <c r="AC1405" s="23"/>
      <c r="AF1405" s="23"/>
    </row>
    <row r="1406" spans="1:32" ht="15" customHeight="1" x14ac:dyDescent="0.25">
      <c r="A1406" s="42" t="s">
        <v>1904</v>
      </c>
      <c r="B1406" s="32">
        <v>45572</v>
      </c>
      <c r="C1406" s="44">
        <f>YEAR(B1406) - YEAR(_xlfn.MINIFS($B:$B, $A:$A, A1406)) + 1</f>
        <v>1</v>
      </c>
      <c r="D1406" s="15">
        <f>IF(C1406=1, 1500 - SUMIFS($Y:$Y, $A:$A, A1406, $C:$C, C1406, $E:$E, "Approved", $Z:$Z, "&lt;&gt;PFA GC", $F:$F, "&lt;&gt;No"),
   IF(C1406=2, 1000 - SUMIFS($Y:$Y, $A:$A, A1406, $C:$C, C1406, $E:$E, "Approved", $Z:$Z, "&lt;&gt;PFA GC", $F:$F, "&lt;&gt;No"),
   IF(C1406&gt;=3, 500 - SUMIFS($Y:$Y, $A:$A, A1406, $C:$C, C1406, $E:$E, "Approved", $Z:$Z, "&lt;&gt;PFA GC", $F:$F, "&lt;&gt;No"), "")))</f>
        <v>0</v>
      </c>
      <c r="E1406" s="16" t="s">
        <v>28</v>
      </c>
      <c r="F1406" s="49">
        <v>45587</v>
      </c>
      <c r="G1406" s="49" t="s">
        <v>30</v>
      </c>
      <c r="H1406" s="41" t="s">
        <v>920</v>
      </c>
      <c r="I1406" s="41" t="s">
        <v>94</v>
      </c>
      <c r="J1406" s="41">
        <v>51530</v>
      </c>
      <c r="K1406" s="41" t="s">
        <v>95</v>
      </c>
      <c r="L1406" s="55">
        <v>26202</v>
      </c>
      <c r="M1406" s="41" t="s">
        <v>96</v>
      </c>
      <c r="N1406" s="41" t="s">
        <v>102</v>
      </c>
      <c r="O1406" s="41" t="s">
        <v>98</v>
      </c>
      <c r="P1406" s="41" t="s">
        <v>270</v>
      </c>
      <c r="Q1406" s="41" t="s">
        <v>114</v>
      </c>
      <c r="R1406" s="7" t="s">
        <v>507</v>
      </c>
      <c r="S1406" s="41">
        <v>7</v>
      </c>
      <c r="T1406" s="46">
        <v>8500</v>
      </c>
      <c r="U1406" s="7">
        <v>120</v>
      </c>
      <c r="V1406" s="34" t="s">
        <v>84</v>
      </c>
      <c r="W1406" s="41" t="s">
        <v>833</v>
      </c>
      <c r="X1406" s="7" t="s">
        <v>43</v>
      </c>
      <c r="Y1406" s="10">
        <v>1500</v>
      </c>
      <c r="Z1406" s="41" t="s">
        <v>232</v>
      </c>
      <c r="AA1406" s="12" t="s">
        <v>921</v>
      </c>
      <c r="AB1406" s="51"/>
      <c r="AC1406" s="23"/>
      <c r="AF1406" s="23"/>
    </row>
    <row r="1407" spans="1:32" ht="15" customHeight="1" x14ac:dyDescent="0.25">
      <c r="A1407" s="42" t="s">
        <v>1856</v>
      </c>
      <c r="B1407" s="32">
        <v>45572</v>
      </c>
      <c r="C1407" s="44">
        <f>YEAR(B1407) - YEAR(_xlfn.MINIFS($B:$B, $A:$A, A1407)) + 1</f>
        <v>1</v>
      </c>
      <c r="D1407" s="15">
        <f>IF(C1407=1, 1500 - SUMIFS($Y:$Y, $A:$A, A1407, $C:$C, C1407, $E:$E, "Approved", $Z:$Z, "&lt;&gt;PFA GC", $F:$F, "&lt;&gt;No"),
   IF(C1407=2, 1000 - SUMIFS($Y:$Y, $A:$A, A1407, $C:$C, C1407, $E:$E, "Approved", $Z:$Z, "&lt;&gt;PFA GC", $F:$F, "&lt;&gt;No"),
   IF(C1407&gt;=3, 500 - SUMIFS($Y:$Y, $A:$A, A1407, $C:$C, C1407, $E:$E, "Approved", $Z:$Z, "&lt;&gt;PFA GC", $F:$F, "&lt;&gt;No"), "")))</f>
        <v>437.61000000000013</v>
      </c>
      <c r="E1407" s="16" t="s">
        <v>28</v>
      </c>
      <c r="F1407" s="33">
        <v>45582</v>
      </c>
      <c r="G1407" s="49" t="s">
        <v>30</v>
      </c>
      <c r="H1407" s="41" t="s">
        <v>93</v>
      </c>
      <c r="I1407" s="41" t="s">
        <v>94</v>
      </c>
      <c r="J1407" s="41">
        <v>68521</v>
      </c>
      <c r="K1407" s="41" t="s">
        <v>625</v>
      </c>
      <c r="L1407" s="55">
        <v>26780</v>
      </c>
      <c r="M1407" s="41" t="s">
        <v>96</v>
      </c>
      <c r="N1407" s="41" t="s">
        <v>97</v>
      </c>
      <c r="O1407" s="41" t="s">
        <v>180</v>
      </c>
      <c r="P1407" s="41" t="s">
        <v>270</v>
      </c>
      <c r="Q1407" s="41" t="s">
        <v>114</v>
      </c>
      <c r="R1407" s="7" t="s">
        <v>507</v>
      </c>
      <c r="S1407" s="41">
        <v>4</v>
      </c>
      <c r="T1407" s="46">
        <v>7856</v>
      </c>
      <c r="U1407" s="7">
        <v>40</v>
      </c>
      <c r="V1407" s="41" t="s">
        <v>81</v>
      </c>
      <c r="W1407" s="41" t="s">
        <v>610</v>
      </c>
      <c r="X1407" s="7" t="s">
        <v>45</v>
      </c>
      <c r="Y1407" s="10">
        <v>48.15</v>
      </c>
      <c r="Z1407" s="41" t="s">
        <v>38</v>
      </c>
      <c r="AA1407" s="41" t="s">
        <v>46</v>
      </c>
      <c r="AB1407" s="63"/>
      <c r="AC1407" s="41"/>
      <c r="AF1407" s="23"/>
    </row>
    <row r="1408" spans="1:32" ht="15" customHeight="1" x14ac:dyDescent="0.25">
      <c r="A1408" s="42" t="s">
        <v>1856</v>
      </c>
      <c r="B1408" s="32">
        <v>45572</v>
      </c>
      <c r="C1408" s="44">
        <f>YEAR(B1408) - YEAR(_xlfn.MINIFS($B:$B, $A:$A, A1408)) + 1</f>
        <v>1</v>
      </c>
      <c r="D1408" s="15">
        <f>IF(C1408=1, 1500 - SUMIFS($Y:$Y, $A:$A, A1408, $C:$C, C1408, $E:$E, "Approved", $Z:$Z, "&lt;&gt;PFA GC", $F:$F, "&lt;&gt;No"),
   IF(C1408=2, 1000 - SUMIFS($Y:$Y, $A:$A, A1408, $C:$C, C1408, $E:$E, "Approved", $Z:$Z, "&lt;&gt;PFA GC", $F:$F, "&lt;&gt;No"),
   IF(C1408&gt;=3, 500 - SUMIFS($Y:$Y, $A:$A, A1408, $C:$C, C1408, $E:$E, "Approved", $Z:$Z, "&lt;&gt;PFA GC", $F:$F, "&lt;&gt;No"), "")))</f>
        <v>437.61000000000013</v>
      </c>
      <c r="E1408" s="16" t="s">
        <v>28</v>
      </c>
      <c r="F1408" s="49">
        <v>45582</v>
      </c>
      <c r="G1408" s="49" t="s">
        <v>30</v>
      </c>
      <c r="H1408" s="41" t="s">
        <v>93</v>
      </c>
      <c r="I1408" s="41" t="s">
        <v>94</v>
      </c>
      <c r="J1408" s="41">
        <v>68521</v>
      </c>
      <c r="K1408" s="41" t="s">
        <v>625</v>
      </c>
      <c r="L1408" s="55">
        <v>26780</v>
      </c>
      <c r="M1408" s="41" t="s">
        <v>96</v>
      </c>
      <c r="N1408" s="41" t="s">
        <v>97</v>
      </c>
      <c r="O1408" s="41" t="s">
        <v>180</v>
      </c>
      <c r="P1408" s="41" t="s">
        <v>270</v>
      </c>
      <c r="Q1408" s="41" t="s">
        <v>114</v>
      </c>
      <c r="R1408" s="7" t="s">
        <v>507</v>
      </c>
      <c r="S1408" s="41">
        <v>4</v>
      </c>
      <c r="T1408" s="46">
        <v>7856</v>
      </c>
      <c r="U1408" s="7">
        <v>40</v>
      </c>
      <c r="V1408" s="41" t="s">
        <v>81</v>
      </c>
      <c r="W1408" s="41" t="s">
        <v>610</v>
      </c>
      <c r="X1408" s="7" t="s">
        <v>49</v>
      </c>
      <c r="Y1408" s="10">
        <v>480.74</v>
      </c>
      <c r="Z1408" s="41" t="s">
        <v>232</v>
      </c>
      <c r="AA1408" s="41" t="s">
        <v>66</v>
      </c>
      <c r="AB1408" s="63"/>
      <c r="AC1408" s="41"/>
      <c r="AF1408" s="23"/>
    </row>
    <row r="1409" spans="1:32" ht="15" customHeight="1" x14ac:dyDescent="0.25">
      <c r="A1409" s="30" t="s">
        <v>1752</v>
      </c>
      <c r="B1409" s="25">
        <v>45573</v>
      </c>
      <c r="C1409" s="29">
        <f>YEAR(B1409) - YEAR(_xlfn.MINIFS($B:$B, $A:$A, A1409)) + 1</f>
        <v>1</v>
      </c>
      <c r="D1409" s="15">
        <f>IF(C1409=1, 1500 - SUMIFS($Y:$Y, $A:$A, A1409, $C:$C, C1409, $E:$E, "Approved", $Z:$Z, "&lt;&gt;PFA GC", $F:$F, "&lt;&gt;No"),
   IF(C1409=2, 1000 - SUMIFS($Y:$Y, $A:$A, A1409, $C:$C, C1409, $E:$E, "Approved", $Z:$Z, "&lt;&gt;PFA GC", $F:$F, "&lt;&gt;No"),
   IF(C1409&gt;=3, 500 - SUMIFS($Y:$Y, $A:$A, A1409, $C:$C, C1409, $E:$E, "Approved", $Z:$Z, "&lt;&gt;PFA GC", $F:$F, "&lt;&gt;No"), "")))</f>
        <v>286.65000000000009</v>
      </c>
      <c r="E1409" s="16" t="s">
        <v>28</v>
      </c>
      <c r="F1409" s="28">
        <v>45587</v>
      </c>
      <c r="G1409" s="28" t="s">
        <v>30</v>
      </c>
      <c r="H1409" s="23" t="s">
        <v>277</v>
      </c>
      <c r="I1409" s="23" t="s">
        <v>94</v>
      </c>
      <c r="J1409" s="23">
        <v>68601</v>
      </c>
      <c r="K1409" s="37" t="s">
        <v>95</v>
      </c>
      <c r="L1409" s="20">
        <v>19105</v>
      </c>
      <c r="M1409" s="37" t="s">
        <v>111</v>
      </c>
      <c r="N1409" s="37" t="s">
        <v>97</v>
      </c>
      <c r="O1409" s="37" t="s">
        <v>98</v>
      </c>
      <c r="P1409" s="37" t="s">
        <v>270</v>
      </c>
      <c r="Q1409" s="37" t="s">
        <v>114</v>
      </c>
      <c r="R1409" s="7" t="s">
        <v>517</v>
      </c>
      <c r="S1409" s="23">
        <v>1</v>
      </c>
      <c r="T1409" s="43">
        <v>1239.8</v>
      </c>
      <c r="U1409" s="7">
        <v>160</v>
      </c>
      <c r="V1409" s="41" t="s">
        <v>81</v>
      </c>
      <c r="W1409" s="23" t="s">
        <v>610</v>
      </c>
      <c r="X1409" s="7" t="s">
        <v>34</v>
      </c>
      <c r="Y1409" s="10">
        <v>250</v>
      </c>
      <c r="Z1409" s="23" t="s">
        <v>37</v>
      </c>
      <c r="AA1409" s="12" t="s">
        <v>52</v>
      </c>
      <c r="AB1409" s="51"/>
      <c r="AC1409" s="23"/>
      <c r="AF1409" s="23"/>
    </row>
    <row r="1410" spans="1:32" ht="15" customHeight="1" x14ac:dyDescent="0.25">
      <c r="A1410" s="42" t="s">
        <v>1752</v>
      </c>
      <c r="B1410" s="32">
        <v>45573</v>
      </c>
      <c r="C1410" s="44">
        <f>YEAR(B1410) - YEAR(_xlfn.MINIFS($B:$B, $A:$A, A1410)) + 1</f>
        <v>1</v>
      </c>
      <c r="D1410" s="15">
        <f>IF(C1410=1, 1500 - SUMIFS($Y:$Y, $A:$A, A1410, $C:$C, C1410, $E:$E, "Approved", $Z:$Z, "&lt;&gt;PFA GC", $F:$F, "&lt;&gt;No"),
   IF(C1410=2, 1000 - SUMIFS($Y:$Y, $A:$A, A1410, $C:$C, C1410, $E:$E, "Approved", $Z:$Z, "&lt;&gt;PFA GC", $F:$F, "&lt;&gt;No"),
   IF(C1410&gt;=3, 500 - SUMIFS($Y:$Y, $A:$A, A1410, $C:$C, C1410, $E:$E, "Approved", $Z:$Z, "&lt;&gt;PFA GC", $F:$F, "&lt;&gt;No"), "")))</f>
        <v>286.65000000000009</v>
      </c>
      <c r="E1410" s="16" t="s">
        <v>28</v>
      </c>
      <c r="F1410" s="49">
        <v>45587</v>
      </c>
      <c r="G1410" s="49" t="s">
        <v>30</v>
      </c>
      <c r="H1410" s="41" t="s">
        <v>277</v>
      </c>
      <c r="I1410" s="41" t="s">
        <v>94</v>
      </c>
      <c r="J1410" s="41">
        <v>68601</v>
      </c>
      <c r="K1410" s="41" t="s">
        <v>95</v>
      </c>
      <c r="L1410" s="55">
        <v>19105</v>
      </c>
      <c r="M1410" s="41" t="s">
        <v>111</v>
      </c>
      <c r="N1410" s="41" t="s">
        <v>97</v>
      </c>
      <c r="O1410" s="41" t="s">
        <v>98</v>
      </c>
      <c r="P1410" s="41" t="s">
        <v>270</v>
      </c>
      <c r="Q1410" s="41" t="s">
        <v>114</v>
      </c>
      <c r="R1410" s="7" t="s">
        <v>517</v>
      </c>
      <c r="S1410" s="41">
        <v>1</v>
      </c>
      <c r="T1410" s="46">
        <v>1239.8</v>
      </c>
      <c r="U1410" s="7">
        <v>160</v>
      </c>
      <c r="V1410" s="34" t="s">
        <v>81</v>
      </c>
      <c r="W1410" s="41" t="s">
        <v>610</v>
      </c>
      <c r="X1410" s="7" t="s">
        <v>40</v>
      </c>
      <c r="Y1410" s="10">
        <v>250</v>
      </c>
      <c r="Z1410" s="23" t="s">
        <v>35</v>
      </c>
      <c r="AA1410" s="12" t="s">
        <v>169</v>
      </c>
      <c r="AB1410" s="51"/>
      <c r="AC1410" s="23"/>
      <c r="AF1410" s="23"/>
    </row>
    <row r="1411" spans="1:32" ht="15" customHeight="1" x14ac:dyDescent="0.25">
      <c r="A1411" s="42" t="s">
        <v>1558</v>
      </c>
      <c r="B1411" s="32">
        <v>45573</v>
      </c>
      <c r="C1411" s="44">
        <f>YEAR(B1411) - YEAR(_xlfn.MINIFS($B:$B, $A:$A, A1411)) + 1</f>
        <v>1</v>
      </c>
      <c r="D1411" s="15">
        <f>IF(C1411=1, 1500 - SUMIFS($Y:$Y, $A:$A, A1411, $C:$C, C1411, $E:$E, "Approved", $Z:$Z, "&lt;&gt;PFA GC", $F:$F, "&lt;&gt;No"),
   IF(C1411=2, 1000 - SUMIFS($Y:$Y, $A:$A, A1411, $C:$C, C1411, $E:$E, "Approved", $Z:$Z, "&lt;&gt;PFA GC", $F:$F, "&lt;&gt;No"),
   IF(C1411&gt;=3, 500 - SUMIFS($Y:$Y, $A:$A, A1411, $C:$C, C1411, $E:$E, "Approved", $Z:$Z, "&lt;&gt;PFA GC", $F:$F, "&lt;&gt;No"), "")))</f>
        <v>1000</v>
      </c>
      <c r="E1411" s="16" t="s">
        <v>28</v>
      </c>
      <c r="F1411" s="49">
        <v>45587</v>
      </c>
      <c r="G1411" s="49" t="s">
        <v>30</v>
      </c>
      <c r="H1411" s="41" t="s">
        <v>709</v>
      </c>
      <c r="I1411" s="41" t="s">
        <v>94</v>
      </c>
      <c r="J1411" s="41">
        <v>68952</v>
      </c>
      <c r="K1411" s="41" t="s">
        <v>95</v>
      </c>
      <c r="L1411" s="55">
        <v>20417</v>
      </c>
      <c r="M1411" s="41" t="s">
        <v>235</v>
      </c>
      <c r="N1411" s="41" t="s">
        <v>97</v>
      </c>
      <c r="O1411" s="41" t="s">
        <v>98</v>
      </c>
      <c r="P1411" s="41" t="s">
        <v>270</v>
      </c>
      <c r="Q1411" s="41" t="s">
        <v>114</v>
      </c>
      <c r="R1411" s="7" t="s">
        <v>519</v>
      </c>
      <c r="S1411" s="41">
        <v>2</v>
      </c>
      <c r="T1411" s="46">
        <v>2506</v>
      </c>
      <c r="U1411" s="7">
        <v>90</v>
      </c>
      <c r="V1411" s="48" t="s">
        <v>144</v>
      </c>
      <c r="W1411" s="41" t="s">
        <v>844</v>
      </c>
      <c r="X1411" s="7" t="s">
        <v>40</v>
      </c>
      <c r="Y1411" s="10">
        <v>500</v>
      </c>
      <c r="Z1411" s="23" t="s">
        <v>35</v>
      </c>
      <c r="AA1411" s="12" t="s">
        <v>169</v>
      </c>
      <c r="AB1411" s="51"/>
      <c r="AC1411" s="23"/>
      <c r="AF1411" s="23"/>
    </row>
    <row r="1412" spans="1:32" ht="15" customHeight="1" x14ac:dyDescent="0.25">
      <c r="A1412" s="42" t="s">
        <v>1906</v>
      </c>
      <c r="B1412" s="32">
        <v>45573</v>
      </c>
      <c r="C1412" s="44">
        <f>YEAR(B1412) - YEAR(_xlfn.MINIFS($B:$B, $A:$A, A1412)) + 1</f>
        <v>1</v>
      </c>
      <c r="D1412" s="15">
        <f>IF(C1412=1, 1500 - SUMIFS($Y:$Y, $A:$A, A1412, $C:$C, C1412, $E:$E, "Approved", $Z:$Z, "&lt;&gt;PFA GC", $F:$F, "&lt;&gt;No"),
   IF(C1412=2, 1000 - SUMIFS($Y:$Y, $A:$A, A1412, $C:$C, C1412, $E:$E, "Approved", $Z:$Z, "&lt;&gt;PFA GC", $F:$F, "&lt;&gt;No"),
   IF(C1412&gt;=3, 500 - SUMIFS($Y:$Y, $A:$A, A1412, $C:$C, C1412, $E:$E, "Approved", $Z:$Z, "&lt;&gt;PFA GC", $F:$F, "&lt;&gt;No"), "")))</f>
        <v>153.11999999999989</v>
      </c>
      <c r="E1412" s="16" t="s">
        <v>28</v>
      </c>
      <c r="F1412" s="49">
        <v>45595</v>
      </c>
      <c r="G1412" s="49" t="s">
        <v>30</v>
      </c>
      <c r="H1412" s="41" t="s">
        <v>93</v>
      </c>
      <c r="I1412" s="23" t="s">
        <v>125</v>
      </c>
      <c r="J1412" s="41">
        <v>68521</v>
      </c>
      <c r="K1412" s="41" t="s">
        <v>95</v>
      </c>
      <c r="L1412" s="55">
        <v>22433</v>
      </c>
      <c r="M1412" s="41" t="s">
        <v>108</v>
      </c>
      <c r="N1412" s="41" t="s">
        <v>102</v>
      </c>
      <c r="O1412" s="41" t="s">
        <v>98</v>
      </c>
      <c r="P1412" s="41" t="s">
        <v>270</v>
      </c>
      <c r="Q1412" s="41" t="s">
        <v>114</v>
      </c>
      <c r="R1412" s="7" t="s">
        <v>507</v>
      </c>
      <c r="S1412" s="41">
        <v>2</v>
      </c>
      <c r="T1412" s="46">
        <v>4355</v>
      </c>
      <c r="U1412" s="7">
        <v>10</v>
      </c>
      <c r="V1412" s="41" t="s">
        <v>81</v>
      </c>
      <c r="W1412" s="41" t="s">
        <v>883</v>
      </c>
      <c r="X1412" s="7" t="s">
        <v>43</v>
      </c>
      <c r="Y1412" s="10">
        <v>1346.88</v>
      </c>
      <c r="Z1412" s="41"/>
      <c r="AA1412" s="12" t="s">
        <v>57</v>
      </c>
      <c r="AB1412" s="51"/>
      <c r="AC1412" s="23"/>
      <c r="AF1412" s="23"/>
    </row>
    <row r="1413" spans="1:32" ht="15" customHeight="1" x14ac:dyDescent="0.25">
      <c r="A1413" s="42" t="s">
        <v>1763</v>
      </c>
      <c r="B1413" s="32">
        <v>45573</v>
      </c>
      <c r="C1413" s="44">
        <f>YEAR(B1413) - YEAR(_xlfn.MINIFS($B:$B, $A:$A, A1413)) + 1</f>
        <v>1</v>
      </c>
      <c r="D1413" s="15">
        <f>IF(C1413=1, 1500 - SUMIFS($Y:$Y, $A:$A, A1413, $C:$C, C1413, $E:$E, "Approved", $Z:$Z, "&lt;&gt;PFA GC", $F:$F, "&lt;&gt;No"),
   IF(C1413=2, 1000 - SUMIFS($Y:$Y, $A:$A, A1413, $C:$C, C1413, $E:$E, "Approved", $Z:$Z, "&lt;&gt;PFA GC", $F:$F, "&lt;&gt;No"),
   IF(C1413&gt;=3, 500 - SUMIFS($Y:$Y, $A:$A, A1413, $C:$C, C1413, $E:$E, "Approved", $Z:$Z, "&lt;&gt;PFA GC", $F:$F, "&lt;&gt;No"), "")))</f>
        <v>43.080000000000155</v>
      </c>
      <c r="E1413" s="16" t="s">
        <v>28</v>
      </c>
      <c r="F1413" s="49">
        <v>45582</v>
      </c>
      <c r="G1413" s="49" t="s">
        <v>30</v>
      </c>
      <c r="H1413" s="41" t="s">
        <v>786</v>
      </c>
      <c r="I1413" s="41" t="s">
        <v>94</v>
      </c>
      <c r="J1413" s="41">
        <v>69341</v>
      </c>
      <c r="K1413" s="41" t="s">
        <v>95</v>
      </c>
      <c r="L1413" s="55">
        <v>23018</v>
      </c>
      <c r="M1413" s="41" t="s">
        <v>96</v>
      </c>
      <c r="N1413" s="41" t="s">
        <v>102</v>
      </c>
      <c r="O1413" s="41" t="s">
        <v>98</v>
      </c>
      <c r="P1413" s="41" t="s">
        <v>270</v>
      </c>
      <c r="Q1413" s="41" t="s">
        <v>114</v>
      </c>
      <c r="R1413" s="7" t="s">
        <v>507</v>
      </c>
      <c r="S1413" s="41">
        <v>2</v>
      </c>
      <c r="T1413" s="46">
        <v>0</v>
      </c>
      <c r="U1413" s="7">
        <v>900</v>
      </c>
      <c r="V1413" s="41" t="s">
        <v>84</v>
      </c>
      <c r="W1413" s="41" t="s">
        <v>526</v>
      </c>
      <c r="X1413" s="7" t="s">
        <v>45</v>
      </c>
      <c r="Y1413" s="10">
        <v>125.58</v>
      </c>
      <c r="Z1413" s="23"/>
      <c r="AA1413" s="12" t="s">
        <v>922</v>
      </c>
      <c r="AB1413" s="51"/>
      <c r="AC1413" s="23"/>
      <c r="AF1413" s="23"/>
    </row>
    <row r="1414" spans="1:32" ht="15" customHeight="1" x14ac:dyDescent="0.25">
      <c r="A1414" s="42" t="s">
        <v>1905</v>
      </c>
      <c r="B1414" s="32">
        <v>45573</v>
      </c>
      <c r="C1414" s="29">
        <f>YEAR(B1414) - YEAR(_xlfn.MINIFS($B:$B, $A:$A, A1414)) + 1</f>
        <v>1</v>
      </c>
      <c r="D1414" s="15">
        <f>IF(C1414=1, 1500 - SUMIFS($Y:$Y, $A:$A, A1414, $C:$C, C1414, $E:$E, "Approved", $Z:$Z, "&lt;&gt;PFA GC", $F:$F, "&lt;&gt;No"),
   IF(C1414=2, 1000 - SUMIFS($Y:$Y, $A:$A, A1414, $C:$C, C1414, $E:$E, "Approved", $Z:$Z, "&lt;&gt;PFA GC", $F:$F, "&lt;&gt;No"),
   IF(C1414&gt;=3, 500 - SUMIFS($Y:$Y, $A:$A, A1414, $C:$C, C1414, $E:$E, "Approved", $Z:$Z, "&lt;&gt;PFA GC", $F:$F, "&lt;&gt;No"), "")))</f>
        <v>1500</v>
      </c>
      <c r="E1414" s="16" t="s">
        <v>28</v>
      </c>
      <c r="F1414" s="49">
        <v>45573</v>
      </c>
      <c r="G1414" s="28" t="s">
        <v>30</v>
      </c>
      <c r="H1414" s="41"/>
      <c r="I1414" s="41"/>
      <c r="J1414" s="41"/>
      <c r="K1414" s="41"/>
      <c r="L1414" s="55">
        <v>23398</v>
      </c>
      <c r="M1414" s="41"/>
      <c r="N1414" s="41"/>
      <c r="O1414" s="41"/>
      <c r="P1414" s="41"/>
      <c r="Q1414" s="41"/>
      <c r="R1414" s="7"/>
      <c r="S1414" s="41"/>
      <c r="T1414" s="46"/>
      <c r="U1414" s="7"/>
      <c r="V1414" s="22" t="s">
        <v>32</v>
      </c>
      <c r="W1414" s="41" t="s">
        <v>250</v>
      </c>
      <c r="X1414" s="7" t="s">
        <v>34</v>
      </c>
      <c r="Y1414" s="10">
        <v>25</v>
      </c>
      <c r="Z1414" s="23" t="s">
        <v>89</v>
      </c>
      <c r="AA1414" s="41" t="s">
        <v>63</v>
      </c>
      <c r="AB1414" s="63"/>
      <c r="AC1414" s="41"/>
      <c r="AF1414" s="23"/>
    </row>
    <row r="1415" spans="1:32" ht="15" customHeight="1" x14ac:dyDescent="0.25">
      <c r="A1415" s="42" t="s">
        <v>1909</v>
      </c>
      <c r="B1415" s="32">
        <v>45574</v>
      </c>
      <c r="C1415" s="44">
        <f>YEAR(B1415) - YEAR(_xlfn.MINIFS($B:$B, $A:$A, A1415)) + 1</f>
        <v>1</v>
      </c>
      <c r="D1415" s="15">
        <f>IF(C1415=1, 1500 - SUMIFS($Y:$Y, $A:$A, A1415, $C:$C, C1415, $E:$E, "Approved", $Z:$Z, "&lt;&gt;PFA GC", $F:$F, "&lt;&gt;No"),
   IF(C1415=2, 1000 - SUMIFS($Y:$Y, $A:$A, A1415, $C:$C, C1415, $E:$E, "Approved", $Z:$Z, "&lt;&gt;PFA GC", $F:$F, "&lt;&gt;No"),
   IF(C1415&gt;=3, 500 - SUMIFS($Y:$Y, $A:$A, A1415, $C:$C, C1415, $E:$E, "Approved", $Z:$Z, "&lt;&gt;PFA GC", $F:$F, "&lt;&gt;No"), "")))</f>
        <v>408.30999999999995</v>
      </c>
      <c r="E1415" s="16" t="s">
        <v>28</v>
      </c>
      <c r="F1415" s="49">
        <v>45587</v>
      </c>
      <c r="G1415" s="49" t="s">
        <v>30</v>
      </c>
      <c r="H1415" s="41" t="s">
        <v>93</v>
      </c>
      <c r="I1415" s="41" t="s">
        <v>94</v>
      </c>
      <c r="J1415" s="41">
        <v>68503</v>
      </c>
      <c r="K1415" s="41" t="s">
        <v>95</v>
      </c>
      <c r="L1415" s="55">
        <v>21300</v>
      </c>
      <c r="M1415" s="41" t="s">
        <v>96</v>
      </c>
      <c r="N1415" s="41" t="s">
        <v>97</v>
      </c>
      <c r="O1415" s="41" t="s">
        <v>98</v>
      </c>
      <c r="P1415" s="41" t="s">
        <v>270</v>
      </c>
      <c r="Q1415" s="41" t="s">
        <v>114</v>
      </c>
      <c r="R1415" s="7" t="s">
        <v>486</v>
      </c>
      <c r="S1415" s="41">
        <v>2</v>
      </c>
      <c r="T1415" s="46">
        <v>1517.75</v>
      </c>
      <c r="U1415" s="7">
        <v>18</v>
      </c>
      <c r="V1415" s="41" t="s">
        <v>82</v>
      </c>
      <c r="W1415" s="41" t="s">
        <v>206</v>
      </c>
      <c r="X1415" s="7" t="s">
        <v>49</v>
      </c>
      <c r="Y1415" s="10">
        <v>1091.69</v>
      </c>
      <c r="Z1415" s="41" t="s">
        <v>232</v>
      </c>
      <c r="AA1415" s="12" t="s">
        <v>924</v>
      </c>
      <c r="AB1415" s="51"/>
      <c r="AC1415" s="23"/>
      <c r="AF1415" s="23"/>
    </row>
    <row r="1416" spans="1:32" ht="15" customHeight="1" x14ac:dyDescent="0.25">
      <c r="A1416" s="42" t="s">
        <v>1908</v>
      </c>
      <c r="B1416" s="32">
        <v>45574</v>
      </c>
      <c r="C1416" s="44">
        <f>YEAR(B1416) - YEAR(_xlfn.MINIFS($B:$B, $A:$A, A1416)) + 1</f>
        <v>1</v>
      </c>
      <c r="D1416" s="15">
        <f>IF(C1416=1, 1500 - SUMIFS($Y:$Y, $A:$A, A1416, $C:$C, C1416, $E:$E, "Approved", $Z:$Z, "&lt;&gt;PFA GC", $F:$F, "&lt;&gt;No"),
   IF(C1416=2, 1000 - SUMIFS($Y:$Y, $A:$A, A1416, $C:$C, C1416, $E:$E, "Approved", $Z:$Z, "&lt;&gt;PFA GC", $F:$F, "&lt;&gt;No"),
   IF(C1416&gt;=3, 500 - SUMIFS($Y:$Y, $A:$A, A1416, $C:$C, C1416, $E:$E, "Approved", $Z:$Z, "&lt;&gt;PFA GC", $F:$F, "&lt;&gt;No"), "")))</f>
        <v>1500</v>
      </c>
      <c r="E1416" s="36" t="s">
        <v>139</v>
      </c>
      <c r="F1416" s="28" t="s">
        <v>99</v>
      </c>
      <c r="G1416" s="44" t="s">
        <v>202</v>
      </c>
      <c r="H1416" s="41" t="s">
        <v>143</v>
      </c>
      <c r="I1416" s="41" t="s">
        <v>94</v>
      </c>
      <c r="J1416" s="41">
        <v>68901</v>
      </c>
      <c r="K1416" s="41" t="s">
        <v>95</v>
      </c>
      <c r="L1416" s="55">
        <v>23633</v>
      </c>
      <c r="M1416" s="41" t="s">
        <v>96</v>
      </c>
      <c r="N1416" s="41" t="s">
        <v>102</v>
      </c>
      <c r="O1416" s="41" t="s">
        <v>98</v>
      </c>
      <c r="P1416" s="41" t="s">
        <v>270</v>
      </c>
      <c r="Q1416" s="41" t="s">
        <v>114</v>
      </c>
      <c r="R1416" s="7" t="s">
        <v>488</v>
      </c>
      <c r="S1416" s="41">
        <v>3</v>
      </c>
      <c r="T1416" s="46">
        <v>4626</v>
      </c>
      <c r="U1416" s="7">
        <v>2</v>
      </c>
      <c r="V1416" s="48" t="s">
        <v>144</v>
      </c>
      <c r="W1416" s="41" t="s">
        <v>844</v>
      </c>
      <c r="X1416" s="7" t="s">
        <v>141</v>
      </c>
      <c r="Y1416" s="10">
        <v>2000</v>
      </c>
      <c r="Z1416" s="41"/>
      <c r="AA1416" s="12"/>
      <c r="AB1416" s="51"/>
      <c r="AC1416" s="29"/>
      <c r="AF1416" s="23"/>
    </row>
    <row r="1417" spans="1:32" ht="15" customHeight="1" x14ac:dyDescent="0.25">
      <c r="A1417" s="30" t="s">
        <v>1834</v>
      </c>
      <c r="B1417" s="25">
        <v>45574</v>
      </c>
      <c r="C1417" s="29">
        <f>YEAR(B1417) - YEAR(_xlfn.MINIFS($B:$B, $A:$A, A1417)) + 1</f>
        <v>1</v>
      </c>
      <c r="D1417" s="15">
        <f>IF(C1417=1, 1500 - SUMIFS($Y:$Y, $A:$A, A1417, $C:$C, C1417, $E:$E, "Approved", $Z:$Z, "&lt;&gt;PFA GC", $F:$F, "&lt;&gt;No"),
   IF(C1417=2, 1000 - SUMIFS($Y:$Y, $A:$A, A1417, $C:$C, C1417, $E:$E, "Approved", $Z:$Z, "&lt;&gt;PFA GC", $F:$F, "&lt;&gt;No"),
   IF(C1417&gt;=3, 500 - SUMIFS($Y:$Y, $A:$A, A1417, $C:$C, C1417, $E:$E, "Approved", $Z:$Z, "&lt;&gt;PFA GC", $F:$F, "&lt;&gt;No"), "")))</f>
        <v>135</v>
      </c>
      <c r="E1417" s="16" t="s">
        <v>28</v>
      </c>
      <c r="F1417" s="17">
        <v>45587</v>
      </c>
      <c r="G1417" s="28" t="s">
        <v>30</v>
      </c>
      <c r="H1417" s="23" t="s">
        <v>93</v>
      </c>
      <c r="I1417" s="23" t="s">
        <v>125</v>
      </c>
      <c r="J1417" s="23">
        <v>68505</v>
      </c>
      <c r="K1417" s="37" t="s">
        <v>95</v>
      </c>
      <c r="L1417" s="20">
        <v>24351</v>
      </c>
      <c r="M1417" s="37" t="s">
        <v>108</v>
      </c>
      <c r="N1417" s="37" t="s">
        <v>97</v>
      </c>
      <c r="O1417" s="37" t="s">
        <v>98</v>
      </c>
      <c r="P1417" s="37" t="s">
        <v>270</v>
      </c>
      <c r="Q1417" s="37" t="s">
        <v>114</v>
      </c>
      <c r="R1417" s="7" t="s">
        <v>486</v>
      </c>
      <c r="S1417" s="23">
        <v>1</v>
      </c>
      <c r="T1417" s="43">
        <v>2303.9</v>
      </c>
      <c r="U1417" s="7">
        <v>20</v>
      </c>
      <c r="V1417" s="41" t="s">
        <v>81</v>
      </c>
      <c r="W1417" s="23" t="s">
        <v>610</v>
      </c>
      <c r="X1417" s="7" t="s">
        <v>34</v>
      </c>
      <c r="Y1417" s="10">
        <v>250</v>
      </c>
      <c r="Z1417" s="23" t="s">
        <v>37</v>
      </c>
      <c r="AA1417" s="12" t="s">
        <v>52</v>
      </c>
      <c r="AB1417" s="51"/>
      <c r="AC1417" s="23"/>
      <c r="AF1417" s="23"/>
    </row>
    <row r="1418" spans="1:32" ht="15" customHeight="1" x14ac:dyDescent="0.25">
      <c r="A1418" s="42" t="s">
        <v>1907</v>
      </c>
      <c r="B1418" s="32">
        <v>45574</v>
      </c>
      <c r="C1418" s="44">
        <f>YEAR(B1418) - YEAR(_xlfn.MINIFS($B:$B, $A:$A, A1418)) + 1</f>
        <v>1</v>
      </c>
      <c r="D1418" s="15">
        <f>IF(C1418=1, 1500 - SUMIFS($Y:$Y, $A:$A, A1418, $C:$C, C1418, $E:$E, "Approved", $Z:$Z, "&lt;&gt;PFA GC", $F:$F, "&lt;&gt;No"),
   IF(C1418=2, 1000 - SUMIFS($Y:$Y, $A:$A, A1418, $C:$C, C1418, $E:$E, "Approved", $Z:$Z, "&lt;&gt;PFA GC", $F:$F, "&lt;&gt;No"),
   IF(C1418&gt;=3, 500 - SUMIFS($Y:$Y, $A:$A, A1418, $C:$C, C1418, $E:$E, "Approved", $Z:$Z, "&lt;&gt;PFA GC", $F:$F, "&lt;&gt;No"), "")))</f>
        <v>777.88</v>
      </c>
      <c r="E1418" s="16" t="s">
        <v>28</v>
      </c>
      <c r="F1418" s="49">
        <v>45587</v>
      </c>
      <c r="G1418" s="49" t="s">
        <v>30</v>
      </c>
      <c r="H1418" s="41" t="s">
        <v>912</v>
      </c>
      <c r="I1418" s="41" t="s">
        <v>471</v>
      </c>
      <c r="J1418" s="41">
        <v>51104</v>
      </c>
      <c r="K1418" s="41" t="s">
        <v>106</v>
      </c>
      <c r="L1418" s="55">
        <v>29811</v>
      </c>
      <c r="M1418" s="41" t="s">
        <v>235</v>
      </c>
      <c r="N1418" s="41" t="s">
        <v>97</v>
      </c>
      <c r="O1418" s="41" t="s">
        <v>98</v>
      </c>
      <c r="P1418" s="41" t="s">
        <v>303</v>
      </c>
      <c r="Q1418" s="41" t="s">
        <v>114</v>
      </c>
      <c r="R1418" s="7" t="s">
        <v>115</v>
      </c>
      <c r="S1418" s="41">
        <v>3</v>
      </c>
      <c r="T1418" s="46">
        <v>1600</v>
      </c>
      <c r="U1418" s="7">
        <v>200</v>
      </c>
      <c r="V1418" s="41" t="s">
        <v>84</v>
      </c>
      <c r="W1418" s="41" t="s">
        <v>923</v>
      </c>
      <c r="X1418" s="7" t="s">
        <v>45</v>
      </c>
      <c r="Y1418" s="10">
        <v>583.52</v>
      </c>
      <c r="Z1418" s="41" t="s">
        <v>38</v>
      </c>
      <c r="AA1418" s="12" t="s">
        <v>914</v>
      </c>
      <c r="AB1418" s="51"/>
      <c r="AC1418" s="23"/>
      <c r="AF1418" s="23"/>
    </row>
    <row r="1419" spans="1:32" ht="15" customHeight="1" x14ac:dyDescent="0.25">
      <c r="A1419" s="30" t="s">
        <v>1862</v>
      </c>
      <c r="B1419" s="25">
        <v>45574</v>
      </c>
      <c r="C1419" s="29">
        <f>YEAR(B1419) - YEAR(_xlfn.MINIFS($B:$B, $A:$A, A1419)) + 1</f>
        <v>1</v>
      </c>
      <c r="D1419" s="15">
        <f>IF(C1419=1, 1500 - SUMIFS($Y:$Y, $A:$A, A1419, $C:$C, C1419, $E:$E, "Approved", $Z:$Z, "&lt;&gt;PFA GC", $F:$F, "&lt;&gt;No"),
   IF(C1419=2, 1000 - SUMIFS($Y:$Y, $A:$A, A1419, $C:$C, C1419, $E:$E, "Approved", $Z:$Z, "&lt;&gt;PFA GC", $F:$F, "&lt;&gt;No"),
   IF(C1419&gt;=3, 500 - SUMIFS($Y:$Y, $A:$A, A1419, $C:$C, C1419, $E:$E, "Approved", $Z:$Z, "&lt;&gt;PFA GC", $F:$F, "&lt;&gt;No"), "")))</f>
        <v>335.70000000000005</v>
      </c>
      <c r="E1419" s="16" t="s">
        <v>28</v>
      </c>
      <c r="F1419" s="28">
        <v>45587</v>
      </c>
      <c r="G1419" s="28" t="s">
        <v>30</v>
      </c>
      <c r="H1419" s="23" t="s">
        <v>100</v>
      </c>
      <c r="I1419" s="23" t="s">
        <v>94</v>
      </c>
      <c r="J1419" s="23">
        <v>68111</v>
      </c>
      <c r="K1419" s="37" t="s">
        <v>95</v>
      </c>
      <c r="L1419" s="20">
        <v>34247</v>
      </c>
      <c r="M1419" s="37" t="s">
        <v>101</v>
      </c>
      <c r="N1419" s="37" t="s">
        <v>97</v>
      </c>
      <c r="O1419" s="37" t="s">
        <v>103</v>
      </c>
      <c r="P1419" s="37" t="s">
        <v>270</v>
      </c>
      <c r="Q1419" s="37" t="s">
        <v>114</v>
      </c>
      <c r="R1419" s="7" t="s">
        <v>488</v>
      </c>
      <c r="S1419" s="23">
        <v>1</v>
      </c>
      <c r="T1419" s="43">
        <v>0</v>
      </c>
      <c r="U1419" s="7">
        <v>30</v>
      </c>
      <c r="V1419" s="48" t="s">
        <v>84</v>
      </c>
      <c r="W1419" s="23" t="s">
        <v>526</v>
      </c>
      <c r="X1419" s="7" t="s">
        <v>34</v>
      </c>
      <c r="Y1419" s="10">
        <v>150</v>
      </c>
      <c r="Z1419" s="23" t="s">
        <v>37</v>
      </c>
      <c r="AA1419" s="12" t="s">
        <v>52</v>
      </c>
      <c r="AB1419" s="51"/>
      <c r="AC1419" s="23"/>
      <c r="AF1419" s="23"/>
    </row>
    <row r="1420" spans="1:32" ht="15" customHeight="1" x14ac:dyDescent="0.25">
      <c r="A1420" s="42" t="s">
        <v>1910</v>
      </c>
      <c r="B1420" s="32">
        <v>45575</v>
      </c>
      <c r="C1420" s="29">
        <f>YEAR(B1420) - YEAR(_xlfn.MINIFS($B:$B, $A:$A, A1420)) + 1</f>
        <v>1</v>
      </c>
      <c r="D1420" s="15">
        <f>IF(C1420=1, 1500 - SUMIFS($Y:$Y, $A:$A, A1420, $C:$C, C1420, $E:$E, "Approved", $Z:$Z, "&lt;&gt;PFA GC", $F:$F, "&lt;&gt;No"),
   IF(C1420=2, 1000 - SUMIFS($Y:$Y, $A:$A, A1420, $C:$C, C1420, $E:$E, "Approved", $Z:$Z, "&lt;&gt;PFA GC", $F:$F, "&lt;&gt;No"),
   IF(C1420&gt;=3, 500 - SUMIFS($Y:$Y, $A:$A, A1420, $C:$C, C1420, $E:$E, "Approved", $Z:$Z, "&lt;&gt;PFA GC", $F:$F, "&lt;&gt;No"), "")))</f>
        <v>1500</v>
      </c>
      <c r="E1420" s="16" t="s">
        <v>28</v>
      </c>
      <c r="F1420" s="28" t="s">
        <v>99</v>
      </c>
      <c r="G1420" s="44" t="s">
        <v>925</v>
      </c>
      <c r="H1420" s="41" t="s">
        <v>154</v>
      </c>
      <c r="I1420" s="41" t="s">
        <v>94</v>
      </c>
      <c r="J1420" s="41">
        <v>68847</v>
      </c>
      <c r="K1420" s="41" t="s">
        <v>95</v>
      </c>
      <c r="L1420" s="55">
        <v>24094</v>
      </c>
      <c r="M1420" s="41" t="s">
        <v>96</v>
      </c>
      <c r="N1420" s="41" t="s">
        <v>102</v>
      </c>
      <c r="O1420" s="41" t="s">
        <v>98</v>
      </c>
      <c r="P1420" s="41" t="s">
        <v>303</v>
      </c>
      <c r="Q1420" s="41" t="s">
        <v>114</v>
      </c>
      <c r="R1420" s="7" t="s">
        <v>486</v>
      </c>
      <c r="S1420" s="41">
        <v>2</v>
      </c>
      <c r="T1420" s="46">
        <v>2000</v>
      </c>
      <c r="U1420" s="7">
        <v>6</v>
      </c>
      <c r="V1420" s="41" t="s">
        <v>84</v>
      </c>
      <c r="W1420" s="41" t="s">
        <v>926</v>
      </c>
      <c r="X1420" s="7" t="s">
        <v>43</v>
      </c>
      <c r="Y1420" s="10">
        <v>850</v>
      </c>
      <c r="Z1420" s="41" t="s">
        <v>232</v>
      </c>
      <c r="AA1420" s="12" t="s">
        <v>927</v>
      </c>
      <c r="AB1420" s="51"/>
      <c r="AC1420" s="29"/>
      <c r="AF1420" s="23"/>
    </row>
    <row r="1421" spans="1:32" ht="15" customHeight="1" x14ac:dyDescent="0.25">
      <c r="A1421" s="42" t="s">
        <v>1272</v>
      </c>
      <c r="B1421" s="32">
        <v>45575</v>
      </c>
      <c r="C1421" s="44">
        <f>YEAR(B1421) - YEAR(_xlfn.MINIFS($B:$B, $A:$A, A1421)) + 1</f>
        <v>2</v>
      </c>
      <c r="D1421" s="15">
        <f>IF(C1421=1, 1500 - SUMIFS($Y:$Y, $A:$A, A1421, $C:$C, C1421, $E:$E, "Approved", $Z:$Z, "&lt;&gt;PFA GC", $F:$F, "&lt;&gt;No"),
   IF(C1421=2, 1000 - SUMIFS($Y:$Y, $A:$A, A1421, $C:$C, C1421, $E:$E, "Approved", $Z:$Z, "&lt;&gt;PFA GC", $F:$F, "&lt;&gt;No"),
   IF(C1421&gt;=3, 500 - SUMIFS($Y:$Y, $A:$A, A1421, $C:$C, C1421, $E:$E, "Approved", $Z:$Z, "&lt;&gt;PFA GC", $F:$F, "&lt;&gt;No"), "")))</f>
        <v>1000</v>
      </c>
      <c r="E1421" s="16" t="s">
        <v>28</v>
      </c>
      <c r="F1421" s="49">
        <v>45575</v>
      </c>
      <c r="G1421" s="28" t="s">
        <v>30</v>
      </c>
      <c r="H1421" s="41"/>
      <c r="I1421" s="41"/>
      <c r="J1421" s="41"/>
      <c r="K1421" s="41"/>
      <c r="L1421" s="55">
        <v>33482</v>
      </c>
      <c r="M1421" s="41"/>
      <c r="N1421" s="41"/>
      <c r="O1421" s="41"/>
      <c r="P1421" s="41"/>
      <c r="Q1421" s="41"/>
      <c r="R1421" s="7"/>
      <c r="S1421" s="41"/>
      <c r="T1421" s="46"/>
      <c r="U1421" s="7"/>
      <c r="V1421" s="48" t="s">
        <v>32</v>
      </c>
      <c r="W1421" s="41" t="s">
        <v>61</v>
      </c>
      <c r="X1421" s="7" t="s">
        <v>34</v>
      </c>
      <c r="Y1421" s="10">
        <v>50</v>
      </c>
      <c r="Z1421" s="23" t="s">
        <v>89</v>
      </c>
      <c r="AA1421" s="41" t="s">
        <v>63</v>
      </c>
      <c r="AB1421" s="63"/>
      <c r="AC1421" s="41"/>
      <c r="AF1421" s="23"/>
    </row>
    <row r="1422" spans="1:32" ht="15" customHeight="1" x14ac:dyDescent="0.25">
      <c r="A1422" s="42" t="s">
        <v>1911</v>
      </c>
      <c r="B1422" s="32">
        <v>45576</v>
      </c>
      <c r="C1422" s="44">
        <f>YEAR(B1422) - YEAR(_xlfn.MINIFS($B:$B, $A:$A, A1422)) + 1</f>
        <v>1</v>
      </c>
      <c r="D1422" s="15">
        <f>IF(C1422=1, 1500 - SUMIFS($Y:$Y, $A:$A, A1422, $C:$C, C1422, $E:$E, "Approved", $Z:$Z, "&lt;&gt;PFA GC", $F:$F, "&lt;&gt;No"),
   IF(C1422=2, 1000 - SUMIFS($Y:$Y, $A:$A, A1422, $C:$C, C1422, $E:$E, "Approved", $Z:$Z, "&lt;&gt;PFA GC", $F:$F, "&lt;&gt;No"),
   IF(C1422&gt;=3, 500 - SUMIFS($Y:$Y, $A:$A, A1422, $C:$C, C1422, $E:$E, "Approved", $Z:$Z, "&lt;&gt;PFA GC", $F:$F, "&lt;&gt;No"), "")))</f>
        <v>0</v>
      </c>
      <c r="E1422" s="16" t="s">
        <v>28</v>
      </c>
      <c r="F1422" s="49">
        <v>45587</v>
      </c>
      <c r="G1422" s="49" t="s">
        <v>30</v>
      </c>
      <c r="H1422" s="41" t="s">
        <v>93</v>
      </c>
      <c r="I1422" s="41" t="s">
        <v>94</v>
      </c>
      <c r="J1422" s="41">
        <v>68516</v>
      </c>
      <c r="K1422" s="41" t="s">
        <v>95</v>
      </c>
      <c r="L1422" s="55">
        <v>21311</v>
      </c>
      <c r="M1422" s="41" t="s">
        <v>108</v>
      </c>
      <c r="N1422" s="41" t="s">
        <v>97</v>
      </c>
      <c r="O1422" s="41" t="s">
        <v>98</v>
      </c>
      <c r="P1422" s="41" t="s">
        <v>270</v>
      </c>
      <c r="Q1422" s="41" t="s">
        <v>114</v>
      </c>
      <c r="R1422" s="7" t="s">
        <v>486</v>
      </c>
      <c r="S1422" s="41">
        <v>1</v>
      </c>
      <c r="T1422" s="46">
        <v>1135</v>
      </c>
      <c r="U1422" s="7">
        <v>5</v>
      </c>
      <c r="V1422" s="41" t="s">
        <v>81</v>
      </c>
      <c r="W1422" s="41" t="s">
        <v>883</v>
      </c>
      <c r="X1422" s="7" t="s">
        <v>43</v>
      </c>
      <c r="Y1422" s="10">
        <v>1500</v>
      </c>
      <c r="Z1422" s="41" t="s">
        <v>232</v>
      </c>
      <c r="AA1422" s="12" t="s">
        <v>928</v>
      </c>
      <c r="AB1422" s="51"/>
      <c r="AC1422" s="23"/>
      <c r="AF1422" s="23"/>
    </row>
    <row r="1423" spans="1:32" ht="15" customHeight="1" x14ac:dyDescent="0.25">
      <c r="A1423" s="30" t="s">
        <v>1791</v>
      </c>
      <c r="B1423" s="25">
        <v>45579</v>
      </c>
      <c r="C1423" s="29">
        <f>YEAR(B1423) - YEAR(_xlfn.MINIFS($B:$B, $A:$A, A1423)) + 1</f>
        <v>1</v>
      </c>
      <c r="D1423" s="15">
        <f>IF(C1423=1, 1500 - SUMIFS($Y:$Y, $A:$A, A1423, $C:$C, C1423, $E:$E, "Approved", $Z:$Z, "&lt;&gt;PFA GC", $F:$F, "&lt;&gt;No"),
   IF(C1423=2, 1000 - SUMIFS($Y:$Y, $A:$A, A1423, $C:$C, C1423, $E:$E, "Approved", $Z:$Z, "&lt;&gt;PFA GC", $F:$F, "&lt;&gt;No"),
   IF(C1423&gt;=3, 500 - SUMIFS($Y:$Y, $A:$A, A1423, $C:$C, C1423, $E:$E, "Approved", $Z:$Z, "&lt;&gt;PFA GC", $F:$F, "&lt;&gt;No"), "")))</f>
        <v>308.49</v>
      </c>
      <c r="E1423" s="16" t="s">
        <v>28</v>
      </c>
      <c r="F1423" s="49">
        <v>45587</v>
      </c>
      <c r="G1423" s="28" t="s">
        <v>30</v>
      </c>
      <c r="H1423" s="23" t="s">
        <v>93</v>
      </c>
      <c r="I1423" s="23" t="s">
        <v>94</v>
      </c>
      <c r="J1423" s="23">
        <v>68516</v>
      </c>
      <c r="K1423" s="37" t="s">
        <v>95</v>
      </c>
      <c r="L1423" s="20">
        <v>19201</v>
      </c>
      <c r="M1423" s="37" t="s">
        <v>101</v>
      </c>
      <c r="N1423" s="37" t="s">
        <v>102</v>
      </c>
      <c r="O1423" s="37" t="s">
        <v>98</v>
      </c>
      <c r="P1423" s="37" t="s">
        <v>270</v>
      </c>
      <c r="Q1423" s="37" t="s">
        <v>245</v>
      </c>
      <c r="R1423" s="7" t="s">
        <v>517</v>
      </c>
      <c r="S1423" s="23">
        <v>1</v>
      </c>
      <c r="T1423" s="43">
        <v>2235.4</v>
      </c>
      <c r="U1423" s="7">
        <v>140</v>
      </c>
      <c r="V1423" s="34" t="s">
        <v>81</v>
      </c>
      <c r="W1423" s="23" t="s">
        <v>610</v>
      </c>
      <c r="X1423" s="7" t="s">
        <v>45</v>
      </c>
      <c r="Y1423" s="10">
        <v>108</v>
      </c>
      <c r="Z1423" s="23" t="s">
        <v>232</v>
      </c>
      <c r="AA1423" s="12" t="s">
        <v>104</v>
      </c>
      <c r="AB1423" s="51"/>
      <c r="AC1423" s="23"/>
      <c r="AF1423" s="23"/>
    </row>
    <row r="1424" spans="1:32" ht="15" customHeight="1" x14ac:dyDescent="0.25">
      <c r="A1424" s="42" t="s">
        <v>1791</v>
      </c>
      <c r="B1424" s="32">
        <v>45579</v>
      </c>
      <c r="C1424" s="44">
        <f>YEAR(B1424) - YEAR(_xlfn.MINIFS($B:$B, $A:$A, A1424)) + 1</f>
        <v>1</v>
      </c>
      <c r="D1424" s="15">
        <f>IF(C1424=1, 1500 - SUMIFS($Y:$Y, $A:$A, A1424, $C:$C, C1424, $E:$E, "Approved", $Z:$Z, "&lt;&gt;PFA GC", $F:$F, "&lt;&gt;No"),
   IF(C1424=2, 1000 - SUMIFS($Y:$Y, $A:$A, A1424, $C:$C, C1424, $E:$E, "Approved", $Z:$Z, "&lt;&gt;PFA GC", $F:$F, "&lt;&gt;No"),
   IF(C1424&gt;=3, 500 - SUMIFS($Y:$Y, $A:$A, A1424, $C:$C, C1424, $E:$E, "Approved", $Z:$Z, "&lt;&gt;PFA GC", $F:$F, "&lt;&gt;No"), "")))</f>
        <v>308.49</v>
      </c>
      <c r="E1424" s="16" t="s">
        <v>28</v>
      </c>
      <c r="F1424" s="49">
        <v>45630</v>
      </c>
      <c r="G1424" s="49" t="s">
        <v>30</v>
      </c>
      <c r="H1424" s="41" t="s">
        <v>93</v>
      </c>
      <c r="I1424" s="41" t="s">
        <v>94</v>
      </c>
      <c r="J1424" s="41">
        <v>68516</v>
      </c>
      <c r="K1424" s="41" t="s">
        <v>95</v>
      </c>
      <c r="L1424" s="55">
        <v>19201</v>
      </c>
      <c r="M1424" s="41" t="s">
        <v>101</v>
      </c>
      <c r="N1424" s="41" t="s">
        <v>102</v>
      </c>
      <c r="O1424" s="41" t="s">
        <v>98</v>
      </c>
      <c r="P1424" s="41" t="s">
        <v>270</v>
      </c>
      <c r="Q1424" s="41" t="s">
        <v>245</v>
      </c>
      <c r="R1424" s="7" t="s">
        <v>517</v>
      </c>
      <c r="S1424" s="41">
        <v>1</v>
      </c>
      <c r="T1424" s="46">
        <v>2235.4</v>
      </c>
      <c r="U1424" s="7">
        <v>140</v>
      </c>
      <c r="V1424" s="34" t="s">
        <v>81</v>
      </c>
      <c r="W1424" s="41" t="s">
        <v>610</v>
      </c>
      <c r="X1424" s="7" t="s">
        <v>45</v>
      </c>
      <c r="Y1424" s="10">
        <v>108</v>
      </c>
      <c r="Z1424" s="23" t="s">
        <v>38</v>
      </c>
      <c r="AA1424" s="12" t="s">
        <v>104</v>
      </c>
      <c r="AB1424" s="51"/>
      <c r="AC1424" s="23"/>
      <c r="AF1424" s="23"/>
    </row>
    <row r="1425" spans="1:32" ht="15" customHeight="1" x14ac:dyDescent="0.25">
      <c r="A1425" s="30" t="s">
        <v>1791</v>
      </c>
      <c r="B1425" s="25">
        <v>45579</v>
      </c>
      <c r="C1425" s="29">
        <f>YEAR(B1425) - YEAR(_xlfn.MINIFS($B:$B, $A:$A, A1425)) + 1</f>
        <v>1</v>
      </c>
      <c r="D1425" s="15">
        <f>IF(C1425=1, 1500 - SUMIFS($Y:$Y, $A:$A, A1425, $C:$C, C1425, $E:$E, "Approved", $Z:$Z, "&lt;&gt;PFA GC", $F:$F, "&lt;&gt;No"),
   IF(C1425=2, 1000 - SUMIFS($Y:$Y, $A:$A, A1425, $C:$C, C1425, $E:$E, "Approved", $Z:$Z, "&lt;&gt;PFA GC", $F:$F, "&lt;&gt;No"),
   IF(C1425&gt;=3, 500 - SUMIFS($Y:$Y, $A:$A, A1425, $C:$C, C1425, $E:$E, "Approved", $Z:$Z, "&lt;&gt;PFA GC", $F:$F, "&lt;&gt;No"), "")))</f>
        <v>308.49</v>
      </c>
      <c r="E1425" s="16" t="s">
        <v>28</v>
      </c>
      <c r="F1425" s="49">
        <v>45587</v>
      </c>
      <c r="G1425" s="28" t="s">
        <v>30</v>
      </c>
      <c r="H1425" s="23" t="s">
        <v>93</v>
      </c>
      <c r="I1425" s="23" t="s">
        <v>94</v>
      </c>
      <c r="J1425" s="23">
        <v>68516</v>
      </c>
      <c r="K1425" s="37" t="s">
        <v>95</v>
      </c>
      <c r="L1425" s="20">
        <v>19201</v>
      </c>
      <c r="M1425" s="37" t="s">
        <v>101</v>
      </c>
      <c r="N1425" s="37" t="s">
        <v>102</v>
      </c>
      <c r="O1425" s="37" t="s">
        <v>98</v>
      </c>
      <c r="P1425" s="37" t="s">
        <v>270</v>
      </c>
      <c r="Q1425" s="37" t="s">
        <v>245</v>
      </c>
      <c r="R1425" s="7" t="s">
        <v>517</v>
      </c>
      <c r="S1425" s="23">
        <v>1</v>
      </c>
      <c r="T1425" s="43">
        <v>2235.4</v>
      </c>
      <c r="U1425" s="7">
        <v>140</v>
      </c>
      <c r="V1425" s="34" t="s">
        <v>81</v>
      </c>
      <c r="W1425" s="23" t="s">
        <v>610</v>
      </c>
      <c r="X1425" s="7" t="s">
        <v>49</v>
      </c>
      <c r="Y1425" s="10">
        <v>218.74</v>
      </c>
      <c r="Z1425" s="23" t="s">
        <v>232</v>
      </c>
      <c r="AA1425" s="12" t="s">
        <v>809</v>
      </c>
      <c r="AB1425" s="51"/>
      <c r="AC1425" s="23"/>
      <c r="AF1425" s="23"/>
    </row>
    <row r="1426" spans="1:32" ht="15" customHeight="1" x14ac:dyDescent="0.25">
      <c r="A1426" s="42" t="s">
        <v>1791</v>
      </c>
      <c r="B1426" s="32">
        <v>45579</v>
      </c>
      <c r="C1426" s="44">
        <f>YEAR(B1426) - YEAR(_xlfn.MINIFS($B:$B, $A:$A, A1426)) + 1</f>
        <v>1</v>
      </c>
      <c r="D1426" s="15">
        <f>IF(C1426=1, 1500 - SUMIFS($Y:$Y, $A:$A, A1426, $C:$C, C1426, $E:$E, "Approved", $Z:$Z, "&lt;&gt;PFA GC", $F:$F, "&lt;&gt;No"),
   IF(C1426=2, 1000 - SUMIFS($Y:$Y, $A:$A, A1426, $C:$C, C1426, $E:$E, "Approved", $Z:$Z, "&lt;&gt;PFA GC", $F:$F, "&lt;&gt;No"),
   IF(C1426&gt;=3, 500 - SUMIFS($Y:$Y, $A:$A, A1426, $C:$C, C1426, $E:$E, "Approved", $Z:$Z, "&lt;&gt;PFA GC", $F:$F, "&lt;&gt;No"), "")))</f>
        <v>308.49</v>
      </c>
      <c r="E1426" s="16" t="s">
        <v>28</v>
      </c>
      <c r="F1426" s="49">
        <v>45630</v>
      </c>
      <c r="G1426" s="49" t="s">
        <v>30</v>
      </c>
      <c r="H1426" s="41" t="s">
        <v>93</v>
      </c>
      <c r="I1426" s="41" t="s">
        <v>94</v>
      </c>
      <c r="J1426" s="41">
        <v>68516</v>
      </c>
      <c r="K1426" s="41" t="s">
        <v>95</v>
      </c>
      <c r="L1426" s="55">
        <v>19201</v>
      </c>
      <c r="M1426" s="41" t="s">
        <v>101</v>
      </c>
      <c r="N1426" s="41" t="s">
        <v>102</v>
      </c>
      <c r="O1426" s="41" t="s">
        <v>98</v>
      </c>
      <c r="P1426" s="41" t="s">
        <v>270</v>
      </c>
      <c r="Q1426" s="41" t="s">
        <v>245</v>
      </c>
      <c r="R1426" s="7" t="s">
        <v>517</v>
      </c>
      <c r="S1426" s="41">
        <v>1</v>
      </c>
      <c r="T1426" s="46">
        <v>2235.4</v>
      </c>
      <c r="U1426" s="7">
        <v>140</v>
      </c>
      <c r="V1426" s="34" t="s">
        <v>81</v>
      </c>
      <c r="W1426" s="41" t="s">
        <v>610</v>
      </c>
      <c r="X1426" s="7" t="s">
        <v>49</v>
      </c>
      <c r="Y1426" s="10">
        <v>218.74</v>
      </c>
      <c r="Z1426" s="23" t="s">
        <v>38</v>
      </c>
      <c r="AA1426" s="12" t="s">
        <v>809</v>
      </c>
      <c r="AB1426" s="51"/>
      <c r="AC1426" s="23"/>
      <c r="AF1426" s="23"/>
    </row>
    <row r="1427" spans="1:32" ht="15" customHeight="1" x14ac:dyDescent="0.25">
      <c r="A1427" s="42" t="s">
        <v>1791</v>
      </c>
      <c r="B1427" s="32">
        <v>45579</v>
      </c>
      <c r="C1427" s="44">
        <f>YEAR(B1427) - YEAR(_xlfn.MINIFS($B:$B, $A:$A, A1427)) + 1</f>
        <v>1</v>
      </c>
      <c r="D1427" s="15">
        <f>IF(C1427=1, 1500 - SUMIFS($Y:$Y, $A:$A, A1427, $C:$C, C1427, $E:$E, "Approved", $Z:$Z, "&lt;&gt;PFA GC", $F:$F, "&lt;&gt;No"),
   IF(C1427=2, 1000 - SUMIFS($Y:$Y, $A:$A, A1427, $C:$C, C1427, $E:$E, "Approved", $Z:$Z, "&lt;&gt;PFA GC", $F:$F, "&lt;&gt;No"),
   IF(C1427&gt;=3, 500 - SUMIFS($Y:$Y, $A:$A, A1427, $C:$C, C1427, $E:$E, "Approved", $Z:$Z, "&lt;&gt;PFA GC", $F:$F, "&lt;&gt;No"), "")))</f>
        <v>308.49</v>
      </c>
      <c r="E1427" s="16" t="s">
        <v>28</v>
      </c>
      <c r="F1427" s="49" t="s">
        <v>99</v>
      </c>
      <c r="G1427" s="29" t="s">
        <v>933</v>
      </c>
      <c r="H1427" s="41" t="s">
        <v>93</v>
      </c>
      <c r="I1427" s="41" t="s">
        <v>94</v>
      </c>
      <c r="J1427" s="41">
        <v>68516</v>
      </c>
      <c r="K1427" s="41" t="s">
        <v>95</v>
      </c>
      <c r="L1427" s="55">
        <v>19201</v>
      </c>
      <c r="M1427" s="41" t="s">
        <v>101</v>
      </c>
      <c r="N1427" s="41" t="s">
        <v>102</v>
      </c>
      <c r="O1427" s="41" t="s">
        <v>98</v>
      </c>
      <c r="P1427" s="41" t="s">
        <v>270</v>
      </c>
      <c r="Q1427" s="41" t="s">
        <v>245</v>
      </c>
      <c r="R1427" s="7" t="s">
        <v>517</v>
      </c>
      <c r="S1427" s="41">
        <v>1</v>
      </c>
      <c r="T1427" s="46">
        <v>2235.4</v>
      </c>
      <c r="U1427" s="7">
        <v>140</v>
      </c>
      <c r="V1427" s="41" t="s">
        <v>81</v>
      </c>
      <c r="W1427" s="41" t="s">
        <v>610</v>
      </c>
      <c r="X1427" s="7" t="s">
        <v>45</v>
      </c>
      <c r="Y1427" s="10">
        <v>0</v>
      </c>
      <c r="Z1427" s="23" t="s">
        <v>38</v>
      </c>
      <c r="AA1427" s="12" t="s">
        <v>46</v>
      </c>
      <c r="AB1427" s="51"/>
      <c r="AC1427" s="29"/>
      <c r="AF1427" s="23"/>
    </row>
    <row r="1428" spans="1:32" ht="15" customHeight="1" x14ac:dyDescent="0.25">
      <c r="A1428" s="42" t="s">
        <v>1912</v>
      </c>
      <c r="B1428" s="32">
        <v>45579</v>
      </c>
      <c r="C1428" s="29">
        <f>YEAR(B1428) - YEAR(_xlfn.MINIFS($B:$B, $A:$A, A1428)) + 1</f>
        <v>1</v>
      </c>
      <c r="D1428" s="15">
        <f>IF(C1428=1, 1500 - SUMIFS($Y:$Y, $A:$A, A1428, $C:$C, C1428, $E:$E, "Approved", $Z:$Z, "&lt;&gt;PFA GC", $F:$F, "&lt;&gt;No"),
   IF(C1428=2, 1000 - SUMIFS($Y:$Y, $A:$A, A1428, $C:$C, C1428, $E:$E, "Approved", $Z:$Z, "&lt;&gt;PFA GC", $F:$F, "&lt;&gt;No"),
   IF(C1428&gt;=3, 500 - SUMIFS($Y:$Y, $A:$A, A1428, $C:$C, C1428, $E:$E, "Approved", $Z:$Z, "&lt;&gt;PFA GC", $F:$F, "&lt;&gt;No"), "")))</f>
        <v>1500</v>
      </c>
      <c r="E1428" s="16" t="s">
        <v>28</v>
      </c>
      <c r="F1428" s="49">
        <v>45579</v>
      </c>
      <c r="G1428" s="28" t="s">
        <v>30</v>
      </c>
      <c r="H1428" s="41"/>
      <c r="I1428" s="41"/>
      <c r="J1428" s="41"/>
      <c r="K1428" s="41"/>
      <c r="L1428" s="55">
        <v>24116</v>
      </c>
      <c r="M1428" s="41"/>
      <c r="N1428" s="41"/>
      <c r="O1428" s="41"/>
      <c r="P1428" s="41"/>
      <c r="Q1428" s="41"/>
      <c r="R1428" s="7"/>
      <c r="S1428" s="41"/>
      <c r="T1428" s="46"/>
      <c r="U1428" s="7"/>
      <c r="V1428" s="48" t="s">
        <v>32</v>
      </c>
      <c r="W1428" s="41" t="s">
        <v>61</v>
      </c>
      <c r="X1428" s="7" t="s">
        <v>41</v>
      </c>
      <c r="Y1428" s="10">
        <v>25</v>
      </c>
      <c r="Z1428" s="23" t="s">
        <v>89</v>
      </c>
      <c r="AA1428" s="41" t="s">
        <v>63</v>
      </c>
      <c r="AB1428" s="63"/>
      <c r="AC1428" s="41"/>
      <c r="AD1428" s="23" t="s">
        <v>785</v>
      </c>
      <c r="AF1428" s="23"/>
    </row>
    <row r="1429" spans="1:32" ht="15" customHeight="1" x14ac:dyDescent="0.25">
      <c r="A1429" s="42" t="s">
        <v>1913</v>
      </c>
      <c r="B1429" s="32">
        <v>45579</v>
      </c>
      <c r="C1429" s="29">
        <f>YEAR(B1429) - YEAR(_xlfn.MINIFS($B:$B, $A:$A, A1429)) + 1</f>
        <v>1</v>
      </c>
      <c r="D1429" s="15">
        <f>IF(C1429=1, 1500 - SUMIFS($Y:$Y, $A:$A, A1429, $C:$C, C1429, $E:$E, "Approved", $Z:$Z, "&lt;&gt;PFA GC", $F:$F, "&lt;&gt;No"),
   IF(C1429=2, 1000 - SUMIFS($Y:$Y, $A:$A, A1429, $C:$C, C1429, $E:$E, "Approved", $Z:$Z, "&lt;&gt;PFA GC", $F:$F, "&lt;&gt;No"),
   IF(C1429&gt;=3, 500 - SUMIFS($Y:$Y, $A:$A, A1429, $C:$C, C1429, $E:$E, "Approved", $Z:$Z, "&lt;&gt;PFA GC", $F:$F, "&lt;&gt;No"), "")))</f>
        <v>1500</v>
      </c>
      <c r="E1429" s="36" t="s">
        <v>139</v>
      </c>
      <c r="F1429" s="28" t="s">
        <v>99</v>
      </c>
      <c r="G1429" s="44" t="s">
        <v>202</v>
      </c>
      <c r="H1429" s="41" t="s">
        <v>100</v>
      </c>
      <c r="I1429" s="41" t="s">
        <v>94</v>
      </c>
      <c r="J1429" s="41" t="s">
        <v>929</v>
      </c>
      <c r="K1429" s="41" t="s">
        <v>95</v>
      </c>
      <c r="L1429" s="55">
        <v>26958</v>
      </c>
      <c r="M1429" s="41" t="s">
        <v>108</v>
      </c>
      <c r="N1429" s="41" t="s">
        <v>102</v>
      </c>
      <c r="O1429" s="41" t="s">
        <v>98</v>
      </c>
      <c r="P1429" s="41" t="s">
        <v>270</v>
      </c>
      <c r="Q1429" s="41" t="s">
        <v>114</v>
      </c>
      <c r="R1429" s="7" t="s">
        <v>488</v>
      </c>
      <c r="S1429" s="41">
        <v>2</v>
      </c>
      <c r="T1429" s="46">
        <v>0</v>
      </c>
      <c r="U1429" s="7">
        <v>18</v>
      </c>
      <c r="V1429" s="34" t="s">
        <v>930</v>
      </c>
      <c r="W1429" s="41" t="s">
        <v>931</v>
      </c>
      <c r="X1429" s="7" t="s">
        <v>43</v>
      </c>
      <c r="Y1429" s="10">
        <v>1350</v>
      </c>
      <c r="Z1429" s="41"/>
      <c r="AA1429" s="12" t="s">
        <v>932</v>
      </c>
      <c r="AB1429" s="51"/>
      <c r="AC1429" s="29"/>
      <c r="AF1429" s="23"/>
    </row>
    <row r="1430" spans="1:32" ht="15" customHeight="1" x14ac:dyDescent="0.25">
      <c r="A1430" s="42" t="s">
        <v>1325</v>
      </c>
      <c r="B1430" s="32">
        <v>45579</v>
      </c>
      <c r="C1430" s="29">
        <f>YEAR(B1430) - YEAR(_xlfn.MINIFS($B:$B, $A:$A, A1430)) + 1</f>
        <v>2</v>
      </c>
      <c r="D1430" s="15">
        <f>IF(C1430=1, 1500 - SUMIFS($Y:$Y, $A:$A, A1430, $C:$C, C1430, $E:$E, "Approved", $Z:$Z, "&lt;&gt;PFA GC", $F:$F, "&lt;&gt;No"),
   IF(C1430=2, 1000 - SUMIFS($Y:$Y, $A:$A, A1430, $C:$C, C1430, $E:$E, "Approved", $Z:$Z, "&lt;&gt;PFA GC", $F:$F, "&lt;&gt;No"),
   IF(C1430&gt;=3, 500 - SUMIFS($Y:$Y, $A:$A, A1430, $C:$C, C1430, $E:$E, "Approved", $Z:$Z, "&lt;&gt;PFA GC", $F:$F, "&lt;&gt;No"), "")))</f>
        <v>20</v>
      </c>
      <c r="E1430" s="16" t="s">
        <v>28</v>
      </c>
      <c r="F1430" s="49">
        <v>45579</v>
      </c>
      <c r="G1430" s="44" t="s">
        <v>30</v>
      </c>
      <c r="H1430" s="41" t="s">
        <v>93</v>
      </c>
      <c r="I1430" s="41" t="s">
        <v>94</v>
      </c>
      <c r="J1430" s="41">
        <v>68521</v>
      </c>
      <c r="K1430" s="41" t="s">
        <v>95</v>
      </c>
      <c r="L1430" s="55">
        <v>29287</v>
      </c>
      <c r="M1430" s="41" t="s">
        <v>101</v>
      </c>
      <c r="N1430" s="41" t="s">
        <v>97</v>
      </c>
      <c r="O1430" s="41" t="s">
        <v>103</v>
      </c>
      <c r="P1430" s="41" t="s">
        <v>270</v>
      </c>
      <c r="Q1430" s="41" t="s">
        <v>231</v>
      </c>
      <c r="R1430" s="7" t="s">
        <v>488</v>
      </c>
      <c r="S1430" s="41">
        <v>2</v>
      </c>
      <c r="T1430" s="46">
        <v>0</v>
      </c>
      <c r="U1430" s="7">
        <v>15</v>
      </c>
      <c r="V1430" s="34" t="s">
        <v>85</v>
      </c>
      <c r="W1430" s="41" t="s">
        <v>107</v>
      </c>
      <c r="X1430" s="7" t="s">
        <v>45</v>
      </c>
      <c r="Y1430" s="10">
        <v>480</v>
      </c>
      <c r="Z1430" s="23"/>
      <c r="AA1430" s="12" t="s">
        <v>104</v>
      </c>
      <c r="AB1430" s="51"/>
      <c r="AC1430" s="23"/>
      <c r="AF1430" s="23"/>
    </row>
    <row r="1431" spans="1:32" ht="15" customHeight="1" x14ac:dyDescent="0.25">
      <c r="A1431" s="30" t="s">
        <v>1839</v>
      </c>
      <c r="B1431" s="25">
        <v>45580</v>
      </c>
      <c r="C1431" s="29">
        <f>YEAR(B1431) - YEAR(_xlfn.MINIFS($B:$B, $A:$A, A1431)) + 1</f>
        <v>1</v>
      </c>
      <c r="D1431" s="15">
        <f>IF(C1431=1, 1500 - SUMIFS($Y:$Y, $A:$A, A1431, $C:$C, C1431, $E:$E, "Approved", $Z:$Z, "&lt;&gt;PFA GC", $F:$F, "&lt;&gt;No"),
   IF(C1431=2, 1000 - SUMIFS($Y:$Y, $A:$A, A1431, $C:$C, C1431, $E:$E, "Approved", $Z:$Z, "&lt;&gt;PFA GC", $F:$F, "&lt;&gt;No"),
   IF(C1431&gt;=3, 500 - SUMIFS($Y:$Y, $A:$A, A1431, $C:$C, C1431, $E:$E, "Approved", $Z:$Z, "&lt;&gt;PFA GC", $F:$F, "&lt;&gt;No"), "")))</f>
        <v>213.48000000000002</v>
      </c>
      <c r="E1431" s="16" t="s">
        <v>28</v>
      </c>
      <c r="F1431" s="49">
        <v>45601</v>
      </c>
      <c r="G1431" s="28" t="s">
        <v>30</v>
      </c>
      <c r="H1431" s="23" t="s">
        <v>93</v>
      </c>
      <c r="I1431" s="23" t="s">
        <v>94</v>
      </c>
      <c r="J1431" s="23">
        <v>68506</v>
      </c>
      <c r="K1431" s="37" t="s">
        <v>95</v>
      </c>
      <c r="L1431" s="20">
        <v>18177</v>
      </c>
      <c r="M1431" s="37" t="s">
        <v>101</v>
      </c>
      <c r="N1431" s="37" t="s">
        <v>97</v>
      </c>
      <c r="O1431" s="37" t="s">
        <v>98</v>
      </c>
      <c r="P1431" s="37" t="s">
        <v>270</v>
      </c>
      <c r="Q1431" s="37" t="s">
        <v>231</v>
      </c>
      <c r="R1431" s="7" t="s">
        <v>507</v>
      </c>
      <c r="S1431" s="23">
        <v>1</v>
      </c>
      <c r="T1431" s="43">
        <v>2679.26</v>
      </c>
      <c r="U1431" s="7">
        <v>3</v>
      </c>
      <c r="V1431" s="22" t="s">
        <v>85</v>
      </c>
      <c r="W1431" s="23" t="s">
        <v>107</v>
      </c>
      <c r="X1431" s="7" t="s">
        <v>43</v>
      </c>
      <c r="Y1431" s="10">
        <v>643.26</v>
      </c>
      <c r="Z1431" s="23" t="s">
        <v>232</v>
      </c>
      <c r="AA1431" s="12" t="s">
        <v>847</v>
      </c>
      <c r="AB1431" s="51"/>
      <c r="AC1431" s="23"/>
      <c r="AF1431" s="23"/>
    </row>
    <row r="1432" spans="1:32" ht="15" customHeight="1" x14ac:dyDescent="0.25">
      <c r="A1432" s="42" t="s">
        <v>1433</v>
      </c>
      <c r="B1432" s="32">
        <v>45580</v>
      </c>
      <c r="C1432" s="44">
        <f>YEAR(B1432) - YEAR(_xlfn.MINIFS($B:$B, $A:$A, A1432)) + 1</f>
        <v>2</v>
      </c>
      <c r="D1432" s="15">
        <f>IF(C1432=1, 1500 - SUMIFS($Y:$Y, $A:$A, A1432, $C:$C, C1432, $E:$E, "Approved", $Z:$Z, "&lt;&gt;PFA GC", $F:$F, "&lt;&gt;No"),
   IF(C1432=2, 1000 - SUMIFS($Y:$Y, $A:$A, A1432, $C:$C, C1432, $E:$E, "Approved", $Z:$Z, "&lt;&gt;PFA GC", $F:$F, "&lt;&gt;No"),
   IF(C1432&gt;=3, 500 - SUMIFS($Y:$Y, $A:$A, A1432, $C:$C, C1432, $E:$E, "Approved", $Z:$Z, "&lt;&gt;PFA GC", $F:$F, "&lt;&gt;No"), "")))</f>
        <v>-477.99</v>
      </c>
      <c r="E1432" s="16" t="s">
        <v>28</v>
      </c>
      <c r="F1432" s="49">
        <v>45580</v>
      </c>
      <c r="G1432" s="28" t="s">
        <v>30</v>
      </c>
      <c r="H1432" s="41"/>
      <c r="I1432" s="41"/>
      <c r="J1432" s="41"/>
      <c r="K1432" s="41"/>
      <c r="L1432" s="55">
        <v>28506</v>
      </c>
      <c r="M1432" s="41"/>
      <c r="N1432" s="41"/>
      <c r="O1432" s="41"/>
      <c r="P1432" s="41"/>
      <c r="Q1432" s="41"/>
      <c r="R1432" s="7"/>
      <c r="S1432" s="41"/>
      <c r="T1432" s="46"/>
      <c r="U1432" s="7"/>
      <c r="V1432" s="22" t="s">
        <v>32</v>
      </c>
      <c r="W1432" s="41" t="s">
        <v>39</v>
      </c>
      <c r="X1432" s="7" t="s">
        <v>34</v>
      </c>
      <c r="Y1432" s="10">
        <v>100</v>
      </c>
      <c r="Z1432" s="23" t="s">
        <v>89</v>
      </c>
      <c r="AA1432" s="41" t="s">
        <v>63</v>
      </c>
      <c r="AB1432" s="63"/>
      <c r="AC1432" s="41"/>
      <c r="AF1432" s="23"/>
    </row>
    <row r="1433" spans="1:32" ht="15" customHeight="1" x14ac:dyDescent="0.25">
      <c r="A1433" s="30" t="s">
        <v>1914</v>
      </c>
      <c r="B1433" s="25">
        <v>45580</v>
      </c>
      <c r="C1433" s="44">
        <f>YEAR(B1433) - YEAR(_xlfn.MINIFS($B:$B, $A:$A, A1433)) + 1</f>
        <v>1</v>
      </c>
      <c r="D1433" s="15">
        <f>IF(C1433=1, 1500 - SUMIFS($Y:$Y, $A:$A, A1433, $C:$C, C1433, $E:$E, "Approved", $Z:$Z, "&lt;&gt;PFA GC", $F:$F, "&lt;&gt;No"),
   IF(C1433=2, 1000 - SUMIFS($Y:$Y, $A:$A, A1433, $C:$C, C1433, $E:$E, "Approved", $Z:$Z, "&lt;&gt;PFA GC", $F:$F, "&lt;&gt;No"),
   IF(C1433&gt;=3, 500 - SUMIFS($Y:$Y, $A:$A, A1433, $C:$C, C1433, $E:$E, "Approved", $Z:$Z, "&lt;&gt;PFA GC", $F:$F, "&lt;&gt;No"), "")))</f>
        <v>278.93000000000006</v>
      </c>
      <c r="E1433" s="16" t="s">
        <v>28</v>
      </c>
      <c r="F1433" s="28">
        <v>45587</v>
      </c>
      <c r="G1433" s="28" t="s">
        <v>30</v>
      </c>
      <c r="H1433" s="23" t="s">
        <v>187</v>
      </c>
      <c r="I1433" s="23" t="s">
        <v>94</v>
      </c>
      <c r="J1433" s="23">
        <v>68310</v>
      </c>
      <c r="K1433" s="37" t="s">
        <v>106</v>
      </c>
      <c r="L1433" s="20">
        <v>32982</v>
      </c>
      <c r="M1433" s="37" t="s">
        <v>96</v>
      </c>
      <c r="N1433" s="37" t="s">
        <v>97</v>
      </c>
      <c r="O1433" s="37" t="s">
        <v>98</v>
      </c>
      <c r="P1433" s="37" t="s">
        <v>303</v>
      </c>
      <c r="Q1433" s="37" t="s">
        <v>114</v>
      </c>
      <c r="R1433" s="7" t="s">
        <v>115</v>
      </c>
      <c r="S1433" s="23">
        <v>4</v>
      </c>
      <c r="T1433" s="43">
        <v>3100</v>
      </c>
      <c r="U1433" s="7">
        <v>70</v>
      </c>
      <c r="V1433" s="34" t="s">
        <v>81</v>
      </c>
      <c r="W1433" s="23" t="s">
        <v>610</v>
      </c>
      <c r="X1433" s="7" t="s">
        <v>45</v>
      </c>
      <c r="Y1433" s="10">
        <v>60.77</v>
      </c>
      <c r="Z1433" s="23" t="s">
        <v>232</v>
      </c>
      <c r="AA1433" s="12" t="s">
        <v>46</v>
      </c>
      <c r="AB1433" s="51"/>
      <c r="AC1433" s="23"/>
      <c r="AF1433" s="23"/>
    </row>
    <row r="1434" spans="1:32" ht="15" customHeight="1" x14ac:dyDescent="0.25">
      <c r="A1434" s="30" t="s">
        <v>1914</v>
      </c>
      <c r="B1434" s="25">
        <v>45580</v>
      </c>
      <c r="C1434" s="44">
        <f>YEAR(B1434) - YEAR(_xlfn.MINIFS($B:$B, $A:$A, A1434)) + 1</f>
        <v>1</v>
      </c>
      <c r="D1434" s="15">
        <f>IF(C1434=1, 1500 - SUMIFS($Y:$Y, $A:$A, A1434, $C:$C, C1434, $E:$E, "Approved", $Z:$Z, "&lt;&gt;PFA GC", $F:$F, "&lt;&gt;No"),
   IF(C1434=2, 1000 - SUMIFS($Y:$Y, $A:$A, A1434, $C:$C, C1434, $E:$E, "Approved", $Z:$Z, "&lt;&gt;PFA GC", $F:$F, "&lt;&gt;No"),
   IF(C1434&gt;=3, 500 - SUMIFS($Y:$Y, $A:$A, A1434, $C:$C, C1434, $E:$E, "Approved", $Z:$Z, "&lt;&gt;PFA GC", $F:$F, "&lt;&gt;No"), "")))</f>
        <v>278.93000000000006</v>
      </c>
      <c r="E1434" s="16" t="s">
        <v>28</v>
      </c>
      <c r="F1434" s="28">
        <v>45587</v>
      </c>
      <c r="G1434" s="28" t="s">
        <v>30</v>
      </c>
      <c r="H1434" s="23" t="s">
        <v>187</v>
      </c>
      <c r="I1434" s="23" t="s">
        <v>94</v>
      </c>
      <c r="J1434" s="23">
        <v>68310</v>
      </c>
      <c r="K1434" s="37" t="s">
        <v>106</v>
      </c>
      <c r="L1434" s="20">
        <v>32982</v>
      </c>
      <c r="M1434" s="37" t="s">
        <v>96</v>
      </c>
      <c r="N1434" s="37" t="s">
        <v>97</v>
      </c>
      <c r="O1434" s="37" t="s">
        <v>98</v>
      </c>
      <c r="P1434" s="37" t="s">
        <v>303</v>
      </c>
      <c r="Q1434" s="37" t="s">
        <v>114</v>
      </c>
      <c r="R1434" s="7" t="s">
        <v>115</v>
      </c>
      <c r="S1434" s="23">
        <v>4</v>
      </c>
      <c r="T1434" s="43">
        <v>3100</v>
      </c>
      <c r="U1434" s="7">
        <v>70</v>
      </c>
      <c r="V1434" s="41" t="s">
        <v>81</v>
      </c>
      <c r="W1434" s="23" t="s">
        <v>610</v>
      </c>
      <c r="X1434" s="7" t="s">
        <v>45</v>
      </c>
      <c r="Y1434" s="10">
        <v>162.04</v>
      </c>
      <c r="Z1434" s="23" t="s">
        <v>232</v>
      </c>
      <c r="AA1434" s="12" t="s">
        <v>934</v>
      </c>
      <c r="AB1434" s="51"/>
      <c r="AC1434" s="23"/>
      <c r="AF1434" s="23"/>
    </row>
    <row r="1435" spans="1:32" ht="15" customHeight="1" x14ac:dyDescent="0.25">
      <c r="A1435" s="30" t="s">
        <v>1914</v>
      </c>
      <c r="B1435" s="25">
        <v>45580</v>
      </c>
      <c r="C1435" s="44">
        <f>YEAR(B1435) - YEAR(_xlfn.MINIFS($B:$B, $A:$A, A1435)) + 1</f>
        <v>1</v>
      </c>
      <c r="D1435" s="15">
        <f>IF(C1435=1, 1500 - SUMIFS($Y:$Y, $A:$A, A1435, $C:$C, C1435, $E:$E, "Approved", $Z:$Z, "&lt;&gt;PFA GC", $F:$F, "&lt;&gt;No"),
   IF(C1435=2, 1000 - SUMIFS($Y:$Y, $A:$A, A1435, $C:$C, C1435, $E:$E, "Approved", $Z:$Z, "&lt;&gt;PFA GC", $F:$F, "&lt;&gt;No"),
   IF(C1435&gt;=3, 500 - SUMIFS($Y:$Y, $A:$A, A1435, $C:$C, C1435, $E:$E, "Approved", $Z:$Z, "&lt;&gt;PFA GC", $F:$F, "&lt;&gt;No"), "")))</f>
        <v>278.93000000000006</v>
      </c>
      <c r="E1435" s="16" t="s">
        <v>28</v>
      </c>
      <c r="F1435" s="49">
        <v>45611</v>
      </c>
      <c r="G1435" s="49" t="s">
        <v>30</v>
      </c>
      <c r="H1435" s="23" t="s">
        <v>187</v>
      </c>
      <c r="I1435" s="23" t="s">
        <v>94</v>
      </c>
      <c r="J1435" s="23">
        <v>68310</v>
      </c>
      <c r="K1435" s="37" t="s">
        <v>106</v>
      </c>
      <c r="L1435" s="20">
        <v>32982</v>
      </c>
      <c r="M1435" s="37" t="s">
        <v>96</v>
      </c>
      <c r="N1435" s="37" t="s">
        <v>97</v>
      </c>
      <c r="O1435" s="37" t="s">
        <v>98</v>
      </c>
      <c r="P1435" s="37" t="s">
        <v>303</v>
      </c>
      <c r="Q1435" s="37" t="s">
        <v>114</v>
      </c>
      <c r="R1435" s="7" t="s">
        <v>115</v>
      </c>
      <c r="S1435" s="23">
        <v>4</v>
      </c>
      <c r="T1435" s="43">
        <v>3100</v>
      </c>
      <c r="U1435" s="7">
        <v>70</v>
      </c>
      <c r="V1435" s="41" t="s">
        <v>81</v>
      </c>
      <c r="W1435" s="23" t="s">
        <v>610</v>
      </c>
      <c r="X1435" s="7" t="s">
        <v>49</v>
      </c>
      <c r="Y1435" s="10">
        <v>328.26</v>
      </c>
      <c r="Z1435" s="23" t="s">
        <v>232</v>
      </c>
      <c r="AA1435" s="12" t="s">
        <v>935</v>
      </c>
      <c r="AB1435" s="51"/>
      <c r="AC1435" s="23"/>
      <c r="AF1435" s="23"/>
    </row>
    <row r="1436" spans="1:32" ht="15" customHeight="1" x14ac:dyDescent="0.25">
      <c r="A1436" s="30" t="s">
        <v>1914</v>
      </c>
      <c r="B1436" s="25">
        <v>45580</v>
      </c>
      <c r="C1436" s="44">
        <f>YEAR(B1436) - YEAR(_xlfn.MINIFS($B:$B, $A:$A, A1436)) + 1</f>
        <v>1</v>
      </c>
      <c r="D1436" s="15">
        <f>IF(C1436=1, 1500 - SUMIFS($Y:$Y, $A:$A, A1436, $C:$C, C1436, $E:$E, "Approved", $Z:$Z, "&lt;&gt;PFA GC", $F:$F, "&lt;&gt;No"),
   IF(C1436=2, 1000 - SUMIFS($Y:$Y, $A:$A, A1436, $C:$C, C1436, $E:$E, "Approved", $Z:$Z, "&lt;&gt;PFA GC", $F:$F, "&lt;&gt;No"),
   IF(C1436&gt;=3, 500 - SUMIFS($Y:$Y, $A:$A, A1436, $C:$C, C1436, $E:$E, "Approved", $Z:$Z, "&lt;&gt;PFA GC", $F:$F, "&lt;&gt;No"), "")))</f>
        <v>278.93000000000006</v>
      </c>
      <c r="E1436" s="16" t="s">
        <v>28</v>
      </c>
      <c r="F1436" s="28">
        <v>45587</v>
      </c>
      <c r="G1436" s="28" t="s">
        <v>30</v>
      </c>
      <c r="H1436" s="23" t="s">
        <v>187</v>
      </c>
      <c r="I1436" s="23" t="s">
        <v>94</v>
      </c>
      <c r="J1436" s="23">
        <v>68310</v>
      </c>
      <c r="K1436" s="37" t="s">
        <v>106</v>
      </c>
      <c r="L1436" s="20">
        <v>32982</v>
      </c>
      <c r="M1436" s="37" t="s">
        <v>96</v>
      </c>
      <c r="N1436" s="37" t="s">
        <v>97</v>
      </c>
      <c r="O1436" s="37" t="s">
        <v>98</v>
      </c>
      <c r="P1436" s="37" t="s">
        <v>303</v>
      </c>
      <c r="Q1436" s="37" t="s">
        <v>114</v>
      </c>
      <c r="R1436" s="7" t="s">
        <v>115</v>
      </c>
      <c r="S1436" s="23">
        <v>4</v>
      </c>
      <c r="T1436" s="43">
        <v>3100</v>
      </c>
      <c r="U1436" s="7">
        <v>70</v>
      </c>
      <c r="V1436" s="41" t="s">
        <v>81</v>
      </c>
      <c r="W1436" s="23" t="s">
        <v>610</v>
      </c>
      <c r="X1436" s="7" t="s">
        <v>43</v>
      </c>
      <c r="Y1436" s="10">
        <v>670</v>
      </c>
      <c r="Z1436" s="23" t="s">
        <v>232</v>
      </c>
      <c r="AA1436" s="12" t="s">
        <v>936</v>
      </c>
      <c r="AB1436" s="51"/>
      <c r="AC1436" s="23"/>
      <c r="AF1436" s="23"/>
    </row>
    <row r="1437" spans="1:32" ht="15" customHeight="1" x14ac:dyDescent="0.25">
      <c r="A1437" s="30" t="s">
        <v>1916</v>
      </c>
      <c r="B1437" s="25">
        <v>45581</v>
      </c>
      <c r="C1437" s="44">
        <f>YEAR(B1437) - YEAR(_xlfn.MINIFS($B:$B, $A:$A, A1437)) + 1</f>
        <v>1</v>
      </c>
      <c r="D1437" s="15">
        <f>IF(C1437=1, 1500 - SUMIFS($Y:$Y, $A:$A, A1437, $C:$C, C1437, $E:$E, "Approved", $Z:$Z, "&lt;&gt;PFA GC", $F:$F, "&lt;&gt;No"),
   IF(C1437=2, 1000 - SUMIFS($Y:$Y, $A:$A, A1437, $C:$C, C1437, $E:$E, "Approved", $Z:$Z, "&lt;&gt;PFA GC", $F:$F, "&lt;&gt;No"),
   IF(C1437&gt;=3, 500 - SUMIFS($Y:$Y, $A:$A, A1437, $C:$C, C1437, $E:$E, "Approved", $Z:$Z, "&lt;&gt;PFA GC", $F:$F, "&lt;&gt;No"), "")))</f>
        <v>690</v>
      </c>
      <c r="E1437" s="16" t="s">
        <v>28</v>
      </c>
      <c r="F1437" s="28">
        <v>45597</v>
      </c>
      <c r="G1437" s="28" t="s">
        <v>30</v>
      </c>
      <c r="H1437" s="23" t="s">
        <v>100</v>
      </c>
      <c r="I1437" s="23" t="s">
        <v>94</v>
      </c>
      <c r="J1437" s="23">
        <v>68154</v>
      </c>
      <c r="K1437" s="37" t="s">
        <v>95</v>
      </c>
      <c r="L1437" s="20">
        <v>23073</v>
      </c>
      <c r="M1437" s="37" t="s">
        <v>235</v>
      </c>
      <c r="N1437" s="37" t="s">
        <v>102</v>
      </c>
      <c r="O1437" s="37" t="s">
        <v>98</v>
      </c>
      <c r="P1437" s="37" t="s">
        <v>270</v>
      </c>
      <c r="Q1437" s="37" t="s">
        <v>114</v>
      </c>
      <c r="R1437" s="7" t="s">
        <v>507</v>
      </c>
      <c r="S1437" s="23">
        <v>2</v>
      </c>
      <c r="T1437" s="43">
        <v>4119</v>
      </c>
      <c r="U1437" s="7">
        <v>60</v>
      </c>
      <c r="V1437" s="48" t="s">
        <v>84</v>
      </c>
      <c r="W1437" s="23" t="s">
        <v>833</v>
      </c>
      <c r="X1437" s="7" t="s">
        <v>43</v>
      </c>
      <c r="Y1437" s="10">
        <v>810</v>
      </c>
      <c r="Z1437" s="23" t="s">
        <v>232</v>
      </c>
      <c r="AA1437" s="12" t="s">
        <v>940</v>
      </c>
      <c r="AB1437" s="51"/>
      <c r="AC1437" s="23"/>
      <c r="AF1437" s="23"/>
    </row>
    <row r="1438" spans="1:32" ht="15" customHeight="1" x14ac:dyDescent="0.25">
      <c r="A1438" s="30" t="s">
        <v>1915</v>
      </c>
      <c r="B1438" s="25">
        <v>45581</v>
      </c>
      <c r="C1438" s="29">
        <f>YEAR(B1438) - YEAR(_xlfn.MINIFS($B:$B, $A:$A, A1438)) + 1</f>
        <v>1</v>
      </c>
      <c r="D1438" s="15">
        <f>IF(C1438=1, 1500 - SUMIFS($Y:$Y, $A:$A, A1438, $C:$C, C1438, $E:$E, "Approved", $Z:$Z, "&lt;&gt;PFA GC", $F:$F, "&lt;&gt;No"),
   IF(C1438=2, 1000 - SUMIFS($Y:$Y, $A:$A, A1438, $C:$C, C1438, $E:$E, "Approved", $Z:$Z, "&lt;&gt;PFA GC", $F:$F, "&lt;&gt;No"),
   IF(C1438&gt;=3, 500 - SUMIFS($Y:$Y, $A:$A, A1438, $C:$C, C1438, $E:$E, "Approved", $Z:$Z, "&lt;&gt;PFA GC", $F:$F, "&lt;&gt;No"), "")))</f>
        <v>-0.11999999999989086</v>
      </c>
      <c r="E1438" s="16" t="s">
        <v>28</v>
      </c>
      <c r="F1438" s="28">
        <v>45681</v>
      </c>
      <c r="G1438" s="28" t="s">
        <v>30</v>
      </c>
      <c r="H1438" s="23" t="s">
        <v>937</v>
      </c>
      <c r="I1438" s="23" t="s">
        <v>94</v>
      </c>
      <c r="J1438" s="23">
        <v>68355</v>
      </c>
      <c r="K1438" s="37" t="s">
        <v>95</v>
      </c>
      <c r="L1438" s="20">
        <v>29322</v>
      </c>
      <c r="M1438" s="37" t="s">
        <v>108</v>
      </c>
      <c r="N1438" s="37" t="s">
        <v>97</v>
      </c>
      <c r="O1438" s="37" t="s">
        <v>98</v>
      </c>
      <c r="P1438" s="37" t="s">
        <v>270</v>
      </c>
      <c r="Q1438" s="37" t="s">
        <v>114</v>
      </c>
      <c r="R1438" s="37" t="s">
        <v>507</v>
      </c>
      <c r="S1438" s="23">
        <v>2</v>
      </c>
      <c r="T1438" s="43">
        <v>1872</v>
      </c>
      <c r="U1438" s="7">
        <v>200</v>
      </c>
      <c r="V1438" s="48" t="s">
        <v>84</v>
      </c>
      <c r="W1438" s="23" t="s">
        <v>526</v>
      </c>
      <c r="X1438" s="7" t="s">
        <v>34</v>
      </c>
      <c r="Y1438" s="10">
        <v>100</v>
      </c>
      <c r="Z1438" s="23"/>
      <c r="AA1438" s="12" t="s">
        <v>52</v>
      </c>
      <c r="AB1438" s="51"/>
      <c r="AC1438" s="23"/>
      <c r="AF1438" s="23"/>
    </row>
    <row r="1439" spans="1:32" ht="15" customHeight="1" x14ac:dyDescent="0.25">
      <c r="A1439" s="30" t="s">
        <v>1915</v>
      </c>
      <c r="B1439" s="25">
        <v>45581</v>
      </c>
      <c r="C1439" s="29">
        <f>YEAR(B1439) - YEAR(_xlfn.MINIFS($B:$B, $A:$A, A1439)) + 1</f>
        <v>1</v>
      </c>
      <c r="D1439" s="15">
        <f>IF(C1439=1, 1500 - SUMIFS($Y:$Y, $A:$A, A1439, $C:$C, C1439, $E:$E, "Approved", $Z:$Z, "&lt;&gt;PFA GC", $F:$F, "&lt;&gt;No"),
   IF(C1439=2, 1000 - SUMIFS($Y:$Y, $A:$A, A1439, $C:$C, C1439, $E:$E, "Approved", $Z:$Z, "&lt;&gt;PFA GC", $F:$F, "&lt;&gt;No"),
   IF(C1439&gt;=3, 500 - SUMIFS($Y:$Y, $A:$A, A1439, $C:$C, C1439, $E:$E, "Approved", $Z:$Z, "&lt;&gt;PFA GC", $F:$F, "&lt;&gt;No"), "")))</f>
        <v>-0.11999999999989086</v>
      </c>
      <c r="E1439" s="16" t="s">
        <v>28</v>
      </c>
      <c r="F1439" s="28">
        <v>45681</v>
      </c>
      <c r="G1439" s="28" t="s">
        <v>30</v>
      </c>
      <c r="H1439" s="23" t="s">
        <v>937</v>
      </c>
      <c r="I1439" s="23" t="s">
        <v>94</v>
      </c>
      <c r="J1439" s="23">
        <v>68355</v>
      </c>
      <c r="K1439" s="37" t="s">
        <v>95</v>
      </c>
      <c r="L1439" s="20">
        <v>29322</v>
      </c>
      <c r="M1439" s="37" t="s">
        <v>108</v>
      </c>
      <c r="N1439" s="37" t="s">
        <v>97</v>
      </c>
      <c r="O1439" s="37" t="s">
        <v>98</v>
      </c>
      <c r="P1439" s="37" t="s">
        <v>270</v>
      </c>
      <c r="Q1439" s="37" t="s">
        <v>114</v>
      </c>
      <c r="R1439" s="37" t="s">
        <v>507</v>
      </c>
      <c r="S1439" s="23">
        <v>2</v>
      </c>
      <c r="T1439" s="43">
        <v>1872</v>
      </c>
      <c r="U1439" s="7">
        <v>200</v>
      </c>
      <c r="V1439" s="48" t="s">
        <v>84</v>
      </c>
      <c r="W1439" s="23" t="s">
        <v>526</v>
      </c>
      <c r="X1439" s="7" t="s">
        <v>45</v>
      </c>
      <c r="Y1439" s="10">
        <v>247.84</v>
      </c>
      <c r="Z1439" s="23" t="s">
        <v>232</v>
      </c>
      <c r="AA1439" s="12" t="s">
        <v>938</v>
      </c>
      <c r="AB1439" s="51"/>
      <c r="AC1439" s="23"/>
      <c r="AF1439" s="23"/>
    </row>
    <row r="1440" spans="1:32" ht="15" customHeight="1" x14ac:dyDescent="0.25">
      <c r="A1440" s="30" t="s">
        <v>1915</v>
      </c>
      <c r="B1440" s="25">
        <v>45581</v>
      </c>
      <c r="C1440" s="29">
        <f>YEAR(B1440) - YEAR(_xlfn.MINIFS($B:$B, $A:$A, A1440)) + 1</f>
        <v>1</v>
      </c>
      <c r="D1440" s="15">
        <f>IF(C1440=1, 1500 - SUMIFS($Y:$Y, $A:$A, A1440, $C:$C, C1440, $E:$E, "Approved", $Z:$Z, "&lt;&gt;PFA GC", $F:$F, "&lt;&gt;No"),
   IF(C1440=2, 1000 - SUMIFS($Y:$Y, $A:$A, A1440, $C:$C, C1440, $E:$E, "Approved", $Z:$Z, "&lt;&gt;PFA GC", $F:$F, "&lt;&gt;No"),
   IF(C1440&gt;=3, 500 - SUMIFS($Y:$Y, $A:$A, A1440, $C:$C, C1440, $E:$E, "Approved", $Z:$Z, "&lt;&gt;PFA GC", $F:$F, "&lt;&gt;No"), "")))</f>
        <v>-0.11999999999989086</v>
      </c>
      <c r="E1440" s="16" t="s">
        <v>28</v>
      </c>
      <c r="F1440" s="28">
        <v>45681</v>
      </c>
      <c r="G1440" s="28" t="s">
        <v>30</v>
      </c>
      <c r="H1440" s="23" t="s">
        <v>937</v>
      </c>
      <c r="I1440" s="23" t="s">
        <v>94</v>
      </c>
      <c r="J1440" s="23">
        <v>68355</v>
      </c>
      <c r="K1440" s="37" t="s">
        <v>95</v>
      </c>
      <c r="L1440" s="20">
        <v>29322</v>
      </c>
      <c r="M1440" s="37" t="s">
        <v>108</v>
      </c>
      <c r="N1440" s="37" t="s">
        <v>97</v>
      </c>
      <c r="O1440" s="37" t="s">
        <v>98</v>
      </c>
      <c r="P1440" s="37" t="s">
        <v>270</v>
      </c>
      <c r="Q1440" s="37" t="s">
        <v>114</v>
      </c>
      <c r="R1440" s="37" t="s">
        <v>507</v>
      </c>
      <c r="S1440" s="23">
        <v>2</v>
      </c>
      <c r="T1440" s="43">
        <v>1872</v>
      </c>
      <c r="U1440" s="7">
        <v>200</v>
      </c>
      <c r="V1440" s="48" t="s">
        <v>84</v>
      </c>
      <c r="W1440" s="23" t="s">
        <v>526</v>
      </c>
      <c r="X1440" s="7" t="s">
        <v>49</v>
      </c>
      <c r="Y1440" s="10">
        <v>332</v>
      </c>
      <c r="Z1440" s="23"/>
      <c r="AA1440" s="12" t="s">
        <v>939</v>
      </c>
      <c r="AB1440" s="51"/>
      <c r="AC1440" s="23"/>
      <c r="AF1440" s="23"/>
    </row>
    <row r="1441" spans="1:32" ht="15" customHeight="1" x14ac:dyDescent="0.25">
      <c r="A1441" s="30" t="s">
        <v>1915</v>
      </c>
      <c r="B1441" s="25">
        <v>45581</v>
      </c>
      <c r="C1441" s="29">
        <f>YEAR(B1441) - YEAR(_xlfn.MINIFS($B:$B, $A:$A, A1441)) + 1</f>
        <v>1</v>
      </c>
      <c r="D1441" s="15">
        <f>IF(C1441=1, 1500 - SUMIFS($Y:$Y, $A:$A, A1441, $C:$C, C1441, $E:$E, "Approved", $Z:$Z, "&lt;&gt;PFA GC", $F:$F, "&lt;&gt;No"),
   IF(C1441=2, 1000 - SUMIFS($Y:$Y, $A:$A, A1441, $C:$C, C1441, $E:$E, "Approved", $Z:$Z, "&lt;&gt;PFA GC", $F:$F, "&lt;&gt;No"),
   IF(C1441&gt;=3, 500 - SUMIFS($Y:$Y, $A:$A, A1441, $C:$C, C1441, $E:$E, "Approved", $Z:$Z, "&lt;&gt;PFA GC", $F:$F, "&lt;&gt;No"), "")))</f>
        <v>-0.11999999999989086</v>
      </c>
      <c r="E1441" s="36" t="s">
        <v>28</v>
      </c>
      <c r="F1441" s="28">
        <v>45681</v>
      </c>
      <c r="G1441" s="29" t="s">
        <v>30</v>
      </c>
      <c r="H1441" s="23" t="s">
        <v>937</v>
      </c>
      <c r="I1441" s="23" t="s">
        <v>94</v>
      </c>
      <c r="J1441" s="23">
        <v>68355</v>
      </c>
      <c r="K1441" s="37" t="s">
        <v>95</v>
      </c>
      <c r="L1441" s="20">
        <v>29322</v>
      </c>
      <c r="M1441" s="37" t="s">
        <v>108</v>
      </c>
      <c r="N1441" s="37" t="s">
        <v>97</v>
      </c>
      <c r="O1441" s="37" t="s">
        <v>98</v>
      </c>
      <c r="P1441" s="37" t="s">
        <v>270</v>
      </c>
      <c r="Q1441" s="37" t="s">
        <v>114</v>
      </c>
      <c r="R1441" s="7" t="s">
        <v>507</v>
      </c>
      <c r="S1441" s="23">
        <v>2</v>
      </c>
      <c r="T1441" s="43">
        <v>1872</v>
      </c>
      <c r="U1441" s="7">
        <v>200</v>
      </c>
      <c r="V1441" s="48" t="s">
        <v>84</v>
      </c>
      <c r="W1441" s="23" t="s">
        <v>526</v>
      </c>
      <c r="X1441" s="7" t="s">
        <v>43</v>
      </c>
      <c r="Y1441" s="10">
        <v>820.28</v>
      </c>
      <c r="Z1441" s="23"/>
      <c r="AA1441" s="12" t="s">
        <v>941</v>
      </c>
      <c r="AB1441" s="51"/>
      <c r="AC1441" s="23"/>
      <c r="AF1441" s="23"/>
    </row>
    <row r="1442" spans="1:32" ht="15" customHeight="1" x14ac:dyDescent="0.25">
      <c r="A1442" s="30" t="s">
        <v>1917</v>
      </c>
      <c r="B1442" s="25">
        <v>45582</v>
      </c>
      <c r="C1442" s="29">
        <f>YEAR(B1442) - YEAR(_xlfn.MINIFS($B:$B, $A:$A, A1442)) + 1</f>
        <v>1</v>
      </c>
      <c r="D1442" s="15">
        <f>IF(C1442=1, 1500 - SUMIFS($Y:$Y, $A:$A, A1442, $C:$C, C1442, $E:$E, "Approved", $Z:$Z, "&lt;&gt;PFA GC", $F:$F, "&lt;&gt;No"),
   IF(C1442=2, 1000 - SUMIFS($Y:$Y, $A:$A, A1442, $C:$C, C1442, $E:$E, "Approved", $Z:$Z, "&lt;&gt;PFA GC", $F:$F, "&lt;&gt;No"),
   IF(C1442&gt;=3, 500 - SUMIFS($Y:$Y, $A:$A, A1442, $C:$C, C1442, $E:$E, "Approved", $Z:$Z, "&lt;&gt;PFA GC", $F:$F, "&lt;&gt;No"), "")))</f>
        <v>621.05000000000007</v>
      </c>
      <c r="E1442" s="16" t="s">
        <v>28</v>
      </c>
      <c r="F1442" s="28">
        <v>45587</v>
      </c>
      <c r="G1442" s="28" t="s">
        <v>30</v>
      </c>
      <c r="H1442" s="23" t="s">
        <v>376</v>
      </c>
      <c r="I1442" s="23" t="s">
        <v>94</v>
      </c>
      <c r="J1442" s="23">
        <v>68450</v>
      </c>
      <c r="K1442" s="37" t="s">
        <v>106</v>
      </c>
      <c r="L1442" s="20">
        <v>21273</v>
      </c>
      <c r="M1442" s="37" t="s">
        <v>96</v>
      </c>
      <c r="N1442" s="37" t="s">
        <v>102</v>
      </c>
      <c r="O1442" s="37" t="s">
        <v>41</v>
      </c>
      <c r="P1442" s="37" t="s">
        <v>303</v>
      </c>
      <c r="Q1442" s="37" t="s">
        <v>231</v>
      </c>
      <c r="R1442" s="7" t="s">
        <v>115</v>
      </c>
      <c r="S1442" s="23">
        <v>2</v>
      </c>
      <c r="T1442" s="43">
        <v>0</v>
      </c>
      <c r="U1442" s="7">
        <v>100</v>
      </c>
      <c r="V1442" s="48" t="s">
        <v>85</v>
      </c>
      <c r="W1442" s="23" t="s">
        <v>107</v>
      </c>
      <c r="X1442" s="7" t="s">
        <v>34</v>
      </c>
      <c r="Y1442" s="10">
        <v>250</v>
      </c>
      <c r="Z1442" s="23" t="s">
        <v>37</v>
      </c>
      <c r="AA1442" s="12" t="s">
        <v>52</v>
      </c>
      <c r="AB1442" s="51"/>
      <c r="AC1442" s="23"/>
      <c r="AF1442" s="23"/>
    </row>
    <row r="1443" spans="1:32" ht="15" customHeight="1" x14ac:dyDescent="0.25">
      <c r="A1443" s="30" t="s">
        <v>1917</v>
      </c>
      <c r="B1443" s="25">
        <v>45582</v>
      </c>
      <c r="C1443" s="29">
        <f>YEAR(B1443) - YEAR(_xlfn.MINIFS($B:$B, $A:$A, A1443)) + 1</f>
        <v>1</v>
      </c>
      <c r="D1443" s="15">
        <f>IF(C1443=1, 1500 - SUMIFS($Y:$Y, $A:$A, A1443, $C:$C, C1443, $E:$E, "Approved", $Z:$Z, "&lt;&gt;PFA GC", $F:$F, "&lt;&gt;No"),
   IF(C1443=2, 1000 - SUMIFS($Y:$Y, $A:$A, A1443, $C:$C, C1443, $E:$E, "Approved", $Z:$Z, "&lt;&gt;PFA GC", $F:$F, "&lt;&gt;No"),
   IF(C1443&gt;=3, 500 - SUMIFS($Y:$Y, $A:$A, A1443, $C:$C, C1443, $E:$E, "Approved", $Z:$Z, "&lt;&gt;PFA GC", $F:$F, "&lt;&gt;No"), "")))</f>
        <v>621.05000000000007</v>
      </c>
      <c r="E1443" s="16" t="s">
        <v>28</v>
      </c>
      <c r="F1443" s="49">
        <v>45587</v>
      </c>
      <c r="G1443" s="49" t="s">
        <v>30</v>
      </c>
      <c r="H1443" s="23" t="s">
        <v>376</v>
      </c>
      <c r="I1443" s="23" t="s">
        <v>94</v>
      </c>
      <c r="J1443" s="23">
        <v>68450</v>
      </c>
      <c r="K1443" s="37" t="s">
        <v>106</v>
      </c>
      <c r="L1443" s="20">
        <v>21273</v>
      </c>
      <c r="M1443" s="37" t="s">
        <v>96</v>
      </c>
      <c r="N1443" s="37" t="s">
        <v>102</v>
      </c>
      <c r="O1443" s="37" t="s">
        <v>41</v>
      </c>
      <c r="P1443" s="37" t="s">
        <v>303</v>
      </c>
      <c r="Q1443" s="37" t="s">
        <v>231</v>
      </c>
      <c r="R1443" s="7" t="s">
        <v>115</v>
      </c>
      <c r="S1443" s="23">
        <v>2</v>
      </c>
      <c r="T1443" s="43">
        <v>0</v>
      </c>
      <c r="U1443" s="7">
        <v>100</v>
      </c>
      <c r="V1443" s="48" t="s">
        <v>85</v>
      </c>
      <c r="W1443" s="23" t="s">
        <v>107</v>
      </c>
      <c r="X1443" s="7" t="s">
        <v>40</v>
      </c>
      <c r="Y1443" s="10">
        <v>250</v>
      </c>
      <c r="Z1443" s="23" t="s">
        <v>35</v>
      </c>
      <c r="AA1443" s="12" t="s">
        <v>169</v>
      </c>
      <c r="AB1443" s="51"/>
      <c r="AC1443" s="23"/>
      <c r="AF1443" s="23"/>
    </row>
    <row r="1444" spans="1:32" ht="15" customHeight="1" x14ac:dyDescent="0.25">
      <c r="A1444" s="30" t="s">
        <v>1678</v>
      </c>
      <c r="B1444" s="25">
        <v>45582</v>
      </c>
      <c r="C1444" s="29">
        <f>YEAR(B1444) - YEAR(_xlfn.MINIFS($B:$B, $A:$A, A1444)) + 1</f>
        <v>1</v>
      </c>
      <c r="D1444" s="15">
        <f>IF(C1444=1, 1500 - SUMIFS($Y:$Y, $A:$A, A1444, $C:$C, C1444, $E:$E, "Approved", $Z:$Z, "&lt;&gt;PFA GC", $F:$F, "&lt;&gt;No"),
   IF(C1444=2, 1000 - SUMIFS($Y:$Y, $A:$A, A1444, $C:$C, C1444, $E:$E, "Approved", $Z:$Z, "&lt;&gt;PFA GC", $F:$F, "&lt;&gt;No"),
   IF(C1444&gt;=3, 500 - SUMIFS($Y:$Y, $A:$A, A1444, $C:$C, C1444, $E:$E, "Approved", $Z:$Z, "&lt;&gt;PFA GC", $F:$F, "&lt;&gt;No"), "")))</f>
        <v>0.32000000000016371</v>
      </c>
      <c r="E1444" s="16" t="s">
        <v>28</v>
      </c>
      <c r="F1444" s="28">
        <v>45586</v>
      </c>
      <c r="G1444" s="28" t="s">
        <v>30</v>
      </c>
      <c r="H1444" s="23" t="s">
        <v>93</v>
      </c>
      <c r="I1444" s="23" t="s">
        <v>94</v>
      </c>
      <c r="J1444" s="23">
        <v>68524</v>
      </c>
      <c r="K1444" s="37" t="s">
        <v>95</v>
      </c>
      <c r="L1444" s="20">
        <v>25329</v>
      </c>
      <c r="M1444" s="37" t="s">
        <v>101</v>
      </c>
      <c r="N1444" s="37" t="s">
        <v>102</v>
      </c>
      <c r="O1444" s="37" t="s">
        <v>103</v>
      </c>
      <c r="P1444" s="37" t="s">
        <v>270</v>
      </c>
      <c r="Q1444" s="37" t="s">
        <v>231</v>
      </c>
      <c r="R1444" s="7" t="s">
        <v>507</v>
      </c>
      <c r="S1444" s="23">
        <v>1</v>
      </c>
      <c r="T1444" s="43">
        <v>0</v>
      </c>
      <c r="U1444" s="7">
        <v>28</v>
      </c>
      <c r="V1444" s="48" t="s">
        <v>85</v>
      </c>
      <c r="W1444" s="23" t="s">
        <v>107</v>
      </c>
      <c r="X1444" s="7" t="s">
        <v>49</v>
      </c>
      <c r="Y1444" s="10">
        <v>212.42</v>
      </c>
      <c r="Z1444" s="23" t="s">
        <v>232</v>
      </c>
      <c r="AA1444" s="12" t="s">
        <v>713</v>
      </c>
      <c r="AB1444" s="51"/>
      <c r="AC1444" s="23"/>
      <c r="AF1444" s="23"/>
    </row>
    <row r="1445" spans="1:32" ht="15" customHeight="1" x14ac:dyDescent="0.25">
      <c r="A1445" s="30" t="s">
        <v>1678</v>
      </c>
      <c r="B1445" s="25">
        <v>45582</v>
      </c>
      <c r="C1445" s="29">
        <f>YEAR(B1445) - YEAR(_xlfn.MINIFS($B:$B, $A:$A, A1445)) + 1</f>
        <v>1</v>
      </c>
      <c r="D1445" s="15">
        <f>IF(C1445=1, 1500 - SUMIFS($Y:$Y, $A:$A, A1445, $C:$C, C1445, $E:$E, "Approved", $Z:$Z, "&lt;&gt;PFA GC", $F:$F, "&lt;&gt;No"),
   IF(C1445=2, 1000 - SUMIFS($Y:$Y, $A:$A, A1445, $C:$C, C1445, $E:$E, "Approved", $Z:$Z, "&lt;&gt;PFA GC", $F:$F, "&lt;&gt;No"),
   IF(C1445&gt;=3, 500 - SUMIFS($Y:$Y, $A:$A, A1445, $C:$C, C1445, $E:$E, "Approved", $Z:$Z, "&lt;&gt;PFA GC", $F:$F, "&lt;&gt;No"), "")))</f>
        <v>0.32000000000016371</v>
      </c>
      <c r="E1445" s="16" t="s">
        <v>28</v>
      </c>
      <c r="F1445" s="28">
        <v>45587</v>
      </c>
      <c r="G1445" s="28" t="s">
        <v>30</v>
      </c>
      <c r="H1445" s="23" t="s">
        <v>93</v>
      </c>
      <c r="I1445" s="23" t="s">
        <v>94</v>
      </c>
      <c r="J1445" s="23">
        <v>68524</v>
      </c>
      <c r="K1445" s="37" t="s">
        <v>95</v>
      </c>
      <c r="L1445" s="20">
        <v>25329</v>
      </c>
      <c r="M1445" s="37" t="s">
        <v>101</v>
      </c>
      <c r="N1445" s="37" t="s">
        <v>102</v>
      </c>
      <c r="O1445" s="37" t="s">
        <v>103</v>
      </c>
      <c r="P1445" s="37" t="s">
        <v>270</v>
      </c>
      <c r="Q1445" s="37" t="s">
        <v>231</v>
      </c>
      <c r="R1445" s="7" t="s">
        <v>507</v>
      </c>
      <c r="S1445" s="23">
        <v>1</v>
      </c>
      <c r="T1445" s="43">
        <v>0</v>
      </c>
      <c r="U1445" s="7">
        <v>28</v>
      </c>
      <c r="V1445" s="48" t="s">
        <v>85</v>
      </c>
      <c r="W1445" s="23" t="s">
        <v>107</v>
      </c>
      <c r="X1445" s="7" t="s">
        <v>34</v>
      </c>
      <c r="Y1445" s="10">
        <v>250</v>
      </c>
      <c r="Z1445" s="23" t="s">
        <v>37</v>
      </c>
      <c r="AA1445" s="12" t="s">
        <v>52</v>
      </c>
      <c r="AB1445" s="51"/>
      <c r="AC1445" s="23"/>
      <c r="AF1445" s="23"/>
    </row>
    <row r="1446" spans="1:32" ht="15" customHeight="1" x14ac:dyDescent="0.25">
      <c r="A1446" s="42" t="s">
        <v>1273</v>
      </c>
      <c r="B1446" s="32">
        <v>45582</v>
      </c>
      <c r="C1446" s="44">
        <f>YEAR(B1446) - YEAR(_xlfn.MINIFS($B:$B, $A:$A, A1446)) + 1</f>
        <v>2</v>
      </c>
      <c r="D1446" s="15">
        <f>IF(C1446=1, 1500 - SUMIFS($Y:$Y, $A:$A, A1446, $C:$C, C1446, $E:$E, "Approved", $Z:$Z, "&lt;&gt;PFA GC", $F:$F, "&lt;&gt;No"),
   IF(C1446=2, 1000 - SUMIFS($Y:$Y, $A:$A, A1446, $C:$C, C1446, $E:$E, "Approved", $Z:$Z, "&lt;&gt;PFA GC", $F:$F, "&lt;&gt;No"),
   IF(C1446&gt;=3, 500 - SUMIFS($Y:$Y, $A:$A, A1446, $C:$C, C1446, $E:$E, "Approved", $Z:$Z, "&lt;&gt;PFA GC", $F:$F, "&lt;&gt;No"), "")))</f>
        <v>235.27999999999997</v>
      </c>
      <c r="E1446" s="16" t="s">
        <v>28</v>
      </c>
      <c r="F1446" s="49">
        <v>45587</v>
      </c>
      <c r="G1446" s="49" t="s">
        <v>30</v>
      </c>
      <c r="H1446" s="41" t="s">
        <v>93</v>
      </c>
      <c r="I1446" s="41" t="s">
        <v>94</v>
      </c>
      <c r="J1446" s="41">
        <v>68528</v>
      </c>
      <c r="K1446" s="41" t="s">
        <v>95</v>
      </c>
      <c r="L1446" s="55">
        <v>28666</v>
      </c>
      <c r="M1446" s="41" t="s">
        <v>101</v>
      </c>
      <c r="N1446" s="41" t="s">
        <v>97</v>
      </c>
      <c r="O1446" s="41" t="s">
        <v>98</v>
      </c>
      <c r="P1446" s="41" t="s">
        <v>303</v>
      </c>
      <c r="Q1446" s="41" t="s">
        <v>323</v>
      </c>
      <c r="R1446" s="7" t="s">
        <v>488</v>
      </c>
      <c r="S1446" s="41">
        <v>2</v>
      </c>
      <c r="T1446" s="46">
        <v>450</v>
      </c>
      <c r="U1446" s="7">
        <v>20</v>
      </c>
      <c r="V1446" s="41" t="s">
        <v>81</v>
      </c>
      <c r="W1446" s="41" t="s">
        <v>768</v>
      </c>
      <c r="X1446" s="7" t="s">
        <v>43</v>
      </c>
      <c r="Y1446" s="10">
        <v>136</v>
      </c>
      <c r="Z1446" s="41" t="s">
        <v>232</v>
      </c>
      <c r="AA1446" s="12" t="s">
        <v>769</v>
      </c>
      <c r="AB1446" s="51"/>
      <c r="AC1446" s="23" t="s">
        <v>29</v>
      </c>
      <c r="AF1446" s="23"/>
    </row>
    <row r="1447" spans="1:32" ht="15" customHeight="1" x14ac:dyDescent="0.25">
      <c r="A1447" s="42" t="s">
        <v>1273</v>
      </c>
      <c r="B1447" s="32">
        <v>45582</v>
      </c>
      <c r="C1447" s="44">
        <f>YEAR(B1447) - YEAR(_xlfn.MINIFS($B:$B, $A:$A, A1447)) + 1</f>
        <v>2</v>
      </c>
      <c r="D1447" s="15">
        <f>IF(C1447=1, 1500 - SUMIFS($Y:$Y, $A:$A, A1447, $C:$C, C1447, $E:$E, "Approved", $Z:$Z, "&lt;&gt;PFA GC", $F:$F, "&lt;&gt;No"),
   IF(C1447=2, 1000 - SUMIFS($Y:$Y, $A:$A, A1447, $C:$C, C1447, $E:$E, "Approved", $Z:$Z, "&lt;&gt;PFA GC", $F:$F, "&lt;&gt;No"),
   IF(C1447&gt;=3, 500 - SUMIFS($Y:$Y, $A:$A, A1447, $C:$C, C1447, $E:$E, "Approved", $Z:$Z, "&lt;&gt;PFA GC", $F:$F, "&lt;&gt;No"), "")))</f>
        <v>235.27999999999997</v>
      </c>
      <c r="E1447" s="16" t="s">
        <v>28</v>
      </c>
      <c r="F1447" s="49">
        <v>45587</v>
      </c>
      <c r="G1447" s="49" t="s">
        <v>30</v>
      </c>
      <c r="H1447" s="41" t="s">
        <v>93</v>
      </c>
      <c r="I1447" s="41" t="s">
        <v>94</v>
      </c>
      <c r="J1447" s="41">
        <v>68528</v>
      </c>
      <c r="K1447" s="41" t="s">
        <v>95</v>
      </c>
      <c r="L1447" s="55">
        <v>28666</v>
      </c>
      <c r="M1447" s="41" t="s">
        <v>101</v>
      </c>
      <c r="N1447" s="41" t="s">
        <v>97</v>
      </c>
      <c r="O1447" s="41" t="s">
        <v>98</v>
      </c>
      <c r="P1447" s="41" t="s">
        <v>303</v>
      </c>
      <c r="Q1447" s="41" t="s">
        <v>323</v>
      </c>
      <c r="R1447" s="7" t="s">
        <v>488</v>
      </c>
      <c r="S1447" s="41">
        <v>2</v>
      </c>
      <c r="T1447" s="46">
        <v>450</v>
      </c>
      <c r="U1447" s="7">
        <v>20</v>
      </c>
      <c r="V1447" s="41" t="s">
        <v>81</v>
      </c>
      <c r="W1447" s="41" t="s">
        <v>768</v>
      </c>
      <c r="X1447" s="7" t="s">
        <v>49</v>
      </c>
      <c r="Y1447" s="10">
        <v>246.36</v>
      </c>
      <c r="Z1447" s="41" t="s">
        <v>232</v>
      </c>
      <c r="AA1447" s="12" t="s">
        <v>218</v>
      </c>
      <c r="AB1447" s="51"/>
      <c r="AC1447" s="23" t="s">
        <v>29</v>
      </c>
      <c r="AF1447" s="23"/>
    </row>
    <row r="1448" spans="1:32" ht="15" customHeight="1" x14ac:dyDescent="0.25">
      <c r="A1448" s="42" t="s">
        <v>1788</v>
      </c>
      <c r="B1448" s="32">
        <v>45582</v>
      </c>
      <c r="C1448" s="44">
        <f>YEAR(B1448) - YEAR(_xlfn.MINIFS($B:$B, $A:$A, A1448)) + 1</f>
        <v>1</v>
      </c>
      <c r="D1448" s="15">
        <f>IF(C1448=1, 1500 - SUMIFS($Y:$Y, $A:$A, A1448, $C:$C, C1448, $E:$E, "Approved", $Z:$Z, "&lt;&gt;PFA GC", $F:$F, "&lt;&gt;No"),
   IF(C1448=2, 1000 - SUMIFS($Y:$Y, $A:$A, A1448, $C:$C, C1448, $E:$E, "Approved", $Z:$Z, "&lt;&gt;PFA GC", $F:$F, "&lt;&gt;No"),
   IF(C1448&gt;=3, 500 - SUMIFS($Y:$Y, $A:$A, A1448, $C:$C, C1448, $E:$E, "Approved", $Z:$Z, "&lt;&gt;PFA GC", $F:$F, "&lt;&gt;No"), "")))</f>
        <v>584</v>
      </c>
      <c r="E1448" s="16" t="s">
        <v>28</v>
      </c>
      <c r="F1448" s="49">
        <v>45587</v>
      </c>
      <c r="G1448" s="49" t="s">
        <v>30</v>
      </c>
      <c r="H1448" s="41" t="s">
        <v>93</v>
      </c>
      <c r="I1448" s="41" t="s">
        <v>94</v>
      </c>
      <c r="J1448" s="41">
        <v>68521</v>
      </c>
      <c r="K1448" s="41" t="s">
        <v>95</v>
      </c>
      <c r="L1448" s="55">
        <v>32246</v>
      </c>
      <c r="M1448" s="41" t="s">
        <v>96</v>
      </c>
      <c r="N1448" s="41" t="s">
        <v>97</v>
      </c>
      <c r="O1448" s="41" t="s">
        <v>98</v>
      </c>
      <c r="P1448" s="41" t="s">
        <v>270</v>
      </c>
      <c r="Q1448" s="41" t="s">
        <v>114</v>
      </c>
      <c r="R1448" s="7" t="s">
        <v>488</v>
      </c>
      <c r="S1448" s="41">
        <v>4</v>
      </c>
      <c r="T1448" s="46">
        <v>1100</v>
      </c>
      <c r="U1448" s="7">
        <v>50</v>
      </c>
      <c r="V1448" s="41" t="s">
        <v>81</v>
      </c>
      <c r="W1448" s="41" t="s">
        <v>610</v>
      </c>
      <c r="X1448" s="7" t="s">
        <v>43</v>
      </c>
      <c r="Y1448" s="10">
        <v>458</v>
      </c>
      <c r="Z1448" s="23" t="s">
        <v>232</v>
      </c>
      <c r="AA1448" s="12" t="s">
        <v>942</v>
      </c>
      <c r="AB1448" s="51"/>
      <c r="AC1448" s="23"/>
      <c r="AF1448" s="23"/>
    </row>
    <row r="1449" spans="1:32" ht="15" customHeight="1" x14ac:dyDescent="0.25">
      <c r="A1449" s="42" t="s">
        <v>1203</v>
      </c>
      <c r="B1449" s="32">
        <v>45582</v>
      </c>
      <c r="C1449" s="44">
        <f>YEAR(B1449) - YEAR(_xlfn.MINIFS($B:$B, $A:$A, A1449)) + 1</f>
        <v>2</v>
      </c>
      <c r="D1449" s="15">
        <f>IF(C1449=1, 1500 - SUMIFS($Y:$Y, $A:$A, A1449, $C:$C, C1449, $E:$E, "Approved", $Z:$Z, "&lt;&gt;PFA GC", $F:$F, "&lt;&gt;No"),
   IF(C1449=2, 1000 - SUMIFS($Y:$Y, $A:$A, A1449, $C:$C, C1449, $E:$E, "Approved", $Z:$Z, "&lt;&gt;PFA GC", $F:$F, "&lt;&gt;No"),
   IF(C1449&gt;=3, 500 - SUMIFS($Y:$Y, $A:$A, A1449, $C:$C, C1449, $E:$E, "Approved", $Z:$Z, "&lt;&gt;PFA GC", $F:$F, "&lt;&gt;No"), "")))</f>
        <v>1000</v>
      </c>
      <c r="E1449" s="16" t="s">
        <v>28</v>
      </c>
      <c r="F1449" s="49">
        <v>45582</v>
      </c>
      <c r="G1449" s="28" t="s">
        <v>30</v>
      </c>
      <c r="H1449" s="41"/>
      <c r="I1449" s="41"/>
      <c r="J1449" s="41"/>
      <c r="K1449" s="41"/>
      <c r="L1449" s="55" t="s">
        <v>31</v>
      </c>
      <c r="M1449" s="41"/>
      <c r="N1449" s="41"/>
      <c r="O1449" s="41"/>
      <c r="P1449" s="41"/>
      <c r="Q1449" s="41"/>
      <c r="R1449" s="7"/>
      <c r="S1449" s="41"/>
      <c r="T1449" s="46"/>
      <c r="U1449" s="7"/>
      <c r="V1449" s="48" t="s">
        <v>32</v>
      </c>
      <c r="W1449" s="41" t="s">
        <v>61</v>
      </c>
      <c r="X1449" s="7" t="s">
        <v>34</v>
      </c>
      <c r="Y1449" s="10">
        <v>25</v>
      </c>
      <c r="Z1449" s="23" t="s">
        <v>89</v>
      </c>
      <c r="AA1449" s="41" t="s">
        <v>63</v>
      </c>
      <c r="AB1449" s="63"/>
      <c r="AC1449" s="41"/>
      <c r="AF1449" s="23"/>
    </row>
    <row r="1450" spans="1:32" ht="15" customHeight="1" x14ac:dyDescent="0.25">
      <c r="A1450" s="30" t="s">
        <v>1747</v>
      </c>
      <c r="B1450" s="25">
        <v>45583</v>
      </c>
      <c r="C1450" s="44">
        <f>YEAR(B1450) - YEAR(_xlfn.MINIFS($B:$B, $A:$A, A1450)) + 1</f>
        <v>1</v>
      </c>
      <c r="D1450" s="15">
        <f>IF(C1450=1, 1500 - SUMIFS($Y:$Y, $A:$A, A1450, $C:$C, C1450, $E:$E, "Approved", $Z:$Z, "&lt;&gt;PFA GC", $F:$F, "&lt;&gt;No"),
   IF(C1450=2, 1000 - SUMIFS($Y:$Y, $A:$A, A1450, $C:$C, C1450, $E:$E, "Approved", $Z:$Z, "&lt;&gt;PFA GC", $F:$F, "&lt;&gt;No"),
   IF(C1450&gt;=3, 500 - SUMIFS($Y:$Y, $A:$A, A1450, $C:$C, C1450, $E:$E, "Approved", $Z:$Z, "&lt;&gt;PFA GC", $F:$F, "&lt;&gt;No"), "")))</f>
        <v>718.62</v>
      </c>
      <c r="E1450" s="16" t="s">
        <v>28</v>
      </c>
      <c r="F1450" s="28">
        <v>45618</v>
      </c>
      <c r="G1450" s="28" t="s">
        <v>30</v>
      </c>
      <c r="H1450" s="23" t="s">
        <v>775</v>
      </c>
      <c r="I1450" s="23" t="s">
        <v>94</v>
      </c>
      <c r="J1450" s="23">
        <v>68901</v>
      </c>
      <c r="K1450" s="37" t="s">
        <v>95</v>
      </c>
      <c r="L1450" s="20">
        <v>17199</v>
      </c>
      <c r="M1450" s="37" t="s">
        <v>101</v>
      </c>
      <c r="N1450" s="37" t="s">
        <v>97</v>
      </c>
      <c r="O1450" s="37" t="s">
        <v>98</v>
      </c>
      <c r="P1450" s="37" t="s">
        <v>270</v>
      </c>
      <c r="Q1450" s="37" t="s">
        <v>114</v>
      </c>
      <c r="R1450" s="7" t="s">
        <v>486</v>
      </c>
      <c r="S1450" s="23">
        <v>1</v>
      </c>
      <c r="T1450" s="43">
        <v>1641</v>
      </c>
      <c r="U1450" s="7">
        <v>40</v>
      </c>
      <c r="V1450" s="48" t="s">
        <v>32</v>
      </c>
      <c r="W1450" s="23" t="s">
        <v>61</v>
      </c>
      <c r="X1450" s="7" t="s">
        <v>40</v>
      </c>
      <c r="Y1450" s="10">
        <v>100</v>
      </c>
      <c r="Z1450" s="23" t="s">
        <v>35</v>
      </c>
      <c r="AA1450" s="12" t="s">
        <v>169</v>
      </c>
      <c r="AB1450" s="51"/>
      <c r="AC1450" s="23"/>
      <c r="AF1450" s="23"/>
    </row>
    <row r="1451" spans="1:32" ht="15" customHeight="1" x14ac:dyDescent="0.25">
      <c r="A1451" s="42" t="s">
        <v>1747</v>
      </c>
      <c r="B1451" s="32">
        <v>45583</v>
      </c>
      <c r="C1451" s="44">
        <f>YEAR(B1451) - YEAR(_xlfn.MINIFS($B:$B, $A:$A, A1451)) + 1</f>
        <v>1</v>
      </c>
      <c r="D1451" s="15">
        <f>IF(C1451=1, 1500 - SUMIFS($Y:$Y, $A:$A, A1451, $C:$C, C1451, $E:$E, "Approved", $Z:$Z, "&lt;&gt;PFA GC", $F:$F, "&lt;&gt;No"),
   IF(C1451=2, 1000 - SUMIFS($Y:$Y, $A:$A, A1451, $C:$C, C1451, $E:$E, "Approved", $Z:$Z, "&lt;&gt;PFA GC", $F:$F, "&lt;&gt;No"),
   IF(C1451&gt;=3, 500 - SUMIFS($Y:$Y, $A:$A, A1451, $C:$C, C1451, $E:$E, "Approved", $Z:$Z, "&lt;&gt;PFA GC", $F:$F, "&lt;&gt;No"), "")))</f>
        <v>718.62</v>
      </c>
      <c r="E1451" s="16" t="s">
        <v>28</v>
      </c>
      <c r="F1451" s="49">
        <v>45622</v>
      </c>
      <c r="G1451" s="49" t="s">
        <v>30</v>
      </c>
      <c r="H1451" s="41" t="s">
        <v>775</v>
      </c>
      <c r="I1451" s="41" t="s">
        <v>94</v>
      </c>
      <c r="J1451" s="41">
        <v>68901</v>
      </c>
      <c r="K1451" s="41" t="s">
        <v>95</v>
      </c>
      <c r="L1451" s="55">
        <v>17199</v>
      </c>
      <c r="M1451" s="41" t="s">
        <v>101</v>
      </c>
      <c r="N1451" s="41" t="s">
        <v>97</v>
      </c>
      <c r="O1451" s="41" t="s">
        <v>98</v>
      </c>
      <c r="P1451" s="41" t="s">
        <v>270</v>
      </c>
      <c r="Q1451" s="41" t="s">
        <v>114</v>
      </c>
      <c r="R1451" s="7" t="s">
        <v>486</v>
      </c>
      <c r="S1451" s="41">
        <v>1</v>
      </c>
      <c r="T1451" s="46">
        <v>1641</v>
      </c>
      <c r="U1451" s="7">
        <v>40</v>
      </c>
      <c r="V1451" s="48" t="s">
        <v>32</v>
      </c>
      <c r="W1451" s="41" t="s">
        <v>61</v>
      </c>
      <c r="X1451" s="7" t="s">
        <v>34</v>
      </c>
      <c r="Y1451" s="10">
        <v>200</v>
      </c>
      <c r="Z1451" s="23" t="s">
        <v>35</v>
      </c>
      <c r="AA1451" s="12" t="s">
        <v>52</v>
      </c>
      <c r="AB1451" s="51"/>
      <c r="AC1451" s="23"/>
      <c r="AF1451" s="23"/>
    </row>
    <row r="1452" spans="1:32" ht="15" customHeight="1" x14ac:dyDescent="0.25">
      <c r="A1452" s="30" t="s">
        <v>1918</v>
      </c>
      <c r="B1452" s="25">
        <v>45583</v>
      </c>
      <c r="C1452" s="29">
        <f>YEAR(B1452) - YEAR(_xlfn.MINIFS($B:$B, $A:$A, A1452)) + 1</f>
        <v>1</v>
      </c>
      <c r="D1452" s="15">
        <f>IF(C1452=1, 1500 - SUMIFS($Y:$Y, $A:$A, A1452, $C:$C, C1452, $E:$E, "Approved", $Z:$Z, "&lt;&gt;PFA GC", $F:$F, "&lt;&gt;No"),
   IF(C1452=2, 1000 - SUMIFS($Y:$Y, $A:$A, A1452, $C:$C, C1452, $E:$E, "Approved", $Z:$Z, "&lt;&gt;PFA GC", $F:$F, "&lt;&gt;No"),
   IF(C1452&gt;=3, 500 - SUMIFS($Y:$Y, $A:$A, A1452, $C:$C, C1452, $E:$E, "Approved", $Z:$Z, "&lt;&gt;PFA GC", $F:$F, "&lt;&gt;No"), "")))</f>
        <v>5</v>
      </c>
      <c r="E1452" s="16" t="s">
        <v>28</v>
      </c>
      <c r="F1452" s="28">
        <v>45660</v>
      </c>
      <c r="G1452" s="28" t="s">
        <v>30</v>
      </c>
      <c r="H1452" s="23" t="s">
        <v>93</v>
      </c>
      <c r="I1452" s="23" t="s">
        <v>94</v>
      </c>
      <c r="J1452" s="23">
        <v>68506</v>
      </c>
      <c r="K1452" s="37" t="s">
        <v>95</v>
      </c>
      <c r="L1452" s="20">
        <v>17215</v>
      </c>
      <c r="M1452" s="37" t="s">
        <v>96</v>
      </c>
      <c r="N1452" s="37" t="s">
        <v>102</v>
      </c>
      <c r="O1452" s="37" t="s">
        <v>98</v>
      </c>
      <c r="P1452" s="37" t="s">
        <v>270</v>
      </c>
      <c r="Q1452" s="37" t="s">
        <v>114</v>
      </c>
      <c r="R1452" s="7" t="s">
        <v>486</v>
      </c>
      <c r="S1452" s="23">
        <v>2</v>
      </c>
      <c r="T1452" s="43">
        <v>6693.8</v>
      </c>
      <c r="U1452" s="7">
        <v>10</v>
      </c>
      <c r="V1452" s="41" t="s">
        <v>81</v>
      </c>
      <c r="W1452" s="41" t="s">
        <v>883</v>
      </c>
      <c r="X1452" s="7" t="s">
        <v>43</v>
      </c>
      <c r="Y1452" s="10">
        <v>1495</v>
      </c>
      <c r="Z1452" s="23" t="s">
        <v>232</v>
      </c>
      <c r="AA1452" s="12" t="s">
        <v>943</v>
      </c>
      <c r="AB1452" s="51"/>
      <c r="AC1452" s="23"/>
      <c r="AF1452" s="23"/>
    </row>
    <row r="1453" spans="1:32" ht="15" customHeight="1" x14ac:dyDescent="0.25">
      <c r="A1453" s="30" t="s">
        <v>1919</v>
      </c>
      <c r="B1453" s="25">
        <v>45586</v>
      </c>
      <c r="C1453" s="29">
        <f>YEAR(B1453) - YEAR(_xlfn.MINIFS($B:$B, $A:$A, A1453)) + 1</f>
        <v>1</v>
      </c>
      <c r="D1453" s="15">
        <f>IF(C1453=1, 1500 - SUMIFS($Y:$Y, $A:$A, A1453, $C:$C, C1453, $E:$E, "Approved", $Z:$Z, "&lt;&gt;PFA GC", $F:$F, "&lt;&gt;No"),
   IF(C1453=2, 1000 - SUMIFS($Y:$Y, $A:$A, A1453, $C:$C, C1453, $E:$E, "Approved", $Z:$Z, "&lt;&gt;PFA GC", $F:$F, "&lt;&gt;No"),
   IF(C1453&gt;=3, 500 - SUMIFS($Y:$Y, $A:$A, A1453, $C:$C, C1453, $E:$E, "Approved", $Z:$Z, "&lt;&gt;PFA GC", $F:$F, "&lt;&gt;No"), "")))</f>
        <v>1500</v>
      </c>
      <c r="E1453" s="36" t="s">
        <v>139</v>
      </c>
      <c r="F1453" s="28" t="s">
        <v>99</v>
      </c>
      <c r="G1453" s="29" t="s">
        <v>944</v>
      </c>
      <c r="H1453" s="23" t="s">
        <v>120</v>
      </c>
      <c r="I1453" s="23" t="s">
        <v>94</v>
      </c>
      <c r="J1453" s="23">
        <v>68801</v>
      </c>
      <c r="K1453" s="37" t="s">
        <v>95</v>
      </c>
      <c r="L1453" s="20">
        <v>19123</v>
      </c>
      <c r="M1453" s="37" t="s">
        <v>111</v>
      </c>
      <c r="N1453" s="37" t="s">
        <v>97</v>
      </c>
      <c r="O1453" s="37" t="s">
        <v>98</v>
      </c>
      <c r="P1453" s="37" t="s">
        <v>303</v>
      </c>
      <c r="Q1453" s="37" t="s">
        <v>114</v>
      </c>
      <c r="R1453" s="7" t="s">
        <v>115</v>
      </c>
      <c r="S1453" s="23">
        <v>1</v>
      </c>
      <c r="T1453" s="43">
        <v>0</v>
      </c>
      <c r="U1453" s="7">
        <v>10</v>
      </c>
      <c r="V1453" s="48" t="s">
        <v>32</v>
      </c>
      <c r="W1453" s="23" t="s">
        <v>878</v>
      </c>
      <c r="X1453" s="7" t="s">
        <v>33</v>
      </c>
      <c r="Y1453" s="10">
        <v>1500</v>
      </c>
      <c r="Z1453" s="23"/>
      <c r="AA1453" s="12"/>
      <c r="AB1453" s="51"/>
      <c r="AC1453" s="23"/>
      <c r="AF1453" s="23"/>
    </row>
    <row r="1454" spans="1:32" ht="15" customHeight="1" x14ac:dyDescent="0.25">
      <c r="A1454" s="42" t="s">
        <v>1520</v>
      </c>
      <c r="B1454" s="32">
        <v>45586</v>
      </c>
      <c r="C1454" s="44">
        <f>YEAR(B1454) - YEAR(_xlfn.MINIFS($B:$B, $A:$A, A1454)) + 1</f>
        <v>1</v>
      </c>
      <c r="D1454" s="15">
        <f>IF(C1454=1, 1500 - SUMIFS($Y:$Y, $A:$A, A1454, $C:$C, C1454, $E:$E, "Approved", $Z:$Z, "&lt;&gt;PFA GC", $F:$F, "&lt;&gt;No"),
   IF(C1454=2, 1000 - SUMIFS($Y:$Y, $A:$A, A1454, $C:$C, C1454, $E:$E, "Approved", $Z:$Z, "&lt;&gt;PFA GC", $F:$F, "&lt;&gt;No"),
   IF(C1454&gt;=3, 500 - SUMIFS($Y:$Y, $A:$A, A1454, $C:$C, C1454, $E:$E, "Approved", $Z:$Z, "&lt;&gt;PFA GC", $F:$F, "&lt;&gt;No"), "")))</f>
        <v>410</v>
      </c>
      <c r="E1454" s="16" t="s">
        <v>28</v>
      </c>
      <c r="F1454" s="49">
        <v>45586</v>
      </c>
      <c r="G1454" s="28" t="s">
        <v>30</v>
      </c>
      <c r="H1454" s="23" t="s">
        <v>120</v>
      </c>
      <c r="I1454" s="23" t="s">
        <v>94</v>
      </c>
      <c r="J1454" s="23">
        <v>68803</v>
      </c>
      <c r="K1454" s="23" t="s">
        <v>106</v>
      </c>
      <c r="L1454" s="55">
        <v>25792</v>
      </c>
      <c r="M1454" s="37" t="s">
        <v>96</v>
      </c>
      <c r="N1454" s="23" t="s">
        <v>102</v>
      </c>
      <c r="O1454" s="23" t="s">
        <v>31</v>
      </c>
      <c r="P1454" s="41" t="s">
        <v>303</v>
      </c>
      <c r="Q1454" s="23" t="s">
        <v>114</v>
      </c>
      <c r="R1454" s="7" t="s">
        <v>559</v>
      </c>
      <c r="S1454" s="23" t="s">
        <v>126</v>
      </c>
      <c r="T1454" s="43">
        <v>535</v>
      </c>
      <c r="U1454" s="7"/>
      <c r="V1454" s="48" t="s">
        <v>32</v>
      </c>
      <c r="W1454" s="41" t="s">
        <v>61</v>
      </c>
      <c r="X1454" s="7" t="s">
        <v>34</v>
      </c>
      <c r="Y1454" s="10">
        <v>25</v>
      </c>
      <c r="Z1454" s="23" t="s">
        <v>89</v>
      </c>
      <c r="AA1454" s="41" t="s">
        <v>63</v>
      </c>
      <c r="AB1454" s="63"/>
      <c r="AC1454" s="41"/>
      <c r="AF1454" s="23"/>
    </row>
    <row r="1455" spans="1:32" ht="15" customHeight="1" x14ac:dyDescent="0.25">
      <c r="A1455" s="30" t="s">
        <v>1410</v>
      </c>
      <c r="B1455" s="25">
        <v>45587</v>
      </c>
      <c r="C1455" s="29">
        <f>YEAR(B1455) - YEAR(_xlfn.MINIFS($B:$B, $A:$A, A1455)) + 1</f>
        <v>2</v>
      </c>
      <c r="D1455" s="15">
        <f>IF(C1455=1, 1500 - SUMIFS($Y:$Y, $A:$A, A1455, $C:$C, C1455, $E:$E, "Approved", $Z:$Z, "&lt;&gt;PFA GC", $F:$F, "&lt;&gt;No"),
   IF(C1455=2, 1000 - SUMIFS($Y:$Y, $A:$A, A1455, $C:$C, C1455, $E:$E, "Approved", $Z:$Z, "&lt;&gt;PFA GC", $F:$F, "&lt;&gt;No"),
   IF(C1455&gt;=3, 500 - SUMIFS($Y:$Y, $A:$A, A1455, $C:$C, C1455, $E:$E, "Approved", $Z:$Z, "&lt;&gt;PFA GC", $F:$F, "&lt;&gt;No"), "")))</f>
        <v>-72.180000000000064</v>
      </c>
      <c r="E1455" s="16" t="s">
        <v>28</v>
      </c>
      <c r="F1455" s="28">
        <v>45601</v>
      </c>
      <c r="G1455" s="28" t="s">
        <v>30</v>
      </c>
      <c r="H1455" s="24" t="s">
        <v>93</v>
      </c>
      <c r="I1455" s="24" t="s">
        <v>94</v>
      </c>
      <c r="J1455" s="52">
        <v>68502</v>
      </c>
      <c r="K1455" s="23" t="s">
        <v>95</v>
      </c>
      <c r="L1455" s="20" t="s">
        <v>2091</v>
      </c>
      <c r="M1455" s="37" t="s">
        <v>101</v>
      </c>
      <c r="N1455" s="23" t="s">
        <v>97</v>
      </c>
      <c r="O1455" s="23" t="s">
        <v>98</v>
      </c>
      <c r="P1455" s="23" t="s">
        <v>99</v>
      </c>
      <c r="Q1455" s="23" t="s">
        <v>114</v>
      </c>
      <c r="R1455" s="7" t="s">
        <v>31</v>
      </c>
      <c r="S1455" s="23">
        <v>1</v>
      </c>
      <c r="T1455" s="43">
        <v>0</v>
      </c>
      <c r="U1455" s="7" t="s">
        <v>31</v>
      </c>
      <c r="V1455" s="41" t="s">
        <v>81</v>
      </c>
      <c r="W1455" s="23" t="s">
        <v>109</v>
      </c>
      <c r="X1455" s="7" t="s">
        <v>34</v>
      </c>
      <c r="Y1455" s="10">
        <v>200</v>
      </c>
      <c r="Z1455" s="23" t="s">
        <v>35</v>
      </c>
      <c r="AA1455" s="12" t="s">
        <v>52</v>
      </c>
      <c r="AB1455" s="51" t="s">
        <v>29</v>
      </c>
      <c r="AC1455" s="23" t="s">
        <v>99</v>
      </c>
      <c r="AF1455" s="23"/>
    </row>
    <row r="1456" spans="1:32" ht="15" customHeight="1" x14ac:dyDescent="0.25">
      <c r="A1456" s="30" t="s">
        <v>1410</v>
      </c>
      <c r="B1456" s="25">
        <v>45587</v>
      </c>
      <c r="C1456" s="29">
        <f>YEAR(B1456) - YEAR(_xlfn.MINIFS($B:$B, $A:$A, A1456)) + 1</f>
        <v>2</v>
      </c>
      <c r="D1456" s="15">
        <f>IF(C1456=1, 1500 - SUMIFS($Y:$Y, $A:$A, A1456, $C:$C, C1456, $E:$E, "Approved", $Z:$Z, "&lt;&gt;PFA GC", $F:$F, "&lt;&gt;No"),
   IF(C1456=2, 1000 - SUMIFS($Y:$Y, $A:$A, A1456, $C:$C, C1456, $E:$E, "Approved", $Z:$Z, "&lt;&gt;PFA GC", $F:$F, "&lt;&gt;No"),
   IF(C1456&gt;=3, 500 - SUMIFS($Y:$Y, $A:$A, A1456, $C:$C, C1456, $E:$E, "Approved", $Z:$Z, "&lt;&gt;PFA GC", $F:$F, "&lt;&gt;No"), "")))</f>
        <v>-72.180000000000064</v>
      </c>
      <c r="E1456" s="16" t="s">
        <v>28</v>
      </c>
      <c r="F1456" s="28">
        <v>45611</v>
      </c>
      <c r="G1456" s="28" t="s">
        <v>30</v>
      </c>
      <c r="H1456" s="24" t="s">
        <v>93</v>
      </c>
      <c r="I1456" s="24" t="s">
        <v>94</v>
      </c>
      <c r="J1456" s="52">
        <v>68502</v>
      </c>
      <c r="K1456" s="23" t="s">
        <v>95</v>
      </c>
      <c r="L1456" s="20" t="s">
        <v>2091</v>
      </c>
      <c r="M1456" s="37" t="s">
        <v>101</v>
      </c>
      <c r="N1456" s="23" t="s">
        <v>97</v>
      </c>
      <c r="O1456" s="23" t="s">
        <v>98</v>
      </c>
      <c r="P1456" s="23" t="s">
        <v>99</v>
      </c>
      <c r="Q1456" s="23" t="s">
        <v>114</v>
      </c>
      <c r="R1456" s="7" t="s">
        <v>31</v>
      </c>
      <c r="S1456" s="23">
        <v>1</v>
      </c>
      <c r="T1456" s="43">
        <v>0</v>
      </c>
      <c r="U1456" s="7" t="s">
        <v>31</v>
      </c>
      <c r="V1456" s="34" t="s">
        <v>81</v>
      </c>
      <c r="W1456" s="23" t="s">
        <v>109</v>
      </c>
      <c r="X1456" s="7" t="s">
        <v>45</v>
      </c>
      <c r="Y1456" s="10">
        <v>250</v>
      </c>
      <c r="Z1456" s="41" t="s">
        <v>232</v>
      </c>
      <c r="AA1456" s="12" t="s">
        <v>104</v>
      </c>
      <c r="AB1456" s="51" t="s">
        <v>29</v>
      </c>
      <c r="AC1456" s="23" t="s">
        <v>99</v>
      </c>
      <c r="AF1456" s="23"/>
    </row>
    <row r="1457" spans="1:32" ht="15" customHeight="1" x14ac:dyDescent="0.25">
      <c r="A1457" s="42" t="s">
        <v>1900</v>
      </c>
      <c r="B1457" s="32">
        <v>45587</v>
      </c>
      <c r="C1457" s="44">
        <f>YEAR(B1457) - YEAR(_xlfn.MINIFS($B:$B, $A:$A, A1457)) + 1</f>
        <v>1</v>
      </c>
      <c r="D1457" s="15">
        <f>IF(C1457=1, 1500 - SUMIFS($Y:$Y, $A:$A, A1457, $C:$C, C1457, $E:$E, "Approved", $Z:$Z, "&lt;&gt;PFA GC", $F:$F, "&lt;&gt;No"),
   IF(C1457=2, 1000 - SUMIFS($Y:$Y, $A:$A, A1457, $C:$C, C1457, $E:$E, "Approved", $Z:$Z, "&lt;&gt;PFA GC", $F:$F, "&lt;&gt;No"),
   IF(C1457&gt;=3, 500 - SUMIFS($Y:$Y, $A:$A, A1457, $C:$C, C1457, $E:$E, "Approved", $Z:$Z, "&lt;&gt;PFA GC", $F:$F, "&lt;&gt;No"), "")))</f>
        <v>1500</v>
      </c>
      <c r="E1457" s="16" t="s">
        <v>28</v>
      </c>
      <c r="F1457" s="49">
        <v>45587</v>
      </c>
      <c r="G1457" s="28" t="s">
        <v>30</v>
      </c>
      <c r="H1457" s="41"/>
      <c r="I1457" s="41"/>
      <c r="J1457" s="41"/>
      <c r="K1457" s="41"/>
      <c r="L1457" s="55">
        <v>22083</v>
      </c>
      <c r="M1457" s="41"/>
      <c r="N1457" s="41"/>
      <c r="O1457" s="41"/>
      <c r="P1457" s="41"/>
      <c r="Q1457" s="41"/>
      <c r="R1457" s="7"/>
      <c r="S1457" s="41"/>
      <c r="T1457" s="46"/>
      <c r="U1457" s="7"/>
      <c r="V1457" s="22" t="s">
        <v>32</v>
      </c>
      <c r="W1457" s="41" t="s">
        <v>693</v>
      </c>
      <c r="X1457" s="7" t="s">
        <v>34</v>
      </c>
      <c r="Y1457" s="10">
        <v>50</v>
      </c>
      <c r="Z1457" s="23" t="s">
        <v>89</v>
      </c>
      <c r="AA1457" s="41" t="s">
        <v>63</v>
      </c>
      <c r="AB1457" s="63"/>
      <c r="AC1457" s="41"/>
      <c r="AF1457" s="23"/>
    </row>
    <row r="1458" spans="1:32" ht="15" customHeight="1" x14ac:dyDescent="0.25">
      <c r="A1458" s="30" t="s">
        <v>1843</v>
      </c>
      <c r="B1458" s="25">
        <v>45587</v>
      </c>
      <c r="C1458" s="29">
        <f>YEAR(B1458) - YEAR(_xlfn.MINIFS($B:$B, $A:$A, A1458)) + 1</f>
        <v>1</v>
      </c>
      <c r="D1458" s="15">
        <f>IF(C1458=1, 1500 - SUMIFS($Y:$Y, $A:$A, A1458, $C:$C, C1458, $E:$E, "Approved", $Z:$Z, "&lt;&gt;PFA GC", $F:$F, "&lt;&gt;No"),
   IF(C1458=2, 1000 - SUMIFS($Y:$Y, $A:$A, A1458, $C:$C, C1458, $E:$E, "Approved", $Z:$Z, "&lt;&gt;PFA GC", $F:$F, "&lt;&gt;No"),
   IF(C1458&gt;=3, 500 - SUMIFS($Y:$Y, $A:$A, A1458, $C:$C, C1458, $E:$E, "Approved", $Z:$Z, "&lt;&gt;PFA GC", $F:$F, "&lt;&gt;No"), "")))</f>
        <v>182.76</v>
      </c>
      <c r="E1458" s="16" t="s">
        <v>28</v>
      </c>
      <c r="F1458" s="28">
        <v>45597</v>
      </c>
      <c r="G1458" s="28" t="s">
        <v>30</v>
      </c>
      <c r="H1458" s="23" t="s">
        <v>93</v>
      </c>
      <c r="I1458" s="23" t="s">
        <v>94</v>
      </c>
      <c r="J1458" s="23">
        <v>68506</v>
      </c>
      <c r="K1458" s="37" t="s">
        <v>95</v>
      </c>
      <c r="L1458" s="20">
        <v>22201</v>
      </c>
      <c r="M1458" s="37" t="s">
        <v>101</v>
      </c>
      <c r="N1458" s="37" t="s">
        <v>102</v>
      </c>
      <c r="O1458" s="37" t="s">
        <v>98</v>
      </c>
      <c r="P1458" s="37" t="s">
        <v>270</v>
      </c>
      <c r="Q1458" s="37" t="s">
        <v>231</v>
      </c>
      <c r="R1458" s="7" t="s">
        <v>486</v>
      </c>
      <c r="S1458" s="23">
        <v>1</v>
      </c>
      <c r="T1458" s="43">
        <v>1352</v>
      </c>
      <c r="U1458" s="7">
        <v>14</v>
      </c>
      <c r="V1458" s="22" t="s">
        <v>85</v>
      </c>
      <c r="W1458" s="23" t="s">
        <v>107</v>
      </c>
      <c r="X1458" s="7" t="s">
        <v>40</v>
      </c>
      <c r="Y1458" s="10">
        <v>500</v>
      </c>
      <c r="Z1458" s="23" t="s">
        <v>35</v>
      </c>
      <c r="AA1458" s="12" t="s">
        <v>169</v>
      </c>
      <c r="AB1458" s="51"/>
      <c r="AC1458" s="23"/>
      <c r="AF1458" s="23"/>
    </row>
    <row r="1459" spans="1:32" ht="15" customHeight="1" x14ac:dyDescent="0.25">
      <c r="A1459" s="30" t="s">
        <v>1921</v>
      </c>
      <c r="B1459" s="25">
        <v>45587</v>
      </c>
      <c r="C1459" s="29">
        <f>YEAR(B1459) - YEAR(_xlfn.MINIFS($B:$B, $A:$A, A1459)) + 1</f>
        <v>1</v>
      </c>
      <c r="D1459" s="15">
        <f>IF(C1459=1, 1500 - SUMIFS($Y:$Y, $A:$A, A1459, $C:$C, C1459, $E:$E, "Approved", $Z:$Z, "&lt;&gt;PFA GC", $F:$F, "&lt;&gt;No"),
   IF(C1459=2, 1000 - SUMIFS($Y:$Y, $A:$A, A1459, $C:$C, C1459, $E:$E, "Approved", $Z:$Z, "&lt;&gt;PFA GC", $F:$F, "&lt;&gt;No"),
   IF(C1459&gt;=3, 500 - SUMIFS($Y:$Y, $A:$A, A1459, $C:$C, C1459, $E:$E, "Approved", $Z:$Z, "&lt;&gt;PFA GC", $F:$F, "&lt;&gt;No"), "")))</f>
        <v>175</v>
      </c>
      <c r="E1459" s="16" t="s">
        <v>28</v>
      </c>
      <c r="F1459" s="28">
        <v>45611</v>
      </c>
      <c r="G1459" s="28" t="s">
        <v>30</v>
      </c>
      <c r="H1459" s="23" t="s">
        <v>154</v>
      </c>
      <c r="I1459" s="23" t="s">
        <v>94</v>
      </c>
      <c r="J1459" s="23">
        <v>68847</v>
      </c>
      <c r="K1459" s="37" t="s">
        <v>95</v>
      </c>
      <c r="L1459" s="20">
        <v>24110</v>
      </c>
      <c r="M1459" s="37" t="s">
        <v>96</v>
      </c>
      <c r="N1459" s="37" t="s">
        <v>102</v>
      </c>
      <c r="O1459" s="37" t="s">
        <v>231</v>
      </c>
      <c r="P1459" s="37" t="s">
        <v>303</v>
      </c>
      <c r="Q1459" s="37" t="s">
        <v>114</v>
      </c>
      <c r="R1459" s="7" t="s">
        <v>507</v>
      </c>
      <c r="S1459" s="23">
        <v>2</v>
      </c>
      <c r="T1459" s="43">
        <v>6581.68</v>
      </c>
      <c r="U1459" s="7">
        <v>4</v>
      </c>
      <c r="V1459" s="22" t="s">
        <v>84</v>
      </c>
      <c r="W1459" s="23" t="s">
        <v>831</v>
      </c>
      <c r="X1459" s="7" t="s">
        <v>34</v>
      </c>
      <c r="Y1459" s="10">
        <v>250</v>
      </c>
      <c r="Z1459" s="23" t="s">
        <v>37</v>
      </c>
      <c r="AA1459" s="12" t="s">
        <v>52</v>
      </c>
      <c r="AB1459" s="51"/>
      <c r="AC1459" s="23"/>
      <c r="AF1459" s="23"/>
    </row>
    <row r="1460" spans="1:32" ht="15" customHeight="1" x14ac:dyDescent="0.25">
      <c r="A1460" s="30" t="s">
        <v>1921</v>
      </c>
      <c r="B1460" s="25">
        <v>45587</v>
      </c>
      <c r="C1460" s="29">
        <f>YEAR(B1460) - YEAR(_xlfn.MINIFS($B:$B, $A:$A, A1460)) + 1</f>
        <v>1</v>
      </c>
      <c r="D1460" s="15">
        <f>IF(C1460=1, 1500 - SUMIFS($Y:$Y, $A:$A, A1460, $C:$C, C1460, $E:$E, "Approved", $Z:$Z, "&lt;&gt;PFA GC", $F:$F, "&lt;&gt;No"),
   IF(C1460=2, 1000 - SUMIFS($Y:$Y, $A:$A, A1460, $C:$C, C1460, $E:$E, "Approved", $Z:$Z, "&lt;&gt;PFA GC", $F:$F, "&lt;&gt;No"),
   IF(C1460&gt;=3, 500 - SUMIFS($Y:$Y, $A:$A, A1460, $C:$C, C1460, $E:$E, "Approved", $Z:$Z, "&lt;&gt;PFA GC", $F:$F, "&lt;&gt;No"), "")))</f>
        <v>175</v>
      </c>
      <c r="E1460" s="16" t="s">
        <v>28</v>
      </c>
      <c r="F1460" s="28">
        <v>45597</v>
      </c>
      <c r="G1460" s="28" t="s">
        <v>30</v>
      </c>
      <c r="H1460" s="23" t="s">
        <v>154</v>
      </c>
      <c r="I1460" s="23" t="s">
        <v>94</v>
      </c>
      <c r="J1460" s="23">
        <v>68847</v>
      </c>
      <c r="K1460" s="37" t="s">
        <v>95</v>
      </c>
      <c r="L1460" s="20">
        <v>24110</v>
      </c>
      <c r="M1460" s="37" t="s">
        <v>96</v>
      </c>
      <c r="N1460" s="37" t="s">
        <v>102</v>
      </c>
      <c r="O1460" s="37" t="s">
        <v>231</v>
      </c>
      <c r="P1460" s="37" t="s">
        <v>303</v>
      </c>
      <c r="Q1460" s="37" t="s">
        <v>114</v>
      </c>
      <c r="R1460" s="7" t="s">
        <v>507</v>
      </c>
      <c r="S1460" s="23">
        <v>2</v>
      </c>
      <c r="T1460" s="43">
        <v>6581.68</v>
      </c>
      <c r="U1460" s="7">
        <v>4</v>
      </c>
      <c r="V1460" s="22" t="s">
        <v>84</v>
      </c>
      <c r="W1460" s="23" t="s">
        <v>831</v>
      </c>
      <c r="X1460" s="7" t="s">
        <v>43</v>
      </c>
      <c r="Y1460" s="10">
        <v>1075</v>
      </c>
      <c r="Z1460" s="23"/>
      <c r="AA1460" s="12"/>
      <c r="AB1460" s="51"/>
      <c r="AC1460" s="23"/>
      <c r="AF1460" s="23"/>
    </row>
    <row r="1461" spans="1:32" ht="15" customHeight="1" x14ac:dyDescent="0.25">
      <c r="A1461" s="30" t="s">
        <v>1396</v>
      </c>
      <c r="B1461" s="25">
        <v>45587</v>
      </c>
      <c r="C1461" s="29">
        <f>YEAR(B1461) - YEAR(_xlfn.MINIFS($B:$B, $A:$A, A1461)) + 1</f>
        <v>2</v>
      </c>
      <c r="D1461" s="15">
        <f>IF(C1461=1, 1500 - SUMIFS($Y:$Y, $A:$A, A1461, $C:$C, C1461, $E:$E, "Approved", $Z:$Z, "&lt;&gt;PFA GC", $F:$F, "&lt;&gt;No"),
   IF(C1461=2, 1000 - SUMIFS($Y:$Y, $A:$A, A1461, $C:$C, C1461, $E:$E, "Approved", $Z:$Z, "&lt;&gt;PFA GC", $F:$F, "&lt;&gt;No"),
   IF(C1461&gt;=3, 500 - SUMIFS($Y:$Y, $A:$A, A1461, $C:$C, C1461, $E:$E, "Approved", $Z:$Z, "&lt;&gt;PFA GC", $F:$F, "&lt;&gt;No"), "")))</f>
        <v>0</v>
      </c>
      <c r="E1461" s="16" t="s">
        <v>28</v>
      </c>
      <c r="F1461" s="28">
        <v>45601</v>
      </c>
      <c r="G1461" s="28" t="s">
        <v>30</v>
      </c>
      <c r="H1461" s="23" t="s">
        <v>93</v>
      </c>
      <c r="I1461" s="23" t="s">
        <v>94</v>
      </c>
      <c r="J1461" s="23">
        <v>68510</v>
      </c>
      <c r="K1461" s="37" t="s">
        <v>95</v>
      </c>
      <c r="L1461" s="20">
        <v>25907</v>
      </c>
      <c r="M1461" s="37" t="s">
        <v>96</v>
      </c>
      <c r="N1461" s="37" t="s">
        <v>97</v>
      </c>
      <c r="O1461" s="37" t="s">
        <v>98</v>
      </c>
      <c r="P1461" s="37" t="s">
        <v>270</v>
      </c>
      <c r="Q1461" s="37" t="s">
        <v>231</v>
      </c>
      <c r="R1461" s="7" t="s">
        <v>507</v>
      </c>
      <c r="S1461" s="23">
        <v>2</v>
      </c>
      <c r="T1461" s="43">
        <v>2806</v>
      </c>
      <c r="U1461" s="7">
        <v>9</v>
      </c>
      <c r="V1461" s="22" t="s">
        <v>85</v>
      </c>
      <c r="W1461" s="23" t="s">
        <v>107</v>
      </c>
      <c r="X1461" s="7" t="s">
        <v>43</v>
      </c>
      <c r="Y1461" s="10">
        <v>1000</v>
      </c>
      <c r="Z1461" s="23"/>
      <c r="AA1461" s="12"/>
      <c r="AB1461" s="51"/>
      <c r="AC1461" s="23"/>
      <c r="AF1461" s="23"/>
    </row>
    <row r="1462" spans="1:32" ht="15" customHeight="1" x14ac:dyDescent="0.25">
      <c r="A1462" s="42" t="s">
        <v>1532</v>
      </c>
      <c r="B1462" s="32">
        <v>45587</v>
      </c>
      <c r="C1462" s="44">
        <f>YEAR(B1462) - YEAR(_xlfn.MINIFS($B:$B, $A:$A, A1462)) + 1</f>
        <v>1</v>
      </c>
      <c r="D1462" s="15">
        <f>IF(C1462=1, 1500 - SUMIFS($Y:$Y, $A:$A, A1462, $C:$C, C1462, $E:$E, "Approved", $Z:$Z, "&lt;&gt;PFA GC", $F:$F, "&lt;&gt;No"),
   IF(C1462=2, 1000 - SUMIFS($Y:$Y, $A:$A, A1462, $C:$C, C1462, $E:$E, "Approved", $Z:$Z, "&lt;&gt;PFA GC", $F:$F, "&lt;&gt;No"),
   IF(C1462&gt;=3, 500 - SUMIFS($Y:$Y, $A:$A, A1462, $C:$C, C1462, $E:$E, "Approved", $Z:$Z, "&lt;&gt;PFA GC", $F:$F, "&lt;&gt;No"), "")))</f>
        <v>109.27999999999997</v>
      </c>
      <c r="E1462" s="16" t="s">
        <v>28</v>
      </c>
      <c r="F1462" s="49">
        <v>45587</v>
      </c>
      <c r="G1462" s="28" t="s">
        <v>30</v>
      </c>
      <c r="H1462" s="41"/>
      <c r="I1462" s="41"/>
      <c r="J1462" s="41"/>
      <c r="K1462" s="41"/>
      <c r="L1462" s="55">
        <v>27236</v>
      </c>
      <c r="M1462" s="41"/>
      <c r="N1462" s="41"/>
      <c r="O1462" s="41"/>
      <c r="P1462" s="41"/>
      <c r="Q1462" s="41"/>
      <c r="R1462" s="7"/>
      <c r="S1462" s="41"/>
      <c r="T1462" s="46"/>
      <c r="U1462" s="7"/>
      <c r="V1462" s="22" t="s">
        <v>32</v>
      </c>
      <c r="W1462" s="41" t="s">
        <v>250</v>
      </c>
      <c r="X1462" s="7" t="s">
        <v>34</v>
      </c>
      <c r="Y1462" s="10">
        <v>100</v>
      </c>
      <c r="Z1462" s="23" t="s">
        <v>89</v>
      </c>
      <c r="AA1462" s="41" t="s">
        <v>63</v>
      </c>
      <c r="AB1462" s="63"/>
      <c r="AC1462" s="41"/>
      <c r="AF1462" s="23"/>
    </row>
    <row r="1463" spans="1:32" ht="15" customHeight="1" x14ac:dyDescent="0.25">
      <c r="A1463" s="30" t="s">
        <v>1920</v>
      </c>
      <c r="B1463" s="25">
        <v>45587</v>
      </c>
      <c r="C1463" s="29">
        <f>YEAR(B1463) - YEAR(_xlfn.MINIFS($B:$B, $A:$A, A1463)) + 1</f>
        <v>1</v>
      </c>
      <c r="D1463" s="15">
        <f>IF(C1463=1, 1500 - SUMIFS($Y:$Y, $A:$A, A1463, $C:$C, C1463, $E:$E, "Approved", $Z:$Z, "&lt;&gt;PFA GC", $F:$F, "&lt;&gt;No"),
   IF(C1463=2, 1000 - SUMIFS($Y:$Y, $A:$A, A1463, $C:$C, C1463, $E:$E, "Approved", $Z:$Z, "&lt;&gt;PFA GC", $F:$F, "&lt;&gt;No"),
   IF(C1463&gt;=3, 500 - SUMIFS($Y:$Y, $A:$A, A1463, $C:$C, C1463, $E:$E, "Approved", $Z:$Z, "&lt;&gt;PFA GC", $F:$F, "&lt;&gt;No"), "")))</f>
        <v>1050</v>
      </c>
      <c r="E1463" s="16" t="s">
        <v>28</v>
      </c>
      <c r="F1463" s="28">
        <v>45671</v>
      </c>
      <c r="G1463" s="28" t="s">
        <v>30</v>
      </c>
      <c r="H1463" s="23" t="s">
        <v>166</v>
      </c>
      <c r="I1463" s="23" t="s">
        <v>94</v>
      </c>
      <c r="J1463" s="23">
        <v>68850</v>
      </c>
      <c r="K1463" s="37" t="s">
        <v>106</v>
      </c>
      <c r="L1463" s="20">
        <v>30640</v>
      </c>
      <c r="M1463" s="37" t="s">
        <v>96</v>
      </c>
      <c r="N1463" s="37" t="s">
        <v>97</v>
      </c>
      <c r="O1463" s="37" t="s">
        <v>41</v>
      </c>
      <c r="P1463" s="37" t="s">
        <v>303</v>
      </c>
      <c r="Q1463" s="37" t="s">
        <v>114</v>
      </c>
      <c r="R1463" s="7" t="s">
        <v>945</v>
      </c>
      <c r="S1463" s="23"/>
      <c r="T1463" s="43">
        <v>535</v>
      </c>
      <c r="U1463" s="7"/>
      <c r="V1463" s="22" t="s">
        <v>84</v>
      </c>
      <c r="W1463" s="23" t="s">
        <v>831</v>
      </c>
      <c r="X1463" s="7" t="s">
        <v>45</v>
      </c>
      <c r="Y1463" s="10">
        <v>50</v>
      </c>
      <c r="Z1463" s="41" t="s">
        <v>38</v>
      </c>
      <c r="AA1463" s="12" t="s">
        <v>119</v>
      </c>
      <c r="AB1463" s="51"/>
      <c r="AC1463" s="23"/>
      <c r="AF1463" s="23"/>
    </row>
    <row r="1464" spans="1:32" ht="15" customHeight="1" x14ac:dyDescent="0.25">
      <c r="A1464" s="30" t="s">
        <v>1920</v>
      </c>
      <c r="B1464" s="25">
        <v>45587</v>
      </c>
      <c r="C1464" s="29">
        <f>YEAR(B1464) - YEAR(_xlfn.MINIFS($B:$B, $A:$A, A1464)) + 1</f>
        <v>1</v>
      </c>
      <c r="D1464" s="15">
        <f>IF(C1464=1, 1500 - SUMIFS($Y:$Y, $A:$A, A1464, $C:$C, C1464, $E:$E, "Approved", $Z:$Z, "&lt;&gt;PFA GC", $F:$F, "&lt;&gt;No"),
   IF(C1464=2, 1000 - SUMIFS($Y:$Y, $A:$A, A1464, $C:$C, C1464, $E:$E, "Approved", $Z:$Z, "&lt;&gt;PFA GC", $F:$F, "&lt;&gt;No"),
   IF(C1464&gt;=3, 500 - SUMIFS($Y:$Y, $A:$A, A1464, $C:$C, C1464, $E:$E, "Approved", $Z:$Z, "&lt;&gt;PFA GC", $F:$F, "&lt;&gt;No"), "")))</f>
        <v>1050</v>
      </c>
      <c r="E1464" s="16" t="s">
        <v>28</v>
      </c>
      <c r="F1464" s="28">
        <v>45595</v>
      </c>
      <c r="G1464" s="28" t="s">
        <v>30</v>
      </c>
      <c r="H1464" s="23" t="s">
        <v>166</v>
      </c>
      <c r="I1464" s="23" t="s">
        <v>94</v>
      </c>
      <c r="J1464" s="23">
        <v>68850</v>
      </c>
      <c r="K1464" s="37" t="s">
        <v>106</v>
      </c>
      <c r="L1464" s="20">
        <v>30640</v>
      </c>
      <c r="M1464" s="37" t="s">
        <v>96</v>
      </c>
      <c r="N1464" s="37" t="s">
        <v>97</v>
      </c>
      <c r="O1464" s="37" t="s">
        <v>41</v>
      </c>
      <c r="P1464" s="37" t="s">
        <v>303</v>
      </c>
      <c r="Q1464" s="37" t="s">
        <v>114</v>
      </c>
      <c r="R1464" s="7" t="s">
        <v>945</v>
      </c>
      <c r="S1464" s="23"/>
      <c r="T1464" s="43">
        <v>535</v>
      </c>
      <c r="U1464" s="7"/>
      <c r="V1464" s="22" t="s">
        <v>84</v>
      </c>
      <c r="W1464" s="23" t="s">
        <v>831</v>
      </c>
      <c r="X1464" s="7" t="s">
        <v>40</v>
      </c>
      <c r="Y1464" s="10">
        <v>200</v>
      </c>
      <c r="Z1464" s="23" t="s">
        <v>35</v>
      </c>
      <c r="AA1464" s="12" t="s">
        <v>169</v>
      </c>
      <c r="AB1464" s="51"/>
      <c r="AC1464" s="23"/>
      <c r="AF1464" s="23"/>
    </row>
    <row r="1465" spans="1:32" ht="15" customHeight="1" x14ac:dyDescent="0.25">
      <c r="A1465" s="30" t="s">
        <v>1920</v>
      </c>
      <c r="B1465" s="25">
        <v>45587</v>
      </c>
      <c r="C1465" s="29">
        <f>YEAR(B1465) - YEAR(_xlfn.MINIFS($B:$B, $A:$A, A1465)) + 1</f>
        <v>1</v>
      </c>
      <c r="D1465" s="15">
        <f>IF(C1465=1, 1500 - SUMIFS($Y:$Y, $A:$A, A1465, $C:$C, C1465, $E:$E, "Approved", $Z:$Z, "&lt;&gt;PFA GC", $F:$F, "&lt;&gt;No"),
   IF(C1465=2, 1000 - SUMIFS($Y:$Y, $A:$A, A1465, $C:$C, C1465, $E:$E, "Approved", $Z:$Z, "&lt;&gt;PFA GC", $F:$F, "&lt;&gt;No"),
   IF(C1465&gt;=3, 500 - SUMIFS($Y:$Y, $A:$A, A1465, $C:$C, C1465, $E:$E, "Approved", $Z:$Z, "&lt;&gt;PFA GC", $F:$F, "&lt;&gt;No"), "")))</f>
        <v>1050</v>
      </c>
      <c r="E1465" s="16" t="s">
        <v>28</v>
      </c>
      <c r="F1465" s="28">
        <v>45595</v>
      </c>
      <c r="G1465" s="28" t="s">
        <v>30</v>
      </c>
      <c r="H1465" s="23" t="s">
        <v>166</v>
      </c>
      <c r="I1465" s="23" t="s">
        <v>94</v>
      </c>
      <c r="J1465" s="23">
        <v>68850</v>
      </c>
      <c r="K1465" s="37" t="s">
        <v>106</v>
      </c>
      <c r="L1465" s="20">
        <v>30640</v>
      </c>
      <c r="M1465" s="37" t="s">
        <v>96</v>
      </c>
      <c r="N1465" s="37" t="s">
        <v>97</v>
      </c>
      <c r="O1465" s="37" t="s">
        <v>41</v>
      </c>
      <c r="P1465" s="37" t="s">
        <v>303</v>
      </c>
      <c r="Q1465" s="37" t="s">
        <v>114</v>
      </c>
      <c r="R1465" s="7" t="s">
        <v>945</v>
      </c>
      <c r="S1465" s="23"/>
      <c r="T1465" s="43">
        <v>535</v>
      </c>
      <c r="U1465" s="7"/>
      <c r="V1465" s="48" t="s">
        <v>84</v>
      </c>
      <c r="W1465" s="23" t="s">
        <v>831</v>
      </c>
      <c r="X1465" s="7" t="s">
        <v>45</v>
      </c>
      <c r="Y1465" s="10">
        <v>200</v>
      </c>
      <c r="Z1465" s="23"/>
      <c r="AA1465" s="12" t="s">
        <v>119</v>
      </c>
      <c r="AB1465" s="51"/>
      <c r="AC1465" s="23"/>
      <c r="AF1465" s="23"/>
    </row>
    <row r="1466" spans="1:32" ht="15" customHeight="1" x14ac:dyDescent="0.25">
      <c r="A1466" s="30" t="s">
        <v>1922</v>
      </c>
      <c r="B1466" s="25">
        <v>45588</v>
      </c>
      <c r="C1466" s="29">
        <f>YEAR(B1466) - YEAR(_xlfn.MINIFS($B:$B, $A:$A, A1466)) + 1</f>
        <v>1</v>
      </c>
      <c r="D1466" s="15">
        <f>IF(C1466=1, 1500 - SUMIFS($Y:$Y, $A:$A, A1466, $C:$C, C1466, $E:$E, "Approved", $Z:$Z, "&lt;&gt;PFA GC", $F:$F, "&lt;&gt;No"),
   IF(C1466=2, 1000 - SUMIFS($Y:$Y, $A:$A, A1466, $C:$C, C1466, $E:$E, "Approved", $Z:$Z, "&lt;&gt;PFA GC", $F:$F, "&lt;&gt;No"),
   IF(C1466&gt;=3, 500 - SUMIFS($Y:$Y, $A:$A, A1466, $C:$C, C1466, $E:$E, "Approved", $Z:$Z, "&lt;&gt;PFA GC", $F:$F, "&lt;&gt;No"), "")))</f>
        <v>262.47000000000003</v>
      </c>
      <c r="E1466" s="16" t="s">
        <v>28</v>
      </c>
      <c r="F1466" s="28">
        <v>45601</v>
      </c>
      <c r="G1466" s="28" t="s">
        <v>30</v>
      </c>
      <c r="H1466" s="23" t="s">
        <v>446</v>
      </c>
      <c r="I1466" s="23" t="s">
        <v>94</v>
      </c>
      <c r="J1466" s="23">
        <v>68117</v>
      </c>
      <c r="K1466" s="37" t="s">
        <v>95</v>
      </c>
      <c r="L1466" s="20">
        <v>22744</v>
      </c>
      <c r="M1466" s="37" t="s">
        <v>101</v>
      </c>
      <c r="N1466" s="37" t="s">
        <v>97</v>
      </c>
      <c r="O1466" s="37" t="s">
        <v>98</v>
      </c>
      <c r="P1466" s="37" t="s">
        <v>270</v>
      </c>
      <c r="Q1466" s="37" t="s">
        <v>114</v>
      </c>
      <c r="R1466" s="7" t="s">
        <v>507</v>
      </c>
      <c r="S1466" s="23">
        <v>1</v>
      </c>
      <c r="T1466" s="43">
        <v>1047</v>
      </c>
      <c r="U1466" s="7">
        <v>40</v>
      </c>
      <c r="V1466" s="22" t="s">
        <v>84</v>
      </c>
      <c r="W1466" s="23" t="s">
        <v>526</v>
      </c>
      <c r="X1466" s="7" t="s">
        <v>43</v>
      </c>
      <c r="Y1466" s="10">
        <v>34.5</v>
      </c>
      <c r="Z1466" s="23" t="s">
        <v>232</v>
      </c>
      <c r="AA1466" s="12" t="s">
        <v>56</v>
      </c>
      <c r="AB1466" s="51"/>
      <c r="AC1466" s="23"/>
      <c r="AF1466" s="23"/>
    </row>
    <row r="1467" spans="1:32" ht="15" customHeight="1" x14ac:dyDescent="0.25">
      <c r="A1467" s="30" t="s">
        <v>1922</v>
      </c>
      <c r="B1467" s="25">
        <v>45588</v>
      </c>
      <c r="C1467" s="29">
        <f>YEAR(B1467) - YEAR(_xlfn.MINIFS($B:$B, $A:$A, A1467)) + 1</f>
        <v>1</v>
      </c>
      <c r="D1467" s="15">
        <f>IF(C1467=1, 1500 - SUMIFS($Y:$Y, $A:$A, A1467, $C:$C, C1467, $E:$E, "Approved", $Z:$Z, "&lt;&gt;PFA GC", $F:$F, "&lt;&gt;No"),
   IF(C1467=2, 1000 - SUMIFS($Y:$Y, $A:$A, A1467, $C:$C, C1467, $E:$E, "Approved", $Z:$Z, "&lt;&gt;PFA GC", $F:$F, "&lt;&gt;No"),
   IF(C1467&gt;=3, 500 - SUMIFS($Y:$Y, $A:$A, A1467, $C:$C, C1467, $E:$E, "Approved", $Z:$Z, "&lt;&gt;PFA GC", $F:$F, "&lt;&gt;No"), "")))</f>
        <v>262.47000000000003</v>
      </c>
      <c r="E1467" s="16" t="s">
        <v>28</v>
      </c>
      <c r="F1467" s="28">
        <v>45601</v>
      </c>
      <c r="G1467" s="28" t="s">
        <v>30</v>
      </c>
      <c r="H1467" s="23" t="s">
        <v>446</v>
      </c>
      <c r="I1467" s="23" t="s">
        <v>94</v>
      </c>
      <c r="J1467" s="23">
        <v>68117</v>
      </c>
      <c r="K1467" s="37" t="s">
        <v>95</v>
      </c>
      <c r="L1467" s="20">
        <v>22744</v>
      </c>
      <c r="M1467" s="37" t="s">
        <v>101</v>
      </c>
      <c r="N1467" s="37" t="s">
        <v>97</v>
      </c>
      <c r="O1467" s="37" t="s">
        <v>98</v>
      </c>
      <c r="P1467" s="37" t="s">
        <v>270</v>
      </c>
      <c r="Q1467" s="37" t="s">
        <v>114</v>
      </c>
      <c r="R1467" s="7" t="s">
        <v>507</v>
      </c>
      <c r="S1467" s="23">
        <v>1</v>
      </c>
      <c r="T1467" s="43">
        <v>1047</v>
      </c>
      <c r="U1467" s="7">
        <v>40</v>
      </c>
      <c r="V1467" s="22" t="s">
        <v>84</v>
      </c>
      <c r="W1467" s="23" t="s">
        <v>526</v>
      </c>
      <c r="X1467" s="7" t="s">
        <v>45</v>
      </c>
      <c r="Y1467" s="10">
        <v>62</v>
      </c>
      <c r="Z1467" s="23" t="s">
        <v>38</v>
      </c>
      <c r="AA1467" s="12" t="s">
        <v>55</v>
      </c>
      <c r="AB1467" s="51"/>
      <c r="AC1467" s="23"/>
      <c r="AF1467" s="23"/>
    </row>
    <row r="1468" spans="1:32" ht="15" customHeight="1" x14ac:dyDescent="0.25">
      <c r="A1468" s="30" t="s">
        <v>1922</v>
      </c>
      <c r="B1468" s="25">
        <v>45588</v>
      </c>
      <c r="C1468" s="29">
        <f>YEAR(B1468) - YEAR(_xlfn.MINIFS($B:$B, $A:$A, A1468)) + 1</f>
        <v>1</v>
      </c>
      <c r="D1468" s="15">
        <f>IF(C1468=1, 1500 - SUMIFS($Y:$Y, $A:$A, A1468, $C:$C, C1468, $E:$E, "Approved", $Z:$Z, "&lt;&gt;PFA GC", $F:$F, "&lt;&gt;No"),
   IF(C1468=2, 1000 - SUMIFS($Y:$Y, $A:$A, A1468, $C:$C, C1468, $E:$E, "Approved", $Z:$Z, "&lt;&gt;PFA GC", $F:$F, "&lt;&gt;No"),
   IF(C1468&gt;=3, 500 - SUMIFS($Y:$Y, $A:$A, A1468, $C:$C, C1468, $E:$E, "Approved", $Z:$Z, "&lt;&gt;PFA GC", $F:$F, "&lt;&gt;No"), "")))</f>
        <v>262.47000000000003</v>
      </c>
      <c r="E1468" s="16" t="s">
        <v>28</v>
      </c>
      <c r="F1468" s="28">
        <v>45601</v>
      </c>
      <c r="G1468" s="28" t="s">
        <v>30</v>
      </c>
      <c r="H1468" s="23" t="s">
        <v>446</v>
      </c>
      <c r="I1468" s="23" t="s">
        <v>94</v>
      </c>
      <c r="J1468" s="23">
        <v>68117</v>
      </c>
      <c r="K1468" s="37" t="s">
        <v>95</v>
      </c>
      <c r="L1468" s="20">
        <v>22744</v>
      </c>
      <c r="M1468" s="37" t="s">
        <v>101</v>
      </c>
      <c r="N1468" s="37" t="s">
        <v>97</v>
      </c>
      <c r="O1468" s="37" t="s">
        <v>98</v>
      </c>
      <c r="P1468" s="37" t="s">
        <v>270</v>
      </c>
      <c r="Q1468" s="37" t="s">
        <v>114</v>
      </c>
      <c r="R1468" s="7" t="s">
        <v>507</v>
      </c>
      <c r="S1468" s="23">
        <v>1</v>
      </c>
      <c r="T1468" s="43">
        <v>1047</v>
      </c>
      <c r="U1468" s="7">
        <v>40</v>
      </c>
      <c r="V1468" s="22" t="s">
        <v>84</v>
      </c>
      <c r="W1468" s="23" t="s">
        <v>526</v>
      </c>
      <c r="X1468" s="7" t="s">
        <v>45</v>
      </c>
      <c r="Y1468" s="10">
        <v>98</v>
      </c>
      <c r="Z1468" s="23" t="s">
        <v>38</v>
      </c>
      <c r="AA1468" s="12" t="s">
        <v>54</v>
      </c>
      <c r="AB1468" s="51"/>
      <c r="AC1468" s="23"/>
      <c r="AF1468" s="23"/>
    </row>
    <row r="1469" spans="1:32" ht="15" customHeight="1" x14ac:dyDescent="0.25">
      <c r="A1469" s="30" t="s">
        <v>1922</v>
      </c>
      <c r="B1469" s="25">
        <v>45588</v>
      </c>
      <c r="C1469" s="29">
        <f>YEAR(B1469) - YEAR(_xlfn.MINIFS($B:$B, $A:$A, A1469)) + 1</f>
        <v>1</v>
      </c>
      <c r="D1469" s="15">
        <f>IF(C1469=1, 1500 - SUMIFS($Y:$Y, $A:$A, A1469, $C:$C, C1469, $E:$E, "Approved", $Z:$Z, "&lt;&gt;PFA GC", $F:$F, "&lt;&gt;No"),
   IF(C1469=2, 1000 - SUMIFS($Y:$Y, $A:$A, A1469, $C:$C, C1469, $E:$E, "Approved", $Z:$Z, "&lt;&gt;PFA GC", $F:$F, "&lt;&gt;No"),
   IF(C1469&gt;=3, 500 - SUMIFS($Y:$Y, $A:$A, A1469, $C:$C, C1469, $E:$E, "Approved", $Z:$Z, "&lt;&gt;PFA GC", $F:$F, "&lt;&gt;No"), "")))</f>
        <v>262.47000000000003</v>
      </c>
      <c r="E1469" s="16" t="s">
        <v>28</v>
      </c>
      <c r="F1469" s="28">
        <v>45601</v>
      </c>
      <c r="G1469" s="28" t="s">
        <v>30</v>
      </c>
      <c r="H1469" s="23" t="s">
        <v>446</v>
      </c>
      <c r="I1469" s="23" t="s">
        <v>94</v>
      </c>
      <c r="J1469" s="23">
        <v>68117</v>
      </c>
      <c r="K1469" s="37" t="s">
        <v>95</v>
      </c>
      <c r="L1469" s="20">
        <v>22744</v>
      </c>
      <c r="M1469" s="37" t="s">
        <v>101</v>
      </c>
      <c r="N1469" s="37" t="s">
        <v>97</v>
      </c>
      <c r="O1469" s="37" t="s">
        <v>98</v>
      </c>
      <c r="P1469" s="37" t="s">
        <v>270</v>
      </c>
      <c r="Q1469" s="37" t="s">
        <v>114</v>
      </c>
      <c r="R1469" s="7" t="s">
        <v>507</v>
      </c>
      <c r="S1469" s="23">
        <v>1</v>
      </c>
      <c r="T1469" s="43">
        <v>1047</v>
      </c>
      <c r="U1469" s="7">
        <v>40</v>
      </c>
      <c r="V1469" s="22" t="s">
        <v>84</v>
      </c>
      <c r="W1469" s="23" t="s">
        <v>526</v>
      </c>
      <c r="X1469" s="7" t="s">
        <v>49</v>
      </c>
      <c r="Y1469" s="10">
        <v>291.61</v>
      </c>
      <c r="Z1469" s="23" t="s">
        <v>232</v>
      </c>
      <c r="AA1469" s="12" t="s">
        <v>76</v>
      </c>
      <c r="AB1469" s="51"/>
      <c r="AC1469" s="23"/>
      <c r="AF1469" s="23"/>
    </row>
    <row r="1470" spans="1:32" ht="15" customHeight="1" x14ac:dyDescent="0.25">
      <c r="A1470" s="30" t="s">
        <v>1922</v>
      </c>
      <c r="B1470" s="25">
        <v>45588</v>
      </c>
      <c r="C1470" s="29">
        <f>YEAR(B1470) - YEAR(_xlfn.MINIFS($B:$B, $A:$A, A1470)) + 1</f>
        <v>1</v>
      </c>
      <c r="D1470" s="15">
        <f>IF(C1470=1, 1500 - SUMIFS($Y:$Y, $A:$A, A1470, $C:$C, C1470, $E:$E, "Approved", $Z:$Z, "&lt;&gt;PFA GC", $F:$F, "&lt;&gt;No"),
   IF(C1470=2, 1000 - SUMIFS($Y:$Y, $A:$A, A1470, $C:$C, C1470, $E:$E, "Approved", $Z:$Z, "&lt;&gt;PFA GC", $F:$F, "&lt;&gt;No"),
   IF(C1470&gt;=3, 500 - SUMIFS($Y:$Y, $A:$A, A1470, $C:$C, C1470, $E:$E, "Approved", $Z:$Z, "&lt;&gt;PFA GC", $F:$F, "&lt;&gt;No"), "")))</f>
        <v>262.47000000000003</v>
      </c>
      <c r="E1470" s="16" t="s">
        <v>28</v>
      </c>
      <c r="F1470" s="28">
        <v>45601</v>
      </c>
      <c r="G1470" s="28" t="s">
        <v>30</v>
      </c>
      <c r="H1470" s="23" t="s">
        <v>446</v>
      </c>
      <c r="I1470" s="23" t="s">
        <v>94</v>
      </c>
      <c r="J1470" s="23">
        <v>68117</v>
      </c>
      <c r="K1470" s="37" t="s">
        <v>95</v>
      </c>
      <c r="L1470" s="20">
        <v>22744</v>
      </c>
      <c r="M1470" s="37" t="s">
        <v>101</v>
      </c>
      <c r="N1470" s="37" t="s">
        <v>97</v>
      </c>
      <c r="O1470" s="37" t="s">
        <v>98</v>
      </c>
      <c r="P1470" s="37" t="s">
        <v>270</v>
      </c>
      <c r="Q1470" s="37" t="s">
        <v>114</v>
      </c>
      <c r="R1470" s="7" t="s">
        <v>507</v>
      </c>
      <c r="S1470" s="23">
        <v>1</v>
      </c>
      <c r="T1470" s="43">
        <v>1047</v>
      </c>
      <c r="U1470" s="7">
        <v>40</v>
      </c>
      <c r="V1470" s="22" t="s">
        <v>84</v>
      </c>
      <c r="W1470" s="23" t="s">
        <v>526</v>
      </c>
      <c r="X1470" s="7" t="s">
        <v>43</v>
      </c>
      <c r="Y1470" s="10">
        <v>751.42</v>
      </c>
      <c r="Z1470" s="23" t="s">
        <v>232</v>
      </c>
      <c r="AA1470" s="12" t="s">
        <v>56</v>
      </c>
      <c r="AB1470" s="51"/>
      <c r="AC1470" s="23"/>
      <c r="AF1470" s="23"/>
    </row>
    <row r="1471" spans="1:32" ht="15" customHeight="1" x14ac:dyDescent="0.25">
      <c r="A1471" s="30" t="s">
        <v>1923</v>
      </c>
      <c r="B1471" s="25">
        <v>45588</v>
      </c>
      <c r="C1471" s="29">
        <f>YEAR(B1471) - YEAR(_xlfn.MINIFS($B:$B, $A:$A, A1471)) + 1</f>
        <v>1</v>
      </c>
      <c r="D1471" s="15">
        <f>IF(C1471=1, 1500 - SUMIFS($Y:$Y, $A:$A, A1471, $C:$C, C1471, $E:$E, "Approved", $Z:$Z, "&lt;&gt;PFA GC", $F:$F, "&lt;&gt;No"),
   IF(C1471=2, 1000 - SUMIFS($Y:$Y, $A:$A, A1471, $C:$C, C1471, $E:$E, "Approved", $Z:$Z, "&lt;&gt;PFA GC", $F:$F, "&lt;&gt;No"),
   IF(C1471&gt;=3, 500 - SUMIFS($Y:$Y, $A:$A, A1471, $C:$C, C1471, $E:$E, "Approved", $Z:$Z, "&lt;&gt;PFA GC", $F:$F, "&lt;&gt;No"), "")))</f>
        <v>1500</v>
      </c>
      <c r="E1471" s="36" t="s">
        <v>139</v>
      </c>
      <c r="F1471" s="28" t="s">
        <v>99</v>
      </c>
      <c r="G1471" s="29" t="s">
        <v>157</v>
      </c>
      <c r="H1471" s="23" t="s">
        <v>134</v>
      </c>
      <c r="I1471" s="23" t="s">
        <v>94</v>
      </c>
      <c r="J1471" s="23">
        <v>68022</v>
      </c>
      <c r="K1471" s="37" t="s">
        <v>95</v>
      </c>
      <c r="L1471" s="20">
        <v>36241</v>
      </c>
      <c r="M1471" s="37" t="s">
        <v>101</v>
      </c>
      <c r="N1471" s="37" t="s">
        <v>102</v>
      </c>
      <c r="O1471" s="37" t="s">
        <v>98</v>
      </c>
      <c r="P1471" s="37" t="s">
        <v>270</v>
      </c>
      <c r="Q1471" s="37" t="s">
        <v>114</v>
      </c>
      <c r="R1471" s="7" t="s">
        <v>115</v>
      </c>
      <c r="S1471" s="23">
        <v>4</v>
      </c>
      <c r="T1471" s="43">
        <v>0</v>
      </c>
      <c r="U1471" s="7">
        <v>28</v>
      </c>
      <c r="V1471" s="22" t="s">
        <v>84</v>
      </c>
      <c r="W1471" s="23" t="s">
        <v>946</v>
      </c>
      <c r="X1471" s="7" t="s">
        <v>49</v>
      </c>
      <c r="Y1471" s="10">
        <v>1000</v>
      </c>
      <c r="Z1471" s="23"/>
      <c r="AA1471" s="12"/>
      <c r="AB1471" s="51"/>
      <c r="AC1471" s="29"/>
      <c r="AF1471" s="23"/>
    </row>
    <row r="1472" spans="1:32" ht="15" customHeight="1" x14ac:dyDescent="0.25">
      <c r="A1472" s="30" t="s">
        <v>1924</v>
      </c>
      <c r="B1472" s="25">
        <v>45589</v>
      </c>
      <c r="C1472" s="29">
        <f>YEAR(B1472) - YEAR(_xlfn.MINIFS($B:$B, $A:$A, A1472)) + 1</f>
        <v>1</v>
      </c>
      <c r="D1472" s="15">
        <f>IF(C1472=1, 1500 - SUMIFS($Y:$Y, $A:$A, A1472, $C:$C, C1472, $E:$E, "Approved", $Z:$Z, "&lt;&gt;PFA GC", $F:$F, "&lt;&gt;No"),
   IF(C1472=2, 1000 - SUMIFS($Y:$Y, $A:$A, A1472, $C:$C, C1472, $E:$E, "Approved", $Z:$Z, "&lt;&gt;PFA GC", $F:$F, "&lt;&gt;No"),
   IF(C1472&gt;=3, 500 - SUMIFS($Y:$Y, $A:$A, A1472, $C:$C, C1472, $E:$E, "Approved", $Z:$Z, "&lt;&gt;PFA GC", $F:$F, "&lt;&gt;No"), "")))</f>
        <v>456.52</v>
      </c>
      <c r="E1472" s="16" t="s">
        <v>28</v>
      </c>
      <c r="F1472" s="28">
        <v>45611</v>
      </c>
      <c r="G1472" s="28" t="s">
        <v>30</v>
      </c>
      <c r="H1472" s="23" t="s">
        <v>132</v>
      </c>
      <c r="I1472" s="23" t="s">
        <v>94</v>
      </c>
      <c r="J1472" s="23">
        <v>68410</v>
      </c>
      <c r="K1472" s="37" t="s">
        <v>95</v>
      </c>
      <c r="L1472" s="20">
        <v>26046</v>
      </c>
      <c r="M1472" s="37" t="s">
        <v>101</v>
      </c>
      <c r="N1472" s="37" t="s">
        <v>97</v>
      </c>
      <c r="O1472" s="37" t="s">
        <v>98</v>
      </c>
      <c r="P1472" s="37" t="s">
        <v>270</v>
      </c>
      <c r="Q1472" s="37" t="s">
        <v>245</v>
      </c>
      <c r="R1472" s="7" t="s">
        <v>507</v>
      </c>
      <c r="S1472" s="23">
        <v>1</v>
      </c>
      <c r="T1472" s="43">
        <v>0</v>
      </c>
      <c r="U1472" s="7">
        <v>110</v>
      </c>
      <c r="V1472" s="22" t="s">
        <v>32</v>
      </c>
      <c r="W1472" s="23" t="s">
        <v>250</v>
      </c>
      <c r="X1472" s="7" t="s">
        <v>947</v>
      </c>
      <c r="Y1472" s="10">
        <v>398.48</v>
      </c>
      <c r="Z1472" s="41" t="s">
        <v>38</v>
      </c>
      <c r="AA1472" s="12" t="s">
        <v>948</v>
      </c>
      <c r="AB1472" s="51"/>
      <c r="AC1472" s="23"/>
      <c r="AF1472" s="23"/>
    </row>
    <row r="1473" spans="1:32" ht="15" customHeight="1" x14ac:dyDescent="0.25">
      <c r="A1473" s="30" t="s">
        <v>1924</v>
      </c>
      <c r="B1473" s="25">
        <v>45589</v>
      </c>
      <c r="C1473" s="29">
        <f>YEAR(B1473) - YEAR(_xlfn.MINIFS($B:$B, $A:$A, A1473)) + 1</f>
        <v>1</v>
      </c>
      <c r="D1473" s="15">
        <f>IF(C1473=1, 1500 - SUMIFS($Y:$Y, $A:$A, A1473, $C:$C, C1473, $E:$E, "Approved", $Z:$Z, "&lt;&gt;PFA GC", $F:$F, "&lt;&gt;No"),
   IF(C1473=2, 1000 - SUMIFS($Y:$Y, $A:$A, A1473, $C:$C, C1473, $E:$E, "Approved", $Z:$Z, "&lt;&gt;PFA GC", $F:$F, "&lt;&gt;No"),
   IF(C1473&gt;=3, 500 - SUMIFS($Y:$Y, $A:$A, A1473, $C:$C, C1473, $E:$E, "Approved", $Z:$Z, "&lt;&gt;PFA GC", $F:$F, "&lt;&gt;No"), "")))</f>
        <v>456.52</v>
      </c>
      <c r="E1473" s="16" t="s">
        <v>28</v>
      </c>
      <c r="F1473" s="28">
        <v>45611</v>
      </c>
      <c r="G1473" s="28" t="s">
        <v>30</v>
      </c>
      <c r="H1473" s="23" t="s">
        <v>132</v>
      </c>
      <c r="I1473" s="23" t="s">
        <v>94</v>
      </c>
      <c r="J1473" s="23">
        <v>68410</v>
      </c>
      <c r="K1473" s="37" t="s">
        <v>95</v>
      </c>
      <c r="L1473" s="20">
        <v>26046</v>
      </c>
      <c r="M1473" s="37" t="s">
        <v>101</v>
      </c>
      <c r="N1473" s="37" t="s">
        <v>97</v>
      </c>
      <c r="O1473" s="37" t="s">
        <v>98</v>
      </c>
      <c r="P1473" s="37" t="s">
        <v>270</v>
      </c>
      <c r="Q1473" s="37" t="s">
        <v>245</v>
      </c>
      <c r="R1473" s="7" t="s">
        <v>507</v>
      </c>
      <c r="S1473" s="23">
        <v>1</v>
      </c>
      <c r="T1473" s="43">
        <v>0</v>
      </c>
      <c r="U1473" s="7">
        <v>110</v>
      </c>
      <c r="V1473" s="22" t="s">
        <v>32</v>
      </c>
      <c r="W1473" s="23" t="s">
        <v>250</v>
      </c>
      <c r="X1473" s="7" t="s">
        <v>43</v>
      </c>
      <c r="Y1473" s="10">
        <v>645</v>
      </c>
      <c r="Z1473" s="23" t="s">
        <v>232</v>
      </c>
      <c r="AA1473" s="12" t="s">
        <v>949</v>
      </c>
      <c r="AB1473" s="51"/>
      <c r="AC1473" s="23"/>
      <c r="AF1473" s="23"/>
    </row>
    <row r="1474" spans="1:32" ht="15" customHeight="1" x14ac:dyDescent="0.25">
      <c r="A1474" s="30" t="s">
        <v>1925</v>
      </c>
      <c r="B1474" s="25">
        <v>45590</v>
      </c>
      <c r="C1474" s="29">
        <f>YEAR(B1474) - YEAR(_xlfn.MINIFS($B:$B, $A:$A, A1474)) + 1</f>
        <v>1</v>
      </c>
      <c r="D1474" s="15">
        <f>IF(C1474=1, 1500 - SUMIFS($Y:$Y, $A:$A, A1474, $C:$C, C1474, $E:$E, "Approved", $Z:$Z, "&lt;&gt;PFA GC", $F:$F, "&lt;&gt;No"),
   IF(C1474=2, 1000 - SUMIFS($Y:$Y, $A:$A, A1474, $C:$C, C1474, $E:$E, "Approved", $Z:$Z, "&lt;&gt;PFA GC", $F:$F, "&lt;&gt;No"),
   IF(C1474&gt;=3, 500 - SUMIFS($Y:$Y, $A:$A, A1474, $C:$C, C1474, $E:$E, "Approved", $Z:$Z, "&lt;&gt;PFA GC", $F:$F, "&lt;&gt;No"), "")))</f>
        <v>1000</v>
      </c>
      <c r="E1474" s="16" t="s">
        <v>28</v>
      </c>
      <c r="F1474" s="28">
        <v>45595</v>
      </c>
      <c r="G1474" s="28" t="s">
        <v>30</v>
      </c>
      <c r="H1474" s="23" t="s">
        <v>446</v>
      </c>
      <c r="I1474" s="23" t="s">
        <v>94</v>
      </c>
      <c r="J1474" s="23">
        <v>68105</v>
      </c>
      <c r="K1474" s="37" t="s">
        <v>95</v>
      </c>
      <c r="L1474" s="20">
        <v>23840</v>
      </c>
      <c r="M1474" s="37" t="s">
        <v>96</v>
      </c>
      <c r="N1474" s="37" t="s">
        <v>97</v>
      </c>
      <c r="O1474" s="37" t="s">
        <v>98</v>
      </c>
      <c r="P1474" s="37" t="s">
        <v>270</v>
      </c>
      <c r="Q1474" s="37" t="s">
        <v>114</v>
      </c>
      <c r="R1474" s="7" t="s">
        <v>115</v>
      </c>
      <c r="S1474" s="23">
        <v>2</v>
      </c>
      <c r="T1474" s="43">
        <v>0</v>
      </c>
      <c r="U1474" s="7">
        <v>10</v>
      </c>
      <c r="V1474" s="22" t="s">
        <v>32</v>
      </c>
      <c r="W1474" s="23" t="s">
        <v>39</v>
      </c>
      <c r="X1474" s="7" t="s">
        <v>41</v>
      </c>
      <c r="Y1474" s="10">
        <v>500</v>
      </c>
      <c r="Z1474" s="23"/>
      <c r="AA1474" s="12"/>
      <c r="AB1474" s="51"/>
      <c r="AC1474" s="23"/>
      <c r="AF1474" s="23"/>
    </row>
    <row r="1475" spans="1:32" ht="15" customHeight="1" x14ac:dyDescent="0.25">
      <c r="A1475" s="42" t="s">
        <v>1232</v>
      </c>
      <c r="B1475" s="32">
        <v>45590</v>
      </c>
      <c r="C1475" s="44">
        <f>YEAR(B1475) - YEAR(_xlfn.MINIFS($B:$B, $A:$A, A1475)) + 1</f>
        <v>2</v>
      </c>
      <c r="D1475" s="15">
        <f>IF(C1475=1, 1500 - SUMIFS($Y:$Y, $A:$A, A1475, $C:$C, C1475, $E:$E, "Approved", $Z:$Z, "&lt;&gt;PFA GC", $F:$F, "&lt;&gt;No"),
   IF(C1475=2, 1000 - SUMIFS($Y:$Y, $A:$A, A1475, $C:$C, C1475, $E:$E, "Approved", $Z:$Z, "&lt;&gt;PFA GC", $F:$F, "&lt;&gt;No"),
   IF(C1475&gt;=3, 500 - SUMIFS($Y:$Y, $A:$A, A1475, $C:$C, C1475, $E:$E, "Approved", $Z:$Z, "&lt;&gt;PFA GC", $F:$F, "&lt;&gt;No"), "")))</f>
        <v>-275</v>
      </c>
      <c r="E1475" s="16" t="s">
        <v>28</v>
      </c>
      <c r="F1475" s="49">
        <v>45590</v>
      </c>
      <c r="G1475" s="28" t="s">
        <v>30</v>
      </c>
      <c r="H1475" s="41"/>
      <c r="I1475" s="41"/>
      <c r="J1475" s="41"/>
      <c r="K1475" s="41"/>
      <c r="L1475" s="55">
        <v>24133</v>
      </c>
      <c r="M1475" s="41"/>
      <c r="N1475" s="41"/>
      <c r="O1475" s="41"/>
      <c r="P1475" s="41"/>
      <c r="Q1475" s="41"/>
      <c r="R1475" s="7"/>
      <c r="S1475" s="41"/>
      <c r="T1475" s="46"/>
      <c r="U1475" s="7"/>
      <c r="V1475" s="48" t="s">
        <v>32</v>
      </c>
      <c r="W1475" s="41" t="s">
        <v>61</v>
      </c>
      <c r="X1475" s="7" t="s">
        <v>34</v>
      </c>
      <c r="Y1475" s="10">
        <v>50</v>
      </c>
      <c r="Z1475" s="23" t="s">
        <v>89</v>
      </c>
      <c r="AA1475" s="41" t="s">
        <v>63</v>
      </c>
      <c r="AB1475" s="63"/>
      <c r="AC1475" s="41"/>
      <c r="AF1475" s="23"/>
    </row>
    <row r="1476" spans="1:32" ht="15" customHeight="1" x14ac:dyDescent="0.25">
      <c r="A1476" s="30" t="s">
        <v>1377</v>
      </c>
      <c r="B1476" s="25">
        <v>45591</v>
      </c>
      <c r="C1476" s="29">
        <f>YEAR(B1476) - YEAR(_xlfn.MINIFS($B:$B, $A:$A, A1476)) + 1</f>
        <v>2</v>
      </c>
      <c r="D1476" s="15">
        <f>IF(C1476=1, 1500 - SUMIFS($Y:$Y, $A:$A, A1476, $C:$C, C1476, $E:$E, "Approved", $Z:$Z, "&lt;&gt;PFA GC", $F:$F, "&lt;&gt;No"),
   IF(C1476=2, 1000 - SUMIFS($Y:$Y, $A:$A, A1476, $C:$C, C1476, $E:$E, "Approved", $Z:$Z, "&lt;&gt;PFA GC", $F:$F, "&lt;&gt;No"),
   IF(C1476&gt;=3, 500 - SUMIFS($Y:$Y, $A:$A, A1476, $C:$C, C1476, $E:$E, "Approved", $Z:$Z, "&lt;&gt;PFA GC", $F:$F, "&lt;&gt;No"), "")))</f>
        <v>490.18</v>
      </c>
      <c r="E1476" s="16" t="s">
        <v>28</v>
      </c>
      <c r="F1476" s="28">
        <v>45601</v>
      </c>
      <c r="G1476" s="28" t="s">
        <v>30</v>
      </c>
      <c r="H1476" s="23" t="s">
        <v>100</v>
      </c>
      <c r="I1476" s="23" t="s">
        <v>94</v>
      </c>
      <c r="J1476" s="23">
        <v>68144</v>
      </c>
      <c r="K1476" s="37" t="s">
        <v>95</v>
      </c>
      <c r="L1476" s="20">
        <v>18814</v>
      </c>
      <c r="M1476" s="37" t="s">
        <v>101</v>
      </c>
      <c r="N1476" s="37" t="s">
        <v>97</v>
      </c>
      <c r="O1476" s="37" t="s">
        <v>98</v>
      </c>
      <c r="P1476" s="37" t="s">
        <v>270</v>
      </c>
      <c r="Q1476" s="37" t="s">
        <v>114</v>
      </c>
      <c r="R1476" s="7" t="s">
        <v>486</v>
      </c>
      <c r="S1476" s="23">
        <v>1</v>
      </c>
      <c r="T1476" s="43">
        <v>2307.3000000000002</v>
      </c>
      <c r="U1476" s="7">
        <v>7.8</v>
      </c>
      <c r="V1476" s="48" t="s">
        <v>32</v>
      </c>
      <c r="W1476" s="23" t="s">
        <v>250</v>
      </c>
      <c r="X1476" s="7" t="s">
        <v>45</v>
      </c>
      <c r="Y1476" s="10">
        <v>193.81</v>
      </c>
      <c r="Z1476" s="23" t="s">
        <v>232</v>
      </c>
      <c r="AA1476" s="12" t="s">
        <v>54</v>
      </c>
      <c r="AB1476" s="51"/>
      <c r="AC1476" s="23"/>
      <c r="AF1476" s="23"/>
    </row>
    <row r="1477" spans="1:32" ht="15" customHeight="1" x14ac:dyDescent="0.25">
      <c r="A1477" s="30" t="s">
        <v>1377</v>
      </c>
      <c r="B1477" s="25">
        <v>45591</v>
      </c>
      <c r="C1477" s="29">
        <f>YEAR(B1477) - YEAR(_xlfn.MINIFS($B:$B, $A:$A, A1477)) + 1</f>
        <v>2</v>
      </c>
      <c r="D1477" s="15">
        <f>IF(C1477=1, 1500 - SUMIFS($Y:$Y, $A:$A, A1477, $C:$C, C1477, $E:$E, "Approved", $Z:$Z, "&lt;&gt;PFA GC", $F:$F, "&lt;&gt;No"),
   IF(C1477=2, 1000 - SUMIFS($Y:$Y, $A:$A, A1477, $C:$C, C1477, $E:$E, "Approved", $Z:$Z, "&lt;&gt;PFA GC", $F:$F, "&lt;&gt;No"),
   IF(C1477&gt;=3, 500 - SUMIFS($Y:$Y, $A:$A, A1477, $C:$C, C1477, $E:$E, "Approved", $Z:$Z, "&lt;&gt;PFA GC", $F:$F, "&lt;&gt;No"), "")))</f>
        <v>490.18</v>
      </c>
      <c r="E1477" s="16" t="s">
        <v>28</v>
      </c>
      <c r="F1477" s="28">
        <v>45601</v>
      </c>
      <c r="G1477" s="28" t="s">
        <v>30</v>
      </c>
      <c r="H1477" s="23" t="s">
        <v>100</v>
      </c>
      <c r="I1477" s="23" t="s">
        <v>94</v>
      </c>
      <c r="J1477" s="23">
        <v>68144</v>
      </c>
      <c r="K1477" s="37" t="s">
        <v>95</v>
      </c>
      <c r="L1477" s="20">
        <v>18814</v>
      </c>
      <c r="M1477" s="37" t="s">
        <v>101</v>
      </c>
      <c r="N1477" s="37" t="s">
        <v>97</v>
      </c>
      <c r="O1477" s="37" t="s">
        <v>98</v>
      </c>
      <c r="P1477" s="37" t="s">
        <v>270</v>
      </c>
      <c r="Q1477" s="37" t="s">
        <v>114</v>
      </c>
      <c r="R1477" s="7" t="s">
        <v>486</v>
      </c>
      <c r="S1477" s="23">
        <v>1</v>
      </c>
      <c r="T1477" s="43">
        <v>2307.3000000000002</v>
      </c>
      <c r="U1477" s="7">
        <v>7.8</v>
      </c>
      <c r="V1477" s="22" t="s">
        <v>32</v>
      </c>
      <c r="W1477" s="23" t="s">
        <v>250</v>
      </c>
      <c r="X1477" s="7" t="s">
        <v>45</v>
      </c>
      <c r="Y1477" s="10">
        <v>316.01</v>
      </c>
      <c r="Z1477" s="23" t="s">
        <v>232</v>
      </c>
      <c r="AA1477" s="12" t="s">
        <v>55</v>
      </c>
      <c r="AB1477" s="51"/>
      <c r="AC1477" s="23"/>
      <c r="AF1477" s="23"/>
    </row>
    <row r="1478" spans="1:32" ht="15" customHeight="1" x14ac:dyDescent="0.25">
      <c r="A1478" s="42" t="s">
        <v>1926</v>
      </c>
      <c r="B1478" s="32">
        <v>45593</v>
      </c>
      <c r="C1478" s="29">
        <f>YEAR(B1478) - YEAR(_xlfn.MINIFS($B:$B, $A:$A, A1478)) + 1</f>
        <v>1</v>
      </c>
      <c r="D1478" s="15">
        <f>IF(C1478=1, 1500 - SUMIFS($Y:$Y, $A:$A, A1478, $C:$C, C1478, $E:$E, "Approved", $Z:$Z, "&lt;&gt;PFA GC", $F:$F, "&lt;&gt;No"),
   IF(C1478=2, 1000 - SUMIFS($Y:$Y, $A:$A, A1478, $C:$C, C1478, $E:$E, "Approved", $Z:$Z, "&lt;&gt;PFA GC", $F:$F, "&lt;&gt;No"),
   IF(C1478&gt;=3, 500 - SUMIFS($Y:$Y, $A:$A, A1478, $C:$C, C1478, $E:$E, "Approved", $Z:$Z, "&lt;&gt;PFA GC", $F:$F, "&lt;&gt;No"), "")))</f>
        <v>1500</v>
      </c>
      <c r="E1478" s="16" t="s">
        <v>28</v>
      </c>
      <c r="F1478" s="49">
        <v>45593</v>
      </c>
      <c r="G1478" s="28" t="s">
        <v>30</v>
      </c>
      <c r="H1478" s="41"/>
      <c r="I1478" s="41"/>
      <c r="J1478" s="41"/>
      <c r="K1478" s="41"/>
      <c r="L1478" s="55">
        <v>20782</v>
      </c>
      <c r="M1478" s="41"/>
      <c r="N1478" s="41"/>
      <c r="O1478" s="41"/>
      <c r="P1478" s="41"/>
      <c r="Q1478" s="41"/>
      <c r="R1478" s="7"/>
      <c r="S1478" s="41"/>
      <c r="T1478" s="46"/>
      <c r="U1478" s="7"/>
      <c r="V1478" s="22" t="s">
        <v>32</v>
      </c>
      <c r="W1478" s="41" t="s">
        <v>61</v>
      </c>
      <c r="X1478" s="7" t="s">
        <v>34</v>
      </c>
      <c r="Y1478" s="10">
        <v>50</v>
      </c>
      <c r="Z1478" s="23" t="s">
        <v>89</v>
      </c>
      <c r="AA1478" s="41" t="s">
        <v>63</v>
      </c>
      <c r="AB1478" s="63"/>
      <c r="AC1478" s="41"/>
      <c r="AF1478" s="23"/>
    </row>
    <row r="1479" spans="1:32" ht="15" customHeight="1" x14ac:dyDescent="0.25">
      <c r="A1479" s="30" t="s">
        <v>1927</v>
      </c>
      <c r="B1479" s="25">
        <v>45593</v>
      </c>
      <c r="C1479" s="29">
        <f>YEAR(B1479) - YEAR(_xlfn.MINIFS($B:$B, $A:$A, A1479)) + 1</f>
        <v>1</v>
      </c>
      <c r="D1479" s="15">
        <f>IF(C1479=1, 1500 - SUMIFS($Y:$Y, $A:$A, A1479, $C:$C, C1479, $E:$E, "Approved", $Z:$Z, "&lt;&gt;PFA GC", $F:$F, "&lt;&gt;No"),
   IF(C1479=2, 1000 - SUMIFS($Y:$Y, $A:$A, A1479, $C:$C, C1479, $E:$E, "Approved", $Z:$Z, "&lt;&gt;PFA GC", $F:$F, "&lt;&gt;No"),
   IF(C1479&gt;=3, 500 - SUMIFS($Y:$Y, $A:$A, A1479, $C:$C, C1479, $E:$E, "Approved", $Z:$Z, "&lt;&gt;PFA GC", $F:$F, "&lt;&gt;No"), "")))</f>
        <v>1500</v>
      </c>
      <c r="E1479" s="36" t="s">
        <v>139</v>
      </c>
      <c r="F1479" s="28" t="s">
        <v>99</v>
      </c>
      <c r="G1479" s="29" t="s">
        <v>632</v>
      </c>
      <c r="H1479" s="23" t="s">
        <v>917</v>
      </c>
      <c r="I1479" s="23" t="s">
        <v>94</v>
      </c>
      <c r="J1479" s="23">
        <v>68064</v>
      </c>
      <c r="K1479" s="37" t="s">
        <v>95</v>
      </c>
      <c r="L1479" s="20">
        <v>26168</v>
      </c>
      <c r="M1479" s="37" t="s">
        <v>101</v>
      </c>
      <c r="N1479" s="37" t="s">
        <v>97</v>
      </c>
      <c r="O1479" s="37" t="s">
        <v>98</v>
      </c>
      <c r="P1479" s="37" t="s">
        <v>270</v>
      </c>
      <c r="Q1479" s="37" t="s">
        <v>114</v>
      </c>
      <c r="R1479" s="7" t="s">
        <v>507</v>
      </c>
      <c r="S1479" s="23">
        <v>1</v>
      </c>
      <c r="T1479" s="43">
        <v>2463.71</v>
      </c>
      <c r="U1479" s="7">
        <v>38</v>
      </c>
      <c r="V1479" s="22" t="s">
        <v>47</v>
      </c>
      <c r="W1479" s="23" t="s">
        <v>950</v>
      </c>
      <c r="X1479" s="7" t="s">
        <v>141</v>
      </c>
      <c r="Y1479" s="10">
        <v>1500</v>
      </c>
      <c r="Z1479" s="23"/>
      <c r="AA1479" s="12"/>
      <c r="AB1479" s="51"/>
      <c r="AC1479" s="29"/>
      <c r="AF1479" s="23"/>
    </row>
    <row r="1480" spans="1:32" ht="15" customHeight="1" x14ac:dyDescent="0.25">
      <c r="A1480" s="30" t="s">
        <v>1762</v>
      </c>
      <c r="B1480" s="25">
        <v>45593</v>
      </c>
      <c r="C1480" s="29">
        <f>YEAR(B1480) - YEAR(_xlfn.MINIFS($B:$B, $A:$A, A1480)) + 1</f>
        <v>1</v>
      </c>
      <c r="D1480" s="15">
        <f>IF(C1480=1, 1500 - SUMIFS($Y:$Y, $A:$A, A1480, $C:$C, C1480, $E:$E, "Approved", $Z:$Z, "&lt;&gt;PFA GC", $F:$F, "&lt;&gt;No"),
   IF(C1480=2, 1000 - SUMIFS($Y:$Y, $A:$A, A1480, $C:$C, C1480, $E:$E, "Approved", $Z:$Z, "&lt;&gt;PFA GC", $F:$F, "&lt;&gt;No"),
   IF(C1480&gt;=3, 500 - SUMIFS($Y:$Y, $A:$A, A1480, $C:$C, C1480, $E:$E, "Approved", $Z:$Z, "&lt;&gt;PFA GC", $F:$F, "&lt;&gt;No"), "")))</f>
        <v>66.039999999999964</v>
      </c>
      <c r="E1480" s="16" t="s">
        <v>28</v>
      </c>
      <c r="F1480" s="28">
        <v>45601</v>
      </c>
      <c r="G1480" s="28" t="s">
        <v>30</v>
      </c>
      <c r="H1480" s="23" t="s">
        <v>93</v>
      </c>
      <c r="I1480" s="23" t="s">
        <v>94</v>
      </c>
      <c r="J1480" s="23">
        <v>68510</v>
      </c>
      <c r="K1480" s="37" t="s">
        <v>95</v>
      </c>
      <c r="L1480" s="20">
        <v>29159</v>
      </c>
      <c r="M1480" s="37" t="s">
        <v>108</v>
      </c>
      <c r="N1480" s="37" t="s">
        <v>102</v>
      </c>
      <c r="O1480" s="37" t="s">
        <v>98</v>
      </c>
      <c r="P1480" s="37" t="s">
        <v>270</v>
      </c>
      <c r="Q1480" s="37" t="s">
        <v>114</v>
      </c>
      <c r="R1480" s="7" t="s">
        <v>507</v>
      </c>
      <c r="S1480" s="23">
        <v>3</v>
      </c>
      <c r="T1480" s="43">
        <v>5000</v>
      </c>
      <c r="U1480" s="7">
        <v>15</v>
      </c>
      <c r="V1480" s="41" t="s">
        <v>81</v>
      </c>
      <c r="W1480" s="23" t="s">
        <v>610</v>
      </c>
      <c r="X1480" s="7" t="s">
        <v>45</v>
      </c>
      <c r="Y1480" s="10">
        <v>96.76</v>
      </c>
      <c r="Z1480" s="23" t="s">
        <v>232</v>
      </c>
      <c r="AA1480" s="12" t="s">
        <v>104</v>
      </c>
      <c r="AB1480" s="51"/>
      <c r="AC1480" s="23"/>
      <c r="AF1480" s="23"/>
    </row>
    <row r="1481" spans="1:32" ht="15" customHeight="1" x14ac:dyDescent="0.25">
      <c r="A1481" s="30" t="s">
        <v>1762</v>
      </c>
      <c r="B1481" s="25">
        <v>45593</v>
      </c>
      <c r="C1481" s="29">
        <f>YEAR(B1481) - YEAR(_xlfn.MINIFS($B:$B, $A:$A, A1481)) + 1</f>
        <v>1</v>
      </c>
      <c r="D1481" s="15">
        <f>IF(C1481=1, 1500 - SUMIFS($Y:$Y, $A:$A, A1481, $C:$C, C1481, $E:$E, "Approved", $Z:$Z, "&lt;&gt;PFA GC", $F:$F, "&lt;&gt;No"),
   IF(C1481=2, 1000 - SUMIFS($Y:$Y, $A:$A, A1481, $C:$C, C1481, $E:$E, "Approved", $Z:$Z, "&lt;&gt;PFA GC", $F:$F, "&lt;&gt;No"),
   IF(C1481&gt;=3, 500 - SUMIFS($Y:$Y, $A:$A, A1481, $C:$C, C1481, $E:$E, "Approved", $Z:$Z, "&lt;&gt;PFA GC", $F:$F, "&lt;&gt;No"), "")))</f>
        <v>66.039999999999964</v>
      </c>
      <c r="E1481" s="16" t="s">
        <v>28</v>
      </c>
      <c r="F1481" s="28">
        <v>45601</v>
      </c>
      <c r="G1481" s="28" t="s">
        <v>30</v>
      </c>
      <c r="H1481" s="23" t="s">
        <v>93</v>
      </c>
      <c r="I1481" s="23" t="s">
        <v>94</v>
      </c>
      <c r="J1481" s="23">
        <v>68510</v>
      </c>
      <c r="K1481" s="37" t="s">
        <v>95</v>
      </c>
      <c r="L1481" s="20">
        <v>29159</v>
      </c>
      <c r="M1481" s="37" t="s">
        <v>108</v>
      </c>
      <c r="N1481" s="37" t="s">
        <v>102</v>
      </c>
      <c r="O1481" s="37" t="s">
        <v>98</v>
      </c>
      <c r="P1481" s="37" t="s">
        <v>270</v>
      </c>
      <c r="Q1481" s="37" t="s">
        <v>114</v>
      </c>
      <c r="R1481" s="7" t="s">
        <v>507</v>
      </c>
      <c r="S1481" s="23">
        <v>3</v>
      </c>
      <c r="T1481" s="43">
        <v>5000</v>
      </c>
      <c r="U1481" s="7">
        <v>15</v>
      </c>
      <c r="V1481" s="34" t="s">
        <v>81</v>
      </c>
      <c r="W1481" s="23" t="s">
        <v>610</v>
      </c>
      <c r="X1481" s="7" t="s">
        <v>49</v>
      </c>
      <c r="Y1481" s="10">
        <v>402.77</v>
      </c>
      <c r="Z1481" s="23" t="s">
        <v>232</v>
      </c>
      <c r="AA1481" s="12" t="s">
        <v>685</v>
      </c>
      <c r="AB1481" s="51"/>
      <c r="AC1481" s="23"/>
      <c r="AF1481" s="23"/>
    </row>
    <row r="1482" spans="1:32" ht="15" customHeight="1" x14ac:dyDescent="0.25">
      <c r="A1482" s="30" t="s">
        <v>1928</v>
      </c>
      <c r="B1482" s="25">
        <v>45593</v>
      </c>
      <c r="C1482" s="29">
        <f>YEAR(B1482) - YEAR(_xlfn.MINIFS($B:$B, $A:$A, A1482)) + 1</f>
        <v>1</v>
      </c>
      <c r="D1482" s="15">
        <f>IF(C1482=1, 1500 - SUMIFS($Y:$Y, $A:$A, A1482, $C:$C, C1482, $E:$E, "Approved", $Z:$Z, "&lt;&gt;PFA GC", $F:$F, "&lt;&gt;No"),
   IF(C1482=2, 1000 - SUMIFS($Y:$Y, $A:$A, A1482, $C:$C, C1482, $E:$E, "Approved", $Z:$Z, "&lt;&gt;PFA GC", $F:$F, "&lt;&gt;No"),
   IF(C1482&gt;=3, 500 - SUMIFS($Y:$Y, $A:$A, A1482, $C:$C, C1482, $E:$E, "Approved", $Z:$Z, "&lt;&gt;PFA GC", $F:$F, "&lt;&gt;No"), "")))</f>
        <v>0</v>
      </c>
      <c r="E1482" s="16" t="s">
        <v>28</v>
      </c>
      <c r="F1482" s="28">
        <v>45632</v>
      </c>
      <c r="G1482" s="28" t="s">
        <v>30</v>
      </c>
      <c r="H1482" s="23" t="s">
        <v>100</v>
      </c>
      <c r="I1482" s="23" t="s">
        <v>94</v>
      </c>
      <c r="J1482" s="23">
        <v>68144</v>
      </c>
      <c r="K1482" s="37" t="s">
        <v>951</v>
      </c>
      <c r="L1482" s="20">
        <v>45339</v>
      </c>
      <c r="M1482" s="37" t="s">
        <v>235</v>
      </c>
      <c r="N1482" s="37" t="s">
        <v>102</v>
      </c>
      <c r="O1482" s="37" t="s">
        <v>41</v>
      </c>
      <c r="P1482" s="37" t="s">
        <v>270</v>
      </c>
      <c r="Q1482" s="37" t="s">
        <v>114</v>
      </c>
      <c r="R1482" s="7" t="s">
        <v>507</v>
      </c>
      <c r="S1482" s="23">
        <v>6</v>
      </c>
      <c r="T1482" s="43">
        <v>0</v>
      </c>
      <c r="U1482" s="7">
        <v>60</v>
      </c>
      <c r="V1482" s="22" t="s">
        <v>84</v>
      </c>
      <c r="W1482" s="23" t="s">
        <v>952</v>
      </c>
      <c r="X1482" s="7" t="s">
        <v>43</v>
      </c>
      <c r="Y1482" s="10">
        <v>1500</v>
      </c>
      <c r="Z1482" s="41" t="s">
        <v>232</v>
      </c>
      <c r="AA1482" s="12" t="s">
        <v>721</v>
      </c>
      <c r="AB1482" s="51"/>
      <c r="AC1482" s="23"/>
      <c r="AF1482" s="23"/>
    </row>
    <row r="1483" spans="1:32" ht="15" customHeight="1" x14ac:dyDescent="0.25">
      <c r="A1483" s="30" t="s">
        <v>1929</v>
      </c>
      <c r="B1483" s="25">
        <v>45594</v>
      </c>
      <c r="C1483" s="29">
        <f>YEAR(B1483) - YEAR(_xlfn.MINIFS($B:$B, $A:$A, A1483)) + 1</f>
        <v>1</v>
      </c>
      <c r="D1483" s="15">
        <f>IF(C1483=1, 1500 - SUMIFS($Y:$Y, $A:$A, A1483, $C:$C, C1483, $E:$E, "Approved", $Z:$Z, "&lt;&gt;PFA GC", $F:$F, "&lt;&gt;No"),
   IF(C1483=2, 1000 - SUMIFS($Y:$Y, $A:$A, A1483, $C:$C, C1483, $E:$E, "Approved", $Z:$Z, "&lt;&gt;PFA GC", $F:$F, "&lt;&gt;No"),
   IF(C1483&gt;=3, 500 - SUMIFS($Y:$Y, $A:$A, A1483, $C:$C, C1483, $E:$E, "Approved", $Z:$Z, "&lt;&gt;PFA GC", $F:$F, "&lt;&gt;No"), "")))</f>
        <v>1000</v>
      </c>
      <c r="E1483" s="16" t="s">
        <v>28</v>
      </c>
      <c r="F1483" s="28">
        <v>45601</v>
      </c>
      <c r="G1483" s="28" t="s">
        <v>30</v>
      </c>
      <c r="H1483" s="23" t="s">
        <v>953</v>
      </c>
      <c r="I1483" s="23" t="s">
        <v>94</v>
      </c>
      <c r="J1483" s="23">
        <v>68954</v>
      </c>
      <c r="K1483" s="37" t="s">
        <v>95</v>
      </c>
      <c r="L1483" s="20">
        <v>17249</v>
      </c>
      <c r="M1483" s="37" t="s">
        <v>96</v>
      </c>
      <c r="N1483" s="37" t="s">
        <v>102</v>
      </c>
      <c r="O1483" s="37" t="s">
        <v>98</v>
      </c>
      <c r="P1483" s="37" t="s">
        <v>270</v>
      </c>
      <c r="Q1483" s="37" t="s">
        <v>114</v>
      </c>
      <c r="R1483" s="7" t="s">
        <v>486</v>
      </c>
      <c r="S1483" s="23">
        <v>2</v>
      </c>
      <c r="T1483" s="43">
        <v>3213</v>
      </c>
      <c r="U1483" s="7">
        <v>20</v>
      </c>
      <c r="V1483" s="22" t="s">
        <v>144</v>
      </c>
      <c r="W1483" s="23" t="s">
        <v>844</v>
      </c>
      <c r="X1483" s="7" t="s">
        <v>34</v>
      </c>
      <c r="Y1483" s="10">
        <v>500</v>
      </c>
      <c r="Z1483" s="23" t="s">
        <v>35</v>
      </c>
      <c r="AA1483" s="12" t="s">
        <v>52</v>
      </c>
      <c r="AB1483" s="51"/>
      <c r="AC1483" s="23"/>
      <c r="AF1483" s="23"/>
    </row>
    <row r="1484" spans="1:32" ht="15" customHeight="1" x14ac:dyDescent="0.25">
      <c r="A1484" s="42" t="s">
        <v>1212</v>
      </c>
      <c r="B1484" s="25">
        <v>45594</v>
      </c>
      <c r="C1484" s="29">
        <f>YEAR(B1484) - YEAR(_xlfn.MINIFS($B:$B, $A:$A, A1484)) + 1</f>
        <v>1</v>
      </c>
      <c r="D1484" s="15">
        <f>IF(C1484=1, 1500 - SUMIFS($Y:$Y, $A:$A, A1484, $C:$C, C1484, $E:$E, "Approved", $Z:$Z, "&lt;&gt;PFA GC", $F:$F, "&lt;&gt;No"),
   IF(C1484=2, 1000 - SUMIFS($Y:$Y, $A:$A, A1484, $C:$C, C1484, $E:$E, "Approved", $Z:$Z, "&lt;&gt;PFA GC", $F:$F, "&lt;&gt;No"),
   IF(C1484&gt;=3, 500 - SUMIFS($Y:$Y, $A:$A, A1484, $C:$C, C1484, $E:$E, "Approved", $Z:$Z, "&lt;&gt;PFA GC", $F:$F, "&lt;&gt;No"), "")))</f>
        <v>906.05000000000007</v>
      </c>
      <c r="E1484" s="16" t="s">
        <v>28</v>
      </c>
      <c r="F1484" s="28">
        <v>45594</v>
      </c>
      <c r="G1484" s="29" t="s">
        <v>30</v>
      </c>
      <c r="H1484" s="41" t="s">
        <v>113</v>
      </c>
      <c r="I1484" s="41" t="s">
        <v>94</v>
      </c>
      <c r="J1484" s="41">
        <v>68850</v>
      </c>
      <c r="K1484" s="41" t="s">
        <v>106</v>
      </c>
      <c r="L1484" s="20">
        <v>22199</v>
      </c>
      <c r="M1484" s="45" t="s">
        <v>101</v>
      </c>
      <c r="N1484" s="41" t="s">
        <v>97</v>
      </c>
      <c r="O1484" s="41" t="s">
        <v>98</v>
      </c>
      <c r="P1484" s="41" t="s">
        <v>303</v>
      </c>
      <c r="Q1484" s="41" t="s">
        <v>114</v>
      </c>
      <c r="R1484" s="7" t="s">
        <v>115</v>
      </c>
      <c r="S1484" s="41">
        <v>0</v>
      </c>
      <c r="T1484" s="46">
        <v>0</v>
      </c>
      <c r="U1484" s="7">
        <v>180</v>
      </c>
      <c r="V1484" s="22" t="s">
        <v>32</v>
      </c>
      <c r="W1484" s="23" t="s">
        <v>61</v>
      </c>
      <c r="X1484" s="7" t="s">
        <v>33</v>
      </c>
      <c r="Y1484" s="10">
        <v>105.12</v>
      </c>
      <c r="Z1484" s="23" t="s">
        <v>48</v>
      </c>
      <c r="AA1484" s="12" t="s">
        <v>682</v>
      </c>
      <c r="AB1484" s="51"/>
      <c r="AC1484" s="23"/>
      <c r="AF1484" s="23"/>
    </row>
    <row r="1485" spans="1:32" ht="15" customHeight="1" x14ac:dyDescent="0.25">
      <c r="A1485" s="30" t="s">
        <v>1931</v>
      </c>
      <c r="B1485" s="25">
        <v>45595</v>
      </c>
      <c r="C1485" s="29">
        <f>YEAR(B1485) - YEAR(_xlfn.MINIFS($B:$B, $A:$A, A1485)) + 1</f>
        <v>1</v>
      </c>
      <c r="D1485" s="15">
        <f>IF(C1485=1, 1500 - SUMIFS($Y:$Y, $A:$A, A1485, $C:$C, C1485, $E:$E, "Approved", $Z:$Z, "&lt;&gt;PFA GC", $F:$F, "&lt;&gt;No"),
   IF(C1485=2, 1000 - SUMIFS($Y:$Y, $A:$A, A1485, $C:$C, C1485, $E:$E, "Approved", $Z:$Z, "&lt;&gt;PFA GC", $F:$F, "&lt;&gt;No"),
   IF(C1485&gt;=3, 500 - SUMIFS($Y:$Y, $A:$A, A1485, $C:$C, C1485, $E:$E, "Approved", $Z:$Z, "&lt;&gt;PFA GC", $F:$F, "&lt;&gt;No"), "")))</f>
        <v>1500</v>
      </c>
      <c r="E1485" s="36" t="s">
        <v>139</v>
      </c>
      <c r="F1485" s="28" t="s">
        <v>99</v>
      </c>
      <c r="G1485" s="29" t="s">
        <v>319</v>
      </c>
      <c r="H1485" s="23" t="s">
        <v>714</v>
      </c>
      <c r="I1485" s="23" t="s">
        <v>94</v>
      </c>
      <c r="J1485" s="23">
        <v>68701</v>
      </c>
      <c r="K1485" s="37" t="s">
        <v>95</v>
      </c>
      <c r="L1485" s="20">
        <v>20259</v>
      </c>
      <c r="M1485" s="37" t="s">
        <v>96</v>
      </c>
      <c r="N1485" s="37" t="s">
        <v>97</v>
      </c>
      <c r="O1485" s="37" t="s">
        <v>98</v>
      </c>
      <c r="P1485" s="37" t="s">
        <v>270</v>
      </c>
      <c r="Q1485" s="37" t="s">
        <v>114</v>
      </c>
      <c r="R1485" s="7" t="s">
        <v>486</v>
      </c>
      <c r="S1485" s="23">
        <v>2</v>
      </c>
      <c r="T1485" s="43">
        <v>1400</v>
      </c>
      <c r="U1485" s="7" t="s">
        <v>956</v>
      </c>
      <c r="V1485" s="22" t="s">
        <v>84</v>
      </c>
      <c r="W1485" s="23" t="s">
        <v>526</v>
      </c>
      <c r="X1485" s="7" t="s">
        <v>141</v>
      </c>
      <c r="Y1485" s="10">
        <v>1467</v>
      </c>
      <c r="Z1485" s="23"/>
      <c r="AA1485" s="12"/>
      <c r="AB1485" s="51"/>
      <c r="AC1485" s="29"/>
      <c r="AF1485" s="23"/>
    </row>
    <row r="1486" spans="1:32" ht="15" customHeight="1" x14ac:dyDescent="0.25">
      <c r="A1486" s="30" t="s">
        <v>1871</v>
      </c>
      <c r="B1486" s="25">
        <v>45595</v>
      </c>
      <c r="C1486" s="29">
        <f>YEAR(B1486) - YEAR(_xlfn.MINIFS($B:$B, $A:$A, A1486)) + 1</f>
        <v>1</v>
      </c>
      <c r="D1486" s="15">
        <f>IF(C1486=1, 1500 - SUMIFS($Y:$Y, $A:$A, A1486, $C:$C, C1486, $E:$E, "Approved", $Z:$Z, "&lt;&gt;PFA GC", $F:$F, "&lt;&gt;No"),
   IF(C1486=2, 1000 - SUMIFS($Y:$Y, $A:$A, A1486, $C:$C, C1486, $E:$E, "Approved", $Z:$Z, "&lt;&gt;PFA GC", $F:$F, "&lt;&gt;No"),
   IF(C1486&gt;=3, 500 - SUMIFS($Y:$Y, $A:$A, A1486, $C:$C, C1486, $E:$E, "Approved", $Z:$Z, "&lt;&gt;PFA GC", $F:$F, "&lt;&gt;No"), "")))</f>
        <v>466.32000000000016</v>
      </c>
      <c r="E1486" s="16" t="s">
        <v>28</v>
      </c>
      <c r="F1486" s="28">
        <v>45602</v>
      </c>
      <c r="G1486" s="28" t="s">
        <v>30</v>
      </c>
      <c r="H1486" s="23" t="s">
        <v>230</v>
      </c>
      <c r="I1486" s="23" t="s">
        <v>94</v>
      </c>
      <c r="J1486" s="23">
        <v>68331</v>
      </c>
      <c r="K1486" s="37" t="s">
        <v>95</v>
      </c>
      <c r="L1486" s="20">
        <v>23018</v>
      </c>
      <c r="M1486" s="37" t="s">
        <v>96</v>
      </c>
      <c r="N1486" s="37" t="s">
        <v>97</v>
      </c>
      <c r="O1486" s="37" t="s">
        <v>98</v>
      </c>
      <c r="P1486" s="37" t="s">
        <v>270</v>
      </c>
      <c r="Q1486" s="37" t="s">
        <v>114</v>
      </c>
      <c r="R1486" s="7" t="s">
        <v>488</v>
      </c>
      <c r="S1486" s="23" t="s">
        <v>126</v>
      </c>
      <c r="T1486" s="43">
        <v>2400</v>
      </c>
      <c r="U1486" s="7">
        <v>40</v>
      </c>
      <c r="V1486" s="34" t="s">
        <v>81</v>
      </c>
      <c r="W1486" s="23" t="s">
        <v>610</v>
      </c>
      <c r="X1486" s="7" t="s">
        <v>49</v>
      </c>
      <c r="Y1486" s="10">
        <v>533.67999999999995</v>
      </c>
      <c r="Z1486" s="23" t="s">
        <v>38</v>
      </c>
      <c r="AA1486" s="12" t="s">
        <v>954</v>
      </c>
      <c r="AB1486" s="51"/>
      <c r="AC1486" s="23"/>
      <c r="AF1486" s="23"/>
    </row>
    <row r="1487" spans="1:32" ht="15" customHeight="1" x14ac:dyDescent="0.25">
      <c r="A1487" s="30" t="s">
        <v>1930</v>
      </c>
      <c r="B1487" s="25">
        <v>45595</v>
      </c>
      <c r="C1487" s="29">
        <f>YEAR(B1487) - YEAR(_xlfn.MINIFS($B:$B, $A:$A, A1487)) + 1</f>
        <v>1</v>
      </c>
      <c r="D1487" s="15">
        <f>IF(C1487=1, 1500 - SUMIFS($Y:$Y, $A:$A, A1487, $C:$C, C1487, $E:$E, "Approved", $Z:$Z, "&lt;&gt;PFA GC", $F:$F, "&lt;&gt;No"),
   IF(C1487=2, 1000 - SUMIFS($Y:$Y, $A:$A, A1487, $C:$C, C1487, $E:$E, "Approved", $Z:$Z, "&lt;&gt;PFA GC", $F:$F, "&lt;&gt;No"),
   IF(C1487&gt;=3, 500 - SUMIFS($Y:$Y, $A:$A, A1487, $C:$C, C1487, $E:$E, "Approved", $Z:$Z, "&lt;&gt;PFA GC", $F:$F, "&lt;&gt;No"), "")))</f>
        <v>440</v>
      </c>
      <c r="E1487" s="16" t="s">
        <v>28</v>
      </c>
      <c r="F1487" s="28">
        <v>45631</v>
      </c>
      <c r="G1487" s="28" t="s">
        <v>30</v>
      </c>
      <c r="H1487" s="23" t="s">
        <v>93</v>
      </c>
      <c r="I1487" s="23" t="s">
        <v>94</v>
      </c>
      <c r="J1487" s="23">
        <v>68506</v>
      </c>
      <c r="K1487" s="37" t="s">
        <v>95</v>
      </c>
      <c r="L1487" s="20">
        <v>25174</v>
      </c>
      <c r="M1487" s="37" t="s">
        <v>108</v>
      </c>
      <c r="N1487" s="37" t="s">
        <v>97</v>
      </c>
      <c r="O1487" s="37" t="s">
        <v>98</v>
      </c>
      <c r="P1487" s="37" t="s">
        <v>270</v>
      </c>
      <c r="Q1487" s="37" t="s">
        <v>323</v>
      </c>
      <c r="R1487" s="7" t="s">
        <v>507</v>
      </c>
      <c r="S1487" s="23">
        <v>1</v>
      </c>
      <c r="T1487" s="43">
        <v>2717</v>
      </c>
      <c r="U1487" s="7">
        <v>8</v>
      </c>
      <c r="V1487" s="22" t="s">
        <v>85</v>
      </c>
      <c r="W1487" s="23" t="s">
        <v>130</v>
      </c>
      <c r="X1487" s="7" t="s">
        <v>34</v>
      </c>
      <c r="Y1487" s="10">
        <v>250</v>
      </c>
      <c r="Z1487" s="23" t="s">
        <v>35</v>
      </c>
      <c r="AA1487" s="12" t="s">
        <v>52</v>
      </c>
      <c r="AB1487" s="51"/>
      <c r="AC1487" s="23"/>
      <c r="AF1487" s="23"/>
    </row>
    <row r="1488" spans="1:32" ht="15" customHeight="1" x14ac:dyDescent="0.25">
      <c r="A1488" s="30" t="s">
        <v>1930</v>
      </c>
      <c r="B1488" s="25">
        <v>45595</v>
      </c>
      <c r="C1488" s="29">
        <f>YEAR(B1488) - YEAR(_xlfn.MINIFS($B:$B, $A:$A, A1488)) + 1</f>
        <v>1</v>
      </c>
      <c r="D1488" s="15">
        <f>IF(C1488=1, 1500 - SUMIFS($Y:$Y, $A:$A, A1488, $C:$C, C1488, $E:$E, "Approved", $Z:$Z, "&lt;&gt;PFA GC", $F:$F, "&lt;&gt;No"),
   IF(C1488=2, 1000 - SUMIFS($Y:$Y, $A:$A, A1488, $C:$C, C1488, $E:$E, "Approved", $Z:$Z, "&lt;&gt;PFA GC", $F:$F, "&lt;&gt;No"),
   IF(C1488&gt;=3, 500 - SUMIFS($Y:$Y, $A:$A, A1488, $C:$C, C1488, $E:$E, "Approved", $Z:$Z, "&lt;&gt;PFA GC", $F:$F, "&lt;&gt;No"), "")))</f>
        <v>440</v>
      </c>
      <c r="E1488" s="16" t="s">
        <v>28</v>
      </c>
      <c r="F1488" s="28">
        <v>45601</v>
      </c>
      <c r="G1488" s="28" t="s">
        <v>30</v>
      </c>
      <c r="H1488" s="23" t="s">
        <v>93</v>
      </c>
      <c r="I1488" s="23" t="s">
        <v>94</v>
      </c>
      <c r="J1488" s="23">
        <v>68506</v>
      </c>
      <c r="K1488" s="37" t="s">
        <v>95</v>
      </c>
      <c r="L1488" s="20">
        <v>25174</v>
      </c>
      <c r="M1488" s="37" t="s">
        <v>108</v>
      </c>
      <c r="N1488" s="37" t="s">
        <v>97</v>
      </c>
      <c r="O1488" s="37" t="s">
        <v>98</v>
      </c>
      <c r="P1488" s="37" t="s">
        <v>270</v>
      </c>
      <c r="Q1488" s="37" t="s">
        <v>323</v>
      </c>
      <c r="R1488" s="7" t="s">
        <v>507</v>
      </c>
      <c r="S1488" s="23">
        <v>1</v>
      </c>
      <c r="T1488" s="43">
        <v>2717</v>
      </c>
      <c r="U1488" s="7">
        <v>8</v>
      </c>
      <c r="V1488" s="22" t="s">
        <v>85</v>
      </c>
      <c r="W1488" s="23" t="s">
        <v>130</v>
      </c>
      <c r="X1488" s="7" t="s">
        <v>43</v>
      </c>
      <c r="Y1488" s="10">
        <v>810</v>
      </c>
      <c r="Z1488" s="23"/>
      <c r="AA1488" s="12" t="s">
        <v>955</v>
      </c>
      <c r="AB1488" s="51"/>
      <c r="AC1488" s="23"/>
      <c r="AF1488" s="23"/>
    </row>
    <row r="1489" spans="1:32" ht="15" customHeight="1" x14ac:dyDescent="0.25">
      <c r="A1489" s="30" t="s">
        <v>1933</v>
      </c>
      <c r="B1489" s="25">
        <v>45595</v>
      </c>
      <c r="C1489" s="29">
        <f>YEAR(B1489) - YEAR(_xlfn.MINIFS($B:$B, $A:$A, A1489)) + 1</f>
        <v>1</v>
      </c>
      <c r="D1489" s="15">
        <f>IF(C1489=1, 1500 - SUMIFS($Y:$Y, $A:$A, A1489, $C:$C, C1489, $E:$E, "Approved", $Z:$Z, "&lt;&gt;PFA GC", $F:$F, "&lt;&gt;No"),
   IF(C1489=2, 1000 - SUMIFS($Y:$Y, $A:$A, A1489, $C:$C, C1489, $E:$E, "Approved", $Z:$Z, "&lt;&gt;PFA GC", $F:$F, "&lt;&gt;No"),
   IF(C1489&gt;=3, 500 - SUMIFS($Y:$Y, $A:$A, A1489, $C:$C, C1489, $E:$E, "Approved", $Z:$Z, "&lt;&gt;PFA GC", $F:$F, "&lt;&gt;No"), "")))</f>
        <v>0</v>
      </c>
      <c r="E1489" s="16" t="s">
        <v>28</v>
      </c>
      <c r="F1489" s="28">
        <v>45601</v>
      </c>
      <c r="G1489" s="28" t="s">
        <v>30</v>
      </c>
      <c r="H1489" s="23" t="s">
        <v>446</v>
      </c>
      <c r="I1489" s="23" t="s">
        <v>94</v>
      </c>
      <c r="J1489" s="23">
        <v>68114</v>
      </c>
      <c r="K1489" s="37" t="s">
        <v>95</v>
      </c>
      <c r="L1489" s="20">
        <v>26351</v>
      </c>
      <c r="M1489" s="37" t="s">
        <v>96</v>
      </c>
      <c r="N1489" s="37" t="s">
        <v>102</v>
      </c>
      <c r="O1489" s="37" t="s">
        <v>98</v>
      </c>
      <c r="P1489" s="37" t="s">
        <v>270</v>
      </c>
      <c r="Q1489" s="37" t="s">
        <v>114</v>
      </c>
      <c r="R1489" s="7" t="s">
        <v>488</v>
      </c>
      <c r="S1489" s="23">
        <v>6</v>
      </c>
      <c r="T1489" s="43">
        <v>3200</v>
      </c>
      <c r="U1489" s="7">
        <v>10</v>
      </c>
      <c r="V1489" s="22" t="s">
        <v>32</v>
      </c>
      <c r="W1489" s="23" t="s">
        <v>39</v>
      </c>
      <c r="X1489" s="7" t="s">
        <v>43</v>
      </c>
      <c r="Y1489" s="10">
        <v>1500</v>
      </c>
      <c r="Z1489" s="23"/>
      <c r="AA1489" s="12"/>
      <c r="AB1489" s="51"/>
      <c r="AC1489" s="23"/>
      <c r="AF1489" s="23"/>
    </row>
    <row r="1490" spans="1:32" ht="15" customHeight="1" x14ac:dyDescent="0.25">
      <c r="A1490" s="30" t="s">
        <v>1932</v>
      </c>
      <c r="B1490" s="25">
        <v>45595</v>
      </c>
      <c r="C1490" s="29">
        <f>YEAR(B1490) - YEAR(_xlfn.MINIFS($B:$B, $A:$A, A1490)) + 1</f>
        <v>1</v>
      </c>
      <c r="D1490" s="15">
        <f>IF(C1490=1, 1500 - SUMIFS($Y:$Y, $A:$A, A1490, $C:$C, C1490, $E:$E, "Approved", $Z:$Z, "&lt;&gt;PFA GC", $F:$F, "&lt;&gt;No"),
   IF(C1490=2, 1000 - SUMIFS($Y:$Y, $A:$A, A1490, $C:$C, C1490, $E:$E, "Approved", $Z:$Z, "&lt;&gt;PFA GC", $F:$F, "&lt;&gt;No"),
   IF(C1490&gt;=3, 500 - SUMIFS($Y:$Y, $A:$A, A1490, $C:$C, C1490, $E:$E, "Approved", $Z:$Z, "&lt;&gt;PFA GC", $F:$F, "&lt;&gt;No"), "")))</f>
        <v>1500</v>
      </c>
      <c r="E1490" s="36" t="s">
        <v>139</v>
      </c>
      <c r="F1490" s="28" t="s">
        <v>99</v>
      </c>
      <c r="G1490" s="29" t="s">
        <v>632</v>
      </c>
      <c r="H1490" s="23" t="s">
        <v>100</v>
      </c>
      <c r="I1490" s="23" t="s">
        <v>94</v>
      </c>
      <c r="J1490" s="23">
        <v>68106</v>
      </c>
      <c r="K1490" s="37" t="s">
        <v>95</v>
      </c>
      <c r="L1490" s="20">
        <v>28193</v>
      </c>
      <c r="M1490" s="37" t="s">
        <v>281</v>
      </c>
      <c r="N1490" s="37" t="s">
        <v>97</v>
      </c>
      <c r="O1490" s="37" t="s">
        <v>98</v>
      </c>
      <c r="P1490" s="37" t="s">
        <v>270</v>
      </c>
      <c r="Q1490" s="37" t="s">
        <v>114</v>
      </c>
      <c r="R1490" s="7" t="s">
        <v>507</v>
      </c>
      <c r="S1490" s="23">
        <v>3</v>
      </c>
      <c r="T1490" s="43">
        <v>3200</v>
      </c>
      <c r="U1490" s="7">
        <v>5</v>
      </c>
      <c r="V1490" s="22" t="s">
        <v>84</v>
      </c>
      <c r="W1490" s="23" t="s">
        <v>526</v>
      </c>
      <c r="X1490" s="7" t="s">
        <v>141</v>
      </c>
      <c r="Y1490" s="10">
        <v>1500</v>
      </c>
      <c r="Z1490" s="23"/>
      <c r="AA1490" s="12"/>
      <c r="AB1490" s="51"/>
      <c r="AC1490" s="29"/>
      <c r="AF1490" s="23"/>
    </row>
    <row r="1491" spans="1:32" ht="15" customHeight="1" x14ac:dyDescent="0.25">
      <c r="A1491" s="42" t="s">
        <v>1196</v>
      </c>
      <c r="B1491" s="32">
        <v>45596</v>
      </c>
      <c r="C1491" s="44">
        <f>YEAR(B1491) - YEAR(_xlfn.MINIFS($B:$B, $A:$A, A1491)) + 1</f>
        <v>2</v>
      </c>
      <c r="D1491" s="15">
        <f>IF(C1491=1, 1500 - SUMIFS($Y:$Y, $A:$A, A1491, $C:$C, C1491, $E:$E, "Approved", $Z:$Z, "&lt;&gt;PFA GC", $F:$F, "&lt;&gt;No"),
   IF(C1491=2, 1000 - SUMIFS($Y:$Y, $A:$A, A1491, $C:$C, C1491, $E:$E, "Approved", $Z:$Z, "&lt;&gt;PFA GC", $F:$F, "&lt;&gt;No"),
   IF(C1491&gt;=3, 500 - SUMIFS($Y:$Y, $A:$A, A1491, $C:$C, C1491, $E:$E, "Approved", $Z:$Z, "&lt;&gt;PFA GC", $F:$F, "&lt;&gt;No"), "")))</f>
        <v>750</v>
      </c>
      <c r="E1491" s="16" t="s">
        <v>28</v>
      </c>
      <c r="F1491" s="49">
        <v>45596</v>
      </c>
      <c r="G1491" s="28" t="s">
        <v>30</v>
      </c>
      <c r="H1491" s="41"/>
      <c r="I1491" s="41"/>
      <c r="J1491" s="41"/>
      <c r="K1491" s="41"/>
      <c r="L1491" s="55">
        <v>20667</v>
      </c>
      <c r="M1491" s="41"/>
      <c r="N1491" s="41"/>
      <c r="O1491" s="41"/>
      <c r="P1491" s="41"/>
      <c r="Q1491" s="41"/>
      <c r="R1491" s="7"/>
      <c r="S1491" s="41"/>
      <c r="T1491" s="46"/>
      <c r="U1491" s="7"/>
      <c r="V1491" s="22" t="s">
        <v>32</v>
      </c>
      <c r="W1491" s="41" t="s">
        <v>250</v>
      </c>
      <c r="X1491" s="7" t="s">
        <v>34</v>
      </c>
      <c r="Y1491" s="10">
        <v>100</v>
      </c>
      <c r="Z1491" s="23" t="s">
        <v>89</v>
      </c>
      <c r="AA1491" s="41" t="s">
        <v>63</v>
      </c>
      <c r="AB1491" s="63"/>
      <c r="AC1491" s="41"/>
      <c r="AF1491" s="23"/>
    </row>
    <row r="1492" spans="1:32" ht="15" customHeight="1" x14ac:dyDescent="0.25">
      <c r="A1492" s="30" t="s">
        <v>1935</v>
      </c>
      <c r="B1492" s="25">
        <v>45596</v>
      </c>
      <c r="C1492" s="29">
        <f>YEAR(B1492) - YEAR(_xlfn.MINIFS($B:$B, $A:$A, A1492)) + 1</f>
        <v>1</v>
      </c>
      <c r="D1492" s="15">
        <f>IF(C1492=1, 1500 - SUMIFS($Y:$Y, $A:$A, A1492, $C:$C, C1492, $E:$E, "Approved", $Z:$Z, "&lt;&gt;PFA GC", $F:$F, "&lt;&gt;No"),
   IF(C1492=2, 1000 - SUMIFS($Y:$Y, $A:$A, A1492, $C:$C, C1492, $E:$E, "Approved", $Z:$Z, "&lt;&gt;PFA GC", $F:$F, "&lt;&gt;No"),
   IF(C1492&gt;=3, 500 - SUMIFS($Y:$Y, $A:$A, A1492, $C:$C, C1492, $E:$E, "Approved", $Z:$Z, "&lt;&gt;PFA GC", $F:$F, "&lt;&gt;No"), "")))</f>
        <v>100</v>
      </c>
      <c r="E1492" s="16" t="s">
        <v>28</v>
      </c>
      <c r="F1492" s="28">
        <v>45597</v>
      </c>
      <c r="G1492" s="28" t="s">
        <v>30</v>
      </c>
      <c r="H1492" s="23" t="s">
        <v>93</v>
      </c>
      <c r="I1492" s="23" t="s">
        <v>94</v>
      </c>
      <c r="J1492" s="23">
        <v>68510</v>
      </c>
      <c r="K1492" s="37" t="s">
        <v>95</v>
      </c>
      <c r="L1492" s="20">
        <v>23244</v>
      </c>
      <c r="M1492" s="37" t="s">
        <v>101</v>
      </c>
      <c r="N1492" s="37" t="s">
        <v>102</v>
      </c>
      <c r="O1492" s="37" t="s">
        <v>98</v>
      </c>
      <c r="P1492" s="37" t="s">
        <v>270</v>
      </c>
      <c r="Q1492" s="37" t="s">
        <v>231</v>
      </c>
      <c r="R1492" s="7" t="s">
        <v>488</v>
      </c>
      <c r="S1492" s="23">
        <v>1</v>
      </c>
      <c r="T1492" s="43">
        <v>1028</v>
      </c>
      <c r="U1492" s="7">
        <v>10</v>
      </c>
      <c r="V1492" s="22" t="s">
        <v>85</v>
      </c>
      <c r="W1492" s="23" t="s">
        <v>107</v>
      </c>
      <c r="X1492" s="7" t="s">
        <v>43</v>
      </c>
      <c r="Y1492" s="10">
        <v>1400</v>
      </c>
      <c r="Z1492" s="23"/>
      <c r="AA1492" s="12" t="s">
        <v>958</v>
      </c>
      <c r="AB1492" s="51"/>
      <c r="AC1492" s="23"/>
      <c r="AF1492" s="23"/>
    </row>
    <row r="1493" spans="1:32" ht="15" customHeight="1" x14ac:dyDescent="0.25">
      <c r="A1493" s="30" t="s">
        <v>1427</v>
      </c>
      <c r="B1493" s="25">
        <v>45596</v>
      </c>
      <c r="C1493" s="29">
        <f>YEAR(B1493) - YEAR(_xlfn.MINIFS($B:$B, $A:$A, A1493)) + 1</f>
        <v>2</v>
      </c>
      <c r="D1493" s="15">
        <f>IF(C1493=1, 1500 - SUMIFS($Y:$Y, $A:$A, A1493, $C:$C, C1493, $E:$E, "Approved", $Z:$Z, "&lt;&gt;PFA GC", $F:$F, "&lt;&gt;No"),
   IF(C1493=2, 1000 - SUMIFS($Y:$Y, $A:$A, A1493, $C:$C, C1493, $E:$E, "Approved", $Z:$Z, "&lt;&gt;PFA GC", $F:$F, "&lt;&gt;No"),
   IF(C1493&gt;=3, 500 - SUMIFS($Y:$Y, $A:$A, A1493, $C:$C, C1493, $E:$E, "Approved", $Z:$Z, "&lt;&gt;PFA GC", $F:$F, "&lt;&gt;No"), "")))</f>
        <v>-457.38000000000011</v>
      </c>
      <c r="E1493" s="16" t="s">
        <v>28</v>
      </c>
      <c r="F1493" s="28">
        <v>45601</v>
      </c>
      <c r="G1493" s="28" t="s">
        <v>30</v>
      </c>
      <c r="H1493" s="23" t="s">
        <v>93</v>
      </c>
      <c r="I1493" s="23" t="s">
        <v>94</v>
      </c>
      <c r="J1493" s="23">
        <v>68522</v>
      </c>
      <c r="K1493" s="37" t="s">
        <v>95</v>
      </c>
      <c r="L1493" s="20">
        <v>26825</v>
      </c>
      <c r="M1493" s="37" t="s">
        <v>96</v>
      </c>
      <c r="N1493" s="37" t="s">
        <v>97</v>
      </c>
      <c r="O1493" s="37" t="s">
        <v>103</v>
      </c>
      <c r="P1493" s="37" t="s">
        <v>270</v>
      </c>
      <c r="Q1493" s="37" t="s">
        <v>231</v>
      </c>
      <c r="R1493" s="7" t="s">
        <v>507</v>
      </c>
      <c r="S1493" s="23">
        <v>2</v>
      </c>
      <c r="T1493" s="43">
        <v>4160</v>
      </c>
      <c r="U1493" s="7">
        <v>26</v>
      </c>
      <c r="V1493" s="34" t="s">
        <v>81</v>
      </c>
      <c r="W1493" s="41" t="s">
        <v>883</v>
      </c>
      <c r="X1493" s="7" t="s">
        <v>43</v>
      </c>
      <c r="Y1493" s="10">
        <v>1457.38</v>
      </c>
      <c r="Z1493" s="23"/>
      <c r="AA1493" s="12"/>
      <c r="AB1493" s="51"/>
      <c r="AC1493" s="23"/>
      <c r="AF1493" s="23"/>
    </row>
    <row r="1494" spans="1:32" ht="15" customHeight="1" x14ac:dyDescent="0.25">
      <c r="A1494" s="30" t="s">
        <v>1934</v>
      </c>
      <c r="B1494" s="25">
        <v>45596</v>
      </c>
      <c r="C1494" s="29">
        <f>YEAR(B1494) - YEAR(_xlfn.MINIFS($B:$B, $A:$A, A1494)) + 1</f>
        <v>1</v>
      </c>
      <c r="D1494" s="15">
        <f>IF(C1494=1, 1500 - SUMIFS($Y:$Y, $A:$A, A1494, $C:$C, C1494, $E:$E, "Approved", $Z:$Z, "&lt;&gt;PFA GC", $F:$F, "&lt;&gt;No"),
   IF(C1494=2, 1000 - SUMIFS($Y:$Y, $A:$A, A1494, $C:$C, C1494, $E:$E, "Approved", $Z:$Z, "&lt;&gt;PFA GC", $F:$F, "&lt;&gt;No"),
   IF(C1494&gt;=3, 500 - SUMIFS($Y:$Y, $A:$A, A1494, $C:$C, C1494, $E:$E, "Approved", $Z:$Z, "&lt;&gt;PFA GC", $F:$F, "&lt;&gt;No"), "")))</f>
        <v>1500</v>
      </c>
      <c r="E1494" s="16" t="s">
        <v>28</v>
      </c>
      <c r="F1494" s="28" t="s">
        <v>99</v>
      </c>
      <c r="G1494" s="29" t="s">
        <v>319</v>
      </c>
      <c r="H1494" s="23" t="s">
        <v>399</v>
      </c>
      <c r="I1494" s="23" t="s">
        <v>94</v>
      </c>
      <c r="J1494" s="23">
        <v>68456</v>
      </c>
      <c r="K1494" s="37" t="s">
        <v>95</v>
      </c>
      <c r="L1494" s="20">
        <v>33587</v>
      </c>
      <c r="M1494" s="37" t="s">
        <v>101</v>
      </c>
      <c r="N1494" s="37" t="s">
        <v>102</v>
      </c>
      <c r="O1494" s="37" t="s">
        <v>98</v>
      </c>
      <c r="P1494" s="37" t="s">
        <v>270</v>
      </c>
      <c r="Q1494" s="37" t="s">
        <v>114</v>
      </c>
      <c r="R1494" s="7" t="s">
        <v>507</v>
      </c>
      <c r="S1494" s="23">
        <v>1</v>
      </c>
      <c r="T1494" s="43">
        <v>3943.18</v>
      </c>
      <c r="U1494" s="7">
        <v>96</v>
      </c>
      <c r="V1494" s="34" t="s">
        <v>81</v>
      </c>
      <c r="W1494" s="41" t="s">
        <v>883</v>
      </c>
      <c r="X1494" s="7" t="s">
        <v>43</v>
      </c>
      <c r="Y1494" s="10">
        <v>1500</v>
      </c>
      <c r="Z1494" s="23"/>
      <c r="AA1494" s="12"/>
      <c r="AB1494" s="51"/>
      <c r="AC1494" s="29"/>
      <c r="AD1494" s="23" t="s">
        <v>957</v>
      </c>
      <c r="AF1494" s="23"/>
    </row>
    <row r="1495" spans="1:32" ht="15" customHeight="1" x14ac:dyDescent="0.25">
      <c r="A1495" s="30" t="s">
        <v>1939</v>
      </c>
      <c r="B1495" s="25">
        <v>45597</v>
      </c>
      <c r="C1495" s="29">
        <f>YEAR(B1495) - YEAR(_xlfn.MINIFS($B:$B, $A:$A, A1495)) + 1</f>
        <v>1</v>
      </c>
      <c r="D1495" s="15">
        <f>IF(C1495=1, 1500 - SUMIFS($Y:$Y, $A:$A, A1495, $C:$C, C1495, $E:$E, "Approved", $Z:$Z, "&lt;&gt;PFA GC", $F:$F, "&lt;&gt;No"),
   IF(C1495=2, 1000 - SUMIFS($Y:$Y, $A:$A, A1495, $C:$C, C1495, $E:$E, "Approved", $Z:$Z, "&lt;&gt;PFA GC", $F:$F, "&lt;&gt;No"),
   IF(C1495&gt;=3, 500 - SUMIFS($Y:$Y, $A:$A, A1495, $C:$C, C1495, $E:$E, "Approved", $Z:$Z, "&lt;&gt;PFA GC", $F:$F, "&lt;&gt;No"), "")))</f>
        <v>1500</v>
      </c>
      <c r="E1495" s="16" t="s">
        <v>147</v>
      </c>
      <c r="F1495" s="28" t="s">
        <v>99</v>
      </c>
      <c r="G1495" s="29" t="s">
        <v>962</v>
      </c>
      <c r="H1495" s="23" t="s">
        <v>446</v>
      </c>
      <c r="I1495" s="23" t="s">
        <v>94</v>
      </c>
      <c r="J1495" s="23">
        <v>68134</v>
      </c>
      <c r="K1495" s="37" t="s">
        <v>95</v>
      </c>
      <c r="L1495" s="20">
        <v>21361</v>
      </c>
      <c r="M1495" s="37" t="s">
        <v>96</v>
      </c>
      <c r="N1495" s="37" t="s">
        <v>102</v>
      </c>
      <c r="O1495" s="37" t="s">
        <v>98</v>
      </c>
      <c r="P1495" s="37" t="s">
        <v>270</v>
      </c>
      <c r="Q1495" s="37" t="s">
        <v>114</v>
      </c>
      <c r="R1495" s="7" t="s">
        <v>507</v>
      </c>
      <c r="S1495" s="23">
        <v>2</v>
      </c>
      <c r="T1495" s="43">
        <v>9053.08</v>
      </c>
      <c r="U1495" s="7">
        <v>21.6</v>
      </c>
      <c r="V1495" s="22" t="s">
        <v>32</v>
      </c>
      <c r="W1495" s="23" t="s">
        <v>963</v>
      </c>
      <c r="X1495" s="7" t="s">
        <v>141</v>
      </c>
      <c r="Y1495" s="10">
        <v>1500</v>
      </c>
      <c r="Z1495" s="23"/>
      <c r="AA1495" s="12"/>
      <c r="AB1495" s="51"/>
      <c r="AC1495" s="29"/>
      <c r="AF1495" s="23"/>
    </row>
    <row r="1496" spans="1:32" ht="15" customHeight="1" x14ac:dyDescent="0.25">
      <c r="A1496" s="42" t="s">
        <v>1938</v>
      </c>
      <c r="B1496" s="32">
        <v>45597</v>
      </c>
      <c r="C1496" s="29">
        <f>YEAR(B1496) - YEAR(_xlfn.MINIFS($B:$B, $A:$A, A1496)) + 1</f>
        <v>1</v>
      </c>
      <c r="D1496" s="15">
        <f>IF(C1496=1, 1500 - SUMIFS($Y:$Y, $A:$A, A1496, $C:$C, C1496, $E:$E, "Approved", $Z:$Z, "&lt;&gt;PFA GC", $F:$F, "&lt;&gt;No"),
   IF(C1496=2, 1000 - SUMIFS($Y:$Y, $A:$A, A1496, $C:$C, C1496, $E:$E, "Approved", $Z:$Z, "&lt;&gt;PFA GC", $F:$F, "&lt;&gt;No"),
   IF(C1496&gt;=3, 500 - SUMIFS($Y:$Y, $A:$A, A1496, $C:$C, C1496, $E:$E, "Approved", $Z:$Z, "&lt;&gt;PFA GC", $F:$F, "&lt;&gt;No"), "")))</f>
        <v>1500</v>
      </c>
      <c r="E1496" s="16" t="s">
        <v>28</v>
      </c>
      <c r="F1496" s="49">
        <v>45597</v>
      </c>
      <c r="G1496" s="28" t="s">
        <v>30</v>
      </c>
      <c r="H1496" s="41"/>
      <c r="I1496" s="41"/>
      <c r="J1496" s="41"/>
      <c r="K1496" s="41"/>
      <c r="L1496" s="55">
        <v>22161</v>
      </c>
      <c r="M1496" s="41"/>
      <c r="N1496" s="41"/>
      <c r="O1496" s="41"/>
      <c r="P1496" s="41"/>
      <c r="Q1496" s="41"/>
      <c r="R1496" s="7"/>
      <c r="S1496" s="41"/>
      <c r="T1496" s="46"/>
      <c r="U1496" s="7"/>
      <c r="V1496" s="48" t="s">
        <v>32</v>
      </c>
      <c r="W1496" s="41" t="s">
        <v>156</v>
      </c>
      <c r="X1496" s="7" t="s">
        <v>34</v>
      </c>
      <c r="Y1496" s="10">
        <v>50</v>
      </c>
      <c r="Z1496" s="23" t="s">
        <v>89</v>
      </c>
      <c r="AA1496" s="41" t="s">
        <v>63</v>
      </c>
      <c r="AB1496" s="63"/>
      <c r="AC1496" s="41"/>
      <c r="AF1496" s="23"/>
    </row>
    <row r="1497" spans="1:32" ht="15" customHeight="1" x14ac:dyDescent="0.25">
      <c r="A1497" s="30" t="s">
        <v>1936</v>
      </c>
      <c r="B1497" s="25">
        <v>45597</v>
      </c>
      <c r="C1497" s="29">
        <f>YEAR(B1497) - YEAR(_xlfn.MINIFS($B:$B, $A:$A, A1497)) + 1</f>
        <v>1</v>
      </c>
      <c r="D1497" s="15">
        <f>IF(C1497=1, 1500 - SUMIFS($Y:$Y, $A:$A, A1497, $C:$C, C1497, $E:$E, "Approved", $Z:$Z, "&lt;&gt;PFA GC", $F:$F, "&lt;&gt;No"),
   IF(C1497=2, 1000 - SUMIFS($Y:$Y, $A:$A, A1497, $C:$C, C1497, $E:$E, "Approved", $Z:$Z, "&lt;&gt;PFA GC", $F:$F, "&lt;&gt;No"),
   IF(C1497&gt;=3, 500 - SUMIFS($Y:$Y, $A:$A, A1497, $C:$C, C1497, $E:$E, "Approved", $Z:$Z, "&lt;&gt;PFA GC", $F:$F, "&lt;&gt;No"), "")))</f>
        <v>134</v>
      </c>
      <c r="E1497" s="16" t="s">
        <v>28</v>
      </c>
      <c r="F1497" s="28">
        <v>45628</v>
      </c>
      <c r="G1497" s="28" t="s">
        <v>30</v>
      </c>
      <c r="H1497" s="23" t="s">
        <v>959</v>
      </c>
      <c r="I1497" s="23" t="s">
        <v>94</v>
      </c>
      <c r="J1497" s="23">
        <v>68036</v>
      </c>
      <c r="K1497" s="37" t="s">
        <v>95</v>
      </c>
      <c r="L1497" s="20">
        <v>24159</v>
      </c>
      <c r="M1497" s="37" t="s">
        <v>96</v>
      </c>
      <c r="N1497" s="37" t="s">
        <v>97</v>
      </c>
      <c r="O1497" s="37" t="s">
        <v>98</v>
      </c>
      <c r="P1497" s="37" t="s">
        <v>270</v>
      </c>
      <c r="Q1497" s="37" t="s">
        <v>114</v>
      </c>
      <c r="R1497" s="7" t="s">
        <v>486</v>
      </c>
      <c r="S1497" s="23">
        <v>2</v>
      </c>
      <c r="T1497" s="43">
        <v>3800</v>
      </c>
      <c r="U1497" s="7">
        <v>120</v>
      </c>
      <c r="V1497" s="48" t="s">
        <v>47</v>
      </c>
      <c r="W1497" s="23" t="s">
        <v>358</v>
      </c>
      <c r="X1497" s="7" t="s">
        <v>45</v>
      </c>
      <c r="Y1497" s="10">
        <v>295</v>
      </c>
      <c r="Z1497" s="23" t="s">
        <v>232</v>
      </c>
      <c r="AA1497" s="12" t="s">
        <v>960</v>
      </c>
      <c r="AB1497" s="51"/>
      <c r="AC1497" s="23"/>
      <c r="AF1497" s="23"/>
    </row>
    <row r="1498" spans="1:32" ht="15" customHeight="1" x14ac:dyDescent="0.25">
      <c r="A1498" s="30" t="s">
        <v>1936</v>
      </c>
      <c r="B1498" s="25">
        <v>45597</v>
      </c>
      <c r="C1498" s="29">
        <f>YEAR(B1498) - YEAR(_xlfn.MINIFS($B:$B, $A:$A, A1498)) + 1</f>
        <v>1</v>
      </c>
      <c r="D1498" s="15">
        <f>IF(C1498=1, 1500 - SUMIFS($Y:$Y, $A:$A, A1498, $C:$C, C1498, $E:$E, "Approved", $Z:$Z, "&lt;&gt;PFA GC", $F:$F, "&lt;&gt;No"),
   IF(C1498=2, 1000 - SUMIFS($Y:$Y, $A:$A, A1498, $C:$C, C1498, $E:$E, "Approved", $Z:$Z, "&lt;&gt;PFA GC", $F:$F, "&lt;&gt;No"),
   IF(C1498&gt;=3, 500 - SUMIFS($Y:$Y, $A:$A, A1498, $C:$C, C1498, $E:$E, "Approved", $Z:$Z, "&lt;&gt;PFA GC", $F:$F, "&lt;&gt;No"), "")))</f>
        <v>134</v>
      </c>
      <c r="E1498" s="16" t="s">
        <v>28</v>
      </c>
      <c r="F1498" s="28">
        <v>45611</v>
      </c>
      <c r="G1498" s="28" t="s">
        <v>30</v>
      </c>
      <c r="H1498" s="23" t="s">
        <v>959</v>
      </c>
      <c r="I1498" s="23" t="s">
        <v>94</v>
      </c>
      <c r="J1498" s="23">
        <v>68036</v>
      </c>
      <c r="K1498" s="37" t="s">
        <v>95</v>
      </c>
      <c r="L1498" s="20">
        <v>24159</v>
      </c>
      <c r="M1498" s="37" t="s">
        <v>96</v>
      </c>
      <c r="N1498" s="37" t="s">
        <v>97</v>
      </c>
      <c r="O1498" s="37" t="s">
        <v>98</v>
      </c>
      <c r="P1498" s="37" t="s">
        <v>270</v>
      </c>
      <c r="Q1498" s="37" t="s">
        <v>114</v>
      </c>
      <c r="R1498" s="7" t="s">
        <v>486</v>
      </c>
      <c r="S1498" s="23">
        <v>2</v>
      </c>
      <c r="T1498" s="43">
        <v>3800</v>
      </c>
      <c r="U1498" s="7">
        <v>120</v>
      </c>
      <c r="V1498" s="48" t="s">
        <v>47</v>
      </c>
      <c r="W1498" s="23" t="s">
        <v>358</v>
      </c>
      <c r="X1498" s="7" t="s">
        <v>43</v>
      </c>
      <c r="Y1498" s="10">
        <v>1071</v>
      </c>
      <c r="Z1498" s="41" t="s">
        <v>232</v>
      </c>
      <c r="AA1498" s="12" t="s">
        <v>961</v>
      </c>
      <c r="AB1498" s="51"/>
      <c r="AC1498" s="23"/>
      <c r="AF1498" s="23"/>
    </row>
    <row r="1499" spans="1:32" ht="15" customHeight="1" x14ac:dyDescent="0.25">
      <c r="A1499" s="30" t="s">
        <v>1937</v>
      </c>
      <c r="B1499" s="25">
        <v>45597</v>
      </c>
      <c r="C1499" s="29">
        <f>YEAR(B1499) - YEAR(_xlfn.MINIFS($B:$B, $A:$A, A1499)) + 1</f>
        <v>1</v>
      </c>
      <c r="D1499" s="15">
        <f>IF(C1499=1, 1500 - SUMIFS($Y:$Y, $A:$A, A1499, $C:$C, C1499, $E:$E, "Approved", $Z:$Z, "&lt;&gt;PFA GC", $F:$F, "&lt;&gt;No"),
   IF(C1499=2, 1000 - SUMIFS($Y:$Y, $A:$A, A1499, $C:$C, C1499, $E:$E, "Approved", $Z:$Z, "&lt;&gt;PFA GC", $F:$F, "&lt;&gt;No"),
   IF(C1499&gt;=3, 500 - SUMIFS($Y:$Y, $A:$A, A1499, $C:$C, C1499, $E:$E, "Approved", $Z:$Z, "&lt;&gt;PFA GC", $F:$F, "&lt;&gt;No"), "")))</f>
        <v>15.519999999999982</v>
      </c>
      <c r="E1499" s="16" t="s">
        <v>28</v>
      </c>
      <c r="F1499" s="28">
        <v>45601</v>
      </c>
      <c r="G1499" s="28" t="s">
        <v>30</v>
      </c>
      <c r="H1499" s="23" t="s">
        <v>100</v>
      </c>
      <c r="I1499" s="23" t="s">
        <v>94</v>
      </c>
      <c r="J1499" s="23">
        <v>68106</v>
      </c>
      <c r="K1499" s="37" t="s">
        <v>95</v>
      </c>
      <c r="L1499" s="20">
        <v>27554</v>
      </c>
      <c r="M1499" s="37" t="s">
        <v>108</v>
      </c>
      <c r="N1499" s="37" t="s">
        <v>97</v>
      </c>
      <c r="O1499" s="37" t="s">
        <v>98</v>
      </c>
      <c r="P1499" s="37" t="s">
        <v>303</v>
      </c>
      <c r="Q1499" s="37" t="s">
        <v>114</v>
      </c>
      <c r="R1499" s="7" t="s">
        <v>589</v>
      </c>
      <c r="S1499" s="23">
        <v>3</v>
      </c>
      <c r="T1499" s="43">
        <v>4000</v>
      </c>
      <c r="U1499" s="7">
        <v>10</v>
      </c>
      <c r="V1499" s="48" t="s">
        <v>84</v>
      </c>
      <c r="W1499" s="23" t="s">
        <v>526</v>
      </c>
      <c r="X1499" s="7" t="s">
        <v>34</v>
      </c>
      <c r="Y1499" s="10">
        <v>350</v>
      </c>
      <c r="Z1499" s="23" t="s">
        <v>35</v>
      </c>
      <c r="AA1499" s="12" t="s">
        <v>52</v>
      </c>
      <c r="AB1499" s="51"/>
      <c r="AC1499" s="23"/>
      <c r="AF1499" s="23"/>
    </row>
    <row r="1500" spans="1:32" ht="15" customHeight="1" x14ac:dyDescent="0.25">
      <c r="A1500" s="30" t="s">
        <v>1937</v>
      </c>
      <c r="B1500" s="25">
        <v>45597</v>
      </c>
      <c r="C1500" s="29">
        <f>YEAR(B1500) - YEAR(_xlfn.MINIFS($B:$B, $A:$A, A1500)) + 1</f>
        <v>1</v>
      </c>
      <c r="D1500" s="15">
        <f>IF(C1500=1, 1500 - SUMIFS($Y:$Y, $A:$A, A1500, $C:$C, C1500, $E:$E, "Approved", $Z:$Z, "&lt;&gt;PFA GC", $F:$F, "&lt;&gt;No"),
   IF(C1500=2, 1000 - SUMIFS($Y:$Y, $A:$A, A1500, $C:$C, C1500, $E:$E, "Approved", $Z:$Z, "&lt;&gt;PFA GC", $F:$F, "&lt;&gt;No"),
   IF(C1500&gt;=3, 500 - SUMIFS($Y:$Y, $A:$A, A1500, $C:$C, C1500, $E:$E, "Approved", $Z:$Z, "&lt;&gt;PFA GC", $F:$F, "&lt;&gt;No"), "")))</f>
        <v>15.519999999999982</v>
      </c>
      <c r="E1500" s="16" t="s">
        <v>28</v>
      </c>
      <c r="F1500" s="28">
        <v>45601</v>
      </c>
      <c r="G1500" s="28" t="s">
        <v>30</v>
      </c>
      <c r="H1500" s="23" t="s">
        <v>100</v>
      </c>
      <c r="I1500" s="23" t="s">
        <v>94</v>
      </c>
      <c r="J1500" s="23">
        <v>68106</v>
      </c>
      <c r="K1500" s="37" t="s">
        <v>95</v>
      </c>
      <c r="L1500" s="20">
        <v>27554</v>
      </c>
      <c r="M1500" s="37" t="s">
        <v>108</v>
      </c>
      <c r="N1500" s="37" t="s">
        <v>97</v>
      </c>
      <c r="O1500" s="37" t="s">
        <v>98</v>
      </c>
      <c r="P1500" s="37" t="s">
        <v>303</v>
      </c>
      <c r="Q1500" s="37" t="s">
        <v>114</v>
      </c>
      <c r="R1500" s="7" t="s">
        <v>589</v>
      </c>
      <c r="S1500" s="23">
        <v>3</v>
      </c>
      <c r="T1500" s="43">
        <v>4000</v>
      </c>
      <c r="U1500" s="7">
        <v>10</v>
      </c>
      <c r="V1500" s="48" t="s">
        <v>84</v>
      </c>
      <c r="W1500" s="23" t="s">
        <v>526</v>
      </c>
      <c r="X1500" s="7" t="s">
        <v>43</v>
      </c>
      <c r="Y1500" s="10">
        <v>1134.48</v>
      </c>
      <c r="Z1500" s="23"/>
      <c r="AA1500" s="12" t="s">
        <v>964</v>
      </c>
      <c r="AB1500" s="51"/>
      <c r="AC1500" s="23"/>
      <c r="AF1500" s="23"/>
    </row>
    <row r="1501" spans="1:32" ht="15" customHeight="1" x14ac:dyDescent="0.25">
      <c r="A1501" s="30" t="s">
        <v>1940</v>
      </c>
      <c r="B1501" s="25">
        <v>45600</v>
      </c>
      <c r="C1501" s="29">
        <f>YEAR(B1501) - YEAR(_xlfn.MINIFS($B:$B, $A:$A, A1501)) + 1</f>
        <v>1</v>
      </c>
      <c r="D1501" s="15">
        <f>IF(C1501=1, 1500 - SUMIFS($Y:$Y, $A:$A, A1501, $C:$C, C1501, $E:$E, "Approved", $Z:$Z, "&lt;&gt;PFA GC", $F:$F, "&lt;&gt;No"),
   IF(C1501=2, 1000 - SUMIFS($Y:$Y, $A:$A, A1501, $C:$C, C1501, $E:$E, "Approved", $Z:$Z, "&lt;&gt;PFA GC", $F:$F, "&lt;&gt;No"),
   IF(C1501&gt;=3, 500 - SUMIFS($Y:$Y, $A:$A, A1501, $C:$C, C1501, $E:$E, "Approved", $Z:$Z, "&lt;&gt;PFA GC", $F:$F, "&lt;&gt;No"), "")))</f>
        <v>500</v>
      </c>
      <c r="E1501" s="16" t="s">
        <v>28</v>
      </c>
      <c r="F1501" s="28">
        <v>45601</v>
      </c>
      <c r="G1501" s="28" t="s">
        <v>30</v>
      </c>
      <c r="H1501" s="23" t="s">
        <v>965</v>
      </c>
      <c r="I1501" s="23" t="s">
        <v>94</v>
      </c>
      <c r="J1501" s="23">
        <v>68335</v>
      </c>
      <c r="K1501" s="37" t="s">
        <v>95</v>
      </c>
      <c r="L1501" s="20">
        <v>22728</v>
      </c>
      <c r="M1501" s="37" t="s">
        <v>101</v>
      </c>
      <c r="N1501" s="37" t="s">
        <v>102</v>
      </c>
      <c r="O1501" s="37" t="s">
        <v>98</v>
      </c>
      <c r="P1501" s="37" t="s">
        <v>270</v>
      </c>
      <c r="Q1501" s="37" t="s">
        <v>114</v>
      </c>
      <c r="R1501" s="7" t="s">
        <v>488</v>
      </c>
      <c r="S1501" s="23">
        <v>1</v>
      </c>
      <c r="T1501" s="43">
        <v>963</v>
      </c>
      <c r="U1501" s="7">
        <v>180</v>
      </c>
      <c r="V1501" s="34" t="s">
        <v>81</v>
      </c>
      <c r="W1501" s="23" t="s">
        <v>610</v>
      </c>
      <c r="X1501" s="7" t="s">
        <v>34</v>
      </c>
      <c r="Y1501" s="10">
        <v>500</v>
      </c>
      <c r="Z1501" s="23" t="s">
        <v>35</v>
      </c>
      <c r="AA1501" s="12" t="s">
        <v>52</v>
      </c>
      <c r="AB1501" s="51"/>
      <c r="AC1501" s="23"/>
      <c r="AF1501" s="23"/>
    </row>
    <row r="1502" spans="1:32" ht="15" customHeight="1" x14ac:dyDescent="0.25">
      <c r="A1502" s="30" t="s">
        <v>1940</v>
      </c>
      <c r="B1502" s="25">
        <v>45600</v>
      </c>
      <c r="C1502" s="29">
        <f>YEAR(B1502) - YEAR(_xlfn.MINIFS($B:$B, $A:$A, A1502)) + 1</f>
        <v>1</v>
      </c>
      <c r="D1502" s="15">
        <f>IF(C1502=1, 1500 - SUMIFS($Y:$Y, $A:$A, A1502, $C:$C, C1502, $E:$E, "Approved", $Z:$Z, "&lt;&gt;PFA GC", $F:$F, "&lt;&gt;No"),
   IF(C1502=2, 1000 - SUMIFS($Y:$Y, $A:$A, A1502, $C:$C, C1502, $E:$E, "Approved", $Z:$Z, "&lt;&gt;PFA GC", $F:$F, "&lt;&gt;No"),
   IF(C1502&gt;=3, 500 - SUMIFS($Y:$Y, $A:$A, A1502, $C:$C, C1502, $E:$E, "Approved", $Z:$Z, "&lt;&gt;PFA GC", $F:$F, "&lt;&gt;No"), "")))</f>
        <v>500</v>
      </c>
      <c r="E1502" s="16" t="s">
        <v>28</v>
      </c>
      <c r="F1502" s="28">
        <v>45601</v>
      </c>
      <c r="G1502" s="28" t="s">
        <v>30</v>
      </c>
      <c r="H1502" s="23" t="s">
        <v>965</v>
      </c>
      <c r="I1502" s="23" t="s">
        <v>94</v>
      </c>
      <c r="J1502" s="23">
        <v>68335</v>
      </c>
      <c r="K1502" s="37" t="s">
        <v>95</v>
      </c>
      <c r="L1502" s="20">
        <v>22728</v>
      </c>
      <c r="M1502" s="37" t="s">
        <v>101</v>
      </c>
      <c r="N1502" s="37" t="s">
        <v>102</v>
      </c>
      <c r="O1502" s="37" t="s">
        <v>98</v>
      </c>
      <c r="P1502" s="37" t="s">
        <v>270</v>
      </c>
      <c r="Q1502" s="37" t="s">
        <v>114</v>
      </c>
      <c r="R1502" s="7" t="s">
        <v>488</v>
      </c>
      <c r="S1502" s="23">
        <v>1</v>
      </c>
      <c r="T1502" s="43">
        <v>963</v>
      </c>
      <c r="U1502" s="7">
        <v>180</v>
      </c>
      <c r="V1502" s="41" t="s">
        <v>81</v>
      </c>
      <c r="W1502" s="23" t="s">
        <v>610</v>
      </c>
      <c r="X1502" s="7" t="s">
        <v>40</v>
      </c>
      <c r="Y1502" s="10">
        <v>500</v>
      </c>
      <c r="Z1502" s="23" t="s">
        <v>35</v>
      </c>
      <c r="AA1502" s="12" t="s">
        <v>169</v>
      </c>
      <c r="AB1502" s="51"/>
      <c r="AC1502" s="23"/>
      <c r="AF1502" s="23"/>
    </row>
    <row r="1503" spans="1:32" ht="15" customHeight="1" x14ac:dyDescent="0.25">
      <c r="A1503" s="30" t="s">
        <v>1942</v>
      </c>
      <c r="B1503" s="25">
        <v>45601</v>
      </c>
      <c r="C1503" s="29">
        <f>YEAR(B1503) - YEAR(_xlfn.MINIFS($B:$B, $A:$A, A1503)) + 1</f>
        <v>1</v>
      </c>
      <c r="D1503" s="15">
        <f>IF(C1503=1, 1500 - SUMIFS($Y:$Y, $A:$A, A1503, $C:$C, C1503, $E:$E, "Approved", $Z:$Z, "&lt;&gt;PFA GC", $F:$F, "&lt;&gt;No"),
   IF(C1503=2, 1000 - SUMIFS($Y:$Y, $A:$A, A1503, $C:$C, C1503, $E:$E, "Approved", $Z:$Z, "&lt;&gt;PFA GC", $F:$F, "&lt;&gt;No"),
   IF(C1503&gt;=3, 500 - SUMIFS($Y:$Y, $A:$A, A1503, $C:$C, C1503, $E:$E, "Approved", $Z:$Z, "&lt;&gt;PFA GC", $F:$F, "&lt;&gt;No"), "")))</f>
        <v>1500</v>
      </c>
      <c r="E1503" s="36" t="s">
        <v>139</v>
      </c>
      <c r="F1503" s="28" t="s">
        <v>99</v>
      </c>
      <c r="G1503" s="29" t="s">
        <v>319</v>
      </c>
      <c r="H1503" s="23" t="s">
        <v>332</v>
      </c>
      <c r="I1503" s="23" t="s">
        <v>94</v>
      </c>
      <c r="J1503" s="23">
        <v>68434</v>
      </c>
      <c r="K1503" s="37" t="s">
        <v>95</v>
      </c>
      <c r="L1503" s="20">
        <v>20558</v>
      </c>
      <c r="M1503" s="37" t="s">
        <v>96</v>
      </c>
      <c r="N1503" s="37" t="s">
        <v>102</v>
      </c>
      <c r="O1503" s="37" t="s">
        <v>98</v>
      </c>
      <c r="P1503" s="37" t="s">
        <v>270</v>
      </c>
      <c r="Q1503" s="37" t="s">
        <v>231</v>
      </c>
      <c r="R1503" s="7" t="s">
        <v>507</v>
      </c>
      <c r="S1503" s="23">
        <v>2</v>
      </c>
      <c r="T1503" s="43">
        <v>3688</v>
      </c>
      <c r="U1503" s="7">
        <v>64</v>
      </c>
      <c r="V1503" s="22" t="s">
        <v>85</v>
      </c>
      <c r="W1503" s="23" t="s">
        <v>107</v>
      </c>
      <c r="X1503" s="7" t="s">
        <v>43</v>
      </c>
      <c r="Y1503" s="10">
        <v>1200</v>
      </c>
      <c r="Z1503" s="23"/>
      <c r="AA1503" s="12"/>
      <c r="AB1503" s="51"/>
      <c r="AC1503" s="29"/>
      <c r="AF1503" s="23"/>
    </row>
    <row r="1504" spans="1:32" ht="15" customHeight="1" x14ac:dyDescent="0.25">
      <c r="A1504" s="30" t="s">
        <v>1196</v>
      </c>
      <c r="B1504" s="25">
        <v>45601</v>
      </c>
      <c r="C1504" s="29">
        <f>YEAR(B1504) - YEAR(_xlfn.MINIFS($B:$B, $A:$A, A1504)) + 1</f>
        <v>2</v>
      </c>
      <c r="D1504" s="15">
        <f>IF(C1504=1, 1500 - SUMIFS($Y:$Y, $A:$A, A1504, $C:$C, C1504, $E:$E, "Approved", $Z:$Z, "&lt;&gt;PFA GC", $F:$F, "&lt;&gt;No"),
   IF(C1504=2, 1000 - SUMIFS($Y:$Y, $A:$A, A1504, $C:$C, C1504, $E:$E, "Approved", $Z:$Z, "&lt;&gt;PFA GC", $F:$F, "&lt;&gt;No"),
   IF(C1504&gt;=3, 500 - SUMIFS($Y:$Y, $A:$A, A1504, $C:$C, C1504, $E:$E, "Approved", $Z:$Z, "&lt;&gt;PFA GC", $F:$F, "&lt;&gt;No"), "")))</f>
        <v>750</v>
      </c>
      <c r="E1504" s="16" t="s">
        <v>28</v>
      </c>
      <c r="F1504" s="28">
        <v>45611</v>
      </c>
      <c r="G1504" s="28" t="s">
        <v>30</v>
      </c>
      <c r="H1504" s="23" t="s">
        <v>710</v>
      </c>
      <c r="I1504" s="23" t="s">
        <v>94</v>
      </c>
      <c r="J1504" s="23">
        <v>68003</v>
      </c>
      <c r="K1504" s="37" t="s">
        <v>95</v>
      </c>
      <c r="L1504" s="20">
        <v>20667</v>
      </c>
      <c r="M1504" s="37" t="s">
        <v>101</v>
      </c>
      <c r="N1504" s="37" t="s">
        <v>102</v>
      </c>
      <c r="O1504" s="37" t="s">
        <v>98</v>
      </c>
      <c r="P1504" s="37" t="s">
        <v>270</v>
      </c>
      <c r="Q1504" s="37" t="s">
        <v>114</v>
      </c>
      <c r="R1504" s="7" t="s">
        <v>486</v>
      </c>
      <c r="S1504" s="23">
        <v>3</v>
      </c>
      <c r="T1504" s="43">
        <v>21298.799999999999</v>
      </c>
      <c r="U1504" s="7">
        <v>50.2</v>
      </c>
      <c r="V1504" s="22" t="s">
        <v>32</v>
      </c>
      <c r="W1504" s="23" t="s">
        <v>250</v>
      </c>
      <c r="X1504" s="7" t="s">
        <v>34</v>
      </c>
      <c r="Y1504" s="10">
        <v>250</v>
      </c>
      <c r="Z1504" s="23" t="s">
        <v>37</v>
      </c>
      <c r="AA1504" s="12" t="s">
        <v>52</v>
      </c>
      <c r="AB1504" s="51"/>
      <c r="AC1504" s="23"/>
      <c r="AF1504" s="23"/>
    </row>
    <row r="1505" spans="1:32" ht="15" customHeight="1" x14ac:dyDescent="0.25">
      <c r="A1505" s="42" t="s">
        <v>1941</v>
      </c>
      <c r="B1505" s="32">
        <v>45601</v>
      </c>
      <c r="C1505" s="44">
        <f>YEAR(B1505) - YEAR(_xlfn.MINIFS($B:$B, $A:$A, A1505)) + 1</f>
        <v>1</v>
      </c>
      <c r="D1505" s="15">
        <f>IF(C1505=1, 1500 - SUMIFS($Y:$Y, $A:$A, A1505, $C:$C, C1505, $E:$E, "Approved", $Z:$Z, "&lt;&gt;PFA GC", $F:$F, "&lt;&gt;No"),
   IF(C1505=2, 1000 - SUMIFS($Y:$Y, $A:$A, A1505, $C:$C, C1505, $E:$E, "Approved", $Z:$Z, "&lt;&gt;PFA GC", $F:$F, "&lt;&gt;No"),
   IF(C1505&gt;=3, 500 - SUMIFS($Y:$Y, $A:$A, A1505, $C:$C, C1505, $E:$E, "Approved", $Z:$Z, "&lt;&gt;PFA GC", $F:$F, "&lt;&gt;No"), "")))</f>
        <v>1500</v>
      </c>
      <c r="E1505" s="16" t="s">
        <v>28</v>
      </c>
      <c r="F1505" s="49">
        <v>45601</v>
      </c>
      <c r="G1505" s="28" t="s">
        <v>30</v>
      </c>
      <c r="H1505" s="41"/>
      <c r="I1505" s="41"/>
      <c r="J1505" s="41"/>
      <c r="K1505" s="41"/>
      <c r="L1505" s="55">
        <v>36519</v>
      </c>
      <c r="M1505" s="41"/>
      <c r="N1505" s="41"/>
      <c r="O1505" s="41"/>
      <c r="P1505" s="41"/>
      <c r="Q1505" s="41"/>
      <c r="R1505" s="7"/>
      <c r="S1505" s="41"/>
      <c r="T1505" s="46"/>
      <c r="U1505" s="7"/>
      <c r="V1505" s="22" t="s">
        <v>32</v>
      </c>
      <c r="W1505" s="41" t="s">
        <v>693</v>
      </c>
      <c r="X1505" s="7" t="s">
        <v>34</v>
      </c>
      <c r="Y1505" s="10">
        <v>150</v>
      </c>
      <c r="Z1505" s="23" t="s">
        <v>89</v>
      </c>
      <c r="AA1505" s="41" t="s">
        <v>63</v>
      </c>
      <c r="AB1505" s="63"/>
      <c r="AC1505" s="41"/>
      <c r="AF1505" s="23"/>
    </row>
    <row r="1506" spans="1:32" ht="15" customHeight="1" x14ac:dyDescent="0.25">
      <c r="A1506" s="42" t="s">
        <v>1941</v>
      </c>
      <c r="B1506" s="32">
        <v>45601</v>
      </c>
      <c r="C1506" s="44">
        <f>YEAR(B1506) - YEAR(_xlfn.MINIFS($B:$B, $A:$A, A1506)) + 1</f>
        <v>1</v>
      </c>
      <c r="D1506" s="15">
        <f>IF(C1506=1, 1500 - SUMIFS($Y:$Y, $A:$A, A1506, $C:$C, C1506, $E:$E, "Approved", $Z:$Z, "&lt;&gt;PFA GC", $F:$F, "&lt;&gt;No"),
   IF(C1506=2, 1000 - SUMIFS($Y:$Y, $A:$A, A1506, $C:$C, C1506, $E:$E, "Approved", $Z:$Z, "&lt;&gt;PFA GC", $F:$F, "&lt;&gt;No"),
   IF(C1506&gt;=3, 500 - SUMIFS($Y:$Y, $A:$A, A1506, $C:$C, C1506, $E:$E, "Approved", $Z:$Z, "&lt;&gt;PFA GC", $F:$F, "&lt;&gt;No"), "")))</f>
        <v>1500</v>
      </c>
      <c r="E1506" s="16" t="s">
        <v>28</v>
      </c>
      <c r="F1506" s="49">
        <v>45601</v>
      </c>
      <c r="G1506" s="28" t="s">
        <v>30</v>
      </c>
      <c r="H1506" s="41"/>
      <c r="I1506" s="41"/>
      <c r="J1506" s="41"/>
      <c r="K1506" s="41"/>
      <c r="L1506" s="55">
        <v>36519</v>
      </c>
      <c r="M1506" s="41"/>
      <c r="N1506" s="41"/>
      <c r="O1506" s="41"/>
      <c r="P1506" s="41"/>
      <c r="Q1506" s="41"/>
      <c r="R1506" s="7"/>
      <c r="S1506" s="41"/>
      <c r="T1506" s="46"/>
      <c r="U1506" s="7"/>
      <c r="V1506" s="48" t="s">
        <v>32</v>
      </c>
      <c r="W1506" s="41" t="s">
        <v>693</v>
      </c>
      <c r="X1506" s="7" t="s">
        <v>34</v>
      </c>
      <c r="Y1506" s="10">
        <v>25</v>
      </c>
      <c r="Z1506" s="23" t="s">
        <v>89</v>
      </c>
      <c r="AA1506" s="41" t="s">
        <v>63</v>
      </c>
      <c r="AB1506" s="63"/>
      <c r="AC1506" s="41"/>
      <c r="AF1506" s="23"/>
    </row>
    <row r="1507" spans="1:32" ht="15" customHeight="1" x14ac:dyDescent="0.25">
      <c r="A1507" s="30" t="s">
        <v>1807</v>
      </c>
      <c r="B1507" s="25">
        <v>45602</v>
      </c>
      <c r="C1507" s="29">
        <f>YEAR(B1507) - YEAR(_xlfn.MINIFS($B:$B, $A:$A, A1507)) + 1</f>
        <v>1</v>
      </c>
      <c r="D1507" s="15">
        <f>IF(C1507=1, 1500 - SUMIFS($Y:$Y, $A:$A, A1507, $C:$C, C1507, $E:$E, "Approved", $Z:$Z, "&lt;&gt;PFA GC", $F:$F, "&lt;&gt;No"),
   IF(C1507=2, 1000 - SUMIFS($Y:$Y, $A:$A, A1507, $C:$C, C1507, $E:$E, "Approved", $Z:$Z, "&lt;&gt;PFA GC", $F:$F, "&lt;&gt;No"),
   IF(C1507&gt;=3, 500 - SUMIFS($Y:$Y, $A:$A, A1507, $C:$C, C1507, $E:$E, "Approved", $Z:$Z, "&lt;&gt;PFA GC", $F:$F, "&lt;&gt;No"), "")))</f>
        <v>0</v>
      </c>
      <c r="E1507" s="16" t="s">
        <v>28</v>
      </c>
      <c r="F1507" s="28">
        <v>45611</v>
      </c>
      <c r="G1507" s="28" t="s">
        <v>30</v>
      </c>
      <c r="H1507" s="23" t="s">
        <v>143</v>
      </c>
      <c r="I1507" s="23" t="s">
        <v>94</v>
      </c>
      <c r="J1507" s="23">
        <v>68901</v>
      </c>
      <c r="K1507" s="37" t="s">
        <v>95</v>
      </c>
      <c r="L1507" s="20">
        <v>16041</v>
      </c>
      <c r="M1507" s="37" t="s">
        <v>111</v>
      </c>
      <c r="N1507" s="37" t="s">
        <v>97</v>
      </c>
      <c r="O1507" s="37" t="s">
        <v>98</v>
      </c>
      <c r="P1507" s="37" t="s">
        <v>270</v>
      </c>
      <c r="Q1507" s="37" t="s">
        <v>114</v>
      </c>
      <c r="R1507" s="7" t="s">
        <v>486</v>
      </c>
      <c r="S1507" s="23">
        <v>2</v>
      </c>
      <c r="T1507" s="43">
        <v>1712</v>
      </c>
      <c r="U1507" s="7">
        <v>5</v>
      </c>
      <c r="V1507" s="48" t="s">
        <v>144</v>
      </c>
      <c r="W1507" s="23" t="s">
        <v>145</v>
      </c>
      <c r="X1507" s="7" t="s">
        <v>43</v>
      </c>
      <c r="Y1507" s="10">
        <v>500</v>
      </c>
      <c r="Z1507" s="41" t="s">
        <v>232</v>
      </c>
      <c r="AA1507" s="12" t="s">
        <v>966</v>
      </c>
      <c r="AB1507" s="51"/>
      <c r="AC1507" s="23"/>
      <c r="AF1507" s="23"/>
    </row>
    <row r="1508" spans="1:32" ht="15" customHeight="1" x14ac:dyDescent="0.25">
      <c r="A1508" s="30" t="s">
        <v>1944</v>
      </c>
      <c r="B1508" s="25">
        <v>45602</v>
      </c>
      <c r="C1508" s="29">
        <f>YEAR(B1508) - YEAR(_xlfn.MINIFS($B:$B, $A:$A, A1508)) + 1</f>
        <v>1</v>
      </c>
      <c r="D1508" s="15">
        <f>IF(C1508=1, 1500 - SUMIFS($Y:$Y, $A:$A, A1508, $C:$C, C1508, $E:$E, "Approved", $Z:$Z, "&lt;&gt;PFA GC", $F:$F, "&lt;&gt;No"),
   IF(C1508=2, 1000 - SUMIFS($Y:$Y, $A:$A, A1508, $C:$C, C1508, $E:$E, "Approved", $Z:$Z, "&lt;&gt;PFA GC", $F:$F, "&lt;&gt;No"),
   IF(C1508&gt;=3, 500 - SUMIFS($Y:$Y, $A:$A, A1508, $C:$C, C1508, $E:$E, "Approved", $Z:$Z, "&lt;&gt;PFA GC", $F:$F, "&lt;&gt;No"), "")))</f>
        <v>172</v>
      </c>
      <c r="E1508" s="16" t="s">
        <v>28</v>
      </c>
      <c r="F1508" s="28">
        <v>45611</v>
      </c>
      <c r="G1508" s="28" t="s">
        <v>30</v>
      </c>
      <c r="H1508" s="23" t="s">
        <v>100</v>
      </c>
      <c r="I1508" s="23" t="s">
        <v>94</v>
      </c>
      <c r="J1508" s="23" t="s">
        <v>969</v>
      </c>
      <c r="K1508" s="37" t="s">
        <v>95</v>
      </c>
      <c r="L1508" s="20">
        <v>16750</v>
      </c>
      <c r="M1508" s="37" t="s">
        <v>108</v>
      </c>
      <c r="N1508" s="37" t="s">
        <v>97</v>
      </c>
      <c r="O1508" s="37" t="s">
        <v>98</v>
      </c>
      <c r="P1508" s="37" t="s">
        <v>270</v>
      </c>
      <c r="Q1508" s="37" t="s">
        <v>114</v>
      </c>
      <c r="R1508" s="7" t="s">
        <v>519</v>
      </c>
      <c r="S1508" s="23">
        <v>1</v>
      </c>
      <c r="T1508" s="43">
        <v>2748.5</v>
      </c>
      <c r="U1508" s="7">
        <v>11</v>
      </c>
      <c r="V1508" s="48" t="s">
        <v>84</v>
      </c>
      <c r="W1508" s="23" t="s">
        <v>782</v>
      </c>
      <c r="X1508" s="7" t="s">
        <v>43</v>
      </c>
      <c r="Y1508" s="10">
        <v>1328</v>
      </c>
      <c r="Z1508" s="41" t="s">
        <v>232</v>
      </c>
      <c r="AA1508" s="12" t="s">
        <v>970</v>
      </c>
      <c r="AB1508" s="51"/>
      <c r="AC1508" s="23"/>
      <c r="AF1508" s="23"/>
    </row>
    <row r="1509" spans="1:32" ht="15" customHeight="1" x14ac:dyDescent="0.25">
      <c r="A1509" s="30" t="s">
        <v>1790</v>
      </c>
      <c r="B1509" s="25">
        <v>45602</v>
      </c>
      <c r="C1509" s="29">
        <f>YEAR(B1509) - YEAR(_xlfn.MINIFS($B:$B, $A:$A, A1509)) + 1</f>
        <v>1</v>
      </c>
      <c r="D1509" s="15">
        <f>IF(C1509=1, 1500 - SUMIFS($Y:$Y, $A:$A, A1509, $C:$C, C1509, $E:$E, "Approved", $Z:$Z, "&lt;&gt;PFA GC", $F:$F, "&lt;&gt;No"),
   IF(C1509=2, 1000 - SUMIFS($Y:$Y, $A:$A, A1509, $C:$C, C1509, $E:$E, "Approved", $Z:$Z, "&lt;&gt;PFA GC", $F:$F, "&lt;&gt;No"),
   IF(C1509&gt;=3, 500 - SUMIFS($Y:$Y, $A:$A, A1509, $C:$C, C1509, $E:$E, "Approved", $Z:$Z, "&lt;&gt;PFA GC", $F:$F, "&lt;&gt;No"), "")))</f>
        <v>196.65000000000009</v>
      </c>
      <c r="E1509" s="16" t="s">
        <v>28</v>
      </c>
      <c r="F1509" s="49">
        <v>45622</v>
      </c>
      <c r="G1509" s="49" t="s">
        <v>30</v>
      </c>
      <c r="H1509" s="23" t="s">
        <v>93</v>
      </c>
      <c r="I1509" s="23" t="s">
        <v>94</v>
      </c>
      <c r="J1509" s="23">
        <v>68521</v>
      </c>
      <c r="K1509" s="37" t="s">
        <v>95</v>
      </c>
      <c r="L1509" s="20">
        <v>18446</v>
      </c>
      <c r="M1509" s="37" t="s">
        <v>96</v>
      </c>
      <c r="N1509" s="37" t="s">
        <v>102</v>
      </c>
      <c r="O1509" s="37" t="s">
        <v>98</v>
      </c>
      <c r="P1509" s="37" t="s">
        <v>270</v>
      </c>
      <c r="Q1509" s="37" t="s">
        <v>114</v>
      </c>
      <c r="R1509" s="7" t="s">
        <v>517</v>
      </c>
      <c r="S1509" s="23">
        <v>2</v>
      </c>
      <c r="T1509" s="43">
        <v>4022.68</v>
      </c>
      <c r="U1509" s="7">
        <v>37</v>
      </c>
      <c r="V1509" s="41" t="s">
        <v>81</v>
      </c>
      <c r="W1509" s="23" t="s">
        <v>610</v>
      </c>
      <c r="X1509" s="7" t="s">
        <v>34</v>
      </c>
      <c r="Y1509" s="10">
        <v>250</v>
      </c>
      <c r="Z1509" s="23" t="s">
        <v>37</v>
      </c>
      <c r="AA1509" s="12" t="s">
        <v>52</v>
      </c>
      <c r="AB1509" s="51"/>
      <c r="AC1509" s="23" t="s">
        <v>136</v>
      </c>
      <c r="AF1509" s="23"/>
    </row>
    <row r="1510" spans="1:32" ht="15" customHeight="1" x14ac:dyDescent="0.25">
      <c r="A1510" s="30" t="s">
        <v>1943</v>
      </c>
      <c r="B1510" s="25">
        <v>45602</v>
      </c>
      <c r="C1510" s="29">
        <f>YEAR(B1510) - YEAR(_xlfn.MINIFS($B:$B, $A:$A, A1510)) + 1</f>
        <v>1</v>
      </c>
      <c r="D1510" s="15">
        <f>IF(C1510=1, 1500 - SUMIFS($Y:$Y, $A:$A, A1510, $C:$C, C1510, $E:$E, "Approved", $Z:$Z, "&lt;&gt;PFA GC", $F:$F, "&lt;&gt;No"),
   IF(C1510=2, 1000 - SUMIFS($Y:$Y, $A:$A, A1510, $C:$C, C1510, $E:$E, "Approved", $Z:$Z, "&lt;&gt;PFA GC", $F:$F, "&lt;&gt;No"),
   IF(C1510&gt;=3, 500 - SUMIFS($Y:$Y, $A:$A, A1510, $C:$C, C1510, $E:$E, "Approved", $Z:$Z, "&lt;&gt;PFA GC", $F:$F, "&lt;&gt;No"), "")))</f>
        <v>1000</v>
      </c>
      <c r="E1510" s="16" t="s">
        <v>28</v>
      </c>
      <c r="F1510" s="28">
        <v>45611</v>
      </c>
      <c r="G1510" s="28" t="s">
        <v>30</v>
      </c>
      <c r="H1510" s="23" t="s">
        <v>967</v>
      </c>
      <c r="I1510" s="23" t="s">
        <v>94</v>
      </c>
      <c r="J1510" s="23">
        <v>68376</v>
      </c>
      <c r="K1510" s="37" t="s">
        <v>95</v>
      </c>
      <c r="L1510" s="20">
        <v>24083</v>
      </c>
      <c r="M1510" s="37" t="s">
        <v>96</v>
      </c>
      <c r="N1510" s="37" t="s">
        <v>97</v>
      </c>
      <c r="O1510" s="37" t="s">
        <v>98</v>
      </c>
      <c r="P1510" s="37" t="s">
        <v>270</v>
      </c>
      <c r="Q1510" s="37" t="s">
        <v>114</v>
      </c>
      <c r="R1510" s="7" t="s">
        <v>507</v>
      </c>
      <c r="S1510" s="23">
        <v>2</v>
      </c>
      <c r="T1510" s="43">
        <v>4988</v>
      </c>
      <c r="U1510" s="7">
        <v>160</v>
      </c>
      <c r="V1510" s="34" t="s">
        <v>81</v>
      </c>
      <c r="W1510" s="41" t="s">
        <v>883</v>
      </c>
      <c r="X1510" s="7" t="s">
        <v>40</v>
      </c>
      <c r="Y1510" s="10">
        <v>500</v>
      </c>
      <c r="Z1510" s="23" t="s">
        <v>37</v>
      </c>
      <c r="AA1510" s="12" t="s">
        <v>169</v>
      </c>
      <c r="AB1510" s="51"/>
      <c r="AC1510" s="23"/>
      <c r="AF1510" s="23"/>
    </row>
    <row r="1511" spans="1:32" ht="15" customHeight="1" x14ac:dyDescent="0.25">
      <c r="A1511" s="42" t="s">
        <v>1218</v>
      </c>
      <c r="B1511" s="32">
        <v>45602</v>
      </c>
      <c r="C1511" s="44">
        <f>YEAR(B1511) - YEAR(_xlfn.MINIFS($B:$B, $A:$A, A1511)) + 1</f>
        <v>2</v>
      </c>
      <c r="D1511" s="15">
        <f>IF(C1511=1, 1500 - SUMIFS($Y:$Y, $A:$A, A1511, $C:$C, C1511, $E:$E, "Approved", $Z:$Z, "&lt;&gt;PFA GC", $F:$F, "&lt;&gt;No"),
   IF(C1511=2, 1000 - SUMIFS($Y:$Y, $A:$A, A1511, $C:$C, C1511, $E:$E, "Approved", $Z:$Z, "&lt;&gt;PFA GC", $F:$F, "&lt;&gt;No"),
   IF(C1511&gt;=3, 500 - SUMIFS($Y:$Y, $A:$A, A1511, $C:$C, C1511, $E:$E, "Approved", $Z:$Z, "&lt;&gt;PFA GC", $F:$F, "&lt;&gt;No"), "")))</f>
        <v>1000</v>
      </c>
      <c r="E1511" s="16" t="s">
        <v>28</v>
      </c>
      <c r="F1511" s="49">
        <v>45602</v>
      </c>
      <c r="G1511" s="28" t="s">
        <v>30</v>
      </c>
      <c r="H1511" s="41"/>
      <c r="I1511" s="41"/>
      <c r="J1511" s="41"/>
      <c r="K1511" s="41"/>
      <c r="L1511" s="55">
        <v>28490</v>
      </c>
      <c r="M1511" s="41"/>
      <c r="N1511" s="41"/>
      <c r="O1511" s="41"/>
      <c r="P1511" s="41"/>
      <c r="Q1511" s="41"/>
      <c r="R1511" s="7"/>
      <c r="S1511" s="41"/>
      <c r="T1511" s="46"/>
      <c r="U1511" s="7"/>
      <c r="V1511" s="22" t="s">
        <v>32</v>
      </c>
      <c r="W1511" s="41" t="s">
        <v>61</v>
      </c>
      <c r="X1511" s="7" t="s">
        <v>34</v>
      </c>
      <c r="Y1511" s="10">
        <v>25</v>
      </c>
      <c r="Z1511" s="23" t="s">
        <v>89</v>
      </c>
      <c r="AA1511" s="41" t="s">
        <v>63</v>
      </c>
      <c r="AB1511" s="63"/>
      <c r="AC1511" s="41"/>
      <c r="AF1511" s="23"/>
    </row>
    <row r="1512" spans="1:32" ht="15" customHeight="1" x14ac:dyDescent="0.25">
      <c r="A1512" s="30" t="s">
        <v>1447</v>
      </c>
      <c r="B1512" s="25">
        <v>45602</v>
      </c>
      <c r="C1512" s="29">
        <f>YEAR(B1512) - YEAR(_xlfn.MINIFS($B:$B, $A:$A, A1512)) + 1</f>
        <v>2</v>
      </c>
      <c r="D1512" s="15">
        <f>IF(C1512=1, 1500 - SUMIFS($Y:$Y, $A:$A, A1512, $C:$C, C1512, $E:$E, "Approved", $Z:$Z, "&lt;&gt;PFA GC", $F:$F, "&lt;&gt;No"),
   IF(C1512=2, 1000 - SUMIFS($Y:$Y, $A:$A, A1512, $C:$C, C1512, $E:$E, "Approved", $Z:$Z, "&lt;&gt;PFA GC", $F:$F, "&lt;&gt;No"),
   IF(C1512&gt;=3, 500 - SUMIFS($Y:$Y, $A:$A, A1512, $C:$C, C1512, $E:$E, "Approved", $Z:$Z, "&lt;&gt;PFA GC", $F:$F, "&lt;&gt;No"), "")))</f>
        <v>-54.75</v>
      </c>
      <c r="E1512" s="16" t="s">
        <v>28</v>
      </c>
      <c r="F1512" s="28">
        <v>45602</v>
      </c>
      <c r="G1512" s="28" t="s">
        <v>30</v>
      </c>
      <c r="H1512" s="23" t="s">
        <v>476</v>
      </c>
      <c r="I1512" s="23" t="s">
        <v>94</v>
      </c>
      <c r="J1512" s="23">
        <v>68803</v>
      </c>
      <c r="K1512" s="37" t="s">
        <v>106</v>
      </c>
      <c r="L1512" s="20">
        <v>31470</v>
      </c>
      <c r="M1512" s="37" t="s">
        <v>101</v>
      </c>
      <c r="N1512" s="37" t="s">
        <v>97</v>
      </c>
      <c r="O1512" s="37" t="s">
        <v>98</v>
      </c>
      <c r="P1512" s="37" t="s">
        <v>303</v>
      </c>
      <c r="Q1512" s="37" t="s">
        <v>114</v>
      </c>
      <c r="R1512" s="7" t="s">
        <v>488</v>
      </c>
      <c r="S1512" s="23">
        <v>2</v>
      </c>
      <c r="T1512" s="43">
        <v>0</v>
      </c>
      <c r="U1512" s="7">
        <v>10</v>
      </c>
      <c r="V1512" s="22" t="s">
        <v>32</v>
      </c>
      <c r="W1512" s="23" t="s">
        <v>878</v>
      </c>
      <c r="X1512" s="7" t="s">
        <v>33</v>
      </c>
      <c r="Y1512" s="10">
        <v>554.75</v>
      </c>
      <c r="Z1512" s="23" t="s">
        <v>38</v>
      </c>
      <c r="AA1512" s="12" t="s">
        <v>968</v>
      </c>
      <c r="AB1512" s="51"/>
      <c r="AC1512" s="23"/>
      <c r="AF1512" s="23"/>
    </row>
    <row r="1513" spans="1:32" ht="15" customHeight="1" x14ac:dyDescent="0.25">
      <c r="A1513" s="30" t="s">
        <v>1945</v>
      </c>
      <c r="B1513" s="25">
        <v>45603</v>
      </c>
      <c r="C1513" s="29">
        <f>YEAR(B1513) - YEAR(_xlfn.MINIFS($B:$B, $A:$A, A1513)) + 1</f>
        <v>1</v>
      </c>
      <c r="D1513" s="15">
        <f>IF(C1513=1, 1500 - SUMIFS($Y:$Y, $A:$A, A1513, $C:$C, C1513, $E:$E, "Approved", $Z:$Z, "&lt;&gt;PFA GC", $F:$F, "&lt;&gt;No"),
   IF(C1513=2, 1000 - SUMIFS($Y:$Y, $A:$A, A1513, $C:$C, C1513, $E:$E, "Approved", $Z:$Z, "&lt;&gt;PFA GC", $F:$F, "&lt;&gt;No"),
   IF(C1513&gt;=3, 500 - SUMIFS($Y:$Y, $A:$A, A1513, $C:$C, C1513, $E:$E, "Approved", $Z:$Z, "&lt;&gt;PFA GC", $F:$F, "&lt;&gt;No"), "")))</f>
        <v>12</v>
      </c>
      <c r="E1513" s="16" t="s">
        <v>28</v>
      </c>
      <c r="F1513" s="28">
        <v>45611</v>
      </c>
      <c r="G1513" s="28" t="s">
        <v>30</v>
      </c>
      <c r="H1513" s="23" t="s">
        <v>93</v>
      </c>
      <c r="I1513" s="23" t="s">
        <v>94</v>
      </c>
      <c r="J1513" s="23">
        <v>68528</v>
      </c>
      <c r="K1513" s="37" t="s">
        <v>95</v>
      </c>
      <c r="L1513" s="20">
        <v>26581</v>
      </c>
      <c r="M1513" s="37" t="s">
        <v>101</v>
      </c>
      <c r="N1513" s="37" t="s">
        <v>102</v>
      </c>
      <c r="O1513" s="37" t="s">
        <v>98</v>
      </c>
      <c r="P1513" s="37" t="s">
        <v>270</v>
      </c>
      <c r="Q1513" s="37" t="s">
        <v>114</v>
      </c>
      <c r="R1513" s="7" t="s">
        <v>488</v>
      </c>
      <c r="S1513" s="23">
        <v>2</v>
      </c>
      <c r="T1513" s="43">
        <v>2003.1</v>
      </c>
      <c r="U1513" s="7">
        <v>28</v>
      </c>
      <c r="V1513" s="34" t="s">
        <v>81</v>
      </c>
      <c r="W1513" s="23" t="s">
        <v>610</v>
      </c>
      <c r="X1513" s="7" t="s">
        <v>40</v>
      </c>
      <c r="Y1513" s="10">
        <v>250</v>
      </c>
      <c r="Z1513" s="23" t="s">
        <v>37</v>
      </c>
      <c r="AA1513" s="12" t="s">
        <v>169</v>
      </c>
      <c r="AB1513" s="51"/>
      <c r="AC1513" s="23"/>
      <c r="AF1513" s="23"/>
    </row>
    <row r="1514" spans="1:32" ht="15" customHeight="1" x14ac:dyDescent="0.25">
      <c r="A1514" s="30" t="s">
        <v>1945</v>
      </c>
      <c r="B1514" s="25">
        <v>45603</v>
      </c>
      <c r="C1514" s="29">
        <f>YEAR(B1514) - YEAR(_xlfn.MINIFS($B:$B, $A:$A, A1514)) + 1</f>
        <v>1</v>
      </c>
      <c r="D1514" s="15">
        <f>IF(C1514=1, 1500 - SUMIFS($Y:$Y, $A:$A, A1514, $C:$C, C1514, $E:$E, "Approved", $Z:$Z, "&lt;&gt;PFA GC", $F:$F, "&lt;&gt;No"),
   IF(C1514=2, 1000 - SUMIFS($Y:$Y, $A:$A, A1514, $C:$C, C1514, $E:$E, "Approved", $Z:$Z, "&lt;&gt;PFA GC", $F:$F, "&lt;&gt;No"),
   IF(C1514&gt;=3, 500 - SUMIFS($Y:$Y, $A:$A, A1514, $C:$C, C1514, $E:$E, "Approved", $Z:$Z, "&lt;&gt;PFA GC", $F:$F, "&lt;&gt;No"), "")))</f>
        <v>12</v>
      </c>
      <c r="E1514" s="16" t="s">
        <v>28</v>
      </c>
      <c r="F1514" s="28">
        <v>45611</v>
      </c>
      <c r="G1514" s="28" t="s">
        <v>30</v>
      </c>
      <c r="H1514" s="23" t="s">
        <v>93</v>
      </c>
      <c r="I1514" s="23" t="s">
        <v>94</v>
      </c>
      <c r="J1514" s="23">
        <v>68528</v>
      </c>
      <c r="K1514" s="37" t="s">
        <v>95</v>
      </c>
      <c r="L1514" s="20">
        <v>26581</v>
      </c>
      <c r="M1514" s="37" t="s">
        <v>101</v>
      </c>
      <c r="N1514" s="37" t="s">
        <v>102</v>
      </c>
      <c r="O1514" s="37" t="s">
        <v>98</v>
      </c>
      <c r="P1514" s="37" t="s">
        <v>270</v>
      </c>
      <c r="Q1514" s="37" t="s">
        <v>114</v>
      </c>
      <c r="R1514" s="7" t="s">
        <v>488</v>
      </c>
      <c r="S1514" s="23">
        <v>2</v>
      </c>
      <c r="T1514" s="43">
        <v>2003.1</v>
      </c>
      <c r="U1514" s="7">
        <v>28</v>
      </c>
      <c r="V1514" s="34" t="s">
        <v>81</v>
      </c>
      <c r="W1514" s="23" t="s">
        <v>610</v>
      </c>
      <c r="X1514" s="7" t="s">
        <v>43</v>
      </c>
      <c r="Y1514" s="10">
        <v>544</v>
      </c>
      <c r="Z1514" s="41" t="s">
        <v>232</v>
      </c>
      <c r="AA1514" s="12" t="s">
        <v>971</v>
      </c>
      <c r="AB1514" s="51"/>
      <c r="AC1514" s="23"/>
      <c r="AF1514" s="23"/>
    </row>
    <row r="1515" spans="1:32" ht="15" customHeight="1" x14ac:dyDescent="0.25">
      <c r="A1515" s="30" t="s">
        <v>1946</v>
      </c>
      <c r="B1515" s="25">
        <v>45603</v>
      </c>
      <c r="C1515" s="29">
        <f>YEAR(B1515) - YEAR(_xlfn.MINIFS($B:$B, $A:$A, A1515)) + 1</f>
        <v>1</v>
      </c>
      <c r="D1515" s="15">
        <f>IF(C1515=1, 1500 - SUMIFS($Y:$Y, $A:$A, A1515, $C:$C, C1515, $E:$E, "Approved", $Z:$Z, "&lt;&gt;PFA GC", $F:$F, "&lt;&gt;No"),
   IF(C1515=2, 1000 - SUMIFS($Y:$Y, $A:$A, A1515, $C:$C, C1515, $E:$E, "Approved", $Z:$Z, "&lt;&gt;PFA GC", $F:$F, "&lt;&gt;No"),
   IF(C1515&gt;=3, 500 - SUMIFS($Y:$Y, $A:$A, A1515, $C:$C, C1515, $E:$E, "Approved", $Z:$Z, "&lt;&gt;PFA GC", $F:$F, "&lt;&gt;No"), "")))</f>
        <v>1500</v>
      </c>
      <c r="E1515" s="16" t="s">
        <v>147</v>
      </c>
      <c r="F1515" s="28" t="s">
        <v>99</v>
      </c>
      <c r="G1515" s="29" t="s">
        <v>962</v>
      </c>
      <c r="H1515" s="23" t="s">
        <v>546</v>
      </c>
      <c r="I1515" s="23" t="s">
        <v>94</v>
      </c>
      <c r="J1515" s="23">
        <v>68420</v>
      </c>
      <c r="K1515" s="37" t="s">
        <v>95</v>
      </c>
      <c r="L1515" s="20">
        <v>26806</v>
      </c>
      <c r="M1515" s="37" t="s">
        <v>96</v>
      </c>
      <c r="N1515" s="37" t="s">
        <v>97</v>
      </c>
      <c r="O1515" s="37" t="s">
        <v>98</v>
      </c>
      <c r="P1515" s="37" t="s">
        <v>270</v>
      </c>
      <c r="Q1515" s="37" t="s">
        <v>114</v>
      </c>
      <c r="R1515" s="7" t="s">
        <v>507</v>
      </c>
      <c r="S1515" s="23">
        <v>2</v>
      </c>
      <c r="T1515" s="43">
        <v>5000</v>
      </c>
      <c r="U1515" s="7" t="s">
        <v>974</v>
      </c>
      <c r="V1515" s="34" t="s">
        <v>81</v>
      </c>
      <c r="W1515" s="41" t="s">
        <v>883</v>
      </c>
      <c r="X1515" s="7" t="s">
        <v>141</v>
      </c>
      <c r="Y1515" s="10">
        <v>1500</v>
      </c>
      <c r="Z1515" s="23"/>
      <c r="AA1515" s="12"/>
      <c r="AB1515" s="51"/>
      <c r="AC1515" s="29"/>
      <c r="AF1515" s="23"/>
    </row>
    <row r="1516" spans="1:32" ht="15" customHeight="1" x14ac:dyDescent="0.25">
      <c r="A1516" s="30" t="s">
        <v>1947</v>
      </c>
      <c r="B1516" s="25">
        <v>45603</v>
      </c>
      <c r="C1516" s="29">
        <f>YEAR(B1516) - YEAR(_xlfn.MINIFS($B:$B, $A:$A, A1516)) + 1</f>
        <v>1</v>
      </c>
      <c r="D1516" s="15">
        <f>IF(C1516=1, 1500 - SUMIFS($Y:$Y, $A:$A, A1516, $C:$C, C1516, $E:$E, "Approved", $Z:$Z, "&lt;&gt;PFA GC", $F:$F, "&lt;&gt;No"),
   IF(C1516=2, 1000 - SUMIFS($Y:$Y, $A:$A, A1516, $C:$C, C1516, $E:$E, "Approved", $Z:$Z, "&lt;&gt;PFA GC", $F:$F, "&lt;&gt;No"),
   IF(C1516&gt;=3, 500 - SUMIFS($Y:$Y, $A:$A, A1516, $C:$C, C1516, $E:$E, "Approved", $Z:$Z, "&lt;&gt;PFA GC", $F:$F, "&lt;&gt;No"), "")))</f>
        <v>300</v>
      </c>
      <c r="E1516" s="16" t="s">
        <v>28</v>
      </c>
      <c r="F1516" s="28">
        <v>45611</v>
      </c>
      <c r="G1516" s="28" t="s">
        <v>30</v>
      </c>
      <c r="H1516" s="23" t="s">
        <v>120</v>
      </c>
      <c r="I1516" s="23" t="s">
        <v>94</v>
      </c>
      <c r="J1516" s="23">
        <v>68801</v>
      </c>
      <c r="K1516" s="37" t="s">
        <v>95</v>
      </c>
      <c r="L1516" s="20">
        <v>29322</v>
      </c>
      <c r="M1516" s="37" t="s">
        <v>96</v>
      </c>
      <c r="N1516" s="37" t="s">
        <v>97</v>
      </c>
      <c r="O1516" s="37" t="s">
        <v>180</v>
      </c>
      <c r="P1516" s="37" t="s">
        <v>270</v>
      </c>
      <c r="Q1516" s="37" t="s">
        <v>114</v>
      </c>
      <c r="R1516" s="7" t="s">
        <v>507</v>
      </c>
      <c r="S1516" s="23">
        <v>6</v>
      </c>
      <c r="T1516" s="43">
        <v>1030</v>
      </c>
      <c r="U1516" s="7">
        <v>5</v>
      </c>
      <c r="V1516" s="48" t="s">
        <v>144</v>
      </c>
      <c r="W1516" s="23" t="s">
        <v>844</v>
      </c>
      <c r="X1516" s="7" t="s">
        <v>43</v>
      </c>
      <c r="Y1516" s="10">
        <v>1200</v>
      </c>
      <c r="Z1516" s="41" t="s">
        <v>232</v>
      </c>
      <c r="AA1516" s="12" t="s">
        <v>975</v>
      </c>
      <c r="AB1516" s="51"/>
      <c r="AC1516" s="23"/>
      <c r="AF1516" s="23"/>
    </row>
    <row r="1517" spans="1:32" ht="15" customHeight="1" x14ac:dyDescent="0.25">
      <c r="A1517" s="30" t="s">
        <v>1275</v>
      </c>
      <c r="B1517" s="25">
        <v>45603</v>
      </c>
      <c r="C1517" s="29">
        <f>YEAR(B1517) - YEAR(_xlfn.MINIFS($B:$B, $A:$A, A1517)) + 1</f>
        <v>2</v>
      </c>
      <c r="D1517" s="15">
        <f>IF(C1517=1, 1500 - SUMIFS($Y:$Y, $A:$A, A1517, $C:$C, C1517, $E:$E, "Approved", $Z:$Z, "&lt;&gt;PFA GC", $F:$F, "&lt;&gt;No"),
   IF(C1517=2, 1000 - SUMIFS($Y:$Y, $A:$A, A1517, $C:$C, C1517, $E:$E, "Approved", $Z:$Z, "&lt;&gt;PFA GC", $F:$F, "&lt;&gt;No"),
   IF(C1517&gt;=3, 500 - SUMIFS($Y:$Y, $A:$A, A1517, $C:$C, C1517, $E:$E, "Approved", $Z:$Z, "&lt;&gt;PFA GC", $F:$F, "&lt;&gt;No"), "")))</f>
        <v>0.46000000000003638</v>
      </c>
      <c r="E1517" s="16" t="s">
        <v>28</v>
      </c>
      <c r="F1517" s="28">
        <v>45611</v>
      </c>
      <c r="G1517" s="28" t="s">
        <v>30</v>
      </c>
      <c r="H1517" s="23" t="s">
        <v>100</v>
      </c>
      <c r="I1517" s="23" t="s">
        <v>94</v>
      </c>
      <c r="J1517" s="23">
        <v>68157</v>
      </c>
      <c r="K1517" s="37" t="s">
        <v>95</v>
      </c>
      <c r="L1517" s="20">
        <v>30151</v>
      </c>
      <c r="M1517" s="37" t="s">
        <v>96</v>
      </c>
      <c r="N1517" s="37" t="s">
        <v>102</v>
      </c>
      <c r="O1517" s="37" t="s">
        <v>231</v>
      </c>
      <c r="P1517" s="37" t="s">
        <v>231</v>
      </c>
      <c r="Q1517" s="37" t="s">
        <v>114</v>
      </c>
      <c r="R1517" s="7" t="s">
        <v>507</v>
      </c>
      <c r="S1517" s="23">
        <v>5</v>
      </c>
      <c r="T1517" s="43">
        <v>3500</v>
      </c>
      <c r="U1517" s="7">
        <v>9</v>
      </c>
      <c r="V1517" s="48" t="s">
        <v>32</v>
      </c>
      <c r="W1517" s="23" t="s">
        <v>39</v>
      </c>
      <c r="X1517" s="7" t="s">
        <v>49</v>
      </c>
      <c r="Y1517" s="10">
        <v>999.54</v>
      </c>
      <c r="Z1517" s="41" t="s">
        <v>972</v>
      </c>
      <c r="AA1517" s="12" t="s">
        <v>973</v>
      </c>
      <c r="AB1517" s="51"/>
      <c r="AC1517" s="23"/>
      <c r="AF1517" s="23"/>
    </row>
    <row r="1518" spans="1:32" ht="15" customHeight="1" x14ac:dyDescent="0.25">
      <c r="A1518" s="30" t="s">
        <v>1328</v>
      </c>
      <c r="B1518" s="25">
        <v>45603</v>
      </c>
      <c r="C1518" s="29">
        <f>YEAR(B1518) - YEAR(_xlfn.MINIFS($B:$B, $A:$A, A1518)) + 1</f>
        <v>2</v>
      </c>
      <c r="D1518" s="15">
        <f>IF(C1518=1, 1500 - SUMIFS($Y:$Y, $A:$A, A1518, $C:$C, C1518, $E:$E, "Approved", $Z:$Z, "&lt;&gt;PFA GC", $F:$F, "&lt;&gt;No"),
   IF(C1518=2, 1000 - SUMIFS($Y:$Y, $A:$A, A1518, $C:$C, C1518, $E:$E, "Approved", $Z:$Z, "&lt;&gt;PFA GC", $F:$F, "&lt;&gt;No"),
   IF(C1518&gt;=3, 500 - SUMIFS($Y:$Y, $A:$A, A1518, $C:$C, C1518, $E:$E, "Approved", $Z:$Z, "&lt;&gt;PFA GC", $F:$F, "&lt;&gt;No"), "")))</f>
        <v>500</v>
      </c>
      <c r="E1518" s="16" t="s">
        <v>28</v>
      </c>
      <c r="F1518" s="49">
        <v>45622</v>
      </c>
      <c r="G1518" s="49" t="s">
        <v>30</v>
      </c>
      <c r="H1518" s="23" t="s">
        <v>93</v>
      </c>
      <c r="I1518" s="23" t="s">
        <v>94</v>
      </c>
      <c r="J1518" s="23">
        <v>68504</v>
      </c>
      <c r="K1518" s="37" t="s">
        <v>95</v>
      </c>
      <c r="L1518" s="20">
        <v>31871</v>
      </c>
      <c r="M1518" s="37" t="s">
        <v>101</v>
      </c>
      <c r="N1518" s="37" t="s">
        <v>97</v>
      </c>
      <c r="O1518" s="37" t="s">
        <v>98</v>
      </c>
      <c r="P1518" s="37" t="s">
        <v>270</v>
      </c>
      <c r="Q1518" s="37" t="s">
        <v>114</v>
      </c>
      <c r="R1518" s="7" t="s">
        <v>499</v>
      </c>
      <c r="S1518" s="23">
        <v>2</v>
      </c>
      <c r="T1518" s="43">
        <v>967</v>
      </c>
      <c r="U1518" s="7">
        <v>16</v>
      </c>
      <c r="V1518" s="22" t="s">
        <v>85</v>
      </c>
      <c r="W1518" s="23" t="s">
        <v>130</v>
      </c>
      <c r="X1518" s="7" t="s">
        <v>34</v>
      </c>
      <c r="Y1518" s="10">
        <v>250</v>
      </c>
      <c r="Z1518" s="23" t="s">
        <v>37</v>
      </c>
      <c r="AA1518" s="12" t="s">
        <v>52</v>
      </c>
      <c r="AB1518" s="51"/>
      <c r="AC1518" s="23"/>
      <c r="AF1518" s="23"/>
    </row>
    <row r="1519" spans="1:32" ht="15" customHeight="1" x14ac:dyDescent="0.25">
      <c r="A1519" s="42" t="s">
        <v>1948</v>
      </c>
      <c r="B1519" s="32">
        <v>45607</v>
      </c>
      <c r="C1519" s="44">
        <f>YEAR(B1519) - YEAR(_xlfn.MINIFS($B:$B, $A:$A, A1519)) + 1</f>
        <v>1</v>
      </c>
      <c r="D1519" s="15">
        <f>IF(C1519=1, 1500 - SUMIFS($Y:$Y, $A:$A, A1519, $C:$C, C1519, $E:$E, "Approved", $Z:$Z, "&lt;&gt;PFA GC", $F:$F, "&lt;&gt;No"),
   IF(C1519=2, 1000 - SUMIFS($Y:$Y, $A:$A, A1519, $C:$C, C1519, $E:$E, "Approved", $Z:$Z, "&lt;&gt;PFA GC", $F:$F, "&lt;&gt;No"),
   IF(C1519&gt;=3, 500 - SUMIFS($Y:$Y, $A:$A, A1519, $C:$C, C1519, $E:$E, "Approved", $Z:$Z, "&lt;&gt;PFA GC", $F:$F, "&lt;&gt;No"), "")))</f>
        <v>0</v>
      </c>
      <c r="E1519" s="16" t="s">
        <v>28</v>
      </c>
      <c r="F1519" s="49">
        <v>45616</v>
      </c>
      <c r="G1519" s="49" t="s">
        <v>30</v>
      </c>
      <c r="H1519" s="41" t="s">
        <v>976</v>
      </c>
      <c r="I1519" s="23" t="s">
        <v>125</v>
      </c>
      <c r="J1519" s="41">
        <v>68462</v>
      </c>
      <c r="K1519" s="41" t="s">
        <v>95</v>
      </c>
      <c r="L1519" s="55">
        <v>28152</v>
      </c>
      <c r="M1519" s="41" t="s">
        <v>108</v>
      </c>
      <c r="N1519" s="41" t="s">
        <v>97</v>
      </c>
      <c r="O1519" s="41" t="s">
        <v>98</v>
      </c>
      <c r="P1519" s="41" t="s">
        <v>270</v>
      </c>
      <c r="Q1519" s="41" t="s">
        <v>114</v>
      </c>
      <c r="R1519" s="7" t="s">
        <v>507</v>
      </c>
      <c r="S1519" s="41">
        <v>4</v>
      </c>
      <c r="T1519" s="46">
        <v>9498</v>
      </c>
      <c r="U1519" s="7">
        <v>53</v>
      </c>
      <c r="V1519" s="34" t="s">
        <v>81</v>
      </c>
      <c r="W1519" s="41" t="s">
        <v>883</v>
      </c>
      <c r="X1519" s="7" t="s">
        <v>43</v>
      </c>
      <c r="Y1519" s="10">
        <v>1500</v>
      </c>
      <c r="Z1519" s="23"/>
      <c r="AA1519" s="12"/>
      <c r="AB1519" s="51"/>
      <c r="AC1519" s="23"/>
      <c r="AF1519" s="23"/>
    </row>
    <row r="1520" spans="1:32" ht="15" customHeight="1" x14ac:dyDescent="0.25">
      <c r="A1520" s="30" t="s">
        <v>1803</v>
      </c>
      <c r="B1520" s="25">
        <v>45607</v>
      </c>
      <c r="C1520" s="29">
        <f>YEAR(B1520) - YEAR(_xlfn.MINIFS($B:$B, $A:$A, A1520)) + 1</f>
        <v>1</v>
      </c>
      <c r="D1520" s="15">
        <f>IF(C1520=1, 1500 - SUMIFS($Y:$Y, $A:$A, A1520, $C:$C, C1520, $E:$E, "Approved", $Z:$Z, "&lt;&gt;PFA GC", $F:$F, "&lt;&gt;No"),
   IF(C1520=2, 1000 - SUMIFS($Y:$Y, $A:$A, A1520, $C:$C, C1520, $E:$E, "Approved", $Z:$Z, "&lt;&gt;PFA GC", $F:$F, "&lt;&gt;No"),
   IF(C1520&gt;=3, 500 - SUMIFS($Y:$Y, $A:$A, A1520, $C:$C, C1520, $E:$E, "Approved", $Z:$Z, "&lt;&gt;PFA GC", $F:$F, "&lt;&gt;No"), "")))</f>
        <v>1265</v>
      </c>
      <c r="E1520" s="16" t="s">
        <v>28</v>
      </c>
      <c r="F1520" s="28">
        <v>45607</v>
      </c>
      <c r="G1520" s="28" t="s">
        <v>30</v>
      </c>
      <c r="H1520" s="23" t="s">
        <v>815</v>
      </c>
      <c r="I1520" s="23" t="s">
        <v>94</v>
      </c>
      <c r="J1520" s="23">
        <v>68025</v>
      </c>
      <c r="K1520" s="37" t="s">
        <v>95</v>
      </c>
      <c r="L1520" s="20">
        <v>30702</v>
      </c>
      <c r="M1520" s="37" t="s">
        <v>96</v>
      </c>
      <c r="N1520" s="37" t="s">
        <v>97</v>
      </c>
      <c r="O1520" s="37" t="s">
        <v>98</v>
      </c>
      <c r="P1520" s="37" t="s">
        <v>270</v>
      </c>
      <c r="Q1520" s="37" t="s">
        <v>114</v>
      </c>
      <c r="R1520" s="7" t="s">
        <v>488</v>
      </c>
      <c r="S1520" s="23">
        <v>5</v>
      </c>
      <c r="T1520" s="43">
        <v>0</v>
      </c>
      <c r="U1520" s="7">
        <v>50</v>
      </c>
      <c r="V1520" s="22" t="s">
        <v>32</v>
      </c>
      <c r="W1520" s="23" t="s">
        <v>39</v>
      </c>
      <c r="X1520" s="7" t="s">
        <v>33</v>
      </c>
      <c r="Y1520" s="10">
        <v>65</v>
      </c>
      <c r="Z1520" s="23" t="s">
        <v>38</v>
      </c>
      <c r="AA1520" s="12" t="s">
        <v>816</v>
      </c>
      <c r="AB1520" s="51"/>
      <c r="AC1520" s="23" t="s">
        <v>29</v>
      </c>
      <c r="AF1520" s="23"/>
    </row>
    <row r="1521" spans="1:32" ht="15" customHeight="1" x14ac:dyDescent="0.25">
      <c r="A1521" s="42" t="s">
        <v>1950</v>
      </c>
      <c r="B1521" s="32">
        <v>45608</v>
      </c>
      <c r="C1521" s="44">
        <f>YEAR(B1521) - YEAR(_xlfn.MINIFS($B:$B, $A:$A, A1521)) + 1</f>
        <v>1</v>
      </c>
      <c r="D1521" s="15">
        <f>IF(C1521=1, 1500 - SUMIFS($Y:$Y, $A:$A, A1521, $C:$C, C1521, $E:$E, "Approved", $Z:$Z, "&lt;&gt;PFA GC", $F:$F, "&lt;&gt;No"),
   IF(C1521=2, 1000 - SUMIFS($Y:$Y, $A:$A, A1521, $C:$C, C1521, $E:$E, "Approved", $Z:$Z, "&lt;&gt;PFA GC", $F:$F, "&lt;&gt;No"),
   IF(C1521&gt;=3, 500 - SUMIFS($Y:$Y, $A:$A, A1521, $C:$C, C1521, $E:$E, "Approved", $Z:$Z, "&lt;&gt;PFA GC", $F:$F, "&lt;&gt;No"), "")))</f>
        <v>0</v>
      </c>
      <c r="E1521" s="16" t="s">
        <v>28</v>
      </c>
      <c r="F1521" s="49">
        <v>45616</v>
      </c>
      <c r="G1521" s="49" t="s">
        <v>30</v>
      </c>
      <c r="H1521" s="41" t="s">
        <v>161</v>
      </c>
      <c r="I1521" s="41" t="s">
        <v>94</v>
      </c>
      <c r="J1521" s="41">
        <v>68405</v>
      </c>
      <c r="K1521" s="41" t="s">
        <v>95</v>
      </c>
      <c r="L1521" s="55">
        <v>25724</v>
      </c>
      <c r="M1521" s="41" t="s">
        <v>96</v>
      </c>
      <c r="N1521" s="41" t="s">
        <v>102</v>
      </c>
      <c r="O1521" s="41" t="s">
        <v>98</v>
      </c>
      <c r="P1521" s="41" t="s">
        <v>270</v>
      </c>
      <c r="Q1521" s="41" t="s">
        <v>231</v>
      </c>
      <c r="R1521" s="7" t="s">
        <v>507</v>
      </c>
      <c r="S1521" s="41">
        <v>2</v>
      </c>
      <c r="T1521" s="46">
        <v>6515.68</v>
      </c>
      <c r="U1521" s="7">
        <v>60</v>
      </c>
      <c r="V1521" s="34" t="s">
        <v>85</v>
      </c>
      <c r="W1521" s="41" t="s">
        <v>107</v>
      </c>
      <c r="X1521" s="7" t="s">
        <v>43</v>
      </c>
      <c r="Y1521" s="10">
        <v>1500</v>
      </c>
      <c r="Z1521" s="23"/>
      <c r="AA1521" s="12" t="s">
        <v>858</v>
      </c>
      <c r="AB1521" s="51"/>
      <c r="AC1521" s="23"/>
      <c r="AF1521" s="23"/>
    </row>
    <row r="1522" spans="1:32" ht="15" customHeight="1" x14ac:dyDescent="0.25">
      <c r="A1522" s="42" t="s">
        <v>1949</v>
      </c>
      <c r="B1522" s="32">
        <v>45608</v>
      </c>
      <c r="C1522" s="44">
        <f>YEAR(B1522) - YEAR(_xlfn.MINIFS($B:$B, $A:$A, A1522)) + 1</f>
        <v>1</v>
      </c>
      <c r="D1522" s="15">
        <f>IF(C1522=1, 1500 - SUMIFS($Y:$Y, $A:$A, A1522, $C:$C, C1522, $E:$E, "Approved", $Z:$Z, "&lt;&gt;PFA GC", $F:$F, "&lt;&gt;No"),
   IF(C1522=2, 1000 - SUMIFS($Y:$Y, $A:$A, A1522, $C:$C, C1522, $E:$E, "Approved", $Z:$Z, "&lt;&gt;PFA GC", $F:$F, "&lt;&gt;No"),
   IF(C1522&gt;=3, 500 - SUMIFS($Y:$Y, $A:$A, A1522, $C:$C, C1522, $E:$E, "Approved", $Z:$Z, "&lt;&gt;PFA GC", $F:$F, "&lt;&gt;No"), "")))</f>
        <v>981.84</v>
      </c>
      <c r="E1522" s="16" t="s">
        <v>28</v>
      </c>
      <c r="F1522" s="49">
        <v>45616</v>
      </c>
      <c r="G1522" s="49" t="s">
        <v>30</v>
      </c>
      <c r="H1522" s="41" t="s">
        <v>100</v>
      </c>
      <c r="I1522" s="41" t="s">
        <v>94</v>
      </c>
      <c r="J1522" s="41">
        <v>68106</v>
      </c>
      <c r="K1522" s="41" t="s">
        <v>95</v>
      </c>
      <c r="L1522" s="55">
        <v>26028</v>
      </c>
      <c r="M1522" s="41" t="s">
        <v>101</v>
      </c>
      <c r="N1522" s="41" t="s">
        <v>97</v>
      </c>
      <c r="O1522" s="41" t="s">
        <v>103</v>
      </c>
      <c r="P1522" s="41" t="s">
        <v>270</v>
      </c>
      <c r="Q1522" s="41" t="s">
        <v>114</v>
      </c>
      <c r="R1522" s="7" t="s">
        <v>488</v>
      </c>
      <c r="S1522" s="41">
        <v>1</v>
      </c>
      <c r="T1522" s="46">
        <v>1545</v>
      </c>
      <c r="U1522" s="7">
        <v>36</v>
      </c>
      <c r="V1522" s="34" t="s">
        <v>84</v>
      </c>
      <c r="W1522" s="41" t="s">
        <v>526</v>
      </c>
      <c r="X1522" s="7" t="s">
        <v>45</v>
      </c>
      <c r="Y1522" s="10">
        <v>68.16</v>
      </c>
      <c r="Z1522" s="41" t="s">
        <v>232</v>
      </c>
      <c r="AA1522" s="12" t="s">
        <v>55</v>
      </c>
      <c r="AB1522" s="51"/>
      <c r="AC1522" s="23"/>
      <c r="AF1522" s="23"/>
    </row>
    <row r="1523" spans="1:32" ht="15" customHeight="1" x14ac:dyDescent="0.25">
      <c r="A1523" s="42" t="s">
        <v>1949</v>
      </c>
      <c r="B1523" s="32">
        <v>45608</v>
      </c>
      <c r="C1523" s="44">
        <f>YEAR(B1523) - YEAR(_xlfn.MINIFS($B:$B, $A:$A, A1523)) + 1</f>
        <v>1</v>
      </c>
      <c r="D1523" s="15">
        <f>IF(C1523=1, 1500 - SUMIFS($Y:$Y, $A:$A, A1523, $C:$C, C1523, $E:$E, "Approved", $Z:$Z, "&lt;&gt;PFA GC", $F:$F, "&lt;&gt;No"),
   IF(C1523=2, 1000 - SUMIFS($Y:$Y, $A:$A, A1523, $C:$C, C1523, $E:$E, "Approved", $Z:$Z, "&lt;&gt;PFA GC", $F:$F, "&lt;&gt;No"),
   IF(C1523&gt;=3, 500 - SUMIFS($Y:$Y, $A:$A, A1523, $C:$C, C1523, $E:$E, "Approved", $Z:$Z, "&lt;&gt;PFA GC", $F:$F, "&lt;&gt;No"), "")))</f>
        <v>981.84</v>
      </c>
      <c r="E1523" s="16" t="s">
        <v>28</v>
      </c>
      <c r="F1523" s="49">
        <v>45616</v>
      </c>
      <c r="G1523" s="49" t="s">
        <v>30</v>
      </c>
      <c r="H1523" s="41" t="s">
        <v>100</v>
      </c>
      <c r="I1523" s="41" t="s">
        <v>94</v>
      </c>
      <c r="J1523" s="41">
        <v>68106</v>
      </c>
      <c r="K1523" s="41" t="s">
        <v>95</v>
      </c>
      <c r="L1523" s="55">
        <v>26028</v>
      </c>
      <c r="M1523" s="41" t="s">
        <v>101</v>
      </c>
      <c r="N1523" s="41" t="s">
        <v>97</v>
      </c>
      <c r="O1523" s="41" t="s">
        <v>103</v>
      </c>
      <c r="P1523" s="41" t="s">
        <v>270</v>
      </c>
      <c r="Q1523" s="41" t="s">
        <v>114</v>
      </c>
      <c r="R1523" s="7" t="s">
        <v>488</v>
      </c>
      <c r="S1523" s="41">
        <v>1</v>
      </c>
      <c r="T1523" s="46">
        <v>1545</v>
      </c>
      <c r="U1523" s="7">
        <v>36</v>
      </c>
      <c r="V1523" s="34" t="s">
        <v>84</v>
      </c>
      <c r="W1523" s="41" t="s">
        <v>526</v>
      </c>
      <c r="X1523" s="7" t="s">
        <v>40</v>
      </c>
      <c r="Y1523" s="10">
        <v>150</v>
      </c>
      <c r="Z1523" s="41" t="s">
        <v>35</v>
      </c>
      <c r="AA1523" s="12" t="s">
        <v>169</v>
      </c>
      <c r="AB1523" s="51"/>
      <c r="AC1523" s="23"/>
      <c r="AF1523" s="23"/>
    </row>
    <row r="1524" spans="1:32" ht="15" customHeight="1" x14ac:dyDescent="0.25">
      <c r="A1524" s="42" t="s">
        <v>1949</v>
      </c>
      <c r="B1524" s="32">
        <v>45608</v>
      </c>
      <c r="C1524" s="44">
        <f>YEAR(B1524) - YEAR(_xlfn.MINIFS($B:$B, $A:$A, A1524)) + 1</f>
        <v>1</v>
      </c>
      <c r="D1524" s="15">
        <f>IF(C1524=1, 1500 - SUMIFS($Y:$Y, $A:$A, A1524, $C:$C, C1524, $E:$E, "Approved", $Z:$Z, "&lt;&gt;PFA GC", $F:$F, "&lt;&gt;No"),
   IF(C1524=2, 1000 - SUMIFS($Y:$Y, $A:$A, A1524, $C:$C, C1524, $E:$E, "Approved", $Z:$Z, "&lt;&gt;PFA GC", $F:$F, "&lt;&gt;No"),
   IF(C1524&gt;=3, 500 - SUMIFS($Y:$Y, $A:$A, A1524, $C:$C, C1524, $E:$E, "Approved", $Z:$Z, "&lt;&gt;PFA GC", $F:$F, "&lt;&gt;No"), "")))</f>
        <v>981.84</v>
      </c>
      <c r="E1524" s="16" t="s">
        <v>28</v>
      </c>
      <c r="F1524" s="49">
        <v>45622</v>
      </c>
      <c r="G1524" s="49" t="s">
        <v>30</v>
      </c>
      <c r="H1524" s="41" t="s">
        <v>100</v>
      </c>
      <c r="I1524" s="41" t="s">
        <v>94</v>
      </c>
      <c r="J1524" s="41">
        <v>68106</v>
      </c>
      <c r="K1524" s="41" t="s">
        <v>95</v>
      </c>
      <c r="L1524" s="55">
        <v>26028</v>
      </c>
      <c r="M1524" s="41" t="s">
        <v>101</v>
      </c>
      <c r="N1524" s="41" t="s">
        <v>97</v>
      </c>
      <c r="O1524" s="41" t="s">
        <v>103</v>
      </c>
      <c r="P1524" s="41" t="s">
        <v>270</v>
      </c>
      <c r="Q1524" s="41" t="s">
        <v>114</v>
      </c>
      <c r="R1524" s="7" t="s">
        <v>488</v>
      </c>
      <c r="S1524" s="41">
        <v>1</v>
      </c>
      <c r="T1524" s="46">
        <v>1545</v>
      </c>
      <c r="U1524" s="7">
        <v>36</v>
      </c>
      <c r="V1524" s="34" t="s">
        <v>84</v>
      </c>
      <c r="W1524" s="41" t="s">
        <v>526</v>
      </c>
      <c r="X1524" s="7" t="s">
        <v>34</v>
      </c>
      <c r="Y1524" s="10">
        <v>300</v>
      </c>
      <c r="Z1524" s="41" t="s">
        <v>35</v>
      </c>
      <c r="AA1524" s="12" t="s">
        <v>52</v>
      </c>
      <c r="AB1524" s="51"/>
      <c r="AC1524" s="23"/>
      <c r="AF1524" s="23"/>
    </row>
    <row r="1525" spans="1:32" ht="15" customHeight="1" x14ac:dyDescent="0.25">
      <c r="A1525" s="42" t="s">
        <v>1951</v>
      </c>
      <c r="B1525" s="32">
        <v>45609</v>
      </c>
      <c r="C1525" s="29">
        <f>YEAR(B1525) - YEAR(_xlfn.MINIFS($B:$B, $A:$A, A1525)) + 1</f>
        <v>1</v>
      </c>
      <c r="D1525" s="15">
        <f>IF(C1525=1, 1500 - SUMIFS($Y:$Y, $A:$A, A1525, $C:$C, C1525, $E:$E, "Approved", $Z:$Z, "&lt;&gt;PFA GC", $F:$F, "&lt;&gt;No"),
   IF(C1525=2, 1000 - SUMIFS($Y:$Y, $A:$A, A1525, $C:$C, C1525, $E:$E, "Approved", $Z:$Z, "&lt;&gt;PFA GC", $F:$F, "&lt;&gt;No"),
   IF(C1525&gt;=3, 500 - SUMIFS($Y:$Y, $A:$A, A1525, $C:$C, C1525, $E:$E, "Approved", $Z:$Z, "&lt;&gt;PFA GC", $F:$F, "&lt;&gt;No"), "")))</f>
        <v>1500</v>
      </c>
      <c r="E1525" s="16" t="s">
        <v>28</v>
      </c>
      <c r="F1525" s="49">
        <v>45609</v>
      </c>
      <c r="G1525" s="28" t="s">
        <v>30</v>
      </c>
      <c r="H1525" s="41"/>
      <c r="I1525" s="41"/>
      <c r="J1525" s="41"/>
      <c r="K1525" s="41"/>
      <c r="L1525" s="55">
        <v>23412</v>
      </c>
      <c r="M1525" s="41"/>
      <c r="N1525" s="41"/>
      <c r="O1525" s="41"/>
      <c r="P1525" s="41"/>
      <c r="Q1525" s="41"/>
      <c r="R1525" s="7"/>
      <c r="S1525" s="41"/>
      <c r="T1525" s="46"/>
      <c r="U1525" s="7"/>
      <c r="V1525" s="48" t="s">
        <v>32</v>
      </c>
      <c r="W1525" s="41" t="s">
        <v>61</v>
      </c>
      <c r="X1525" s="7" t="s">
        <v>34</v>
      </c>
      <c r="Y1525" s="10">
        <v>50</v>
      </c>
      <c r="Z1525" s="23" t="s">
        <v>89</v>
      </c>
      <c r="AA1525" s="41" t="s">
        <v>63</v>
      </c>
      <c r="AB1525" s="63"/>
      <c r="AC1525" s="41"/>
      <c r="AF1525" s="23"/>
    </row>
    <row r="1526" spans="1:32" ht="15" customHeight="1" x14ac:dyDescent="0.25">
      <c r="A1526" s="42" t="s">
        <v>1664</v>
      </c>
      <c r="B1526" s="32">
        <v>45609</v>
      </c>
      <c r="C1526" s="44">
        <f>YEAR(B1526) - YEAR(_xlfn.MINIFS($B:$B, $A:$A, A1526)) + 1</f>
        <v>1</v>
      </c>
      <c r="D1526" s="15">
        <f>IF(C1526=1, 1500 - SUMIFS($Y:$Y, $A:$A, A1526, $C:$C, C1526, $E:$E, "Approved", $Z:$Z, "&lt;&gt;PFA GC", $F:$F, "&lt;&gt;No"),
   IF(C1526=2, 1000 - SUMIFS($Y:$Y, $A:$A, A1526, $C:$C, C1526, $E:$E, "Approved", $Z:$Z, "&lt;&gt;PFA GC", $F:$F, "&lt;&gt;No"),
   IF(C1526&gt;=3, 500 - SUMIFS($Y:$Y, $A:$A, A1526, $C:$C, C1526, $E:$E, "Approved", $Z:$Z, "&lt;&gt;PFA GC", $F:$F, "&lt;&gt;No"), "")))</f>
        <v>625</v>
      </c>
      <c r="E1526" s="36" t="s">
        <v>139</v>
      </c>
      <c r="F1526" s="28" t="s">
        <v>99</v>
      </c>
      <c r="G1526" s="44" t="s">
        <v>202</v>
      </c>
      <c r="H1526" s="41" t="s">
        <v>357</v>
      </c>
      <c r="I1526" s="41" t="s">
        <v>335</v>
      </c>
      <c r="J1526" s="41">
        <v>68005</v>
      </c>
      <c r="K1526" s="41" t="s">
        <v>106</v>
      </c>
      <c r="L1526" s="55">
        <v>24912</v>
      </c>
      <c r="M1526" s="41" t="s">
        <v>108</v>
      </c>
      <c r="N1526" s="41" t="s">
        <v>97</v>
      </c>
      <c r="O1526" s="41" t="s">
        <v>977</v>
      </c>
      <c r="P1526" s="41" t="s">
        <v>303</v>
      </c>
      <c r="Q1526" s="41" t="s">
        <v>114</v>
      </c>
      <c r="R1526" s="7" t="s">
        <v>488</v>
      </c>
      <c r="S1526" s="41">
        <v>2</v>
      </c>
      <c r="T1526" s="46">
        <v>385.077</v>
      </c>
      <c r="U1526" s="7">
        <v>30</v>
      </c>
      <c r="V1526" s="48" t="s">
        <v>32</v>
      </c>
      <c r="W1526" s="41" t="s">
        <v>250</v>
      </c>
      <c r="X1526" s="7" t="s">
        <v>141</v>
      </c>
      <c r="Y1526" s="10">
        <v>1500</v>
      </c>
      <c r="Z1526" s="23"/>
      <c r="AA1526" s="12"/>
      <c r="AB1526" s="51"/>
      <c r="AC1526" s="29"/>
      <c r="AF1526" s="23"/>
    </row>
    <row r="1527" spans="1:32" ht="15" customHeight="1" x14ac:dyDescent="0.25">
      <c r="A1527" s="42" t="s">
        <v>1953</v>
      </c>
      <c r="B1527" s="32">
        <v>45609</v>
      </c>
      <c r="C1527" s="44">
        <f>YEAR(B1527) - YEAR(_xlfn.MINIFS($B:$B, $A:$A, A1527)) + 1</f>
        <v>1</v>
      </c>
      <c r="D1527" s="15">
        <f>IF(C1527=1, 1500 - SUMIFS($Y:$Y, $A:$A, A1527, $C:$C, C1527, $E:$E, "Approved", $Z:$Z, "&lt;&gt;PFA GC", $F:$F, "&lt;&gt;No"),
   IF(C1527=2, 1000 - SUMIFS($Y:$Y, $A:$A, A1527, $C:$C, C1527, $E:$E, "Approved", $Z:$Z, "&lt;&gt;PFA GC", $F:$F, "&lt;&gt;No"),
   IF(C1527&gt;=3, 500 - SUMIFS($Y:$Y, $A:$A, A1527, $C:$C, C1527, $E:$E, "Approved", $Z:$Z, "&lt;&gt;PFA GC", $F:$F, "&lt;&gt;No"), "")))</f>
        <v>201.86999999999989</v>
      </c>
      <c r="E1527" s="16" t="s">
        <v>28</v>
      </c>
      <c r="F1527" s="49">
        <v>45621</v>
      </c>
      <c r="G1527" s="28" t="s">
        <v>30</v>
      </c>
      <c r="H1527" s="41" t="s">
        <v>93</v>
      </c>
      <c r="I1527" s="41" t="s">
        <v>94</v>
      </c>
      <c r="J1527" s="41">
        <v>68528</v>
      </c>
      <c r="K1527" s="41" t="s">
        <v>95</v>
      </c>
      <c r="L1527" s="55">
        <v>25214</v>
      </c>
      <c r="M1527" s="41" t="s">
        <v>96</v>
      </c>
      <c r="N1527" s="41" t="s">
        <v>97</v>
      </c>
      <c r="O1527" s="41" t="s">
        <v>98</v>
      </c>
      <c r="P1527" s="41" t="s">
        <v>270</v>
      </c>
      <c r="Q1527" s="41" t="s">
        <v>231</v>
      </c>
      <c r="R1527" s="7" t="s">
        <v>507</v>
      </c>
      <c r="S1527" s="41">
        <v>2</v>
      </c>
      <c r="T1527" s="46">
        <v>2800</v>
      </c>
      <c r="U1527" s="7">
        <v>24</v>
      </c>
      <c r="V1527" s="41" t="s">
        <v>85</v>
      </c>
      <c r="W1527" s="41" t="s">
        <v>107</v>
      </c>
      <c r="X1527" s="7" t="s">
        <v>43</v>
      </c>
      <c r="Y1527" s="10">
        <v>1298.1300000000001</v>
      </c>
      <c r="Z1527" s="23" t="s">
        <v>232</v>
      </c>
      <c r="AA1527" s="12" t="s">
        <v>979</v>
      </c>
      <c r="AB1527" s="51"/>
      <c r="AC1527" s="23"/>
      <c r="AF1527" s="23"/>
    </row>
    <row r="1528" spans="1:32" ht="15" customHeight="1" x14ac:dyDescent="0.25">
      <c r="A1528" s="30" t="s">
        <v>1738</v>
      </c>
      <c r="B1528" s="25">
        <v>45609</v>
      </c>
      <c r="C1528" s="29">
        <f>YEAR(B1528) - YEAR(_xlfn.MINIFS($B:$B, $A:$A, A1528)) + 1</f>
        <v>1</v>
      </c>
      <c r="D1528" s="15">
        <f>IF(C1528=1, 1500 - SUMIFS($Y:$Y, $A:$A, A1528, $C:$C, C1528, $E:$E, "Approved", $Z:$Z, "&lt;&gt;PFA GC", $F:$F, "&lt;&gt;No"),
   IF(C1528=2, 1000 - SUMIFS($Y:$Y, $A:$A, A1528, $C:$C, C1528, $E:$E, "Approved", $Z:$Z, "&lt;&gt;PFA GC", $F:$F, "&lt;&gt;No"),
   IF(C1528&gt;=3, 500 - SUMIFS($Y:$Y, $A:$A, A1528, $C:$C, C1528, $E:$E, "Approved", $Z:$Z, "&lt;&gt;PFA GC", $F:$F, "&lt;&gt;No"), "")))</f>
        <v>250</v>
      </c>
      <c r="E1528" s="16" t="s">
        <v>28</v>
      </c>
      <c r="F1528" s="49">
        <v>45622</v>
      </c>
      <c r="G1528" s="49" t="s">
        <v>30</v>
      </c>
      <c r="H1528" s="23" t="s">
        <v>93</v>
      </c>
      <c r="I1528" s="23" t="s">
        <v>94</v>
      </c>
      <c r="J1528" s="23">
        <v>68521</v>
      </c>
      <c r="K1528" s="37" t="s">
        <v>95</v>
      </c>
      <c r="L1528" s="20">
        <v>26440</v>
      </c>
      <c r="M1528" s="37" t="s">
        <v>101</v>
      </c>
      <c r="N1528" s="37" t="s">
        <v>97</v>
      </c>
      <c r="O1528" s="37" t="s">
        <v>98</v>
      </c>
      <c r="P1528" s="37" t="s">
        <v>270</v>
      </c>
      <c r="Q1528" s="37" t="s">
        <v>764</v>
      </c>
      <c r="R1528" s="7" t="s">
        <v>499</v>
      </c>
      <c r="S1528" s="23">
        <v>1</v>
      </c>
      <c r="T1528" s="43">
        <v>796</v>
      </c>
      <c r="U1528" s="7">
        <v>13</v>
      </c>
      <c r="V1528" s="48" t="s">
        <v>85</v>
      </c>
      <c r="W1528" s="23" t="s">
        <v>130</v>
      </c>
      <c r="X1528" s="7" t="s">
        <v>34</v>
      </c>
      <c r="Y1528" s="10">
        <v>250</v>
      </c>
      <c r="Z1528" s="23" t="s">
        <v>37</v>
      </c>
      <c r="AA1528" s="12" t="s">
        <v>52</v>
      </c>
      <c r="AB1528" s="51" t="s">
        <v>99</v>
      </c>
      <c r="AC1528" s="23" t="s">
        <v>99</v>
      </c>
      <c r="AF1528" s="23"/>
    </row>
    <row r="1529" spans="1:32" ht="15" customHeight="1" x14ac:dyDescent="0.25">
      <c r="A1529" s="42" t="s">
        <v>1952</v>
      </c>
      <c r="B1529" s="32">
        <v>45609</v>
      </c>
      <c r="C1529" s="44">
        <f>YEAR(B1529) - YEAR(_xlfn.MINIFS($B:$B, $A:$A, A1529)) + 1</f>
        <v>1</v>
      </c>
      <c r="D1529" s="15">
        <f>IF(C1529=1, 1500 - SUMIFS($Y:$Y, $A:$A, A1529, $C:$C, C1529, $E:$E, "Approved", $Z:$Z, "&lt;&gt;PFA GC", $F:$F, "&lt;&gt;No"),
   IF(C1529=2, 1000 - SUMIFS($Y:$Y, $A:$A, A1529, $C:$C, C1529, $E:$E, "Approved", $Z:$Z, "&lt;&gt;PFA GC", $F:$F, "&lt;&gt;No"),
   IF(C1529&gt;=3, 500 - SUMIFS($Y:$Y, $A:$A, A1529, $C:$C, C1529, $E:$E, "Approved", $Z:$Z, "&lt;&gt;PFA GC", $F:$F, "&lt;&gt;No"), "")))</f>
        <v>1500</v>
      </c>
      <c r="E1529" s="36" t="s">
        <v>139</v>
      </c>
      <c r="F1529" s="28" t="s">
        <v>99</v>
      </c>
      <c r="G1529" s="44" t="s">
        <v>202</v>
      </c>
      <c r="H1529" s="41" t="s">
        <v>154</v>
      </c>
      <c r="I1529" s="23" t="s">
        <v>125</v>
      </c>
      <c r="J1529" s="41">
        <v>68845</v>
      </c>
      <c r="K1529" s="41" t="s">
        <v>95</v>
      </c>
      <c r="L1529" s="55">
        <v>26990</v>
      </c>
      <c r="M1529" s="41" t="s">
        <v>96</v>
      </c>
      <c r="N1529" s="41" t="s">
        <v>97</v>
      </c>
      <c r="O1529" s="41" t="s">
        <v>98</v>
      </c>
      <c r="P1529" s="41" t="s">
        <v>270</v>
      </c>
      <c r="Q1529" s="41" t="s">
        <v>114</v>
      </c>
      <c r="R1529" s="7" t="s">
        <v>507</v>
      </c>
      <c r="S1529" s="41">
        <v>2</v>
      </c>
      <c r="T1529" s="46">
        <v>2000</v>
      </c>
      <c r="U1529" s="7">
        <v>5</v>
      </c>
      <c r="V1529" s="41" t="s">
        <v>930</v>
      </c>
      <c r="W1529" s="41" t="s">
        <v>978</v>
      </c>
      <c r="X1529" s="7" t="s">
        <v>41</v>
      </c>
      <c r="Y1529" s="10">
        <v>1500</v>
      </c>
      <c r="Z1529" s="23"/>
      <c r="AA1529" s="12"/>
      <c r="AB1529" s="51"/>
      <c r="AC1529" s="29"/>
      <c r="AF1529" s="23"/>
    </row>
    <row r="1530" spans="1:32" ht="15" customHeight="1" x14ac:dyDescent="0.25">
      <c r="A1530" s="30" t="s">
        <v>1636</v>
      </c>
      <c r="B1530" s="25">
        <v>45610</v>
      </c>
      <c r="C1530" s="29">
        <f>YEAR(B1530) - YEAR(_xlfn.MINIFS($B:$B, $A:$A, A1530)) + 1</f>
        <v>1</v>
      </c>
      <c r="D1530" s="15">
        <f>IF(C1530=1, 1500 - SUMIFS($Y:$Y, $A:$A, A1530, $C:$C, C1530, $E:$E, "Approved", $Z:$Z, "&lt;&gt;PFA GC", $F:$F, "&lt;&gt;No"),
   IF(C1530=2, 1000 - SUMIFS($Y:$Y, $A:$A, A1530, $C:$C, C1530, $E:$E, "Approved", $Z:$Z, "&lt;&gt;PFA GC", $F:$F, "&lt;&gt;No"),
   IF(C1530&gt;=3, 500 - SUMIFS($Y:$Y, $A:$A, A1530, $C:$C, C1530, $E:$E, "Approved", $Z:$Z, "&lt;&gt;PFA GC", $F:$F, "&lt;&gt;No"), "")))</f>
        <v>500</v>
      </c>
      <c r="E1530" s="16" t="s">
        <v>28</v>
      </c>
      <c r="F1530" s="49">
        <v>45622</v>
      </c>
      <c r="G1530" s="49" t="s">
        <v>30</v>
      </c>
      <c r="H1530" s="23" t="s">
        <v>93</v>
      </c>
      <c r="I1530" s="23" t="s">
        <v>94</v>
      </c>
      <c r="J1530" s="23">
        <v>68516</v>
      </c>
      <c r="K1530" s="37" t="s">
        <v>95</v>
      </c>
      <c r="L1530" s="20">
        <v>15748</v>
      </c>
      <c r="M1530" s="37" t="s">
        <v>96</v>
      </c>
      <c r="N1530" s="37" t="s">
        <v>97</v>
      </c>
      <c r="O1530" s="37" t="s">
        <v>98</v>
      </c>
      <c r="P1530" s="37" t="s">
        <v>99</v>
      </c>
      <c r="Q1530" s="37" t="s">
        <v>114</v>
      </c>
      <c r="R1530" s="7" t="s">
        <v>486</v>
      </c>
      <c r="S1530" s="23">
        <v>2</v>
      </c>
      <c r="T1530" s="43">
        <v>3820.41</v>
      </c>
      <c r="U1530" s="7">
        <v>14</v>
      </c>
      <c r="V1530" s="41" t="s">
        <v>81</v>
      </c>
      <c r="W1530" s="23" t="s">
        <v>610</v>
      </c>
      <c r="X1530" s="7" t="s">
        <v>34</v>
      </c>
      <c r="Y1530" s="10">
        <v>200</v>
      </c>
      <c r="Z1530" s="23" t="s">
        <v>35</v>
      </c>
      <c r="AA1530" s="12" t="s">
        <v>52</v>
      </c>
      <c r="AB1530" s="51"/>
      <c r="AC1530" s="23"/>
      <c r="AF1530" s="23"/>
    </row>
    <row r="1531" spans="1:32" ht="15" customHeight="1" x14ac:dyDescent="0.25">
      <c r="A1531" s="30" t="s">
        <v>1814</v>
      </c>
      <c r="B1531" s="25">
        <v>45610</v>
      </c>
      <c r="C1531" s="29">
        <f>YEAR(B1531) - YEAR(_xlfn.MINIFS($B:$B, $A:$A, A1531)) + 1</f>
        <v>1</v>
      </c>
      <c r="D1531" s="15">
        <f>IF(C1531=1, 1500 - SUMIFS($Y:$Y, $A:$A, A1531, $C:$C, C1531, $E:$E, "Approved", $Z:$Z, "&lt;&gt;PFA GC", $F:$F, "&lt;&gt;No"),
   IF(C1531=2, 1000 - SUMIFS($Y:$Y, $A:$A, A1531, $C:$C, C1531, $E:$E, "Approved", $Z:$Z, "&lt;&gt;PFA GC", $F:$F, "&lt;&gt;No"),
   IF(C1531&gt;=3, 500 - SUMIFS($Y:$Y, $A:$A, A1531, $C:$C, C1531, $E:$E, "Approved", $Z:$Z, "&lt;&gt;PFA GC", $F:$F, "&lt;&gt;No"), "")))</f>
        <v>756.81</v>
      </c>
      <c r="E1531" s="16" t="s">
        <v>28</v>
      </c>
      <c r="F1531" s="28">
        <v>45618</v>
      </c>
      <c r="G1531" s="28" t="s">
        <v>30</v>
      </c>
      <c r="H1531" s="23" t="s">
        <v>93</v>
      </c>
      <c r="I1531" s="23" t="s">
        <v>94</v>
      </c>
      <c r="J1531" s="23">
        <v>68507</v>
      </c>
      <c r="K1531" s="37" t="s">
        <v>95</v>
      </c>
      <c r="L1531" s="20">
        <v>19760</v>
      </c>
      <c r="M1531" s="37" t="s">
        <v>111</v>
      </c>
      <c r="N1531" s="37" t="s">
        <v>97</v>
      </c>
      <c r="O1531" s="37" t="s">
        <v>98</v>
      </c>
      <c r="P1531" s="37" t="s">
        <v>382</v>
      </c>
      <c r="Q1531" s="37" t="s">
        <v>114</v>
      </c>
      <c r="R1531" s="7" t="s">
        <v>486</v>
      </c>
      <c r="S1531" s="23">
        <v>1</v>
      </c>
      <c r="T1531" s="43">
        <v>1842</v>
      </c>
      <c r="U1531" s="7">
        <v>21</v>
      </c>
      <c r="V1531" s="48" t="s">
        <v>82</v>
      </c>
      <c r="W1531" s="23" t="s">
        <v>206</v>
      </c>
      <c r="X1531" s="7" t="s">
        <v>40</v>
      </c>
      <c r="Y1531" s="10">
        <v>250</v>
      </c>
      <c r="Z1531" s="23" t="s">
        <v>37</v>
      </c>
      <c r="AA1531" s="12" t="s">
        <v>169</v>
      </c>
      <c r="AB1531" s="51"/>
      <c r="AC1531" s="23"/>
      <c r="AF1531" s="23"/>
    </row>
    <row r="1532" spans="1:32" ht="15" customHeight="1" x14ac:dyDescent="0.25">
      <c r="A1532" s="42" t="s">
        <v>1954</v>
      </c>
      <c r="B1532" s="32">
        <v>45610</v>
      </c>
      <c r="C1532" s="44">
        <f>YEAR(B1532) - YEAR(_xlfn.MINIFS($B:$B, $A:$A, A1532)) + 1</f>
        <v>1</v>
      </c>
      <c r="D1532" s="15">
        <f>IF(C1532=1, 1500 - SUMIFS($Y:$Y, $A:$A, A1532, $C:$C, C1532, $E:$E, "Approved", $Z:$Z, "&lt;&gt;PFA GC", $F:$F, "&lt;&gt;No"),
   IF(C1532=2, 1000 - SUMIFS($Y:$Y, $A:$A, A1532, $C:$C, C1532, $E:$E, "Approved", $Z:$Z, "&lt;&gt;PFA GC", $F:$F, "&lt;&gt;No"),
   IF(C1532&gt;=3, 500 - SUMIFS($Y:$Y, $A:$A, A1532, $C:$C, C1532, $E:$E, "Approved", $Z:$Z, "&lt;&gt;PFA GC", $F:$F, "&lt;&gt;No"), "")))</f>
        <v>1439.66</v>
      </c>
      <c r="E1532" s="16" t="s">
        <v>28</v>
      </c>
      <c r="F1532" s="49">
        <v>45611</v>
      </c>
      <c r="G1532" s="49" t="s">
        <v>30</v>
      </c>
      <c r="H1532" s="41" t="s">
        <v>100</v>
      </c>
      <c r="I1532" s="23" t="s">
        <v>125</v>
      </c>
      <c r="J1532" s="41">
        <v>68136</v>
      </c>
      <c r="K1532" s="41" t="s">
        <v>95</v>
      </c>
      <c r="L1532" s="55">
        <v>22801</v>
      </c>
      <c r="M1532" s="41" t="s">
        <v>101</v>
      </c>
      <c r="N1532" s="41" t="s">
        <v>97</v>
      </c>
      <c r="O1532" s="41" t="s">
        <v>705</v>
      </c>
      <c r="P1532" s="41" t="s">
        <v>270</v>
      </c>
      <c r="Q1532" s="41" t="s">
        <v>323</v>
      </c>
      <c r="R1532" s="7" t="s">
        <v>507</v>
      </c>
      <c r="S1532" s="41">
        <v>0</v>
      </c>
      <c r="T1532" s="46">
        <v>0</v>
      </c>
      <c r="U1532" s="7">
        <v>12.2</v>
      </c>
      <c r="V1532" s="48" t="s">
        <v>32</v>
      </c>
      <c r="W1532" s="23" t="s">
        <v>250</v>
      </c>
      <c r="X1532" s="7" t="s">
        <v>33</v>
      </c>
      <c r="Y1532" s="10">
        <v>60.34</v>
      </c>
      <c r="Z1532" s="23" t="s">
        <v>38</v>
      </c>
      <c r="AA1532" s="12" t="s">
        <v>980</v>
      </c>
      <c r="AB1532" s="51"/>
      <c r="AC1532" s="23"/>
      <c r="AF1532" s="23"/>
    </row>
    <row r="1533" spans="1:32" ht="15" customHeight="1" x14ac:dyDescent="0.25">
      <c r="A1533" s="30" t="s">
        <v>1954</v>
      </c>
      <c r="B1533" s="25">
        <v>45610</v>
      </c>
      <c r="C1533" s="29">
        <f>YEAR(B1533) - YEAR(_xlfn.MINIFS($B:$B, $A:$A, A1533)) + 1</f>
        <v>1</v>
      </c>
      <c r="D1533" s="15">
        <f>IF(C1533=1, 1500 - SUMIFS($Y:$Y, $A:$A, A1533, $C:$C, C1533, $E:$E, "Approved", $Z:$Z, "&lt;&gt;PFA GC", $F:$F, "&lt;&gt;No"),
   IF(C1533=2, 1000 - SUMIFS($Y:$Y, $A:$A, A1533, $C:$C, C1533, $E:$E, "Approved", $Z:$Z, "&lt;&gt;PFA GC", $F:$F, "&lt;&gt;No"),
   IF(C1533&gt;=3, 500 - SUMIFS($Y:$Y, $A:$A, A1533, $C:$C, C1533, $E:$E, "Approved", $Z:$Z, "&lt;&gt;PFA GC", $F:$F, "&lt;&gt;No"), "")))</f>
        <v>1439.66</v>
      </c>
      <c r="E1533" s="36" t="s">
        <v>139</v>
      </c>
      <c r="F1533" s="28" t="s">
        <v>99</v>
      </c>
      <c r="G1533" s="29" t="s">
        <v>659</v>
      </c>
      <c r="H1533" s="23" t="s">
        <v>100</v>
      </c>
      <c r="I1533" s="23" t="s">
        <v>125</v>
      </c>
      <c r="J1533" s="23">
        <v>68136</v>
      </c>
      <c r="K1533" s="37" t="s">
        <v>95</v>
      </c>
      <c r="L1533" s="20">
        <v>22801</v>
      </c>
      <c r="M1533" s="37" t="s">
        <v>101</v>
      </c>
      <c r="N1533" s="37" t="s">
        <v>97</v>
      </c>
      <c r="O1533" s="37" t="s">
        <v>705</v>
      </c>
      <c r="P1533" s="37" t="s">
        <v>270</v>
      </c>
      <c r="Q1533" s="37" t="s">
        <v>323</v>
      </c>
      <c r="R1533" s="7" t="s">
        <v>507</v>
      </c>
      <c r="S1533" s="23">
        <v>0</v>
      </c>
      <c r="T1533" s="43">
        <v>0</v>
      </c>
      <c r="U1533" s="7">
        <v>12.2</v>
      </c>
      <c r="V1533" s="48" t="s">
        <v>32</v>
      </c>
      <c r="W1533" s="23" t="s">
        <v>397</v>
      </c>
      <c r="X1533" s="7" t="s">
        <v>33</v>
      </c>
      <c r="Y1533" s="10">
        <v>481.98</v>
      </c>
      <c r="Z1533" s="23"/>
      <c r="AA1533" s="12"/>
      <c r="AB1533" s="51"/>
      <c r="AC1533" s="23"/>
      <c r="AD1533" s="23" t="s">
        <v>982</v>
      </c>
      <c r="AF1533" s="23"/>
    </row>
    <row r="1534" spans="1:32" ht="15" customHeight="1" x14ac:dyDescent="0.25">
      <c r="A1534" s="42" t="s">
        <v>1837</v>
      </c>
      <c r="B1534" s="32">
        <v>45610</v>
      </c>
      <c r="C1534" s="44">
        <f>YEAR(B1534) - YEAR(_xlfn.MINIFS($B:$B, $A:$A, A1534)) + 1</f>
        <v>1</v>
      </c>
      <c r="D1534" s="15">
        <f>IF(C1534=1, 1500 - SUMIFS($Y:$Y, $A:$A, A1534, $C:$C, C1534, $E:$E, "Approved", $Z:$Z, "&lt;&gt;PFA GC", $F:$F, "&lt;&gt;No"),
   IF(C1534=2, 1000 - SUMIFS($Y:$Y, $A:$A, A1534, $C:$C, C1534, $E:$E, "Approved", $Z:$Z, "&lt;&gt;PFA GC", $F:$F, "&lt;&gt;No"),
   IF(C1534&gt;=3, 500 - SUMIFS($Y:$Y, $A:$A, A1534, $C:$C, C1534, $E:$E, "Approved", $Z:$Z, "&lt;&gt;PFA GC", $F:$F, "&lt;&gt;No"), "")))</f>
        <v>1400</v>
      </c>
      <c r="E1534" s="16" t="s">
        <v>28</v>
      </c>
      <c r="F1534" s="49">
        <v>45610</v>
      </c>
      <c r="G1534" s="28" t="s">
        <v>30</v>
      </c>
      <c r="H1534" s="41"/>
      <c r="I1534" s="41"/>
      <c r="J1534" s="41"/>
      <c r="K1534" s="41"/>
      <c r="L1534" s="55">
        <v>29309</v>
      </c>
      <c r="M1534" s="41"/>
      <c r="N1534" s="41"/>
      <c r="O1534" s="41"/>
      <c r="P1534" s="41"/>
      <c r="Q1534" s="41"/>
      <c r="R1534" s="7"/>
      <c r="S1534" s="41"/>
      <c r="T1534" s="46"/>
      <c r="U1534" s="7"/>
      <c r="V1534" s="22" t="s">
        <v>32</v>
      </c>
      <c r="W1534" s="41" t="s">
        <v>61</v>
      </c>
      <c r="X1534" s="7" t="s">
        <v>34</v>
      </c>
      <c r="Y1534" s="10">
        <v>50</v>
      </c>
      <c r="Z1534" s="23" t="s">
        <v>89</v>
      </c>
      <c r="AA1534" s="41" t="s">
        <v>63</v>
      </c>
      <c r="AB1534" s="63"/>
      <c r="AC1534" s="41"/>
      <c r="AF1534" s="23"/>
    </row>
    <row r="1535" spans="1:32" ht="15" customHeight="1" x14ac:dyDescent="0.25">
      <c r="A1535" s="30" t="s">
        <v>1956</v>
      </c>
      <c r="B1535" s="25">
        <v>45610</v>
      </c>
      <c r="C1535" s="29">
        <f>YEAR(B1535) - YEAR(_xlfn.MINIFS($B:$B, $A:$A, A1535)) + 1</f>
        <v>1</v>
      </c>
      <c r="D1535" s="15">
        <f>IF(C1535=1, 1500 - SUMIFS($Y:$Y, $A:$A, A1535, $C:$C, C1535, $E:$E, "Approved", $Z:$Z, "&lt;&gt;PFA GC", $F:$F, "&lt;&gt;No"),
   IF(C1535=2, 1000 - SUMIFS($Y:$Y, $A:$A, A1535, $C:$C, C1535, $E:$E, "Approved", $Z:$Z, "&lt;&gt;PFA GC", $F:$F, "&lt;&gt;No"),
   IF(C1535&gt;=3, 500 - SUMIFS($Y:$Y, $A:$A, A1535, $C:$C, C1535, $E:$E, "Approved", $Z:$Z, "&lt;&gt;PFA GC", $F:$F, "&lt;&gt;No"), "")))</f>
        <v>73.099999999999909</v>
      </c>
      <c r="E1535" s="16" t="s">
        <v>28</v>
      </c>
      <c r="F1535" s="28">
        <v>45621</v>
      </c>
      <c r="G1535" s="28" t="s">
        <v>30</v>
      </c>
      <c r="H1535" s="23" t="s">
        <v>93</v>
      </c>
      <c r="I1535" s="23" t="s">
        <v>125</v>
      </c>
      <c r="J1535" s="23">
        <v>68508</v>
      </c>
      <c r="K1535" s="37" t="s">
        <v>95</v>
      </c>
      <c r="L1535" s="20">
        <v>29750</v>
      </c>
      <c r="M1535" s="37" t="s">
        <v>101</v>
      </c>
      <c r="N1535" s="37" t="s">
        <v>102</v>
      </c>
      <c r="O1535" s="37" t="s">
        <v>103</v>
      </c>
      <c r="P1535" s="37" t="s">
        <v>270</v>
      </c>
      <c r="Q1535" s="37" t="s">
        <v>114</v>
      </c>
      <c r="R1535" s="7" t="s">
        <v>507</v>
      </c>
      <c r="S1535" s="23">
        <v>1</v>
      </c>
      <c r="T1535" s="43">
        <v>0</v>
      </c>
      <c r="U1535" s="7">
        <v>17</v>
      </c>
      <c r="V1535" s="34" t="s">
        <v>81</v>
      </c>
      <c r="W1535" s="41" t="s">
        <v>883</v>
      </c>
      <c r="X1535" s="7" t="s">
        <v>45</v>
      </c>
      <c r="Y1535" s="10">
        <v>168.45</v>
      </c>
      <c r="Z1535" s="23" t="s">
        <v>232</v>
      </c>
      <c r="AA1535" s="12" t="s">
        <v>868</v>
      </c>
      <c r="AB1535" s="51"/>
      <c r="AC1535" s="23"/>
      <c r="AF1535" s="23"/>
    </row>
    <row r="1536" spans="1:32" ht="15" customHeight="1" x14ac:dyDescent="0.25">
      <c r="A1536" s="42" t="s">
        <v>1956</v>
      </c>
      <c r="B1536" s="32">
        <v>45610</v>
      </c>
      <c r="C1536" s="44">
        <f>YEAR(B1536) - YEAR(_xlfn.MINIFS($B:$B, $A:$A, A1536)) + 1</f>
        <v>1</v>
      </c>
      <c r="D1536" s="15">
        <f>IF(C1536=1, 1500 - SUMIFS($Y:$Y, $A:$A, A1536, $C:$C, C1536, $E:$E, "Approved", $Z:$Z, "&lt;&gt;PFA GC", $F:$F, "&lt;&gt;No"),
   IF(C1536=2, 1000 - SUMIFS($Y:$Y, $A:$A, A1536, $C:$C, C1536, $E:$E, "Approved", $Z:$Z, "&lt;&gt;PFA GC", $F:$F, "&lt;&gt;No"),
   IF(C1536&gt;=3, 500 - SUMIFS($Y:$Y, $A:$A, A1536, $C:$C, C1536, $E:$E, "Approved", $Z:$Z, "&lt;&gt;PFA GC", $F:$F, "&lt;&gt;No"), "")))</f>
        <v>73.099999999999909</v>
      </c>
      <c r="E1536" s="16" t="s">
        <v>28</v>
      </c>
      <c r="F1536" s="28">
        <v>45621</v>
      </c>
      <c r="G1536" s="28" t="s">
        <v>30</v>
      </c>
      <c r="H1536" s="41" t="s">
        <v>93</v>
      </c>
      <c r="I1536" s="23" t="s">
        <v>125</v>
      </c>
      <c r="J1536" s="41">
        <v>68508</v>
      </c>
      <c r="K1536" s="41" t="s">
        <v>95</v>
      </c>
      <c r="L1536" s="55">
        <v>29750</v>
      </c>
      <c r="M1536" s="41" t="s">
        <v>101</v>
      </c>
      <c r="N1536" s="41" t="s">
        <v>102</v>
      </c>
      <c r="O1536" s="41" t="s">
        <v>103</v>
      </c>
      <c r="P1536" s="41" t="s">
        <v>270</v>
      </c>
      <c r="Q1536" s="41" t="s">
        <v>114</v>
      </c>
      <c r="R1536" s="7" t="s">
        <v>507</v>
      </c>
      <c r="S1536" s="41">
        <v>1</v>
      </c>
      <c r="T1536" s="46">
        <v>0</v>
      </c>
      <c r="U1536" s="7">
        <v>17</v>
      </c>
      <c r="V1536" s="34" t="s">
        <v>81</v>
      </c>
      <c r="W1536" s="41" t="s">
        <v>883</v>
      </c>
      <c r="X1536" s="7" t="s">
        <v>43</v>
      </c>
      <c r="Y1536" s="10">
        <v>545</v>
      </c>
      <c r="Z1536" s="23" t="s">
        <v>232</v>
      </c>
      <c r="AA1536" s="12" t="s">
        <v>981</v>
      </c>
      <c r="AB1536" s="51"/>
      <c r="AC1536" s="23"/>
      <c r="AF1536" s="23"/>
    </row>
    <row r="1537" spans="1:32" ht="15" customHeight="1" x14ac:dyDescent="0.25">
      <c r="A1537" s="42" t="s">
        <v>1907</v>
      </c>
      <c r="B1537" s="32">
        <v>45610</v>
      </c>
      <c r="C1537" s="44">
        <f>YEAR(B1537) - YEAR(_xlfn.MINIFS($B:$B, $A:$A, A1537)) + 1</f>
        <v>1</v>
      </c>
      <c r="D1537" s="15">
        <f>IF(C1537=1, 1500 - SUMIFS($Y:$Y, $A:$A, A1537, $C:$C, C1537, $E:$E, "Approved", $Z:$Z, "&lt;&gt;PFA GC", $F:$F, "&lt;&gt;No"),
   IF(C1537=2, 1000 - SUMIFS($Y:$Y, $A:$A, A1537, $C:$C, C1537, $E:$E, "Approved", $Z:$Z, "&lt;&gt;PFA GC", $F:$F, "&lt;&gt;No"),
   IF(C1537&gt;=3, 500 - SUMIFS($Y:$Y, $A:$A, A1537, $C:$C, C1537, $E:$E, "Approved", $Z:$Z, "&lt;&gt;PFA GC", $F:$F, "&lt;&gt;No"), "")))</f>
        <v>777.88</v>
      </c>
      <c r="E1537" s="16" t="s">
        <v>28</v>
      </c>
      <c r="F1537" s="49">
        <v>45622</v>
      </c>
      <c r="G1537" s="49" t="s">
        <v>30</v>
      </c>
      <c r="H1537" s="41" t="s">
        <v>912</v>
      </c>
      <c r="I1537" s="41" t="s">
        <v>471</v>
      </c>
      <c r="J1537" s="41">
        <v>51104</v>
      </c>
      <c r="K1537" s="41" t="s">
        <v>106</v>
      </c>
      <c r="L1537" s="55">
        <v>29811</v>
      </c>
      <c r="M1537" s="41" t="s">
        <v>235</v>
      </c>
      <c r="N1537" s="41" t="s">
        <v>97</v>
      </c>
      <c r="O1537" s="41" t="s">
        <v>98</v>
      </c>
      <c r="P1537" s="41" t="s">
        <v>303</v>
      </c>
      <c r="Q1537" s="41" t="s">
        <v>114</v>
      </c>
      <c r="R1537" s="7" t="s">
        <v>115</v>
      </c>
      <c r="S1537" s="41">
        <v>3</v>
      </c>
      <c r="T1537" s="46">
        <v>1600</v>
      </c>
      <c r="U1537" s="7">
        <v>200</v>
      </c>
      <c r="V1537" s="41" t="s">
        <v>84</v>
      </c>
      <c r="W1537" s="41" t="s">
        <v>923</v>
      </c>
      <c r="X1537" s="7" t="s">
        <v>45</v>
      </c>
      <c r="Y1537" s="10">
        <v>138.6</v>
      </c>
      <c r="Z1537" s="41" t="s">
        <v>38</v>
      </c>
      <c r="AA1537" s="12" t="s">
        <v>914</v>
      </c>
      <c r="AB1537" s="51"/>
      <c r="AC1537" s="23"/>
      <c r="AF1537" s="23"/>
    </row>
    <row r="1538" spans="1:32" ht="15" customHeight="1" x14ac:dyDescent="0.25">
      <c r="A1538" s="30" t="s">
        <v>1955</v>
      </c>
      <c r="B1538" s="25">
        <v>45610</v>
      </c>
      <c r="C1538" s="29">
        <f>YEAR(B1538) - YEAR(_xlfn.MINIFS($B:$B, $A:$A, A1538)) + 1</f>
        <v>1</v>
      </c>
      <c r="D1538" s="15">
        <f>IF(C1538=1, 1500 - SUMIFS($Y:$Y, $A:$A, A1538, $C:$C, C1538, $E:$E, "Approved", $Z:$Z, "&lt;&gt;PFA GC", $F:$F, "&lt;&gt;No"),
   IF(C1538=2, 1000 - SUMIFS($Y:$Y, $A:$A, A1538, $C:$C, C1538, $E:$E, "Approved", $Z:$Z, "&lt;&gt;PFA GC", $F:$F, "&lt;&gt;No"),
   IF(C1538&gt;=3, 500 - SUMIFS($Y:$Y, $A:$A, A1538, $C:$C, C1538, $E:$E, "Approved", $Z:$Z, "&lt;&gt;PFA GC", $F:$F, "&lt;&gt;No"), "")))</f>
        <v>55.5</v>
      </c>
      <c r="E1538" s="16" t="s">
        <v>28</v>
      </c>
      <c r="F1538" s="28">
        <v>45618</v>
      </c>
      <c r="G1538" s="28" t="s">
        <v>30</v>
      </c>
      <c r="H1538" s="23" t="s">
        <v>594</v>
      </c>
      <c r="I1538" s="23" t="s">
        <v>94</v>
      </c>
      <c r="J1538" s="23">
        <v>68028</v>
      </c>
      <c r="K1538" s="37" t="s">
        <v>95</v>
      </c>
      <c r="L1538" s="20">
        <v>32181</v>
      </c>
      <c r="M1538" s="37" t="s">
        <v>101</v>
      </c>
      <c r="N1538" s="37" t="s">
        <v>97</v>
      </c>
      <c r="O1538" s="37" t="s">
        <v>41</v>
      </c>
      <c r="P1538" s="37" t="s">
        <v>303</v>
      </c>
      <c r="Q1538" s="37" t="s">
        <v>114</v>
      </c>
      <c r="R1538" s="7" t="s">
        <v>507</v>
      </c>
      <c r="S1538" s="23">
        <v>3</v>
      </c>
      <c r="T1538" s="43">
        <v>3778</v>
      </c>
      <c r="U1538" s="7">
        <v>38</v>
      </c>
      <c r="V1538" s="48" t="s">
        <v>84</v>
      </c>
      <c r="W1538" s="23" t="s">
        <v>526</v>
      </c>
      <c r="X1538" s="7" t="s">
        <v>45</v>
      </c>
      <c r="Y1538" s="10">
        <v>104.5</v>
      </c>
      <c r="Z1538" s="23" t="s">
        <v>232</v>
      </c>
      <c r="AA1538" s="12" t="s">
        <v>55</v>
      </c>
      <c r="AB1538" s="51"/>
      <c r="AC1538" s="23"/>
      <c r="AF1538" s="23"/>
    </row>
    <row r="1539" spans="1:32" ht="15" customHeight="1" x14ac:dyDescent="0.25">
      <c r="A1539" s="42" t="s">
        <v>1955</v>
      </c>
      <c r="B1539" s="32">
        <v>45610</v>
      </c>
      <c r="C1539" s="44">
        <f>YEAR(B1539) - YEAR(_xlfn.MINIFS($B:$B, $A:$A, A1539)) + 1</f>
        <v>1</v>
      </c>
      <c r="D1539" s="15">
        <f>IF(C1539=1, 1500 - SUMIFS($Y:$Y, $A:$A, A1539, $C:$C, C1539, $E:$E, "Approved", $Z:$Z, "&lt;&gt;PFA GC", $F:$F, "&lt;&gt;No"),
   IF(C1539=2, 1000 - SUMIFS($Y:$Y, $A:$A, A1539, $C:$C, C1539, $E:$E, "Approved", $Z:$Z, "&lt;&gt;PFA GC", $F:$F, "&lt;&gt;No"),
   IF(C1539&gt;=3, 500 - SUMIFS($Y:$Y, $A:$A, A1539, $C:$C, C1539, $E:$E, "Approved", $Z:$Z, "&lt;&gt;PFA GC", $F:$F, "&lt;&gt;No"), "")))</f>
        <v>55.5</v>
      </c>
      <c r="E1539" s="16" t="s">
        <v>28</v>
      </c>
      <c r="F1539" s="28">
        <v>45621</v>
      </c>
      <c r="G1539" s="28" t="s">
        <v>30</v>
      </c>
      <c r="H1539" s="41" t="s">
        <v>594</v>
      </c>
      <c r="I1539" s="41" t="s">
        <v>94</v>
      </c>
      <c r="J1539" s="41">
        <v>68028</v>
      </c>
      <c r="K1539" s="41" t="s">
        <v>95</v>
      </c>
      <c r="L1539" s="55">
        <v>32181</v>
      </c>
      <c r="M1539" s="41" t="s">
        <v>101</v>
      </c>
      <c r="N1539" s="41" t="s">
        <v>97</v>
      </c>
      <c r="O1539" s="41" t="s">
        <v>41</v>
      </c>
      <c r="P1539" s="41" t="s">
        <v>303</v>
      </c>
      <c r="Q1539" s="41" t="s">
        <v>114</v>
      </c>
      <c r="R1539" s="7" t="s">
        <v>507</v>
      </c>
      <c r="S1539" s="41">
        <v>3</v>
      </c>
      <c r="T1539" s="46">
        <v>3778</v>
      </c>
      <c r="U1539" s="7">
        <v>38</v>
      </c>
      <c r="V1539" s="41" t="s">
        <v>84</v>
      </c>
      <c r="W1539" s="41" t="s">
        <v>526</v>
      </c>
      <c r="X1539" s="7" t="s">
        <v>43</v>
      </c>
      <c r="Y1539" s="10">
        <v>1340</v>
      </c>
      <c r="Z1539" s="23" t="s">
        <v>232</v>
      </c>
      <c r="AA1539" s="12" t="s">
        <v>983</v>
      </c>
      <c r="AB1539" s="51"/>
      <c r="AC1539" s="23"/>
      <c r="AF1539" s="23"/>
    </row>
    <row r="1540" spans="1:32" ht="15" customHeight="1" x14ac:dyDescent="0.25">
      <c r="A1540" s="30" t="s">
        <v>1874</v>
      </c>
      <c r="B1540" s="25">
        <v>45610</v>
      </c>
      <c r="C1540" s="29">
        <f>YEAR(B1540) - YEAR(_xlfn.MINIFS($B:$B, $A:$A, A1540)) + 1</f>
        <v>1</v>
      </c>
      <c r="D1540" s="15">
        <f>IF(C1540=1, 1500 - SUMIFS($Y:$Y, $A:$A, A1540, $C:$C, C1540, $E:$E, "Approved", $Z:$Z, "&lt;&gt;PFA GC", $F:$F, "&lt;&gt;No"),
   IF(C1540=2, 1000 - SUMIFS($Y:$Y, $A:$A, A1540, $C:$C, C1540, $E:$E, "Approved", $Z:$Z, "&lt;&gt;PFA GC", $F:$F, "&lt;&gt;No"),
   IF(C1540&gt;=3, 500 - SUMIFS($Y:$Y, $A:$A, A1540, $C:$C, C1540, $E:$E, "Approved", $Z:$Z, "&lt;&gt;PFA GC", $F:$F, "&lt;&gt;No"), "")))</f>
        <v>112.91000000000008</v>
      </c>
      <c r="E1540" s="16" t="s">
        <v>28</v>
      </c>
      <c r="F1540" s="28">
        <v>45621</v>
      </c>
      <c r="G1540" s="28" t="s">
        <v>30</v>
      </c>
      <c r="H1540" s="23" t="s">
        <v>100</v>
      </c>
      <c r="I1540" s="23" t="s">
        <v>94</v>
      </c>
      <c r="J1540" s="23">
        <v>68112</v>
      </c>
      <c r="K1540" s="37" t="s">
        <v>95</v>
      </c>
      <c r="L1540" s="20">
        <v>34327</v>
      </c>
      <c r="M1540" s="37" t="s">
        <v>101</v>
      </c>
      <c r="N1540" s="37" t="s">
        <v>97</v>
      </c>
      <c r="O1540" s="37" t="s">
        <v>103</v>
      </c>
      <c r="P1540" s="37" t="s">
        <v>270</v>
      </c>
      <c r="Q1540" s="37" t="s">
        <v>114</v>
      </c>
      <c r="R1540" s="7" t="s">
        <v>488</v>
      </c>
      <c r="S1540" s="23">
        <v>2</v>
      </c>
      <c r="T1540" s="43">
        <v>0</v>
      </c>
      <c r="U1540" s="7">
        <v>25</v>
      </c>
      <c r="V1540" s="22" t="s">
        <v>47</v>
      </c>
      <c r="W1540" s="23" t="s">
        <v>358</v>
      </c>
      <c r="X1540" s="7" t="s">
        <v>45</v>
      </c>
      <c r="Y1540" s="10">
        <v>431.09</v>
      </c>
      <c r="Z1540" s="23" t="s">
        <v>232</v>
      </c>
      <c r="AA1540" s="12" t="s">
        <v>55</v>
      </c>
      <c r="AB1540" s="51"/>
      <c r="AC1540" s="23"/>
      <c r="AF1540" s="23"/>
    </row>
    <row r="1541" spans="1:32" ht="15" customHeight="1" x14ac:dyDescent="0.25">
      <c r="A1541" s="42" t="s">
        <v>1958</v>
      </c>
      <c r="B1541" s="32">
        <v>45611</v>
      </c>
      <c r="C1541" s="44">
        <f>YEAR(B1541) - YEAR(_xlfn.MINIFS($B:$B, $A:$A, A1541)) + 1</f>
        <v>1</v>
      </c>
      <c r="D1541" s="15">
        <f>IF(C1541=1, 1500 - SUMIFS($Y:$Y, $A:$A, A1541, $C:$C, C1541, $E:$E, "Approved", $Z:$Z, "&lt;&gt;PFA GC", $F:$F, "&lt;&gt;No"),
   IF(C1541=2, 1000 - SUMIFS($Y:$Y, $A:$A, A1541, $C:$C, C1541, $E:$E, "Approved", $Z:$Z, "&lt;&gt;PFA GC", $F:$F, "&lt;&gt;No"),
   IF(C1541&gt;=3, 500 - SUMIFS($Y:$Y, $A:$A, A1541, $C:$C, C1541, $E:$E, "Approved", $Z:$Z, "&lt;&gt;PFA GC", $F:$F, "&lt;&gt;No"), "")))</f>
        <v>1000</v>
      </c>
      <c r="E1541" s="16" t="s">
        <v>28</v>
      </c>
      <c r="F1541" s="28">
        <v>45618</v>
      </c>
      <c r="G1541" s="28" t="s">
        <v>30</v>
      </c>
      <c r="H1541" s="41" t="s">
        <v>984</v>
      </c>
      <c r="I1541" s="41" t="s">
        <v>94</v>
      </c>
      <c r="J1541" s="41">
        <v>68938</v>
      </c>
      <c r="K1541" s="41" t="s">
        <v>95</v>
      </c>
      <c r="L1541" s="55">
        <v>17713</v>
      </c>
      <c r="M1541" s="41" t="s">
        <v>108</v>
      </c>
      <c r="N1541" s="41" t="s">
        <v>102</v>
      </c>
      <c r="O1541" s="41" t="s">
        <v>98</v>
      </c>
      <c r="P1541" s="41" t="s">
        <v>270</v>
      </c>
      <c r="Q1541" s="41" t="s">
        <v>114</v>
      </c>
      <c r="R1541" s="7" t="s">
        <v>486</v>
      </c>
      <c r="S1541" s="41">
        <v>1</v>
      </c>
      <c r="T1541" s="46">
        <v>1493</v>
      </c>
      <c r="U1541" s="7">
        <v>52</v>
      </c>
      <c r="V1541" s="22" t="s">
        <v>144</v>
      </c>
      <c r="W1541" s="41" t="s">
        <v>844</v>
      </c>
      <c r="X1541" s="7" t="s">
        <v>40</v>
      </c>
      <c r="Y1541" s="10">
        <v>500</v>
      </c>
      <c r="Z1541" s="23" t="s">
        <v>37</v>
      </c>
      <c r="AA1541" s="12" t="s">
        <v>169</v>
      </c>
      <c r="AB1541" s="51"/>
      <c r="AC1541" s="23"/>
      <c r="AF1541" s="23"/>
    </row>
    <row r="1542" spans="1:32" ht="15" customHeight="1" x14ac:dyDescent="0.25">
      <c r="A1542" s="30" t="s">
        <v>1733</v>
      </c>
      <c r="B1542" s="25">
        <v>45611</v>
      </c>
      <c r="C1542" s="29">
        <f>YEAR(B1542) - YEAR(_xlfn.MINIFS($B:$B, $A:$A, A1542)) + 1</f>
        <v>1</v>
      </c>
      <c r="D1542" s="15">
        <f>IF(C1542=1, 1500 - SUMIFS($Y:$Y, $A:$A, A1542, $C:$C, C1542, $E:$E, "Approved", $Z:$Z, "&lt;&gt;PFA GC", $F:$F, "&lt;&gt;No"),
   IF(C1542=2, 1000 - SUMIFS($Y:$Y, $A:$A, A1542, $C:$C, C1542, $E:$E, "Approved", $Z:$Z, "&lt;&gt;PFA GC", $F:$F, "&lt;&gt;No"),
   IF(C1542&gt;=3, 500 - SUMIFS($Y:$Y, $A:$A, A1542, $C:$C, C1542, $E:$E, "Approved", $Z:$Z, "&lt;&gt;PFA GC", $F:$F, "&lt;&gt;No"), "")))</f>
        <v>563.13</v>
      </c>
      <c r="E1542" s="36" t="s">
        <v>139</v>
      </c>
      <c r="F1542" s="28" t="s">
        <v>99</v>
      </c>
      <c r="G1542" s="29" t="s">
        <v>202</v>
      </c>
      <c r="H1542" s="23" t="s">
        <v>594</v>
      </c>
      <c r="I1542" s="23" t="s">
        <v>94</v>
      </c>
      <c r="J1542" s="23">
        <v>68028</v>
      </c>
      <c r="K1542" s="37" t="s">
        <v>95</v>
      </c>
      <c r="L1542" s="20">
        <v>22528</v>
      </c>
      <c r="M1542" s="37" t="s">
        <v>281</v>
      </c>
      <c r="N1542" s="37" t="s">
        <v>102</v>
      </c>
      <c r="O1542" s="37" t="s">
        <v>98</v>
      </c>
      <c r="P1542" s="37" t="s">
        <v>270</v>
      </c>
      <c r="Q1542" s="37" t="s">
        <v>114</v>
      </c>
      <c r="R1542" s="7" t="s">
        <v>486</v>
      </c>
      <c r="S1542" s="23">
        <v>1</v>
      </c>
      <c r="T1542" s="43">
        <v>2941</v>
      </c>
      <c r="U1542" s="7">
        <v>41</v>
      </c>
      <c r="V1542" s="48" t="s">
        <v>47</v>
      </c>
      <c r="W1542" s="23" t="s">
        <v>368</v>
      </c>
      <c r="X1542" s="7" t="s">
        <v>45</v>
      </c>
      <c r="Y1542" s="10">
        <v>45</v>
      </c>
      <c r="Z1542" s="23" t="s">
        <v>38</v>
      </c>
      <c r="AA1542" s="12" t="s">
        <v>756</v>
      </c>
      <c r="AB1542" s="51"/>
      <c r="AC1542" s="29" t="s">
        <v>29</v>
      </c>
      <c r="AF1542" s="23"/>
    </row>
    <row r="1543" spans="1:32" ht="15" customHeight="1" x14ac:dyDescent="0.25">
      <c r="A1543" s="30" t="s">
        <v>1288</v>
      </c>
      <c r="B1543" s="25">
        <v>45611</v>
      </c>
      <c r="C1543" s="29">
        <f>YEAR(B1543) - YEAR(_xlfn.MINIFS($B:$B, $A:$A, A1543)) + 1</f>
        <v>2</v>
      </c>
      <c r="D1543" s="15">
        <f>IF(C1543=1, 1500 - SUMIFS($Y:$Y, $A:$A, A1543, $C:$C, C1543, $E:$E, "Approved", $Z:$Z, "&lt;&gt;PFA GC", $F:$F, "&lt;&gt;No"),
   IF(C1543=2, 1000 - SUMIFS($Y:$Y, $A:$A, A1543, $C:$C, C1543, $E:$E, "Approved", $Z:$Z, "&lt;&gt;PFA GC", $F:$F, "&lt;&gt;No"),
   IF(C1543&gt;=3, 500 - SUMIFS($Y:$Y, $A:$A, A1543, $C:$C, C1543, $E:$E, "Approved", $Z:$Z, "&lt;&gt;PFA GC", $F:$F, "&lt;&gt;No"), "")))</f>
        <v>50</v>
      </c>
      <c r="E1543" s="16" t="s">
        <v>147</v>
      </c>
      <c r="F1543" s="28" t="s">
        <v>99</v>
      </c>
      <c r="G1543" s="29" t="s">
        <v>202</v>
      </c>
      <c r="H1543" s="23" t="s">
        <v>446</v>
      </c>
      <c r="I1543" s="23" t="s">
        <v>94</v>
      </c>
      <c r="J1543" s="23">
        <v>68127</v>
      </c>
      <c r="K1543" s="37" t="s">
        <v>95</v>
      </c>
      <c r="L1543" s="20">
        <v>24616</v>
      </c>
      <c r="M1543" s="37" t="s">
        <v>101</v>
      </c>
      <c r="N1543" s="37" t="s">
        <v>97</v>
      </c>
      <c r="O1543" s="37" t="s">
        <v>98</v>
      </c>
      <c r="P1543" s="37" t="s">
        <v>270</v>
      </c>
      <c r="Q1543" s="37" t="s">
        <v>114</v>
      </c>
      <c r="R1543" s="7" t="s">
        <v>507</v>
      </c>
      <c r="S1543" s="23">
        <v>2</v>
      </c>
      <c r="T1543" s="43">
        <v>1515.4</v>
      </c>
      <c r="U1543" s="7">
        <v>10</v>
      </c>
      <c r="V1543" s="22" t="s">
        <v>32</v>
      </c>
      <c r="W1543" s="23" t="s">
        <v>39</v>
      </c>
      <c r="X1543" s="7" t="s">
        <v>43</v>
      </c>
      <c r="Y1543" s="10">
        <v>1000</v>
      </c>
      <c r="Z1543" s="23"/>
      <c r="AA1543" s="12"/>
      <c r="AB1543" s="51"/>
      <c r="AC1543" s="29"/>
      <c r="AD1543" s="23" t="s">
        <v>985</v>
      </c>
      <c r="AF1543" s="23"/>
    </row>
    <row r="1544" spans="1:32" ht="15" customHeight="1" x14ac:dyDescent="0.25">
      <c r="A1544" s="42" t="s">
        <v>1957</v>
      </c>
      <c r="B1544" s="32">
        <v>45611</v>
      </c>
      <c r="C1544" s="29">
        <f>YEAR(B1544) - YEAR(_xlfn.MINIFS($B:$B, $A:$A, A1544)) + 1</f>
        <v>1</v>
      </c>
      <c r="D1544" s="15">
        <f>IF(C1544=1, 1500 - SUMIFS($Y:$Y, $A:$A, A1544, $C:$C, C1544, $E:$E, "Approved", $Z:$Z, "&lt;&gt;PFA GC", $F:$F, "&lt;&gt;No"),
   IF(C1544=2, 1000 - SUMIFS($Y:$Y, $A:$A, A1544, $C:$C, C1544, $E:$E, "Approved", $Z:$Z, "&lt;&gt;PFA GC", $F:$F, "&lt;&gt;No"),
   IF(C1544&gt;=3, 500 - SUMIFS($Y:$Y, $A:$A, A1544, $C:$C, C1544, $E:$E, "Approved", $Z:$Z, "&lt;&gt;PFA GC", $F:$F, "&lt;&gt;No"), "")))</f>
        <v>1500</v>
      </c>
      <c r="E1544" s="16" t="s">
        <v>28</v>
      </c>
      <c r="F1544" s="49">
        <v>45611</v>
      </c>
      <c r="G1544" s="28" t="s">
        <v>30</v>
      </c>
      <c r="H1544" s="41"/>
      <c r="I1544" s="41"/>
      <c r="J1544" s="41"/>
      <c r="K1544" s="41"/>
      <c r="L1544" s="55">
        <v>24617</v>
      </c>
      <c r="M1544" s="41"/>
      <c r="N1544" s="41"/>
      <c r="O1544" s="41"/>
      <c r="P1544" s="41"/>
      <c r="Q1544" s="41"/>
      <c r="R1544" s="7"/>
      <c r="S1544" s="41"/>
      <c r="T1544" s="46"/>
      <c r="U1544" s="7"/>
      <c r="V1544" s="22" t="s">
        <v>32</v>
      </c>
      <c r="W1544" s="41" t="s">
        <v>61</v>
      </c>
      <c r="X1544" s="7" t="s">
        <v>34</v>
      </c>
      <c r="Y1544" s="10">
        <v>25</v>
      </c>
      <c r="Z1544" s="23" t="s">
        <v>89</v>
      </c>
      <c r="AA1544" s="41" t="s">
        <v>63</v>
      </c>
      <c r="AB1544" s="63"/>
      <c r="AC1544" s="41"/>
      <c r="AF1544" s="23"/>
    </row>
    <row r="1545" spans="1:32" ht="15" customHeight="1" x14ac:dyDescent="0.25">
      <c r="A1545" s="30" t="s">
        <v>1440</v>
      </c>
      <c r="B1545" s="25">
        <v>45614</v>
      </c>
      <c r="C1545" s="29">
        <f>YEAR(B1545) - YEAR(_xlfn.MINIFS($B:$B, $A:$A, A1545)) + 1</f>
        <v>2</v>
      </c>
      <c r="D1545" s="15">
        <f>IF(C1545=1, 1500 - SUMIFS($Y:$Y, $A:$A, A1545, $C:$C, C1545, $E:$E, "Approved", $Z:$Z, "&lt;&gt;PFA GC", $F:$F, "&lt;&gt;No"),
   IF(C1545=2, 1000 - SUMIFS($Y:$Y, $A:$A, A1545, $C:$C, C1545, $E:$E, "Approved", $Z:$Z, "&lt;&gt;PFA GC", $F:$F, "&lt;&gt;No"),
   IF(C1545&gt;=3, 500 - SUMIFS($Y:$Y, $A:$A, A1545, $C:$C, C1545, $E:$E, "Approved", $Z:$Z, "&lt;&gt;PFA GC", $F:$F, "&lt;&gt;No"), "")))</f>
        <v>300</v>
      </c>
      <c r="E1545" s="16" t="s">
        <v>28</v>
      </c>
      <c r="F1545" s="28">
        <v>45622</v>
      </c>
      <c r="G1545" s="28" t="s">
        <v>30</v>
      </c>
      <c r="H1545" s="23" t="s">
        <v>287</v>
      </c>
      <c r="I1545" s="23" t="s">
        <v>94</v>
      </c>
      <c r="J1545" s="23">
        <v>68448</v>
      </c>
      <c r="K1545" s="37" t="s">
        <v>95</v>
      </c>
      <c r="L1545" s="20">
        <v>20154</v>
      </c>
      <c r="M1545" s="37" t="s">
        <v>101</v>
      </c>
      <c r="N1545" s="37" t="s">
        <v>102</v>
      </c>
      <c r="O1545" s="37" t="s">
        <v>98</v>
      </c>
      <c r="P1545" s="37" t="s">
        <v>270</v>
      </c>
      <c r="Q1545" s="37" t="s">
        <v>231</v>
      </c>
      <c r="R1545" s="7" t="s">
        <v>486</v>
      </c>
      <c r="S1545" s="23">
        <v>1</v>
      </c>
      <c r="T1545" s="43">
        <v>1247</v>
      </c>
      <c r="U1545" s="7">
        <v>60</v>
      </c>
      <c r="V1545" s="22" t="s">
        <v>85</v>
      </c>
      <c r="W1545" s="23" t="s">
        <v>107</v>
      </c>
      <c r="X1545" s="7" t="s">
        <v>43</v>
      </c>
      <c r="Y1545" s="10">
        <v>700</v>
      </c>
      <c r="Z1545" s="23" t="s">
        <v>232</v>
      </c>
      <c r="AA1545" s="12" t="s">
        <v>986</v>
      </c>
      <c r="AB1545" s="51"/>
      <c r="AC1545" s="23"/>
      <c r="AF1545" s="23"/>
    </row>
    <row r="1546" spans="1:32" ht="15" customHeight="1" x14ac:dyDescent="0.25">
      <c r="A1546" s="30" t="s">
        <v>1959</v>
      </c>
      <c r="B1546" s="25">
        <v>45614</v>
      </c>
      <c r="C1546" s="29">
        <f>YEAR(B1546) - YEAR(_xlfn.MINIFS($B:$B, $A:$A, A1546)) + 1</f>
        <v>1</v>
      </c>
      <c r="D1546" s="15">
        <f>IF(C1546=1, 1500 - SUMIFS($Y:$Y, $A:$A, A1546, $C:$C, C1546, $E:$E, "Approved", $Z:$Z, "&lt;&gt;PFA GC", $F:$F, "&lt;&gt;No"),
   IF(C1546=2, 1000 - SUMIFS($Y:$Y, $A:$A, A1546, $C:$C, C1546, $E:$E, "Approved", $Z:$Z, "&lt;&gt;PFA GC", $F:$F, "&lt;&gt;No"),
   IF(C1546&gt;=3, 500 - SUMIFS($Y:$Y, $A:$A, A1546, $C:$C, C1546, $E:$E, "Approved", $Z:$Z, "&lt;&gt;PFA GC", $F:$F, "&lt;&gt;No"), "")))</f>
        <v>1000</v>
      </c>
      <c r="E1546" s="16" t="s">
        <v>28</v>
      </c>
      <c r="F1546" s="49">
        <v>45622</v>
      </c>
      <c r="G1546" s="49" t="s">
        <v>30</v>
      </c>
      <c r="H1546" s="23" t="s">
        <v>200</v>
      </c>
      <c r="I1546" s="23" t="s">
        <v>94</v>
      </c>
      <c r="J1546" s="23">
        <v>68651</v>
      </c>
      <c r="K1546" s="37" t="s">
        <v>95</v>
      </c>
      <c r="L1546" s="20">
        <v>22970</v>
      </c>
      <c r="M1546" s="37" t="s">
        <v>96</v>
      </c>
      <c r="N1546" s="37" t="s">
        <v>102</v>
      </c>
      <c r="O1546" s="37" t="s">
        <v>98</v>
      </c>
      <c r="P1546" s="37" t="s">
        <v>270</v>
      </c>
      <c r="Q1546" s="37" t="s">
        <v>114</v>
      </c>
      <c r="R1546" s="7" t="s">
        <v>507</v>
      </c>
      <c r="S1546" s="23">
        <v>2</v>
      </c>
      <c r="T1546" s="43">
        <v>2600</v>
      </c>
      <c r="U1546" s="7">
        <v>180</v>
      </c>
      <c r="V1546" s="22" t="s">
        <v>85</v>
      </c>
      <c r="W1546" s="23" t="s">
        <v>130</v>
      </c>
      <c r="X1546" s="7" t="s">
        <v>34</v>
      </c>
      <c r="Y1546" s="10">
        <v>250</v>
      </c>
      <c r="Z1546" s="41" t="s">
        <v>35</v>
      </c>
      <c r="AA1546" s="12" t="s">
        <v>52</v>
      </c>
      <c r="AB1546" s="51"/>
      <c r="AC1546" s="23"/>
      <c r="AF1546" s="23"/>
    </row>
    <row r="1547" spans="1:32" ht="15" customHeight="1" x14ac:dyDescent="0.25">
      <c r="A1547" s="30" t="s">
        <v>1959</v>
      </c>
      <c r="B1547" s="25">
        <v>45614</v>
      </c>
      <c r="C1547" s="29">
        <f>YEAR(B1547) - YEAR(_xlfn.MINIFS($B:$B, $A:$A, A1547)) + 1</f>
        <v>1</v>
      </c>
      <c r="D1547" s="15">
        <f>IF(C1547=1, 1500 - SUMIFS($Y:$Y, $A:$A, A1547, $C:$C, C1547, $E:$E, "Approved", $Z:$Z, "&lt;&gt;PFA GC", $F:$F, "&lt;&gt;No"),
   IF(C1547=2, 1000 - SUMIFS($Y:$Y, $A:$A, A1547, $C:$C, C1547, $E:$E, "Approved", $Z:$Z, "&lt;&gt;PFA GC", $F:$F, "&lt;&gt;No"),
   IF(C1547&gt;=3, 500 - SUMIFS($Y:$Y, $A:$A, A1547, $C:$C, C1547, $E:$E, "Approved", $Z:$Z, "&lt;&gt;PFA GC", $F:$F, "&lt;&gt;No"), "")))</f>
        <v>1000</v>
      </c>
      <c r="E1547" s="16" t="s">
        <v>28</v>
      </c>
      <c r="F1547" s="28">
        <v>45622</v>
      </c>
      <c r="G1547" s="28" t="s">
        <v>30</v>
      </c>
      <c r="H1547" s="23" t="s">
        <v>200</v>
      </c>
      <c r="I1547" s="23" t="s">
        <v>94</v>
      </c>
      <c r="J1547" s="23">
        <v>68651</v>
      </c>
      <c r="K1547" s="37" t="s">
        <v>95</v>
      </c>
      <c r="L1547" s="20">
        <v>22970</v>
      </c>
      <c r="M1547" s="37" t="s">
        <v>96</v>
      </c>
      <c r="N1547" s="37" t="s">
        <v>102</v>
      </c>
      <c r="O1547" s="37" t="s">
        <v>98</v>
      </c>
      <c r="P1547" s="37" t="s">
        <v>270</v>
      </c>
      <c r="Q1547" s="37" t="s">
        <v>114</v>
      </c>
      <c r="R1547" s="7" t="s">
        <v>507</v>
      </c>
      <c r="S1547" s="23">
        <v>2</v>
      </c>
      <c r="T1547" s="43">
        <v>2600</v>
      </c>
      <c r="U1547" s="7">
        <v>180</v>
      </c>
      <c r="V1547" s="22" t="s">
        <v>85</v>
      </c>
      <c r="W1547" s="23" t="s">
        <v>130</v>
      </c>
      <c r="X1547" s="7" t="s">
        <v>40</v>
      </c>
      <c r="Y1547" s="10">
        <v>250</v>
      </c>
      <c r="Z1547" s="41" t="s">
        <v>35</v>
      </c>
      <c r="AA1547" s="12" t="s">
        <v>169</v>
      </c>
      <c r="AB1547" s="51"/>
      <c r="AC1547" s="23"/>
      <c r="AF1547" s="23"/>
    </row>
    <row r="1548" spans="1:32" ht="15" customHeight="1" x14ac:dyDescent="0.25">
      <c r="A1548" s="30" t="s">
        <v>1961</v>
      </c>
      <c r="B1548" s="25">
        <v>45614</v>
      </c>
      <c r="C1548" s="29">
        <f>YEAR(B1548) - YEAR(_xlfn.MINIFS($B:$B, $A:$A, A1548)) + 1</f>
        <v>1</v>
      </c>
      <c r="D1548" s="15">
        <f>IF(C1548=1, 1500 - SUMIFS($Y:$Y, $A:$A, A1548, $C:$C, C1548, $E:$E, "Approved", $Z:$Z, "&lt;&gt;PFA GC", $F:$F, "&lt;&gt;No"),
   IF(C1548=2, 1000 - SUMIFS($Y:$Y, $A:$A, A1548, $C:$C, C1548, $E:$E, "Approved", $Z:$Z, "&lt;&gt;PFA GC", $F:$F, "&lt;&gt;No"),
   IF(C1548&gt;=3, 500 - SUMIFS($Y:$Y, $A:$A, A1548, $C:$C, C1548, $E:$E, "Approved", $Z:$Z, "&lt;&gt;PFA GC", $F:$F, "&lt;&gt;No"), "")))</f>
        <v>0</v>
      </c>
      <c r="E1548" s="16" t="s">
        <v>28</v>
      </c>
      <c r="F1548" s="49">
        <v>45623</v>
      </c>
      <c r="G1548" s="28" t="s">
        <v>30</v>
      </c>
      <c r="H1548" s="23" t="s">
        <v>987</v>
      </c>
      <c r="I1548" s="23" t="s">
        <v>859</v>
      </c>
      <c r="J1548" s="23">
        <v>68601</v>
      </c>
      <c r="K1548" s="37" t="s">
        <v>95</v>
      </c>
      <c r="L1548" s="20">
        <v>23590</v>
      </c>
      <c r="M1548" s="37" t="s">
        <v>101</v>
      </c>
      <c r="N1548" s="37" t="s">
        <v>97</v>
      </c>
      <c r="O1548" s="37" t="s">
        <v>98</v>
      </c>
      <c r="P1548" s="37" t="s">
        <v>270</v>
      </c>
      <c r="Q1548" s="37" t="s">
        <v>114</v>
      </c>
      <c r="R1548" s="7" t="s">
        <v>507</v>
      </c>
      <c r="S1548" s="23">
        <v>1</v>
      </c>
      <c r="T1548" s="43">
        <v>2400</v>
      </c>
      <c r="U1548" s="7">
        <v>2</v>
      </c>
      <c r="V1548" s="34" t="s">
        <v>68</v>
      </c>
      <c r="W1548" s="23" t="s">
        <v>163</v>
      </c>
      <c r="X1548" s="7" t="s">
        <v>43</v>
      </c>
      <c r="Y1548" s="10">
        <v>1500</v>
      </c>
      <c r="Z1548" s="23" t="s">
        <v>232</v>
      </c>
      <c r="AA1548" s="12" t="s">
        <v>988</v>
      </c>
      <c r="AB1548" s="51"/>
      <c r="AC1548" s="23"/>
      <c r="AF1548" s="23"/>
    </row>
    <row r="1549" spans="1:32" ht="15" customHeight="1" x14ac:dyDescent="0.25">
      <c r="A1549" s="30" t="s">
        <v>1960</v>
      </c>
      <c r="B1549" s="25">
        <v>45614</v>
      </c>
      <c r="C1549" s="29">
        <f>YEAR(B1549) - YEAR(_xlfn.MINIFS($B:$B, $A:$A, A1549)) + 1</f>
        <v>1</v>
      </c>
      <c r="D1549" s="15">
        <f>IF(C1549=1, 1500 - SUMIFS($Y:$Y, $A:$A, A1549, $C:$C, C1549, $E:$E, "Approved", $Z:$Z, "&lt;&gt;PFA GC", $F:$F, "&lt;&gt;No"),
   IF(C1549=2, 1000 - SUMIFS($Y:$Y, $A:$A, A1549, $C:$C, C1549, $E:$E, "Approved", $Z:$Z, "&lt;&gt;PFA GC", $F:$F, "&lt;&gt;No"),
   IF(C1549&gt;=3, 500 - SUMIFS($Y:$Y, $A:$A, A1549, $C:$C, C1549, $E:$E, "Approved", $Z:$Z, "&lt;&gt;PFA GC", $F:$F, "&lt;&gt;No"), "")))</f>
        <v>85</v>
      </c>
      <c r="E1549" s="16" t="s">
        <v>28</v>
      </c>
      <c r="F1549" s="28">
        <v>45622</v>
      </c>
      <c r="G1549" s="28" t="s">
        <v>30</v>
      </c>
      <c r="H1549" s="23" t="s">
        <v>268</v>
      </c>
      <c r="I1549" s="23" t="s">
        <v>94</v>
      </c>
      <c r="J1549" s="23">
        <v>68123</v>
      </c>
      <c r="K1549" s="37" t="s">
        <v>95</v>
      </c>
      <c r="L1549" s="20">
        <v>24286</v>
      </c>
      <c r="M1549" s="37" t="s">
        <v>101</v>
      </c>
      <c r="N1549" s="37" t="s">
        <v>97</v>
      </c>
      <c r="O1549" s="37" t="s">
        <v>98</v>
      </c>
      <c r="P1549" s="37" t="s">
        <v>270</v>
      </c>
      <c r="Q1549" s="37" t="s">
        <v>114</v>
      </c>
      <c r="R1549" s="7" t="s">
        <v>488</v>
      </c>
      <c r="S1549" s="23">
        <v>1</v>
      </c>
      <c r="T1549" s="43">
        <v>0</v>
      </c>
      <c r="U1549" s="7">
        <v>30</v>
      </c>
      <c r="V1549" s="22" t="s">
        <v>84</v>
      </c>
      <c r="W1549" s="23" t="s">
        <v>526</v>
      </c>
      <c r="X1549" s="7" t="s">
        <v>43</v>
      </c>
      <c r="Y1549" s="10">
        <v>765</v>
      </c>
      <c r="Z1549" s="23"/>
      <c r="AA1549" s="12"/>
      <c r="AB1549" s="51"/>
      <c r="AC1549" s="23"/>
      <c r="AF1549" s="23"/>
    </row>
    <row r="1550" spans="1:32" ht="15" customHeight="1" x14ac:dyDescent="0.25">
      <c r="A1550" s="42" t="s">
        <v>1798</v>
      </c>
      <c r="B1550" s="32">
        <v>45614</v>
      </c>
      <c r="C1550" s="44">
        <f>YEAR(B1550) - YEAR(_xlfn.MINIFS($B:$B, $A:$A, A1550)) + 1</f>
        <v>1</v>
      </c>
      <c r="D1550" s="15">
        <f>IF(C1550=1, 1500 - SUMIFS($Y:$Y, $A:$A, A1550, $C:$C, C1550, $E:$E, "Approved", $Z:$Z, "&lt;&gt;PFA GC", $F:$F, "&lt;&gt;No"),
   IF(C1550=2, 1000 - SUMIFS($Y:$Y, $A:$A, A1550, $C:$C, C1550, $E:$E, "Approved", $Z:$Z, "&lt;&gt;PFA GC", $F:$F, "&lt;&gt;No"),
   IF(C1550&gt;=3, 500 - SUMIFS($Y:$Y, $A:$A, A1550, $C:$C, C1550, $E:$E, "Approved", $Z:$Z, "&lt;&gt;PFA GC", $F:$F, "&lt;&gt;No"), "")))</f>
        <v>1500</v>
      </c>
      <c r="E1550" s="16" t="s">
        <v>28</v>
      </c>
      <c r="F1550" s="49">
        <v>45614</v>
      </c>
      <c r="G1550" s="28" t="s">
        <v>30</v>
      </c>
      <c r="H1550" s="41"/>
      <c r="I1550" s="41"/>
      <c r="J1550" s="41"/>
      <c r="K1550" s="41"/>
      <c r="L1550" s="55">
        <v>24705</v>
      </c>
      <c r="M1550" s="41"/>
      <c r="N1550" s="41"/>
      <c r="O1550" s="41"/>
      <c r="P1550" s="41"/>
      <c r="Q1550" s="41"/>
      <c r="R1550" s="7"/>
      <c r="S1550" s="41"/>
      <c r="T1550" s="46"/>
      <c r="U1550" s="7"/>
      <c r="V1550" s="22" t="s">
        <v>32</v>
      </c>
      <c r="W1550" s="41" t="s">
        <v>61</v>
      </c>
      <c r="X1550" s="7" t="s">
        <v>34</v>
      </c>
      <c r="Y1550" s="10">
        <v>50</v>
      </c>
      <c r="Z1550" s="23" t="s">
        <v>89</v>
      </c>
      <c r="AA1550" s="41" t="s">
        <v>63</v>
      </c>
      <c r="AB1550" s="63"/>
      <c r="AC1550" s="41"/>
      <c r="AF1550" s="23"/>
    </row>
    <row r="1551" spans="1:32" ht="15" customHeight="1" x14ac:dyDescent="0.25">
      <c r="A1551" s="42" t="s">
        <v>1520</v>
      </c>
      <c r="B1551" s="32">
        <v>45614</v>
      </c>
      <c r="C1551" s="44">
        <f>YEAR(B1551) - YEAR(_xlfn.MINIFS($B:$B, $A:$A, A1551)) + 1</f>
        <v>1</v>
      </c>
      <c r="D1551" s="15">
        <f>IF(C1551=1, 1500 - SUMIFS($Y:$Y, $A:$A, A1551, $C:$C, C1551, $E:$E, "Approved", $Z:$Z, "&lt;&gt;PFA GC", $F:$F, "&lt;&gt;No"),
   IF(C1551=2, 1000 - SUMIFS($Y:$Y, $A:$A, A1551, $C:$C, C1551, $E:$E, "Approved", $Z:$Z, "&lt;&gt;PFA GC", $F:$F, "&lt;&gt;No"),
   IF(C1551&gt;=3, 500 - SUMIFS($Y:$Y, $A:$A, A1551, $C:$C, C1551, $E:$E, "Approved", $Z:$Z, "&lt;&gt;PFA GC", $F:$F, "&lt;&gt;No"), "")))</f>
        <v>410</v>
      </c>
      <c r="E1551" s="16" t="s">
        <v>28</v>
      </c>
      <c r="F1551" s="49">
        <v>45614</v>
      </c>
      <c r="G1551" s="28" t="s">
        <v>30</v>
      </c>
      <c r="H1551" s="23" t="s">
        <v>120</v>
      </c>
      <c r="I1551" s="23" t="s">
        <v>94</v>
      </c>
      <c r="J1551" s="23">
        <v>68803</v>
      </c>
      <c r="K1551" s="23" t="s">
        <v>106</v>
      </c>
      <c r="L1551" s="55">
        <v>25792</v>
      </c>
      <c r="M1551" s="37" t="s">
        <v>96</v>
      </c>
      <c r="N1551" s="23" t="s">
        <v>102</v>
      </c>
      <c r="O1551" s="23" t="s">
        <v>31</v>
      </c>
      <c r="P1551" s="41" t="s">
        <v>303</v>
      </c>
      <c r="Q1551" s="23" t="s">
        <v>114</v>
      </c>
      <c r="R1551" s="7" t="s">
        <v>559</v>
      </c>
      <c r="S1551" s="23" t="s">
        <v>126</v>
      </c>
      <c r="T1551" s="43">
        <v>535</v>
      </c>
      <c r="U1551" s="7"/>
      <c r="V1551" s="22" t="s">
        <v>32</v>
      </c>
      <c r="W1551" s="41" t="s">
        <v>61</v>
      </c>
      <c r="X1551" s="7" t="s">
        <v>34</v>
      </c>
      <c r="Y1551" s="10">
        <v>25</v>
      </c>
      <c r="Z1551" s="23" t="s">
        <v>89</v>
      </c>
      <c r="AA1551" s="41" t="s">
        <v>63</v>
      </c>
      <c r="AB1551" s="63"/>
      <c r="AC1551" s="41"/>
      <c r="AF1551" s="23"/>
    </row>
    <row r="1552" spans="1:32" ht="15" customHeight="1" x14ac:dyDescent="0.25">
      <c r="A1552" s="30" t="s">
        <v>1962</v>
      </c>
      <c r="B1552" s="25">
        <v>45615</v>
      </c>
      <c r="C1552" s="29">
        <f>YEAR(B1552) - YEAR(_xlfn.MINIFS($B:$B, $A:$A, A1552)) + 1</f>
        <v>1</v>
      </c>
      <c r="D1552" s="15">
        <f>IF(C1552=1, 1500 - SUMIFS($Y:$Y, $A:$A, A1552, $C:$C, C1552, $E:$E, "Approved", $Z:$Z, "&lt;&gt;PFA GC", $F:$F, "&lt;&gt;No"),
   IF(C1552=2, 1000 - SUMIFS($Y:$Y, $A:$A, A1552, $C:$C, C1552, $E:$E, "Approved", $Z:$Z, "&lt;&gt;PFA GC", $F:$F, "&lt;&gt;No"),
   IF(C1552&gt;=3, 500 - SUMIFS($Y:$Y, $A:$A, A1552, $C:$C, C1552, $E:$E, "Approved", $Z:$Z, "&lt;&gt;PFA GC", $F:$F, "&lt;&gt;No"), "")))</f>
        <v>228</v>
      </c>
      <c r="E1552" s="16" t="s">
        <v>28</v>
      </c>
      <c r="F1552" s="28">
        <v>45632</v>
      </c>
      <c r="G1552" s="28" t="s">
        <v>30</v>
      </c>
      <c r="H1552" s="23" t="s">
        <v>714</v>
      </c>
      <c r="I1552" s="23" t="s">
        <v>94</v>
      </c>
      <c r="J1552" s="23">
        <v>68701</v>
      </c>
      <c r="K1552" s="37" t="s">
        <v>95</v>
      </c>
      <c r="L1552" s="20">
        <v>21562</v>
      </c>
      <c r="M1552" s="37" t="s">
        <v>101</v>
      </c>
      <c r="N1552" s="37" t="s">
        <v>102</v>
      </c>
      <c r="O1552" s="37" t="s">
        <v>98</v>
      </c>
      <c r="P1552" s="37" t="s">
        <v>270</v>
      </c>
      <c r="Q1552" s="37" t="s">
        <v>114</v>
      </c>
      <c r="R1552" s="7" t="s">
        <v>517</v>
      </c>
      <c r="S1552" s="23">
        <v>1</v>
      </c>
      <c r="T1552" s="43">
        <v>1309</v>
      </c>
      <c r="U1552" s="7">
        <v>220</v>
      </c>
      <c r="V1552" s="48" t="s">
        <v>84</v>
      </c>
      <c r="W1552" s="23" t="s">
        <v>675</v>
      </c>
      <c r="X1552" s="7" t="s">
        <v>42</v>
      </c>
      <c r="Y1552" s="10">
        <v>1272</v>
      </c>
      <c r="Z1552" s="23"/>
      <c r="AA1552" s="12"/>
      <c r="AB1552" s="51"/>
      <c r="AC1552" s="23"/>
      <c r="AF1552" s="23"/>
    </row>
    <row r="1553" spans="1:32" ht="15" customHeight="1" x14ac:dyDescent="0.25">
      <c r="A1553" s="42" t="s">
        <v>1272</v>
      </c>
      <c r="B1553" s="32">
        <v>45615</v>
      </c>
      <c r="C1553" s="44">
        <f>YEAR(B1553) - YEAR(_xlfn.MINIFS($B:$B, $A:$A, A1553)) + 1</f>
        <v>2</v>
      </c>
      <c r="D1553" s="15">
        <f>IF(C1553=1, 1500 - SUMIFS($Y:$Y, $A:$A, A1553, $C:$C, C1553, $E:$E, "Approved", $Z:$Z, "&lt;&gt;PFA GC", $F:$F, "&lt;&gt;No"),
   IF(C1553=2, 1000 - SUMIFS($Y:$Y, $A:$A, A1553, $C:$C, C1553, $E:$E, "Approved", $Z:$Z, "&lt;&gt;PFA GC", $F:$F, "&lt;&gt;No"),
   IF(C1553&gt;=3, 500 - SUMIFS($Y:$Y, $A:$A, A1553, $C:$C, C1553, $E:$E, "Approved", $Z:$Z, "&lt;&gt;PFA GC", $F:$F, "&lt;&gt;No"), "")))</f>
        <v>1000</v>
      </c>
      <c r="E1553" s="16" t="s">
        <v>28</v>
      </c>
      <c r="F1553" s="49">
        <v>45615</v>
      </c>
      <c r="G1553" s="28" t="s">
        <v>30</v>
      </c>
      <c r="H1553" s="41"/>
      <c r="I1553" s="41"/>
      <c r="J1553" s="41"/>
      <c r="K1553" s="41"/>
      <c r="L1553" s="55">
        <v>33482</v>
      </c>
      <c r="M1553" s="41"/>
      <c r="N1553" s="41"/>
      <c r="O1553" s="41"/>
      <c r="P1553" s="41"/>
      <c r="Q1553" s="41"/>
      <c r="R1553" s="7"/>
      <c r="S1553" s="41"/>
      <c r="T1553" s="46"/>
      <c r="U1553" s="7"/>
      <c r="V1553" s="48" t="s">
        <v>32</v>
      </c>
      <c r="W1553" s="41" t="s">
        <v>61</v>
      </c>
      <c r="X1553" s="7" t="s">
        <v>34</v>
      </c>
      <c r="Y1553" s="10">
        <v>50</v>
      </c>
      <c r="Z1553" s="23" t="s">
        <v>89</v>
      </c>
      <c r="AA1553" s="41" t="s">
        <v>63</v>
      </c>
      <c r="AB1553" s="63"/>
      <c r="AC1553" s="41"/>
      <c r="AF1553" s="23"/>
    </row>
    <row r="1554" spans="1:32" ht="15" customHeight="1" x14ac:dyDescent="0.25">
      <c r="A1554" s="30" t="s">
        <v>1964</v>
      </c>
      <c r="B1554" s="25">
        <v>45616</v>
      </c>
      <c r="C1554" s="29">
        <f>YEAR(B1554) - YEAR(_xlfn.MINIFS($B:$B, $A:$A, A1554)) + 1</f>
        <v>1</v>
      </c>
      <c r="D1554" s="15">
        <f>IF(C1554=1, 1500 - SUMIFS($Y:$Y, $A:$A, A1554, $C:$C, C1554, $E:$E, "Approved", $Z:$Z, "&lt;&gt;PFA GC", $F:$F, "&lt;&gt;No"),
   IF(C1554=2, 1000 - SUMIFS($Y:$Y, $A:$A, A1554, $C:$C, C1554, $E:$E, "Approved", $Z:$Z, "&lt;&gt;PFA GC", $F:$F, "&lt;&gt;No"),
   IF(C1554&gt;=3, 500 - SUMIFS($Y:$Y, $A:$A, A1554, $C:$C, C1554, $E:$E, "Approved", $Z:$Z, "&lt;&gt;PFA GC", $F:$F, "&lt;&gt;No"), "")))</f>
        <v>1300</v>
      </c>
      <c r="E1554" s="16" t="s">
        <v>28</v>
      </c>
      <c r="F1554" s="49">
        <v>45622</v>
      </c>
      <c r="G1554" s="49" t="s">
        <v>30</v>
      </c>
      <c r="H1554" s="23" t="s">
        <v>989</v>
      </c>
      <c r="I1554" s="23" t="s">
        <v>990</v>
      </c>
      <c r="J1554" s="23">
        <v>51563</v>
      </c>
      <c r="K1554" s="37" t="s">
        <v>95</v>
      </c>
      <c r="L1554" s="20">
        <v>19336</v>
      </c>
      <c r="M1554" s="37" t="s">
        <v>101</v>
      </c>
      <c r="N1554" s="37" t="s">
        <v>102</v>
      </c>
      <c r="O1554" s="37" t="s">
        <v>98</v>
      </c>
      <c r="P1554" s="37" t="s">
        <v>270</v>
      </c>
      <c r="Q1554" s="37" t="s">
        <v>114</v>
      </c>
      <c r="R1554" s="7" t="s">
        <v>517</v>
      </c>
      <c r="S1554" s="23">
        <v>1</v>
      </c>
      <c r="T1554" s="43">
        <v>2431</v>
      </c>
      <c r="U1554" s="7">
        <v>85</v>
      </c>
      <c r="V1554" s="41" t="s">
        <v>68</v>
      </c>
      <c r="W1554" s="23" t="s">
        <v>991</v>
      </c>
      <c r="X1554" s="7" t="s">
        <v>34</v>
      </c>
      <c r="Y1554" s="10">
        <v>200</v>
      </c>
      <c r="Z1554" s="41" t="s">
        <v>35</v>
      </c>
      <c r="AA1554" s="12" t="s">
        <v>52</v>
      </c>
      <c r="AB1554" s="51"/>
      <c r="AC1554" s="23"/>
      <c r="AF1554" s="23"/>
    </row>
    <row r="1555" spans="1:32" ht="15" customHeight="1" x14ac:dyDescent="0.25">
      <c r="A1555" s="30" t="s">
        <v>1963</v>
      </c>
      <c r="B1555" s="25">
        <v>45616</v>
      </c>
      <c r="C1555" s="29">
        <f>YEAR(B1555) - YEAR(_xlfn.MINIFS($B:$B, $A:$A, A1555)) + 1</f>
        <v>1</v>
      </c>
      <c r="D1555" s="15">
        <f>IF(C1555=1, 1500 - SUMIFS($Y:$Y, $A:$A, A1555, $C:$C, C1555, $E:$E, "Approved", $Z:$Z, "&lt;&gt;PFA GC", $F:$F, "&lt;&gt;No"),
   IF(C1555=2, 1000 - SUMIFS($Y:$Y, $A:$A, A1555, $C:$C, C1555, $E:$E, "Approved", $Z:$Z, "&lt;&gt;PFA GC", $F:$F, "&lt;&gt;No"),
   IF(C1555&gt;=3, 500 - SUMIFS($Y:$Y, $A:$A, A1555, $C:$C, C1555, $E:$E, "Approved", $Z:$Z, "&lt;&gt;PFA GC", $F:$F, "&lt;&gt;No"), "")))</f>
        <v>933.78</v>
      </c>
      <c r="E1555" s="16" t="s">
        <v>28</v>
      </c>
      <c r="F1555" s="28">
        <v>45630</v>
      </c>
      <c r="G1555" s="28" t="s">
        <v>30</v>
      </c>
      <c r="H1555" s="23" t="s">
        <v>93</v>
      </c>
      <c r="I1555" s="23" t="s">
        <v>94</v>
      </c>
      <c r="J1555" s="23">
        <v>68502</v>
      </c>
      <c r="K1555" s="37" t="s">
        <v>95</v>
      </c>
      <c r="L1555" s="20">
        <v>20278</v>
      </c>
      <c r="M1555" s="37" t="s">
        <v>108</v>
      </c>
      <c r="N1555" s="37" t="s">
        <v>97</v>
      </c>
      <c r="O1555" s="37" t="s">
        <v>98</v>
      </c>
      <c r="P1555" s="37" t="s">
        <v>270</v>
      </c>
      <c r="Q1555" s="37" t="s">
        <v>114</v>
      </c>
      <c r="R1555" s="7" t="s">
        <v>486</v>
      </c>
      <c r="S1555" s="23">
        <v>2</v>
      </c>
      <c r="T1555" s="43">
        <v>2067</v>
      </c>
      <c r="U1555" s="7">
        <v>28</v>
      </c>
      <c r="V1555" s="41" t="s">
        <v>81</v>
      </c>
      <c r="W1555" s="23" t="s">
        <v>610</v>
      </c>
      <c r="X1555" s="7" t="s">
        <v>49</v>
      </c>
      <c r="Y1555" s="10">
        <v>566.22</v>
      </c>
      <c r="Z1555" s="23" t="s">
        <v>232</v>
      </c>
      <c r="AA1555" s="12" t="s">
        <v>543</v>
      </c>
      <c r="AB1555" s="51"/>
      <c r="AC1555" s="23"/>
      <c r="AF1555" s="23"/>
    </row>
    <row r="1556" spans="1:32" ht="15" customHeight="1" x14ac:dyDescent="0.25">
      <c r="A1556" s="30" t="s">
        <v>1963</v>
      </c>
      <c r="B1556" s="25">
        <v>45616</v>
      </c>
      <c r="C1556" s="29">
        <f>YEAR(B1556) - YEAR(_xlfn.MINIFS($B:$B, $A:$A, A1556)) + 1</f>
        <v>1</v>
      </c>
      <c r="D1556" s="15">
        <f>IF(C1556=1, 1500 - SUMIFS($Y:$Y, $A:$A, A1556, $C:$C, C1556, $E:$E, "Approved", $Z:$Z, "&lt;&gt;PFA GC", $F:$F, "&lt;&gt;No"),
   IF(C1556=2, 1000 - SUMIFS($Y:$Y, $A:$A, A1556, $C:$C, C1556, $E:$E, "Approved", $Z:$Z, "&lt;&gt;PFA GC", $F:$F, "&lt;&gt;No"),
   IF(C1556&gt;=3, 500 - SUMIFS($Y:$Y, $A:$A, A1556, $C:$C, C1556, $E:$E, "Approved", $Z:$Z, "&lt;&gt;PFA GC", $F:$F, "&lt;&gt;No"), "")))</f>
        <v>933.78</v>
      </c>
      <c r="E1556" s="16" t="s">
        <v>28</v>
      </c>
      <c r="F1556" s="28" t="s">
        <v>99</v>
      </c>
      <c r="G1556" s="29" t="s">
        <v>993</v>
      </c>
      <c r="H1556" s="23" t="s">
        <v>93</v>
      </c>
      <c r="I1556" s="23" t="s">
        <v>94</v>
      </c>
      <c r="J1556" s="23">
        <v>68502</v>
      </c>
      <c r="K1556" s="37" t="s">
        <v>95</v>
      </c>
      <c r="L1556" s="20">
        <v>20278</v>
      </c>
      <c r="M1556" s="37" t="s">
        <v>108</v>
      </c>
      <c r="N1556" s="37" t="s">
        <v>97</v>
      </c>
      <c r="O1556" s="37" t="s">
        <v>98</v>
      </c>
      <c r="P1556" s="37" t="s">
        <v>270</v>
      </c>
      <c r="Q1556" s="37" t="s">
        <v>114</v>
      </c>
      <c r="R1556" s="7" t="s">
        <v>486</v>
      </c>
      <c r="S1556" s="23">
        <v>2</v>
      </c>
      <c r="T1556" s="43">
        <v>2067</v>
      </c>
      <c r="U1556" s="7">
        <v>28</v>
      </c>
      <c r="V1556" s="41" t="s">
        <v>81</v>
      </c>
      <c r="W1556" s="23" t="s">
        <v>610</v>
      </c>
      <c r="X1556" s="7" t="s">
        <v>49</v>
      </c>
      <c r="Y1556" s="10">
        <v>911.27</v>
      </c>
      <c r="Z1556" s="23" t="s">
        <v>232</v>
      </c>
      <c r="AA1556" s="12"/>
      <c r="AB1556" s="51"/>
      <c r="AC1556" s="23"/>
      <c r="AD1556" s="12" t="s">
        <v>994</v>
      </c>
      <c r="AF1556" s="23"/>
    </row>
    <row r="1557" spans="1:32" ht="15" customHeight="1" x14ac:dyDescent="0.25">
      <c r="A1557" s="30" t="s">
        <v>1709</v>
      </c>
      <c r="B1557" s="25">
        <v>45616</v>
      </c>
      <c r="C1557" s="29">
        <f>YEAR(B1557) - YEAR(_xlfn.MINIFS($B:$B, $A:$A, A1557)) + 1</f>
        <v>1</v>
      </c>
      <c r="D1557" s="15">
        <f>IF(C1557=1, 1500 - SUMIFS($Y:$Y, $A:$A, A1557, $C:$C, C1557, $E:$E, "Approved", $Z:$Z, "&lt;&gt;PFA GC", $F:$F, "&lt;&gt;No"),
   IF(C1557=2, 1000 - SUMIFS($Y:$Y, $A:$A, A1557, $C:$C, C1557, $E:$E, "Approved", $Z:$Z, "&lt;&gt;PFA GC", $F:$F, "&lt;&gt;No"),
   IF(C1557&gt;=3, 500 - SUMIFS($Y:$Y, $A:$A, A1557, $C:$C, C1557, $E:$E, "Approved", $Z:$Z, "&lt;&gt;PFA GC", $F:$F, "&lt;&gt;No"), "")))</f>
        <v>627.05999999999995</v>
      </c>
      <c r="E1557" s="16" t="s">
        <v>28</v>
      </c>
      <c r="F1557" s="28">
        <v>45617</v>
      </c>
      <c r="G1557" s="28" t="s">
        <v>30</v>
      </c>
      <c r="H1557" s="23" t="s">
        <v>918</v>
      </c>
      <c r="I1557" s="23" t="s">
        <v>94</v>
      </c>
      <c r="J1557" s="23">
        <v>68860</v>
      </c>
      <c r="K1557" s="37" t="s">
        <v>95</v>
      </c>
      <c r="L1557" s="20">
        <v>25793</v>
      </c>
      <c r="M1557" s="37" t="s">
        <v>101</v>
      </c>
      <c r="N1557" s="37" t="s">
        <v>97</v>
      </c>
      <c r="O1557" s="37" t="s">
        <v>98</v>
      </c>
      <c r="P1557" s="37" t="s">
        <v>270</v>
      </c>
      <c r="Q1557" s="37" t="s">
        <v>114</v>
      </c>
      <c r="R1557" s="7" t="s">
        <v>507</v>
      </c>
      <c r="S1557" s="23">
        <v>1</v>
      </c>
      <c r="T1557" s="43">
        <v>1660</v>
      </c>
      <c r="U1557" s="7">
        <v>180</v>
      </c>
      <c r="V1557" s="48" t="s">
        <v>32</v>
      </c>
      <c r="W1557" s="23" t="s">
        <v>878</v>
      </c>
      <c r="X1557" s="7" t="s">
        <v>42</v>
      </c>
      <c r="Y1557" s="10">
        <v>372.94</v>
      </c>
      <c r="Z1557" s="23" t="s">
        <v>38</v>
      </c>
      <c r="AA1557" s="12" t="s">
        <v>992</v>
      </c>
      <c r="AB1557" s="51"/>
      <c r="AC1557" s="23"/>
      <c r="AF1557" s="23"/>
    </row>
    <row r="1558" spans="1:32" ht="15" customHeight="1" x14ac:dyDescent="0.25">
      <c r="A1558" s="30" t="s">
        <v>1401</v>
      </c>
      <c r="B1558" s="25">
        <v>45617</v>
      </c>
      <c r="C1558" s="29">
        <f>YEAR(B1558) - YEAR(_xlfn.MINIFS($B:$B, $A:$A, A1558)) + 1</f>
        <v>2</v>
      </c>
      <c r="D1558" s="15">
        <f>IF(C1558=1, 1500 - SUMIFS($Y:$Y, $A:$A, A1558, $C:$C, C1558, $E:$E, "Approved", $Z:$Z, "&lt;&gt;PFA GC", $F:$F, "&lt;&gt;No"),
   IF(C1558=2, 1000 - SUMIFS($Y:$Y, $A:$A, A1558, $C:$C, C1558, $E:$E, "Approved", $Z:$Z, "&lt;&gt;PFA GC", $F:$F, "&lt;&gt;No"),
   IF(C1558&gt;=3, 500 - SUMIFS($Y:$Y, $A:$A, A1558, $C:$C, C1558, $E:$E, "Approved", $Z:$Z, "&lt;&gt;PFA GC", $F:$F, "&lt;&gt;No"), "")))</f>
        <v>-66.599999999999909</v>
      </c>
      <c r="E1558" s="16" t="s">
        <v>28</v>
      </c>
      <c r="F1558" s="28">
        <v>45622</v>
      </c>
      <c r="G1558" s="28" t="s">
        <v>30</v>
      </c>
      <c r="H1558" s="23" t="s">
        <v>399</v>
      </c>
      <c r="I1558" s="23" t="s">
        <v>94</v>
      </c>
      <c r="J1558" s="23">
        <v>68456</v>
      </c>
      <c r="K1558" s="37" t="s">
        <v>95</v>
      </c>
      <c r="L1558" s="20">
        <v>21055</v>
      </c>
      <c r="M1558" s="37" t="s">
        <v>96</v>
      </c>
      <c r="N1558" s="37" t="s">
        <v>97</v>
      </c>
      <c r="O1558" s="37" t="s">
        <v>98</v>
      </c>
      <c r="P1558" s="37" t="s">
        <v>270</v>
      </c>
      <c r="Q1558" s="37" t="s">
        <v>114</v>
      </c>
      <c r="R1558" s="7" t="s">
        <v>536</v>
      </c>
      <c r="S1558" s="23">
        <v>2</v>
      </c>
      <c r="T1558" s="43">
        <v>4973.57</v>
      </c>
      <c r="U1558" s="7">
        <v>120</v>
      </c>
      <c r="V1558" s="34" t="s">
        <v>81</v>
      </c>
      <c r="W1558" s="23" t="s">
        <v>351</v>
      </c>
      <c r="X1558" s="7" t="s">
        <v>33</v>
      </c>
      <c r="Y1558" s="10">
        <v>266.64999999999998</v>
      </c>
      <c r="Z1558" s="23" t="s">
        <v>38</v>
      </c>
      <c r="AA1558" s="12" t="s">
        <v>563</v>
      </c>
      <c r="AB1558" s="51"/>
      <c r="AC1558" s="23"/>
      <c r="AF1558" s="23"/>
    </row>
    <row r="1559" spans="1:32" ht="15" customHeight="1" x14ac:dyDescent="0.25">
      <c r="A1559" s="30" t="s">
        <v>1966</v>
      </c>
      <c r="B1559" s="25">
        <v>45617</v>
      </c>
      <c r="C1559" s="29">
        <f>YEAR(B1559) - YEAR(_xlfn.MINIFS($B:$B, $A:$A, A1559)) + 1</f>
        <v>1</v>
      </c>
      <c r="D1559" s="15">
        <f>IF(C1559=1, 1500 - SUMIFS($Y:$Y, $A:$A, A1559, $C:$C, C1559, $E:$E, "Approved", $Z:$Z, "&lt;&gt;PFA GC", $F:$F, "&lt;&gt;No"),
   IF(C1559=2, 1000 - SUMIFS($Y:$Y, $A:$A, A1559, $C:$C, C1559, $E:$E, "Approved", $Z:$Z, "&lt;&gt;PFA GC", $F:$F, "&lt;&gt;No"),
   IF(C1559&gt;=3, 500 - SUMIFS($Y:$Y, $A:$A, A1559, $C:$C, C1559, $E:$E, "Approved", $Z:$Z, "&lt;&gt;PFA GC", $F:$F, "&lt;&gt;No"), "")))</f>
        <v>1500</v>
      </c>
      <c r="E1559" s="36" t="s">
        <v>139</v>
      </c>
      <c r="F1559" s="28" t="s">
        <v>99</v>
      </c>
      <c r="G1559" s="29" t="s">
        <v>319</v>
      </c>
      <c r="H1559" s="23" t="s">
        <v>100</v>
      </c>
      <c r="I1559" s="23" t="s">
        <v>94</v>
      </c>
      <c r="J1559" s="23">
        <v>68105</v>
      </c>
      <c r="K1559" s="37" t="s">
        <v>95</v>
      </c>
      <c r="L1559" s="20">
        <v>26418</v>
      </c>
      <c r="M1559" s="37" t="s">
        <v>96</v>
      </c>
      <c r="N1559" s="37" t="s">
        <v>97</v>
      </c>
      <c r="O1559" s="37" t="s">
        <v>98</v>
      </c>
      <c r="P1559" s="37" t="s">
        <v>270</v>
      </c>
      <c r="Q1559" s="37" t="s">
        <v>114</v>
      </c>
      <c r="R1559" s="7" t="s">
        <v>507</v>
      </c>
      <c r="S1559" s="23">
        <v>3</v>
      </c>
      <c r="T1559" s="43">
        <v>5479</v>
      </c>
      <c r="U1559" s="7">
        <v>20</v>
      </c>
      <c r="V1559" s="22" t="s">
        <v>84</v>
      </c>
      <c r="W1559" s="23" t="s">
        <v>526</v>
      </c>
      <c r="X1559" s="7" t="s">
        <v>43</v>
      </c>
      <c r="Y1559" s="10">
        <v>3036.41</v>
      </c>
      <c r="Z1559" s="23"/>
      <c r="AA1559" s="12"/>
      <c r="AB1559" s="51"/>
      <c r="AC1559" s="23"/>
      <c r="AD1559" s="23" t="s">
        <v>995</v>
      </c>
      <c r="AF1559" s="23"/>
    </row>
    <row r="1560" spans="1:32" ht="15" customHeight="1" x14ac:dyDescent="0.25">
      <c r="A1560" s="30" t="s">
        <v>1965</v>
      </c>
      <c r="B1560" s="25">
        <v>45617</v>
      </c>
      <c r="C1560" s="29">
        <f>YEAR(B1560) - YEAR(_xlfn.MINIFS($B:$B, $A:$A, A1560)) + 1</f>
        <v>1</v>
      </c>
      <c r="D1560" s="15">
        <f>IF(C1560=1, 1500 - SUMIFS($Y:$Y, $A:$A, A1560, $C:$C, C1560, $E:$E, "Approved", $Z:$Z, "&lt;&gt;PFA GC", $F:$F, "&lt;&gt;No"),
   IF(C1560=2, 1000 - SUMIFS($Y:$Y, $A:$A, A1560, $C:$C, C1560, $E:$E, "Approved", $Z:$Z, "&lt;&gt;PFA GC", $F:$F, "&lt;&gt;No"),
   IF(C1560&gt;=3, 500 - SUMIFS($Y:$Y, $A:$A, A1560, $C:$C, C1560, $E:$E, "Approved", $Z:$Z, "&lt;&gt;PFA GC", $F:$F, "&lt;&gt;No"), "")))</f>
        <v>957.25</v>
      </c>
      <c r="E1560" s="16" t="s">
        <v>28</v>
      </c>
      <c r="F1560" s="49">
        <v>45622</v>
      </c>
      <c r="G1560" s="49" t="s">
        <v>30</v>
      </c>
      <c r="H1560" s="23" t="s">
        <v>341</v>
      </c>
      <c r="I1560" s="23" t="s">
        <v>94</v>
      </c>
      <c r="J1560" s="23">
        <v>69101</v>
      </c>
      <c r="K1560" s="37" t="s">
        <v>95</v>
      </c>
      <c r="L1560" s="20">
        <v>27007</v>
      </c>
      <c r="M1560" s="37" t="s">
        <v>96</v>
      </c>
      <c r="N1560" s="37" t="s">
        <v>97</v>
      </c>
      <c r="O1560" s="37" t="s">
        <v>98</v>
      </c>
      <c r="P1560" s="37" t="s">
        <v>348</v>
      </c>
      <c r="Q1560" s="37" t="s">
        <v>114</v>
      </c>
      <c r="R1560" s="7" t="s">
        <v>507</v>
      </c>
      <c r="S1560" s="23">
        <v>2</v>
      </c>
      <c r="T1560" s="43">
        <v>5586.67</v>
      </c>
      <c r="U1560" s="7" t="s">
        <v>126</v>
      </c>
      <c r="V1560" s="48" t="s">
        <v>84</v>
      </c>
      <c r="W1560" s="23" t="s">
        <v>831</v>
      </c>
      <c r="X1560" s="7" t="s">
        <v>34</v>
      </c>
      <c r="Y1560" s="10">
        <v>250</v>
      </c>
      <c r="Z1560" s="41" t="s">
        <v>35</v>
      </c>
      <c r="AA1560" s="12" t="s">
        <v>52</v>
      </c>
      <c r="AB1560" s="51"/>
      <c r="AC1560" s="23"/>
      <c r="AF1560" s="23"/>
    </row>
    <row r="1561" spans="1:32" ht="15" customHeight="1" x14ac:dyDescent="0.25">
      <c r="A1561" s="30" t="s">
        <v>1965</v>
      </c>
      <c r="B1561" s="25">
        <v>45617</v>
      </c>
      <c r="C1561" s="29">
        <f>YEAR(B1561) - YEAR(_xlfn.MINIFS($B:$B, $A:$A, A1561)) + 1</f>
        <v>1</v>
      </c>
      <c r="D1561" s="15">
        <f>IF(C1561=1, 1500 - SUMIFS($Y:$Y, $A:$A, A1561, $C:$C, C1561, $E:$E, "Approved", $Z:$Z, "&lt;&gt;PFA GC", $F:$F, "&lt;&gt;No"),
   IF(C1561=2, 1000 - SUMIFS($Y:$Y, $A:$A, A1561, $C:$C, C1561, $E:$E, "Approved", $Z:$Z, "&lt;&gt;PFA GC", $F:$F, "&lt;&gt;No"),
   IF(C1561&gt;=3, 500 - SUMIFS($Y:$Y, $A:$A, A1561, $C:$C, C1561, $E:$E, "Approved", $Z:$Z, "&lt;&gt;PFA GC", $F:$F, "&lt;&gt;No"), "")))</f>
        <v>957.25</v>
      </c>
      <c r="E1561" s="16" t="s">
        <v>28</v>
      </c>
      <c r="F1561" s="28">
        <v>45622</v>
      </c>
      <c r="G1561" s="28" t="s">
        <v>30</v>
      </c>
      <c r="H1561" s="23" t="s">
        <v>341</v>
      </c>
      <c r="I1561" s="23" t="s">
        <v>94</v>
      </c>
      <c r="J1561" s="23">
        <v>69101</v>
      </c>
      <c r="K1561" s="37" t="s">
        <v>95</v>
      </c>
      <c r="L1561" s="20">
        <v>27007</v>
      </c>
      <c r="M1561" s="37" t="s">
        <v>96</v>
      </c>
      <c r="N1561" s="37" t="s">
        <v>97</v>
      </c>
      <c r="O1561" s="37" t="s">
        <v>98</v>
      </c>
      <c r="P1561" s="37" t="s">
        <v>348</v>
      </c>
      <c r="Q1561" s="37" t="s">
        <v>114</v>
      </c>
      <c r="R1561" s="7" t="s">
        <v>507</v>
      </c>
      <c r="S1561" s="23">
        <v>2</v>
      </c>
      <c r="T1561" s="43">
        <v>5586.67</v>
      </c>
      <c r="U1561" s="7" t="s">
        <v>126</v>
      </c>
      <c r="V1561" s="48" t="s">
        <v>84</v>
      </c>
      <c r="W1561" s="23" t="s">
        <v>831</v>
      </c>
      <c r="X1561" s="7" t="s">
        <v>40</v>
      </c>
      <c r="Y1561" s="10">
        <v>250</v>
      </c>
      <c r="Z1561" s="41" t="s">
        <v>35</v>
      </c>
      <c r="AA1561" s="12" t="s">
        <v>169</v>
      </c>
      <c r="AB1561" s="51"/>
      <c r="AC1561" s="23"/>
      <c r="AF1561" s="23"/>
    </row>
    <row r="1562" spans="1:32" ht="15" customHeight="1" x14ac:dyDescent="0.25">
      <c r="A1562" s="30" t="s">
        <v>1967</v>
      </c>
      <c r="B1562" s="25">
        <v>45617</v>
      </c>
      <c r="C1562" s="29">
        <f>YEAR(B1562) - YEAR(_xlfn.MINIFS($B:$B, $A:$A, A1562)) + 1</f>
        <v>1</v>
      </c>
      <c r="D1562" s="15">
        <f>IF(C1562=1, 1500 - SUMIFS($Y:$Y, $A:$A, A1562, $C:$C, C1562, $E:$E, "Approved", $Z:$Z, "&lt;&gt;PFA GC", $F:$F, "&lt;&gt;No"),
   IF(C1562=2, 1000 - SUMIFS($Y:$Y, $A:$A, A1562, $C:$C, C1562, $E:$E, "Approved", $Z:$Z, "&lt;&gt;PFA GC", $F:$F, "&lt;&gt;No"),
   IF(C1562&gt;=3, 500 - SUMIFS($Y:$Y, $A:$A, A1562, $C:$C, C1562, $E:$E, "Approved", $Z:$Z, "&lt;&gt;PFA GC", $F:$F, "&lt;&gt;No"), "")))</f>
        <v>0</v>
      </c>
      <c r="E1562" s="16" t="s">
        <v>28</v>
      </c>
      <c r="F1562" s="28">
        <v>45622</v>
      </c>
      <c r="G1562" s="28" t="s">
        <v>30</v>
      </c>
      <c r="H1562" s="23" t="s">
        <v>494</v>
      </c>
      <c r="I1562" s="23" t="s">
        <v>94</v>
      </c>
      <c r="J1562" s="23">
        <v>68123</v>
      </c>
      <c r="K1562" s="37" t="s">
        <v>95</v>
      </c>
      <c r="L1562" s="20">
        <v>36703</v>
      </c>
      <c r="M1562" s="37" t="s">
        <v>101</v>
      </c>
      <c r="N1562" s="37" t="s">
        <v>97</v>
      </c>
      <c r="O1562" s="37" t="s">
        <v>98</v>
      </c>
      <c r="P1562" s="37" t="s">
        <v>303</v>
      </c>
      <c r="Q1562" s="37" t="s">
        <v>114</v>
      </c>
      <c r="R1562" s="7" t="s">
        <v>499</v>
      </c>
      <c r="S1562" s="23">
        <v>2</v>
      </c>
      <c r="T1562" s="43">
        <v>1922.3</v>
      </c>
      <c r="U1562" s="7" t="s">
        <v>996</v>
      </c>
      <c r="V1562" s="22" t="s">
        <v>84</v>
      </c>
      <c r="W1562" s="23" t="s">
        <v>782</v>
      </c>
      <c r="X1562" s="7" t="s">
        <v>43</v>
      </c>
      <c r="Y1562" s="10">
        <v>1500</v>
      </c>
      <c r="Z1562" s="23" t="s">
        <v>232</v>
      </c>
      <c r="AA1562" s="12" t="s">
        <v>997</v>
      </c>
      <c r="AB1562" s="51"/>
      <c r="AC1562" s="23"/>
      <c r="AF1562" s="23"/>
    </row>
    <row r="1563" spans="1:32" ht="15" customHeight="1" x14ac:dyDescent="0.25">
      <c r="A1563" s="30" t="s">
        <v>1968</v>
      </c>
      <c r="B1563" s="25">
        <v>45618</v>
      </c>
      <c r="C1563" s="29">
        <f>YEAR(B1563) - YEAR(_xlfn.MINIFS($B:$B, $A:$A, A1563)) + 1</f>
        <v>1</v>
      </c>
      <c r="D1563" s="15">
        <f>IF(C1563=1, 1500 - SUMIFS($Y:$Y, $A:$A, A1563, $C:$C, C1563, $E:$E, "Approved", $Z:$Z, "&lt;&gt;PFA GC", $F:$F, "&lt;&gt;No"),
   IF(C1563=2, 1000 - SUMIFS($Y:$Y, $A:$A, A1563, $C:$C, C1563, $E:$E, "Approved", $Z:$Z, "&lt;&gt;PFA GC", $F:$F, "&lt;&gt;No"),
   IF(C1563&gt;=3, 500 - SUMIFS($Y:$Y, $A:$A, A1563, $C:$C, C1563, $E:$E, "Approved", $Z:$Z, "&lt;&gt;PFA GC", $F:$F, "&lt;&gt;No"), "")))</f>
        <v>-29.869999999999891</v>
      </c>
      <c r="E1563" s="16" t="s">
        <v>28</v>
      </c>
      <c r="F1563" s="49">
        <v>45622</v>
      </c>
      <c r="G1563" s="29" t="s">
        <v>933</v>
      </c>
      <c r="H1563" s="23" t="s">
        <v>824</v>
      </c>
      <c r="I1563" s="23" t="s">
        <v>471</v>
      </c>
      <c r="J1563" s="23">
        <v>51501</v>
      </c>
      <c r="K1563" s="37" t="s">
        <v>95</v>
      </c>
      <c r="L1563" s="20">
        <v>22486</v>
      </c>
      <c r="M1563" s="37" t="s">
        <v>101</v>
      </c>
      <c r="N1563" s="37" t="s">
        <v>97</v>
      </c>
      <c r="O1563" s="37" t="s">
        <v>98</v>
      </c>
      <c r="P1563" s="37" t="s">
        <v>270</v>
      </c>
      <c r="Q1563" s="37" t="s">
        <v>323</v>
      </c>
      <c r="R1563" s="7" t="s">
        <v>507</v>
      </c>
      <c r="S1563" s="23">
        <v>1</v>
      </c>
      <c r="T1563" s="43">
        <v>1354</v>
      </c>
      <c r="U1563" s="7">
        <v>4.2</v>
      </c>
      <c r="V1563" s="22" t="s">
        <v>826</v>
      </c>
      <c r="W1563" s="23" t="s">
        <v>827</v>
      </c>
      <c r="X1563" s="7" t="s">
        <v>45</v>
      </c>
      <c r="Y1563" s="10">
        <v>37.18</v>
      </c>
      <c r="Z1563" s="23" t="s">
        <v>232</v>
      </c>
      <c r="AA1563" s="12" t="s">
        <v>998</v>
      </c>
      <c r="AB1563" s="51"/>
      <c r="AC1563" s="29"/>
      <c r="AF1563" s="23"/>
    </row>
    <row r="1564" spans="1:32" ht="15" customHeight="1" x14ac:dyDescent="0.25">
      <c r="A1564" s="30" t="s">
        <v>1968</v>
      </c>
      <c r="B1564" s="25">
        <v>45618</v>
      </c>
      <c r="C1564" s="29">
        <f>YEAR(B1564) - YEAR(_xlfn.MINIFS($B:$B, $A:$A, A1564)) + 1</f>
        <v>1</v>
      </c>
      <c r="D1564" s="15">
        <f>IF(C1564=1, 1500 - SUMIFS($Y:$Y, $A:$A, A1564, $C:$C, C1564, $E:$E, "Approved", $Z:$Z, "&lt;&gt;PFA GC", $F:$F, "&lt;&gt;No"),
   IF(C1564=2, 1000 - SUMIFS($Y:$Y, $A:$A, A1564, $C:$C, C1564, $E:$E, "Approved", $Z:$Z, "&lt;&gt;PFA GC", $F:$F, "&lt;&gt;No"),
   IF(C1564&gt;=3, 500 - SUMIFS($Y:$Y, $A:$A, A1564, $C:$C, C1564, $E:$E, "Approved", $Z:$Z, "&lt;&gt;PFA GC", $F:$F, "&lt;&gt;No"), "")))</f>
        <v>-29.869999999999891</v>
      </c>
      <c r="E1564" s="16" t="s">
        <v>28</v>
      </c>
      <c r="F1564" s="49">
        <v>45622</v>
      </c>
      <c r="G1564" s="28" t="s">
        <v>30</v>
      </c>
      <c r="H1564" s="23" t="s">
        <v>824</v>
      </c>
      <c r="I1564" s="23" t="s">
        <v>471</v>
      </c>
      <c r="J1564" s="23">
        <v>51501</v>
      </c>
      <c r="K1564" s="37" t="s">
        <v>95</v>
      </c>
      <c r="L1564" s="20">
        <v>22486</v>
      </c>
      <c r="M1564" s="37" t="s">
        <v>101</v>
      </c>
      <c r="N1564" s="37" t="s">
        <v>97</v>
      </c>
      <c r="O1564" s="37" t="s">
        <v>98</v>
      </c>
      <c r="P1564" s="37" t="s">
        <v>270</v>
      </c>
      <c r="Q1564" s="37" t="s">
        <v>323</v>
      </c>
      <c r="R1564" s="7" t="s">
        <v>507</v>
      </c>
      <c r="S1564" s="23">
        <v>1</v>
      </c>
      <c r="T1564" s="43">
        <v>1354</v>
      </c>
      <c r="U1564" s="7">
        <v>4.2</v>
      </c>
      <c r="V1564" s="22" t="s">
        <v>826</v>
      </c>
      <c r="W1564" s="23" t="s">
        <v>827</v>
      </c>
      <c r="X1564" s="7" t="s">
        <v>49</v>
      </c>
      <c r="Y1564" s="10">
        <v>652.69000000000005</v>
      </c>
      <c r="Z1564" s="23"/>
      <c r="AA1564" s="12" t="s">
        <v>999</v>
      </c>
      <c r="AB1564" s="51"/>
      <c r="AC1564" s="23"/>
      <c r="AF1564" s="23"/>
    </row>
    <row r="1565" spans="1:32" ht="15" customHeight="1" x14ac:dyDescent="0.25">
      <c r="A1565" s="30" t="s">
        <v>1813</v>
      </c>
      <c r="B1565" s="25">
        <v>45618</v>
      </c>
      <c r="C1565" s="29">
        <f>YEAR(B1565) - YEAR(_xlfn.MINIFS($B:$B, $A:$A, A1565)) + 1</f>
        <v>1</v>
      </c>
      <c r="D1565" s="15">
        <f>IF(C1565=1, 1500 - SUMIFS($Y:$Y, $A:$A, A1565, $C:$C, C1565, $E:$E, "Approved", $Z:$Z, "&lt;&gt;PFA GC", $F:$F, "&lt;&gt;No"),
   IF(C1565=2, 1000 - SUMIFS($Y:$Y, $A:$A, A1565, $C:$C, C1565, $E:$E, "Approved", $Z:$Z, "&lt;&gt;PFA GC", $F:$F, "&lt;&gt;No"),
   IF(C1565&gt;=3, 500 - SUMIFS($Y:$Y, $A:$A, A1565, $C:$C, C1565, $E:$E, "Approved", $Z:$Z, "&lt;&gt;PFA GC", $F:$F, "&lt;&gt;No"), "")))</f>
        <v>0</v>
      </c>
      <c r="E1565" s="16" t="s">
        <v>28</v>
      </c>
      <c r="F1565" s="28">
        <v>45622</v>
      </c>
      <c r="G1565" s="28" t="s">
        <v>30</v>
      </c>
      <c r="H1565" s="23" t="s">
        <v>463</v>
      </c>
      <c r="I1565" s="23" t="s">
        <v>94</v>
      </c>
      <c r="J1565" s="23">
        <v>68847</v>
      </c>
      <c r="K1565" s="37" t="s">
        <v>95</v>
      </c>
      <c r="L1565" s="20">
        <v>27511</v>
      </c>
      <c r="M1565" s="37" t="s">
        <v>96</v>
      </c>
      <c r="N1565" s="37" t="s">
        <v>97</v>
      </c>
      <c r="O1565" s="37" t="s">
        <v>98</v>
      </c>
      <c r="P1565" s="37" t="s">
        <v>270</v>
      </c>
      <c r="Q1565" s="37" t="s">
        <v>114</v>
      </c>
      <c r="R1565" s="7" t="s">
        <v>488</v>
      </c>
      <c r="S1565" s="23">
        <v>4</v>
      </c>
      <c r="T1565" s="43">
        <v>3000</v>
      </c>
      <c r="U1565" s="7">
        <v>100</v>
      </c>
      <c r="V1565" s="22" t="s">
        <v>32</v>
      </c>
      <c r="W1565" s="23" t="s">
        <v>878</v>
      </c>
      <c r="X1565" s="7" t="s">
        <v>43</v>
      </c>
      <c r="Y1565" s="10">
        <v>1500</v>
      </c>
      <c r="Z1565" s="23" t="s">
        <v>232</v>
      </c>
      <c r="AA1565" s="12"/>
      <c r="AB1565" s="51"/>
      <c r="AC1565" s="23"/>
      <c r="AF1565" s="23"/>
    </row>
    <row r="1566" spans="1:32" ht="15" customHeight="1" x14ac:dyDescent="0.25">
      <c r="A1566" s="42" t="s">
        <v>1200</v>
      </c>
      <c r="B1566" s="32">
        <v>45618</v>
      </c>
      <c r="C1566" s="44">
        <f>YEAR(B1566) - YEAR(_xlfn.MINIFS($B:$B, $A:$A, A1566)) + 1</f>
        <v>1</v>
      </c>
      <c r="D1566" s="15">
        <f>IF(C1566=1, 1500 - SUMIFS($Y:$Y, $A:$A, A1566, $C:$C, C1566, $E:$E, "Approved", $Z:$Z, "&lt;&gt;PFA GC", $F:$F, "&lt;&gt;No"),
   IF(C1566=2, 1000 - SUMIFS($Y:$Y, $A:$A, A1566, $C:$C, C1566, $E:$E, "Approved", $Z:$Z, "&lt;&gt;PFA GC", $F:$F, "&lt;&gt;No"),
   IF(C1566&gt;=3, 500 - SUMIFS($Y:$Y, $A:$A, A1566, $C:$C, C1566, $E:$E, "Approved", $Z:$Z, "&lt;&gt;PFA GC", $F:$F, "&lt;&gt;No"), "")))</f>
        <v>1473</v>
      </c>
      <c r="E1566" s="16" t="s">
        <v>28</v>
      </c>
      <c r="F1566" s="49">
        <v>45618</v>
      </c>
      <c r="G1566" s="28" t="s">
        <v>30</v>
      </c>
      <c r="H1566" s="41"/>
      <c r="I1566" s="41"/>
      <c r="J1566" s="41"/>
      <c r="K1566" s="41"/>
      <c r="L1566" s="55">
        <v>29981</v>
      </c>
      <c r="M1566" s="41"/>
      <c r="N1566" s="41"/>
      <c r="O1566" s="41"/>
      <c r="P1566" s="41"/>
      <c r="Q1566" s="41"/>
      <c r="R1566" s="7"/>
      <c r="S1566" s="41"/>
      <c r="T1566" s="46"/>
      <c r="U1566" s="7"/>
      <c r="V1566" s="48" t="s">
        <v>32</v>
      </c>
      <c r="W1566" s="41" t="s">
        <v>61</v>
      </c>
      <c r="X1566" s="7" t="s">
        <v>34</v>
      </c>
      <c r="Y1566" s="10">
        <v>50</v>
      </c>
      <c r="Z1566" s="23" t="s">
        <v>89</v>
      </c>
      <c r="AA1566" s="41" t="s">
        <v>63</v>
      </c>
      <c r="AB1566" s="63"/>
      <c r="AC1566" s="41"/>
      <c r="AF1566" s="23"/>
    </row>
    <row r="1567" spans="1:32" ht="15" customHeight="1" x14ac:dyDescent="0.25">
      <c r="A1567" s="30" t="s">
        <v>1969</v>
      </c>
      <c r="B1567" s="25">
        <v>45618</v>
      </c>
      <c r="C1567" s="29">
        <f>YEAR(B1567) - YEAR(_xlfn.MINIFS($B:$B, $A:$A, A1567)) + 1</f>
        <v>1</v>
      </c>
      <c r="D1567" s="15">
        <f>IF(C1567=1, 1500 - SUMIFS($Y:$Y, $A:$A, A1567, $C:$C, C1567, $E:$E, "Approved", $Z:$Z, "&lt;&gt;PFA GC", $F:$F, "&lt;&gt;No"),
   IF(C1567=2, 1000 - SUMIFS($Y:$Y, $A:$A, A1567, $C:$C, C1567, $E:$E, "Approved", $Z:$Z, "&lt;&gt;PFA GC", $F:$F, "&lt;&gt;No"),
   IF(C1567&gt;=3, 500 - SUMIFS($Y:$Y, $A:$A, A1567, $C:$C, C1567, $E:$E, "Approved", $Z:$Z, "&lt;&gt;PFA GC", $F:$F, "&lt;&gt;No"), "")))</f>
        <v>0</v>
      </c>
      <c r="E1567" s="16" t="s">
        <v>28</v>
      </c>
      <c r="F1567" s="28">
        <v>45631</v>
      </c>
      <c r="G1567" s="28" t="s">
        <v>30</v>
      </c>
      <c r="H1567" s="23" t="s">
        <v>594</v>
      </c>
      <c r="I1567" s="23" t="s">
        <v>94</v>
      </c>
      <c r="J1567" s="23">
        <v>68028</v>
      </c>
      <c r="K1567" s="37" t="s">
        <v>95</v>
      </c>
      <c r="L1567" s="20">
        <v>33912</v>
      </c>
      <c r="M1567" s="37" t="s">
        <v>96</v>
      </c>
      <c r="N1567" s="37" t="s">
        <v>102</v>
      </c>
      <c r="O1567" s="37" t="s">
        <v>98</v>
      </c>
      <c r="P1567" s="37" t="s">
        <v>270</v>
      </c>
      <c r="Q1567" s="37" t="s">
        <v>114</v>
      </c>
      <c r="R1567" s="7" t="s">
        <v>507</v>
      </c>
      <c r="S1567" s="23">
        <v>2</v>
      </c>
      <c r="T1567" s="43">
        <v>6127</v>
      </c>
      <c r="U1567" s="7">
        <v>32</v>
      </c>
      <c r="V1567" s="48" t="s">
        <v>84</v>
      </c>
      <c r="W1567" s="23" t="s">
        <v>717</v>
      </c>
      <c r="X1567" s="7" t="s">
        <v>43</v>
      </c>
      <c r="Y1567" s="10">
        <v>1500</v>
      </c>
      <c r="Z1567" s="23" t="s">
        <v>232</v>
      </c>
      <c r="AA1567" s="12" t="s">
        <v>1000</v>
      </c>
      <c r="AB1567" s="51"/>
      <c r="AC1567" s="23"/>
      <c r="AF1567" s="23"/>
    </row>
    <row r="1568" spans="1:32" ht="15" customHeight="1" x14ac:dyDescent="0.25">
      <c r="A1568" s="42" t="s">
        <v>1747</v>
      </c>
      <c r="B1568" s="32">
        <v>45621</v>
      </c>
      <c r="C1568" s="44">
        <f>YEAR(B1568) - YEAR(_xlfn.MINIFS($B:$B, $A:$A, A1568)) + 1</f>
        <v>1</v>
      </c>
      <c r="D1568" s="15">
        <f>IF(C1568=1, 1500 - SUMIFS($Y:$Y, $A:$A, A1568, $C:$C, C1568, $E:$E, "Approved", $Z:$Z, "&lt;&gt;PFA GC", $F:$F, "&lt;&gt;No"),
   IF(C1568=2, 1000 - SUMIFS($Y:$Y, $A:$A, A1568, $C:$C, C1568, $E:$E, "Approved", $Z:$Z, "&lt;&gt;PFA GC", $F:$F, "&lt;&gt;No"),
   IF(C1568&gt;=3, 500 - SUMIFS($Y:$Y, $A:$A, A1568, $C:$C, C1568, $E:$E, "Approved", $Z:$Z, "&lt;&gt;PFA GC", $F:$F, "&lt;&gt;No"), "")))</f>
        <v>718.62</v>
      </c>
      <c r="E1568" s="16" t="s">
        <v>28</v>
      </c>
      <c r="F1568" s="49">
        <v>45621</v>
      </c>
      <c r="G1568" s="28" t="s">
        <v>30</v>
      </c>
      <c r="H1568" s="23" t="s">
        <v>775</v>
      </c>
      <c r="I1568" s="23" t="s">
        <v>94</v>
      </c>
      <c r="J1568" s="23">
        <v>68901</v>
      </c>
      <c r="K1568" s="37" t="s">
        <v>95</v>
      </c>
      <c r="L1568" s="20">
        <v>17199</v>
      </c>
      <c r="M1568" s="37" t="s">
        <v>101</v>
      </c>
      <c r="N1568" s="37" t="s">
        <v>97</v>
      </c>
      <c r="O1568" s="37" t="s">
        <v>98</v>
      </c>
      <c r="P1568" s="37" t="s">
        <v>270</v>
      </c>
      <c r="Q1568" s="37" t="s">
        <v>114</v>
      </c>
      <c r="R1568" s="7" t="s">
        <v>486</v>
      </c>
      <c r="S1568" s="23">
        <v>1</v>
      </c>
      <c r="T1568" s="43">
        <v>1641</v>
      </c>
      <c r="U1568" s="7"/>
      <c r="V1568" s="48" t="s">
        <v>32</v>
      </c>
      <c r="W1568" s="41" t="s">
        <v>61</v>
      </c>
      <c r="X1568" s="7" t="s">
        <v>34</v>
      </c>
      <c r="Y1568" s="10">
        <v>50</v>
      </c>
      <c r="Z1568" s="23" t="s">
        <v>89</v>
      </c>
      <c r="AA1568" s="41" t="s">
        <v>63</v>
      </c>
      <c r="AB1568" s="63"/>
      <c r="AC1568" s="41"/>
      <c r="AF1568" s="23"/>
    </row>
    <row r="1569" spans="1:32" ht="15" customHeight="1" x14ac:dyDescent="0.25">
      <c r="A1569" s="30" t="s">
        <v>1212</v>
      </c>
      <c r="B1569" s="25">
        <v>45621</v>
      </c>
      <c r="C1569" s="29">
        <f>YEAR(B1569) - YEAR(_xlfn.MINIFS($B:$B, $A:$A, A1569)) + 1</f>
        <v>1</v>
      </c>
      <c r="D1569" s="15">
        <f>IF(C1569=1, 1500 - SUMIFS($Y:$Y, $A:$A, A1569, $C:$C, C1569, $E:$E, "Approved", $Z:$Z, "&lt;&gt;PFA GC", $F:$F, "&lt;&gt;No"),
   IF(C1569=2, 1000 - SUMIFS($Y:$Y, $A:$A, A1569, $C:$C, C1569, $E:$E, "Approved", $Z:$Z, "&lt;&gt;PFA GC", $F:$F, "&lt;&gt;No"),
   IF(C1569&gt;=3, 500 - SUMIFS($Y:$Y, $A:$A, A1569, $C:$C, C1569, $E:$E, "Approved", $Z:$Z, "&lt;&gt;PFA GC", $F:$F, "&lt;&gt;No"), "")))</f>
        <v>906.05000000000007</v>
      </c>
      <c r="E1569" s="16" t="s">
        <v>28</v>
      </c>
      <c r="F1569" s="28">
        <v>45621</v>
      </c>
      <c r="G1569" s="28" t="s">
        <v>30</v>
      </c>
      <c r="H1569" s="23" t="s">
        <v>113</v>
      </c>
      <c r="I1569" s="23" t="s">
        <v>94</v>
      </c>
      <c r="J1569" s="23">
        <v>68850</v>
      </c>
      <c r="K1569" s="37" t="s">
        <v>106</v>
      </c>
      <c r="L1569" s="20">
        <v>22199</v>
      </c>
      <c r="M1569" s="37" t="s">
        <v>101</v>
      </c>
      <c r="N1569" s="37" t="s">
        <v>97</v>
      </c>
      <c r="O1569" s="37" t="s">
        <v>98</v>
      </c>
      <c r="P1569" s="37" t="s">
        <v>303</v>
      </c>
      <c r="Q1569" s="37" t="s">
        <v>114</v>
      </c>
      <c r="R1569" s="7" t="s">
        <v>115</v>
      </c>
      <c r="S1569" s="23">
        <v>0</v>
      </c>
      <c r="T1569" s="43">
        <v>0</v>
      </c>
      <c r="U1569" s="7">
        <v>180</v>
      </c>
      <c r="V1569" s="22" t="s">
        <v>32</v>
      </c>
      <c r="W1569" s="23" t="s">
        <v>61</v>
      </c>
      <c r="X1569" s="7" t="s">
        <v>33</v>
      </c>
      <c r="Y1569" s="10">
        <v>12.56</v>
      </c>
      <c r="Z1569" s="23" t="s">
        <v>48</v>
      </c>
      <c r="AA1569" s="12" t="s">
        <v>682</v>
      </c>
      <c r="AB1569" s="51"/>
      <c r="AC1569" s="23"/>
      <c r="AF1569" s="23"/>
    </row>
    <row r="1570" spans="1:32" ht="15" customHeight="1" x14ac:dyDescent="0.25">
      <c r="A1570" s="30" t="s">
        <v>1973</v>
      </c>
      <c r="B1570" s="25">
        <v>45622</v>
      </c>
      <c r="C1570" s="29">
        <f>YEAR(B1570) - YEAR(_xlfn.MINIFS($B:$B, $A:$A, A1570)) + 1</f>
        <v>1</v>
      </c>
      <c r="D1570" s="15">
        <f>IF(C1570=1, 1500 - SUMIFS($Y:$Y, $A:$A, A1570, $C:$C, C1570, $E:$E, "Approved", $Z:$Z, "&lt;&gt;PFA GC", $F:$F, "&lt;&gt;No"),
   IF(C1570=2, 1000 - SUMIFS($Y:$Y, $A:$A, A1570, $C:$C, C1570, $E:$E, "Approved", $Z:$Z, "&lt;&gt;PFA GC", $F:$F, "&lt;&gt;No"),
   IF(C1570&gt;=3, 500 - SUMIFS($Y:$Y, $A:$A, A1570, $C:$C, C1570, $E:$E, "Approved", $Z:$Z, "&lt;&gt;PFA GC", $F:$F, "&lt;&gt;No"), "")))</f>
        <v>0</v>
      </c>
      <c r="E1570" s="16" t="s">
        <v>28</v>
      </c>
      <c r="F1570" s="28">
        <v>45632</v>
      </c>
      <c r="G1570" s="28" t="s">
        <v>30</v>
      </c>
      <c r="H1570" s="23" t="s">
        <v>150</v>
      </c>
      <c r="I1570" s="23" t="s">
        <v>94</v>
      </c>
      <c r="J1570" s="23">
        <v>68418</v>
      </c>
      <c r="K1570" s="37" t="s">
        <v>95</v>
      </c>
      <c r="L1570" s="20">
        <v>21209</v>
      </c>
      <c r="M1570" s="37" t="s">
        <v>108</v>
      </c>
      <c r="N1570" s="37" t="s">
        <v>97</v>
      </c>
      <c r="O1570" s="37" t="s">
        <v>98</v>
      </c>
      <c r="P1570" s="37" t="s">
        <v>270</v>
      </c>
      <c r="Q1570" s="37" t="s">
        <v>114</v>
      </c>
      <c r="R1570" s="7" t="s">
        <v>486</v>
      </c>
      <c r="S1570" s="23">
        <v>1</v>
      </c>
      <c r="T1570" s="43">
        <v>2491.9</v>
      </c>
      <c r="U1570" s="7">
        <v>36</v>
      </c>
      <c r="V1570" s="34" t="s">
        <v>81</v>
      </c>
      <c r="W1570" s="23" t="s">
        <v>610</v>
      </c>
      <c r="X1570" s="7" t="s">
        <v>34</v>
      </c>
      <c r="Y1570" s="10">
        <v>300</v>
      </c>
      <c r="Z1570" s="23" t="s">
        <v>35</v>
      </c>
      <c r="AA1570" s="12" t="s">
        <v>1006</v>
      </c>
      <c r="AB1570" s="51"/>
      <c r="AC1570" s="23"/>
      <c r="AF1570" s="23"/>
    </row>
    <row r="1571" spans="1:32" ht="15" customHeight="1" x14ac:dyDescent="0.25">
      <c r="A1571" s="30" t="s">
        <v>1973</v>
      </c>
      <c r="B1571" s="25">
        <v>45622</v>
      </c>
      <c r="C1571" s="29">
        <f>YEAR(B1571) - YEAR(_xlfn.MINIFS($B:$B, $A:$A, A1571)) + 1</f>
        <v>1</v>
      </c>
      <c r="D1571" s="15">
        <f>IF(C1571=1, 1500 - SUMIFS($Y:$Y, $A:$A, A1571, $C:$C, C1571, $E:$E, "Approved", $Z:$Z, "&lt;&gt;PFA GC", $F:$F, "&lt;&gt;No"),
   IF(C1571=2, 1000 - SUMIFS($Y:$Y, $A:$A, A1571, $C:$C, C1571, $E:$E, "Approved", $Z:$Z, "&lt;&gt;PFA GC", $F:$F, "&lt;&gt;No"),
   IF(C1571&gt;=3, 500 - SUMIFS($Y:$Y, $A:$A, A1571, $C:$C, C1571, $E:$E, "Approved", $Z:$Z, "&lt;&gt;PFA GC", $F:$F, "&lt;&gt;No"), "")))</f>
        <v>0</v>
      </c>
      <c r="E1571" s="16" t="s">
        <v>28</v>
      </c>
      <c r="F1571" s="28">
        <v>45630</v>
      </c>
      <c r="G1571" s="28" t="s">
        <v>30</v>
      </c>
      <c r="H1571" s="23" t="s">
        <v>150</v>
      </c>
      <c r="I1571" s="23" t="s">
        <v>94</v>
      </c>
      <c r="J1571" s="23">
        <v>68418</v>
      </c>
      <c r="K1571" s="37" t="s">
        <v>95</v>
      </c>
      <c r="L1571" s="20">
        <v>21209</v>
      </c>
      <c r="M1571" s="37" t="s">
        <v>108</v>
      </c>
      <c r="N1571" s="37" t="s">
        <v>97</v>
      </c>
      <c r="O1571" s="37" t="s">
        <v>98</v>
      </c>
      <c r="P1571" s="37" t="s">
        <v>270</v>
      </c>
      <c r="Q1571" s="37" t="s">
        <v>114</v>
      </c>
      <c r="R1571" s="7" t="s">
        <v>486</v>
      </c>
      <c r="S1571" s="23">
        <v>1</v>
      </c>
      <c r="T1571" s="43">
        <v>2491.9</v>
      </c>
      <c r="U1571" s="7">
        <v>36</v>
      </c>
      <c r="V1571" s="34" t="s">
        <v>81</v>
      </c>
      <c r="W1571" s="23" t="s">
        <v>610</v>
      </c>
      <c r="X1571" s="7" t="s">
        <v>43</v>
      </c>
      <c r="Y1571" s="10">
        <v>1200</v>
      </c>
      <c r="Z1571" s="23" t="s">
        <v>232</v>
      </c>
      <c r="AA1571" s="12" t="s">
        <v>1010</v>
      </c>
      <c r="AB1571" s="51"/>
      <c r="AC1571" s="23"/>
      <c r="AF1571" s="23"/>
    </row>
    <row r="1572" spans="1:32" ht="15" customHeight="1" x14ac:dyDescent="0.25">
      <c r="A1572" s="30" t="s">
        <v>1970</v>
      </c>
      <c r="B1572" s="25">
        <v>45622</v>
      </c>
      <c r="C1572" s="29">
        <f>YEAR(B1572) - YEAR(_xlfn.MINIFS($B:$B, $A:$A, A1572)) + 1</f>
        <v>1</v>
      </c>
      <c r="D1572" s="15">
        <f>IF(C1572=1, 1500 - SUMIFS($Y:$Y, $A:$A, A1572, $C:$C, C1572, $E:$E, "Approved", $Z:$Z, "&lt;&gt;PFA GC", $F:$F, "&lt;&gt;No"),
   IF(C1572=2, 1000 - SUMIFS($Y:$Y, $A:$A, A1572, $C:$C, C1572, $E:$E, "Approved", $Z:$Z, "&lt;&gt;PFA GC", $F:$F, "&lt;&gt;No"),
   IF(C1572&gt;=3, 500 - SUMIFS($Y:$Y, $A:$A, A1572, $C:$C, C1572, $E:$E, "Approved", $Z:$Z, "&lt;&gt;PFA GC", $F:$F, "&lt;&gt;No"), "")))</f>
        <v>604.63</v>
      </c>
      <c r="E1572" s="16" t="s">
        <v>28</v>
      </c>
      <c r="F1572" s="49">
        <v>45671</v>
      </c>
      <c r="G1572" s="28" t="s">
        <v>30</v>
      </c>
      <c r="H1572" s="23" t="s">
        <v>1001</v>
      </c>
      <c r="I1572" s="23" t="s">
        <v>94</v>
      </c>
      <c r="J1572" s="23">
        <v>68106</v>
      </c>
      <c r="K1572" s="37" t="s">
        <v>95</v>
      </c>
      <c r="L1572" s="20">
        <v>22232</v>
      </c>
      <c r="M1572" s="37" t="s">
        <v>108</v>
      </c>
      <c r="N1572" s="37" t="s">
        <v>97</v>
      </c>
      <c r="O1572" s="37" t="s">
        <v>98</v>
      </c>
      <c r="P1572" s="37" t="s">
        <v>270</v>
      </c>
      <c r="Q1572" s="37" t="s">
        <v>114</v>
      </c>
      <c r="R1572" s="7" t="s">
        <v>507</v>
      </c>
      <c r="S1572" s="23">
        <v>2</v>
      </c>
      <c r="T1572" s="43">
        <v>2514.02</v>
      </c>
      <c r="U1572" s="7">
        <v>4</v>
      </c>
      <c r="V1572" s="22" t="s">
        <v>84</v>
      </c>
      <c r="W1572" s="23" t="s">
        <v>782</v>
      </c>
      <c r="X1572" s="7" t="s">
        <v>45</v>
      </c>
      <c r="Y1572" s="10">
        <v>40.21</v>
      </c>
      <c r="Z1572" s="23" t="s">
        <v>232</v>
      </c>
      <c r="AA1572" s="12" t="s">
        <v>55</v>
      </c>
      <c r="AB1572" s="51"/>
      <c r="AC1572" s="23"/>
      <c r="AF1572" s="23"/>
    </row>
    <row r="1573" spans="1:32" ht="15" customHeight="1" x14ac:dyDescent="0.25">
      <c r="A1573" s="30" t="s">
        <v>1970</v>
      </c>
      <c r="B1573" s="25">
        <v>45622</v>
      </c>
      <c r="C1573" s="29">
        <f>YEAR(B1573) - YEAR(_xlfn.MINIFS($B:$B, $A:$A, A1573)) + 1</f>
        <v>1</v>
      </c>
      <c r="D1573" s="15">
        <f>IF(C1573=1, 1500 - SUMIFS($Y:$Y, $A:$A, A1573, $C:$C, C1573, $E:$E, "Approved", $Z:$Z, "&lt;&gt;PFA GC", $F:$F, "&lt;&gt;No"),
   IF(C1573=2, 1000 - SUMIFS($Y:$Y, $A:$A, A1573, $C:$C, C1573, $E:$E, "Approved", $Z:$Z, "&lt;&gt;PFA GC", $F:$F, "&lt;&gt;No"),
   IF(C1573&gt;=3, 500 - SUMIFS($Y:$Y, $A:$A, A1573, $C:$C, C1573, $E:$E, "Approved", $Z:$Z, "&lt;&gt;PFA GC", $F:$F, "&lt;&gt;No"), "")))</f>
        <v>604.63</v>
      </c>
      <c r="E1573" s="16" t="s">
        <v>28</v>
      </c>
      <c r="F1573" s="49">
        <v>45671</v>
      </c>
      <c r="G1573" s="28" t="s">
        <v>30</v>
      </c>
      <c r="H1573" s="23" t="s">
        <v>1001</v>
      </c>
      <c r="I1573" s="23" t="s">
        <v>94</v>
      </c>
      <c r="J1573" s="23">
        <v>68106</v>
      </c>
      <c r="K1573" s="37" t="s">
        <v>95</v>
      </c>
      <c r="L1573" s="20">
        <v>22232</v>
      </c>
      <c r="M1573" s="37" t="s">
        <v>108</v>
      </c>
      <c r="N1573" s="37" t="s">
        <v>97</v>
      </c>
      <c r="O1573" s="37" t="s">
        <v>98</v>
      </c>
      <c r="P1573" s="37" t="s">
        <v>270</v>
      </c>
      <c r="Q1573" s="37" t="s">
        <v>114</v>
      </c>
      <c r="R1573" s="7" t="s">
        <v>507</v>
      </c>
      <c r="S1573" s="23">
        <v>2</v>
      </c>
      <c r="T1573" s="43">
        <v>2514.02</v>
      </c>
      <c r="U1573" s="7">
        <v>4</v>
      </c>
      <c r="V1573" s="22" t="s">
        <v>84</v>
      </c>
      <c r="W1573" s="23" t="s">
        <v>782</v>
      </c>
      <c r="X1573" s="7" t="s">
        <v>49</v>
      </c>
      <c r="Y1573" s="10">
        <v>338.16</v>
      </c>
      <c r="Z1573" s="23" t="s">
        <v>232</v>
      </c>
      <c r="AA1573" s="12" t="s">
        <v>583</v>
      </c>
      <c r="AB1573" s="51"/>
      <c r="AC1573" s="23"/>
      <c r="AF1573" s="23"/>
    </row>
    <row r="1574" spans="1:32" ht="15" customHeight="1" x14ac:dyDescent="0.25">
      <c r="A1574" s="30" t="s">
        <v>1970</v>
      </c>
      <c r="B1574" s="25">
        <v>45622</v>
      </c>
      <c r="C1574" s="29">
        <f>YEAR(B1574) - YEAR(_xlfn.MINIFS($B:$B, $A:$A, A1574)) + 1</f>
        <v>1</v>
      </c>
      <c r="D1574" s="15">
        <f>IF(C1574=1, 1500 - SUMIFS($Y:$Y, $A:$A, A1574, $C:$C, C1574, $E:$E, "Approved", $Z:$Z, "&lt;&gt;PFA GC", $F:$F, "&lt;&gt;No"),
   IF(C1574=2, 1000 - SUMIFS($Y:$Y, $A:$A, A1574, $C:$C, C1574, $E:$E, "Approved", $Z:$Z, "&lt;&gt;PFA GC", $F:$F, "&lt;&gt;No"),
   IF(C1574&gt;=3, 500 - SUMIFS($Y:$Y, $A:$A, A1574, $C:$C, C1574, $E:$E, "Approved", $Z:$Z, "&lt;&gt;PFA GC", $F:$F, "&lt;&gt;No"), "")))</f>
        <v>604.63</v>
      </c>
      <c r="E1574" s="16" t="s">
        <v>28</v>
      </c>
      <c r="F1574" s="49">
        <v>45671</v>
      </c>
      <c r="G1574" s="28" t="s">
        <v>30</v>
      </c>
      <c r="H1574" s="23" t="s">
        <v>1001</v>
      </c>
      <c r="I1574" s="23" t="s">
        <v>94</v>
      </c>
      <c r="J1574" s="23">
        <v>68106</v>
      </c>
      <c r="K1574" s="37" t="s">
        <v>95</v>
      </c>
      <c r="L1574" s="20">
        <v>22232</v>
      </c>
      <c r="M1574" s="37" t="s">
        <v>108</v>
      </c>
      <c r="N1574" s="37" t="s">
        <v>97</v>
      </c>
      <c r="O1574" s="37" t="s">
        <v>98</v>
      </c>
      <c r="P1574" s="37" t="s">
        <v>270</v>
      </c>
      <c r="Q1574" s="37" t="s">
        <v>114</v>
      </c>
      <c r="R1574" s="7" t="s">
        <v>507</v>
      </c>
      <c r="S1574" s="23">
        <v>2</v>
      </c>
      <c r="T1574" s="43">
        <v>2514.02</v>
      </c>
      <c r="U1574" s="7">
        <v>4</v>
      </c>
      <c r="V1574" s="48" t="s">
        <v>84</v>
      </c>
      <c r="W1574" s="23" t="s">
        <v>782</v>
      </c>
      <c r="X1574" s="7" t="s">
        <v>49</v>
      </c>
      <c r="Y1574" s="10">
        <v>517</v>
      </c>
      <c r="Z1574" s="23" t="s">
        <v>232</v>
      </c>
      <c r="AA1574" s="12" t="s">
        <v>1007</v>
      </c>
      <c r="AB1574" s="51"/>
      <c r="AC1574" s="23"/>
      <c r="AF1574" s="23"/>
    </row>
    <row r="1575" spans="1:32" ht="15" customHeight="1" x14ac:dyDescent="0.25">
      <c r="A1575" s="30" t="s">
        <v>1972</v>
      </c>
      <c r="B1575" s="25">
        <v>45622</v>
      </c>
      <c r="C1575" s="29">
        <f>YEAR(B1575) - YEAR(_xlfn.MINIFS($B:$B, $A:$A, A1575)) + 1</f>
        <v>1</v>
      </c>
      <c r="D1575" s="15">
        <f>IF(C1575=1, 1500 - SUMIFS($Y:$Y, $A:$A, A1575, $C:$C, C1575, $E:$E, "Approved", $Z:$Z, "&lt;&gt;PFA GC", $F:$F, "&lt;&gt;No"),
   IF(C1575=2, 1000 - SUMIFS($Y:$Y, $A:$A, A1575, $C:$C, C1575, $E:$E, "Approved", $Z:$Z, "&lt;&gt;PFA GC", $F:$F, "&lt;&gt;No"),
   IF(C1575&gt;=3, 500 - SUMIFS($Y:$Y, $A:$A, A1575, $C:$C, C1575, $E:$E, "Approved", $Z:$Z, "&lt;&gt;PFA GC", $F:$F, "&lt;&gt;No"), "")))</f>
        <v>760.6</v>
      </c>
      <c r="E1575" s="16" t="s">
        <v>28</v>
      </c>
      <c r="F1575" s="28">
        <v>45631</v>
      </c>
      <c r="G1575" s="28" t="s">
        <v>30</v>
      </c>
      <c r="H1575" s="23" t="s">
        <v>154</v>
      </c>
      <c r="I1575" s="23" t="s">
        <v>125</v>
      </c>
      <c r="J1575" s="23">
        <v>68847</v>
      </c>
      <c r="K1575" s="37" t="s">
        <v>95</v>
      </c>
      <c r="L1575" s="20">
        <v>26866</v>
      </c>
      <c r="M1575" s="37" t="s">
        <v>96</v>
      </c>
      <c r="N1575" s="37" t="s">
        <v>97</v>
      </c>
      <c r="O1575" s="37" t="s">
        <v>98</v>
      </c>
      <c r="P1575" s="37" t="s">
        <v>270</v>
      </c>
      <c r="Q1575" s="37" t="s">
        <v>114</v>
      </c>
      <c r="R1575" s="7" t="s">
        <v>486</v>
      </c>
      <c r="S1575" s="23">
        <v>3</v>
      </c>
      <c r="T1575" s="43">
        <v>0</v>
      </c>
      <c r="U1575" s="7">
        <v>5</v>
      </c>
      <c r="V1575" s="22" t="s">
        <v>84</v>
      </c>
      <c r="W1575" s="23" t="s">
        <v>831</v>
      </c>
      <c r="X1575" s="7" t="s">
        <v>45</v>
      </c>
      <c r="Y1575" s="10">
        <v>77.62</v>
      </c>
      <c r="Z1575" s="23" t="s">
        <v>232</v>
      </c>
      <c r="AA1575" s="12" t="s">
        <v>1003</v>
      </c>
      <c r="AB1575" s="51"/>
      <c r="AC1575" s="23"/>
      <c r="AF1575" s="23"/>
    </row>
    <row r="1576" spans="1:32" ht="15" customHeight="1" x14ac:dyDescent="0.25">
      <c r="A1576" s="30" t="s">
        <v>1972</v>
      </c>
      <c r="B1576" s="25">
        <v>45622</v>
      </c>
      <c r="C1576" s="29">
        <f>YEAR(B1576) - YEAR(_xlfn.MINIFS($B:$B, $A:$A, A1576)) + 1</f>
        <v>1</v>
      </c>
      <c r="D1576" s="15">
        <f>IF(C1576=1, 1500 - SUMIFS($Y:$Y, $A:$A, A1576, $C:$C, C1576, $E:$E, "Approved", $Z:$Z, "&lt;&gt;PFA GC", $F:$F, "&lt;&gt;No"),
   IF(C1576=2, 1000 - SUMIFS($Y:$Y, $A:$A, A1576, $C:$C, C1576, $E:$E, "Approved", $Z:$Z, "&lt;&gt;PFA GC", $F:$F, "&lt;&gt;No"),
   IF(C1576&gt;=3, 500 - SUMIFS($Y:$Y, $A:$A, A1576, $C:$C, C1576, $E:$E, "Approved", $Z:$Z, "&lt;&gt;PFA GC", $F:$F, "&lt;&gt;No"), "")))</f>
        <v>760.6</v>
      </c>
      <c r="E1576" s="16" t="s">
        <v>28</v>
      </c>
      <c r="F1576" s="28">
        <v>45638</v>
      </c>
      <c r="G1576" s="28" t="s">
        <v>30</v>
      </c>
      <c r="H1576" s="23" t="s">
        <v>154</v>
      </c>
      <c r="I1576" s="23" t="s">
        <v>125</v>
      </c>
      <c r="J1576" s="23">
        <v>68847</v>
      </c>
      <c r="K1576" s="37" t="s">
        <v>95</v>
      </c>
      <c r="L1576" s="20">
        <v>26866</v>
      </c>
      <c r="M1576" s="37" t="s">
        <v>96</v>
      </c>
      <c r="N1576" s="37" t="s">
        <v>97</v>
      </c>
      <c r="O1576" s="37" t="s">
        <v>98</v>
      </c>
      <c r="P1576" s="37" t="s">
        <v>270</v>
      </c>
      <c r="Q1576" s="37" t="s">
        <v>114</v>
      </c>
      <c r="R1576" s="7" t="s">
        <v>486</v>
      </c>
      <c r="S1576" s="23">
        <v>3</v>
      </c>
      <c r="T1576" s="43">
        <v>0</v>
      </c>
      <c r="U1576" s="7">
        <v>5</v>
      </c>
      <c r="V1576" s="22" t="s">
        <v>84</v>
      </c>
      <c r="W1576" s="23" t="s">
        <v>831</v>
      </c>
      <c r="X1576" s="7" t="s">
        <v>34</v>
      </c>
      <c r="Y1576" s="10">
        <v>100</v>
      </c>
      <c r="Z1576" s="23" t="s">
        <v>35</v>
      </c>
      <c r="AA1576" s="12" t="s">
        <v>52</v>
      </c>
      <c r="AB1576" s="51"/>
      <c r="AC1576" s="23"/>
      <c r="AF1576" s="23"/>
    </row>
    <row r="1577" spans="1:32" ht="15" customHeight="1" x14ac:dyDescent="0.25">
      <c r="A1577" s="30" t="s">
        <v>1972</v>
      </c>
      <c r="B1577" s="25">
        <v>45622</v>
      </c>
      <c r="C1577" s="29">
        <f>YEAR(B1577) - YEAR(_xlfn.MINIFS($B:$B, $A:$A, A1577)) + 1</f>
        <v>1</v>
      </c>
      <c r="D1577" s="15">
        <f>IF(C1577=1, 1500 - SUMIFS($Y:$Y, $A:$A, A1577, $C:$C, C1577, $E:$E, "Approved", $Z:$Z, "&lt;&gt;PFA GC", $F:$F, "&lt;&gt;No"),
   IF(C1577=2, 1000 - SUMIFS($Y:$Y, $A:$A, A1577, $C:$C, C1577, $E:$E, "Approved", $Z:$Z, "&lt;&gt;PFA GC", $F:$F, "&lt;&gt;No"),
   IF(C1577&gt;=3, 500 - SUMIFS($Y:$Y, $A:$A, A1577, $C:$C, C1577, $E:$E, "Approved", $Z:$Z, "&lt;&gt;PFA GC", $F:$F, "&lt;&gt;No"), "")))</f>
        <v>760.6</v>
      </c>
      <c r="E1577" s="16" t="s">
        <v>28</v>
      </c>
      <c r="F1577" s="28">
        <v>45631</v>
      </c>
      <c r="G1577" s="28" t="s">
        <v>30</v>
      </c>
      <c r="H1577" s="23" t="s">
        <v>154</v>
      </c>
      <c r="I1577" s="23" t="s">
        <v>125</v>
      </c>
      <c r="J1577" s="23">
        <v>68847</v>
      </c>
      <c r="K1577" s="37" t="s">
        <v>95</v>
      </c>
      <c r="L1577" s="20">
        <v>26866</v>
      </c>
      <c r="M1577" s="37" t="s">
        <v>96</v>
      </c>
      <c r="N1577" s="37" t="s">
        <v>97</v>
      </c>
      <c r="O1577" s="37" t="s">
        <v>98</v>
      </c>
      <c r="P1577" s="37" t="s">
        <v>270</v>
      </c>
      <c r="Q1577" s="37" t="s">
        <v>114</v>
      </c>
      <c r="R1577" s="7" t="s">
        <v>486</v>
      </c>
      <c r="S1577" s="23">
        <v>3</v>
      </c>
      <c r="T1577" s="43">
        <v>0</v>
      </c>
      <c r="U1577" s="7">
        <v>5</v>
      </c>
      <c r="V1577" s="22" t="s">
        <v>84</v>
      </c>
      <c r="W1577" s="23" t="s">
        <v>831</v>
      </c>
      <c r="X1577" s="7" t="s">
        <v>43</v>
      </c>
      <c r="Y1577" s="10">
        <v>561.78</v>
      </c>
      <c r="Z1577" s="23" t="s">
        <v>232</v>
      </c>
      <c r="AA1577" s="12" t="s">
        <v>1008</v>
      </c>
      <c r="AB1577" s="51"/>
      <c r="AC1577" s="23"/>
      <c r="AF1577" s="23"/>
    </row>
    <row r="1578" spans="1:32" ht="15" customHeight="1" x14ac:dyDescent="0.25">
      <c r="A1578" s="30" t="s">
        <v>1965</v>
      </c>
      <c r="B1578" s="25">
        <v>45622</v>
      </c>
      <c r="C1578" s="29">
        <f>YEAR(B1578) - YEAR(_xlfn.MINIFS($B:$B, $A:$A, A1578)) + 1</f>
        <v>1</v>
      </c>
      <c r="D1578" s="15">
        <f>IF(C1578=1, 1500 - SUMIFS($Y:$Y, $A:$A, A1578, $C:$C, C1578, $E:$E, "Approved", $Z:$Z, "&lt;&gt;PFA GC", $F:$F, "&lt;&gt;No"),
   IF(C1578=2, 1000 - SUMIFS($Y:$Y, $A:$A, A1578, $C:$C, C1578, $E:$E, "Approved", $Z:$Z, "&lt;&gt;PFA GC", $F:$F, "&lt;&gt;No"),
   IF(C1578&gt;=3, 500 - SUMIFS($Y:$Y, $A:$A, A1578, $C:$C, C1578, $E:$E, "Approved", $Z:$Z, "&lt;&gt;PFA GC", $F:$F, "&lt;&gt;No"), "")))</f>
        <v>957.25</v>
      </c>
      <c r="E1578" s="16" t="s">
        <v>28</v>
      </c>
      <c r="F1578" s="28">
        <v>45649</v>
      </c>
      <c r="G1578" s="28" t="s">
        <v>30</v>
      </c>
      <c r="H1578" s="23" t="s">
        <v>341</v>
      </c>
      <c r="I1578" s="23" t="s">
        <v>94</v>
      </c>
      <c r="J1578" s="23">
        <v>69101</v>
      </c>
      <c r="K1578" s="37" t="s">
        <v>95</v>
      </c>
      <c r="L1578" s="20">
        <v>27007</v>
      </c>
      <c r="M1578" s="37" t="s">
        <v>96</v>
      </c>
      <c r="N1578" s="37" t="s">
        <v>97</v>
      </c>
      <c r="O1578" s="37" t="s">
        <v>98</v>
      </c>
      <c r="P1578" s="37" t="s">
        <v>348</v>
      </c>
      <c r="Q1578" s="37" t="s">
        <v>114</v>
      </c>
      <c r="R1578" s="7" t="s">
        <v>507</v>
      </c>
      <c r="S1578" s="23">
        <v>2</v>
      </c>
      <c r="T1578" s="43">
        <v>5586.67</v>
      </c>
      <c r="U1578" s="7" t="s">
        <v>126</v>
      </c>
      <c r="V1578" s="22" t="s">
        <v>84</v>
      </c>
      <c r="W1578" s="23" t="s">
        <v>831</v>
      </c>
      <c r="X1578" s="7" t="s">
        <v>45</v>
      </c>
      <c r="Y1578" s="10">
        <v>42.75</v>
      </c>
      <c r="Z1578" s="41" t="s">
        <v>38</v>
      </c>
      <c r="AA1578" s="12" t="s">
        <v>1002</v>
      </c>
      <c r="AB1578" s="51"/>
      <c r="AC1578" s="23"/>
      <c r="AF1578" s="23"/>
    </row>
    <row r="1579" spans="1:32" ht="15" customHeight="1" x14ac:dyDescent="0.25">
      <c r="A1579" s="30" t="s">
        <v>1974</v>
      </c>
      <c r="B1579" s="25">
        <v>45622</v>
      </c>
      <c r="C1579" s="29">
        <f>YEAR(B1579) - YEAR(_xlfn.MINIFS($B:$B, $A:$A, A1579)) + 1</f>
        <v>1</v>
      </c>
      <c r="D1579" s="15">
        <f>IF(C1579=1, 1500 - SUMIFS($Y:$Y, $A:$A, A1579, $C:$C, C1579, $E:$E, "Approved", $Z:$Z, "&lt;&gt;PFA GC", $F:$F, "&lt;&gt;No"),
   IF(C1579=2, 1000 - SUMIFS($Y:$Y, $A:$A, A1579, $C:$C, C1579, $E:$E, "Approved", $Z:$Z, "&lt;&gt;PFA GC", $F:$F, "&lt;&gt;No"),
   IF(C1579&gt;=3, 500 - SUMIFS($Y:$Y, $A:$A, A1579, $C:$C, C1579, $E:$E, "Approved", $Z:$Z, "&lt;&gt;PFA GC", $F:$F, "&lt;&gt;No"), "")))</f>
        <v>1500</v>
      </c>
      <c r="E1579" s="36" t="s">
        <v>139</v>
      </c>
      <c r="F1579" s="28" t="s">
        <v>99</v>
      </c>
      <c r="G1579" s="29" t="s">
        <v>190</v>
      </c>
      <c r="H1579" s="23" t="s">
        <v>1011</v>
      </c>
      <c r="I1579" s="23" t="s">
        <v>859</v>
      </c>
      <c r="J1579" s="23">
        <v>68751</v>
      </c>
      <c r="K1579" s="37" t="s">
        <v>95</v>
      </c>
      <c r="L1579" s="20">
        <v>28873</v>
      </c>
      <c r="M1579" s="37" t="s">
        <v>101</v>
      </c>
      <c r="N1579" s="37" t="s">
        <v>97</v>
      </c>
      <c r="O1579" s="37" t="s">
        <v>98</v>
      </c>
      <c r="P1579" s="37" t="s">
        <v>270</v>
      </c>
      <c r="Q1579" s="37" t="s">
        <v>114</v>
      </c>
      <c r="R1579" s="7" t="s">
        <v>499</v>
      </c>
      <c r="S1579" s="23">
        <v>1</v>
      </c>
      <c r="T1579" s="43">
        <v>1713</v>
      </c>
      <c r="U1579" s="7">
        <v>1</v>
      </c>
      <c r="V1579" s="48" t="s">
        <v>385</v>
      </c>
      <c r="W1579" s="23" t="s">
        <v>386</v>
      </c>
      <c r="X1579" s="7" t="s">
        <v>40</v>
      </c>
      <c r="Y1579" s="10">
        <v>500</v>
      </c>
      <c r="Z1579" s="23"/>
      <c r="AA1579" s="12"/>
      <c r="AB1579" s="51"/>
      <c r="AC1579" s="29"/>
      <c r="AF1579" s="23"/>
    </row>
    <row r="1580" spans="1:32" ht="15" customHeight="1" x14ac:dyDescent="0.25">
      <c r="A1580" s="30" t="s">
        <v>1971</v>
      </c>
      <c r="B1580" s="25">
        <v>45622</v>
      </c>
      <c r="C1580" s="29">
        <f>YEAR(B1580) - YEAR(_xlfn.MINIFS($B:$B, $A:$A, A1580)) + 1</f>
        <v>1</v>
      </c>
      <c r="D1580" s="15">
        <f>IF(C1580=1, 1500 - SUMIFS($Y:$Y, $A:$A, A1580, $C:$C, C1580, $E:$E, "Approved", $Z:$Z, "&lt;&gt;PFA GC", $F:$F, "&lt;&gt;No"),
   IF(C1580=2, 1000 - SUMIFS($Y:$Y, $A:$A, A1580, $C:$C, C1580, $E:$E, "Approved", $Z:$Z, "&lt;&gt;PFA GC", $F:$F, "&lt;&gt;No"),
   IF(C1580&gt;=3, 500 - SUMIFS($Y:$Y, $A:$A, A1580, $C:$C, C1580, $E:$E, "Approved", $Z:$Z, "&lt;&gt;PFA GC", $F:$F, "&lt;&gt;No"), "")))</f>
        <v>-2.0299999999999727</v>
      </c>
      <c r="E1580" s="16" t="s">
        <v>28</v>
      </c>
      <c r="F1580" s="28">
        <v>45630</v>
      </c>
      <c r="G1580" s="28" t="s">
        <v>30</v>
      </c>
      <c r="H1580" s="23" t="s">
        <v>123</v>
      </c>
      <c r="I1580" s="23" t="s">
        <v>94</v>
      </c>
      <c r="J1580" s="23">
        <v>68351</v>
      </c>
      <c r="K1580" s="37" t="s">
        <v>95</v>
      </c>
      <c r="L1580" s="20">
        <v>33412</v>
      </c>
      <c r="M1580" s="37" t="s">
        <v>96</v>
      </c>
      <c r="N1580" s="37" t="s">
        <v>97</v>
      </c>
      <c r="O1580" s="37" t="s">
        <v>98</v>
      </c>
      <c r="P1580" s="37" t="s">
        <v>270</v>
      </c>
      <c r="Q1580" s="37" t="s">
        <v>114</v>
      </c>
      <c r="R1580" s="7" t="s">
        <v>507</v>
      </c>
      <c r="S1580" s="23">
        <v>4</v>
      </c>
      <c r="T1580" s="43">
        <v>6500</v>
      </c>
      <c r="U1580" s="7">
        <v>100</v>
      </c>
      <c r="V1580" s="34" t="s">
        <v>81</v>
      </c>
      <c r="W1580" s="23" t="s">
        <v>610</v>
      </c>
      <c r="X1580" s="7" t="s">
        <v>45</v>
      </c>
      <c r="Y1580" s="10">
        <v>63.21</v>
      </c>
      <c r="Z1580" s="23" t="s">
        <v>232</v>
      </c>
      <c r="AA1580" s="12" t="s">
        <v>46</v>
      </c>
      <c r="AB1580" s="51"/>
      <c r="AC1580" s="23"/>
      <c r="AF1580" s="23"/>
    </row>
    <row r="1581" spans="1:32" ht="15" customHeight="1" x14ac:dyDescent="0.25">
      <c r="A1581" s="30" t="s">
        <v>1971</v>
      </c>
      <c r="B1581" s="25">
        <v>45622</v>
      </c>
      <c r="C1581" s="29">
        <f>YEAR(B1581) - YEAR(_xlfn.MINIFS($B:$B, $A:$A, A1581)) + 1</f>
        <v>1</v>
      </c>
      <c r="D1581" s="15">
        <f>IF(C1581=1, 1500 - SUMIFS($Y:$Y, $A:$A, A1581, $C:$C, C1581, $E:$E, "Approved", $Z:$Z, "&lt;&gt;PFA GC", $F:$F, "&lt;&gt;No"),
   IF(C1581=2, 1000 - SUMIFS($Y:$Y, $A:$A, A1581, $C:$C, C1581, $E:$E, "Approved", $Z:$Z, "&lt;&gt;PFA GC", $F:$F, "&lt;&gt;No"),
   IF(C1581&gt;=3, 500 - SUMIFS($Y:$Y, $A:$A, A1581, $C:$C, C1581, $E:$E, "Approved", $Z:$Z, "&lt;&gt;PFA GC", $F:$F, "&lt;&gt;No"), "")))</f>
        <v>-2.0299999999999727</v>
      </c>
      <c r="E1581" s="16" t="s">
        <v>28</v>
      </c>
      <c r="F1581" s="28">
        <v>45630</v>
      </c>
      <c r="G1581" s="28" t="s">
        <v>30</v>
      </c>
      <c r="H1581" s="23" t="s">
        <v>123</v>
      </c>
      <c r="I1581" s="23" t="s">
        <v>94</v>
      </c>
      <c r="J1581" s="23">
        <v>68351</v>
      </c>
      <c r="K1581" s="37" t="s">
        <v>95</v>
      </c>
      <c r="L1581" s="20">
        <v>33412</v>
      </c>
      <c r="M1581" s="37" t="s">
        <v>96</v>
      </c>
      <c r="N1581" s="37" t="s">
        <v>97</v>
      </c>
      <c r="O1581" s="37" t="s">
        <v>98</v>
      </c>
      <c r="P1581" s="37" t="s">
        <v>270</v>
      </c>
      <c r="Q1581" s="37" t="s">
        <v>114</v>
      </c>
      <c r="R1581" s="7" t="s">
        <v>507</v>
      </c>
      <c r="S1581" s="23">
        <v>4</v>
      </c>
      <c r="T1581" s="43">
        <v>6500</v>
      </c>
      <c r="U1581" s="7">
        <v>100</v>
      </c>
      <c r="V1581" s="41" t="s">
        <v>81</v>
      </c>
      <c r="W1581" s="23" t="s">
        <v>610</v>
      </c>
      <c r="X1581" s="7" t="s">
        <v>45</v>
      </c>
      <c r="Y1581" s="10">
        <v>96.3</v>
      </c>
      <c r="Z1581" s="23" t="s">
        <v>232</v>
      </c>
      <c r="AA1581" s="12" t="s">
        <v>1004</v>
      </c>
      <c r="AB1581" s="51"/>
      <c r="AC1581" s="23"/>
      <c r="AF1581" s="23"/>
    </row>
    <row r="1582" spans="1:32" ht="15" customHeight="1" x14ac:dyDescent="0.25">
      <c r="A1582" s="30" t="s">
        <v>1971</v>
      </c>
      <c r="B1582" s="25">
        <v>45622</v>
      </c>
      <c r="C1582" s="29">
        <f>YEAR(B1582) - YEAR(_xlfn.MINIFS($B:$B, $A:$A, A1582)) + 1</f>
        <v>1</v>
      </c>
      <c r="D1582" s="15">
        <f>IF(C1582=1, 1500 - SUMIFS($Y:$Y, $A:$A, A1582, $C:$C, C1582, $E:$E, "Approved", $Z:$Z, "&lt;&gt;PFA GC", $F:$F, "&lt;&gt;No"),
   IF(C1582=2, 1000 - SUMIFS($Y:$Y, $A:$A, A1582, $C:$C, C1582, $E:$E, "Approved", $Z:$Z, "&lt;&gt;PFA GC", $F:$F, "&lt;&gt;No"),
   IF(C1582&gt;=3, 500 - SUMIFS($Y:$Y, $A:$A, A1582, $C:$C, C1582, $E:$E, "Approved", $Z:$Z, "&lt;&gt;PFA GC", $F:$F, "&lt;&gt;No"), "")))</f>
        <v>-2.0299999999999727</v>
      </c>
      <c r="E1582" s="16" t="s">
        <v>28</v>
      </c>
      <c r="F1582" s="28">
        <v>45631</v>
      </c>
      <c r="G1582" s="28" t="s">
        <v>30</v>
      </c>
      <c r="H1582" s="23" t="s">
        <v>123</v>
      </c>
      <c r="I1582" s="23" t="s">
        <v>94</v>
      </c>
      <c r="J1582" s="23">
        <v>68351</v>
      </c>
      <c r="K1582" s="37" t="s">
        <v>95</v>
      </c>
      <c r="L1582" s="20">
        <v>33412</v>
      </c>
      <c r="M1582" s="37" t="s">
        <v>96</v>
      </c>
      <c r="N1582" s="37" t="s">
        <v>97</v>
      </c>
      <c r="O1582" s="37" t="s">
        <v>98</v>
      </c>
      <c r="P1582" s="37" t="s">
        <v>270</v>
      </c>
      <c r="Q1582" s="37" t="s">
        <v>114</v>
      </c>
      <c r="R1582" s="7" t="s">
        <v>507</v>
      </c>
      <c r="S1582" s="23">
        <v>4</v>
      </c>
      <c r="T1582" s="43">
        <v>6500</v>
      </c>
      <c r="U1582" s="7">
        <v>100</v>
      </c>
      <c r="V1582" s="41" t="s">
        <v>81</v>
      </c>
      <c r="W1582" s="23" t="s">
        <v>610</v>
      </c>
      <c r="X1582" s="7" t="s">
        <v>40</v>
      </c>
      <c r="Y1582" s="10">
        <v>200</v>
      </c>
      <c r="Z1582" s="23" t="s">
        <v>35</v>
      </c>
      <c r="AA1582" s="12" t="s">
        <v>169</v>
      </c>
      <c r="AB1582" s="51"/>
      <c r="AC1582" s="23"/>
      <c r="AF1582" s="23"/>
    </row>
    <row r="1583" spans="1:32" ht="15" customHeight="1" x14ac:dyDescent="0.25">
      <c r="A1583" s="30" t="s">
        <v>1971</v>
      </c>
      <c r="B1583" s="25">
        <v>45622</v>
      </c>
      <c r="C1583" s="29">
        <f>YEAR(B1583) - YEAR(_xlfn.MINIFS($B:$B, $A:$A, A1583)) + 1</f>
        <v>1</v>
      </c>
      <c r="D1583" s="15">
        <f>IF(C1583=1, 1500 - SUMIFS($Y:$Y, $A:$A, A1583, $C:$C, C1583, $E:$E, "Approved", $Z:$Z, "&lt;&gt;PFA GC", $F:$F, "&lt;&gt;No"),
   IF(C1583=2, 1000 - SUMIFS($Y:$Y, $A:$A, A1583, $C:$C, C1583, $E:$E, "Approved", $Z:$Z, "&lt;&gt;PFA GC", $F:$F, "&lt;&gt;No"),
   IF(C1583&gt;=3, 500 - SUMIFS($Y:$Y, $A:$A, A1583, $C:$C, C1583, $E:$E, "Approved", $Z:$Z, "&lt;&gt;PFA GC", $F:$F, "&lt;&gt;No"), "")))</f>
        <v>-2.0299999999999727</v>
      </c>
      <c r="E1583" s="16" t="s">
        <v>28</v>
      </c>
      <c r="F1583" s="28">
        <v>45630</v>
      </c>
      <c r="G1583" s="28" t="s">
        <v>30</v>
      </c>
      <c r="H1583" s="23" t="s">
        <v>123</v>
      </c>
      <c r="I1583" s="23" t="s">
        <v>94</v>
      </c>
      <c r="J1583" s="23">
        <v>68351</v>
      </c>
      <c r="K1583" s="37" t="s">
        <v>95</v>
      </c>
      <c r="L1583" s="20">
        <v>33412</v>
      </c>
      <c r="M1583" s="37" t="s">
        <v>96</v>
      </c>
      <c r="N1583" s="37" t="s">
        <v>97</v>
      </c>
      <c r="O1583" s="37" t="s">
        <v>98</v>
      </c>
      <c r="P1583" s="37" t="s">
        <v>270</v>
      </c>
      <c r="Q1583" s="37" t="s">
        <v>114</v>
      </c>
      <c r="R1583" s="7" t="s">
        <v>507</v>
      </c>
      <c r="S1583" s="23">
        <v>4</v>
      </c>
      <c r="T1583" s="43">
        <v>6500</v>
      </c>
      <c r="U1583" s="7">
        <v>100</v>
      </c>
      <c r="V1583" s="41" t="s">
        <v>81</v>
      </c>
      <c r="W1583" s="23" t="s">
        <v>610</v>
      </c>
      <c r="X1583" s="7" t="s">
        <v>45</v>
      </c>
      <c r="Y1583" s="10">
        <v>254.52</v>
      </c>
      <c r="Z1583" s="23" t="s">
        <v>232</v>
      </c>
      <c r="AA1583" s="12" t="s">
        <v>1005</v>
      </c>
      <c r="AB1583" s="51"/>
      <c r="AC1583" s="23"/>
      <c r="AF1583" s="23"/>
    </row>
    <row r="1584" spans="1:32" ht="15" customHeight="1" x14ac:dyDescent="0.25">
      <c r="A1584" s="30" t="s">
        <v>1971</v>
      </c>
      <c r="B1584" s="25">
        <v>45622</v>
      </c>
      <c r="C1584" s="29">
        <f>YEAR(B1584) - YEAR(_xlfn.MINIFS($B:$B, $A:$A, A1584)) + 1</f>
        <v>1</v>
      </c>
      <c r="D1584" s="15">
        <f>IF(C1584=1, 1500 - SUMIFS($Y:$Y, $A:$A, A1584, $C:$C, C1584, $E:$E, "Approved", $Z:$Z, "&lt;&gt;PFA GC", $F:$F, "&lt;&gt;No"),
   IF(C1584=2, 1000 - SUMIFS($Y:$Y, $A:$A, A1584, $C:$C, C1584, $E:$E, "Approved", $Z:$Z, "&lt;&gt;PFA GC", $F:$F, "&lt;&gt;No"),
   IF(C1584&gt;=3, 500 - SUMIFS($Y:$Y, $A:$A, A1584, $C:$C, C1584, $E:$E, "Approved", $Z:$Z, "&lt;&gt;PFA GC", $F:$F, "&lt;&gt;No"), "")))</f>
        <v>-2.0299999999999727</v>
      </c>
      <c r="E1584" s="16" t="s">
        <v>28</v>
      </c>
      <c r="F1584" s="28">
        <v>45630</v>
      </c>
      <c r="G1584" s="28" t="s">
        <v>30</v>
      </c>
      <c r="H1584" s="23" t="s">
        <v>123</v>
      </c>
      <c r="I1584" s="23" t="s">
        <v>94</v>
      </c>
      <c r="J1584" s="23">
        <v>68351</v>
      </c>
      <c r="K1584" s="37" t="s">
        <v>95</v>
      </c>
      <c r="L1584" s="20">
        <v>33412</v>
      </c>
      <c r="M1584" s="37" t="s">
        <v>96</v>
      </c>
      <c r="N1584" s="37" t="s">
        <v>97</v>
      </c>
      <c r="O1584" s="37" t="s">
        <v>98</v>
      </c>
      <c r="P1584" s="37" t="s">
        <v>270</v>
      </c>
      <c r="Q1584" s="37" t="s">
        <v>114</v>
      </c>
      <c r="R1584" s="7" t="s">
        <v>507</v>
      </c>
      <c r="S1584" s="23">
        <v>4</v>
      </c>
      <c r="T1584" s="43">
        <v>6500</v>
      </c>
      <c r="U1584" s="7">
        <v>100</v>
      </c>
      <c r="V1584" s="34" t="s">
        <v>81</v>
      </c>
      <c r="W1584" s="23" t="s">
        <v>610</v>
      </c>
      <c r="X1584" s="7" t="s">
        <v>43</v>
      </c>
      <c r="Y1584" s="10">
        <v>888</v>
      </c>
      <c r="Z1584" s="23" t="s">
        <v>232</v>
      </c>
      <c r="AA1584" s="12" t="s">
        <v>1009</v>
      </c>
      <c r="AB1584" s="51"/>
      <c r="AC1584" s="23"/>
      <c r="AF1584" s="23"/>
    </row>
    <row r="1585" spans="1:32" ht="15" customHeight="1" x14ac:dyDescent="0.25">
      <c r="A1585" s="30" t="s">
        <v>1979</v>
      </c>
      <c r="B1585" s="25">
        <v>45623</v>
      </c>
      <c r="C1585" s="29">
        <f>YEAR(B1585) - YEAR(_xlfn.MINIFS($B:$B, $A:$A, A1585)) + 1</f>
        <v>1</v>
      </c>
      <c r="D1585" s="15">
        <f>IF(C1585=1, 1500 - SUMIFS($Y:$Y, $A:$A, A1585, $C:$C, C1585, $E:$E, "Approved", $Z:$Z, "&lt;&gt;PFA GC", $F:$F, "&lt;&gt;No"),
   IF(C1585=2, 1000 - SUMIFS($Y:$Y, $A:$A, A1585, $C:$C, C1585, $E:$E, "Approved", $Z:$Z, "&lt;&gt;PFA GC", $F:$F, "&lt;&gt;No"),
   IF(C1585&gt;=3, 500 - SUMIFS($Y:$Y, $A:$A, A1585, $C:$C, C1585, $E:$E, "Approved", $Z:$Z, "&lt;&gt;PFA GC", $F:$F, "&lt;&gt;No"), "")))</f>
        <v>1500</v>
      </c>
      <c r="E1585" s="16" t="s">
        <v>147</v>
      </c>
      <c r="F1585" s="28" t="s">
        <v>99</v>
      </c>
      <c r="G1585" s="29" t="s">
        <v>190</v>
      </c>
      <c r="H1585" s="23" t="s">
        <v>93</v>
      </c>
      <c r="I1585" s="23" t="s">
        <v>94</v>
      </c>
      <c r="J1585" s="23">
        <v>68507</v>
      </c>
      <c r="K1585" s="37" t="s">
        <v>95</v>
      </c>
      <c r="L1585" s="20">
        <v>18296</v>
      </c>
      <c r="M1585" s="37" t="s">
        <v>96</v>
      </c>
      <c r="N1585" s="37" t="s">
        <v>97</v>
      </c>
      <c r="O1585" s="37" t="s">
        <v>98</v>
      </c>
      <c r="P1585" s="37" t="s">
        <v>270</v>
      </c>
      <c r="Q1585" s="37" t="s">
        <v>114</v>
      </c>
      <c r="R1585" s="7" t="s">
        <v>486</v>
      </c>
      <c r="S1585" s="23">
        <v>2</v>
      </c>
      <c r="T1585" s="43">
        <v>6037.9</v>
      </c>
      <c r="U1585" s="7">
        <v>30</v>
      </c>
      <c r="V1585" s="34" t="s">
        <v>81</v>
      </c>
      <c r="W1585" s="23" t="s">
        <v>610</v>
      </c>
      <c r="X1585" s="7" t="s">
        <v>141</v>
      </c>
      <c r="Y1585" s="10">
        <v>1498.52</v>
      </c>
      <c r="Z1585" s="23"/>
      <c r="AA1585" s="12"/>
      <c r="AB1585" s="51"/>
      <c r="AC1585" s="29"/>
      <c r="AF1585" s="23"/>
    </row>
    <row r="1586" spans="1:32" ht="15" customHeight="1" x14ac:dyDescent="0.25">
      <c r="A1586" s="30" t="s">
        <v>1842</v>
      </c>
      <c r="B1586" s="25">
        <v>45623</v>
      </c>
      <c r="C1586" s="29">
        <f>YEAR(B1586) - YEAR(_xlfn.MINIFS($B:$B, $A:$A, A1586)) + 1</f>
        <v>1</v>
      </c>
      <c r="D1586" s="15">
        <f>IF(C1586=1, 1500 - SUMIFS($Y:$Y, $A:$A, A1586, $C:$C, C1586, $E:$E, "Approved", $Z:$Z, "&lt;&gt;PFA GC", $F:$F, "&lt;&gt;No"),
   IF(C1586=2, 1000 - SUMIFS($Y:$Y, $A:$A, A1586, $C:$C, C1586, $E:$E, "Approved", $Z:$Z, "&lt;&gt;PFA GC", $F:$F, "&lt;&gt;No"),
   IF(C1586&gt;=3, 500 - SUMIFS($Y:$Y, $A:$A, A1586, $C:$C, C1586, $E:$E, "Approved", $Z:$Z, "&lt;&gt;PFA GC", $F:$F, "&lt;&gt;No"), "")))</f>
        <v>1204</v>
      </c>
      <c r="E1586" s="16" t="s">
        <v>28</v>
      </c>
      <c r="F1586" s="28">
        <v>45630</v>
      </c>
      <c r="G1586" s="28" t="s">
        <v>30</v>
      </c>
      <c r="H1586" s="23" t="s">
        <v>446</v>
      </c>
      <c r="I1586" s="23" t="s">
        <v>94</v>
      </c>
      <c r="J1586" s="23">
        <v>68144</v>
      </c>
      <c r="K1586" s="37" t="s">
        <v>95</v>
      </c>
      <c r="L1586" s="20">
        <v>18368</v>
      </c>
      <c r="M1586" s="37" t="s">
        <v>111</v>
      </c>
      <c r="N1586" s="37" t="s">
        <v>102</v>
      </c>
      <c r="O1586" s="37" t="s">
        <v>98</v>
      </c>
      <c r="P1586" s="37" t="s">
        <v>270</v>
      </c>
      <c r="Q1586" s="37" t="s">
        <v>114</v>
      </c>
      <c r="R1586" s="7" t="s">
        <v>486</v>
      </c>
      <c r="S1586" s="23">
        <v>1</v>
      </c>
      <c r="T1586" s="43">
        <v>1136</v>
      </c>
      <c r="U1586" s="7">
        <v>15</v>
      </c>
      <c r="V1586" s="22" t="s">
        <v>32</v>
      </c>
      <c r="W1586" s="23" t="s">
        <v>39</v>
      </c>
      <c r="X1586" s="7" t="s">
        <v>45</v>
      </c>
      <c r="Y1586" s="10">
        <v>91</v>
      </c>
      <c r="Z1586" s="23" t="s">
        <v>232</v>
      </c>
      <c r="AA1586" s="12" t="s">
        <v>55</v>
      </c>
      <c r="AB1586" s="51"/>
      <c r="AC1586" s="23"/>
      <c r="AF1586" s="23"/>
    </row>
    <row r="1587" spans="1:32" ht="15" customHeight="1" x14ac:dyDescent="0.25">
      <c r="A1587" s="30" t="s">
        <v>1842</v>
      </c>
      <c r="B1587" s="25">
        <v>45623</v>
      </c>
      <c r="C1587" s="29">
        <f>YEAR(B1587) - YEAR(_xlfn.MINIFS($B:$B, $A:$A, A1587)) + 1</f>
        <v>1</v>
      </c>
      <c r="D1587" s="15">
        <f>IF(C1587=1, 1500 - SUMIFS($Y:$Y, $A:$A, A1587, $C:$C, C1587, $E:$E, "Approved", $Z:$Z, "&lt;&gt;PFA GC", $F:$F, "&lt;&gt;No"),
   IF(C1587=2, 1000 - SUMIFS($Y:$Y, $A:$A, A1587, $C:$C, C1587, $E:$E, "Approved", $Z:$Z, "&lt;&gt;PFA GC", $F:$F, "&lt;&gt;No"),
   IF(C1587&gt;=3, 500 - SUMIFS($Y:$Y, $A:$A, A1587, $C:$C, C1587, $E:$E, "Approved", $Z:$Z, "&lt;&gt;PFA GC", $F:$F, "&lt;&gt;No"), "")))</f>
        <v>1204</v>
      </c>
      <c r="E1587" s="16" t="s">
        <v>28</v>
      </c>
      <c r="F1587" s="28">
        <v>45630</v>
      </c>
      <c r="G1587" s="28" t="s">
        <v>30</v>
      </c>
      <c r="H1587" s="23" t="s">
        <v>446</v>
      </c>
      <c r="I1587" s="23" t="s">
        <v>94</v>
      </c>
      <c r="J1587" s="23">
        <v>68144</v>
      </c>
      <c r="K1587" s="37" t="s">
        <v>95</v>
      </c>
      <c r="L1587" s="20">
        <v>18368</v>
      </c>
      <c r="M1587" s="37" t="s">
        <v>111</v>
      </c>
      <c r="N1587" s="37" t="s">
        <v>102</v>
      </c>
      <c r="O1587" s="37" t="s">
        <v>98</v>
      </c>
      <c r="P1587" s="37" t="s">
        <v>270</v>
      </c>
      <c r="Q1587" s="37" t="s">
        <v>114</v>
      </c>
      <c r="R1587" s="7" t="s">
        <v>486</v>
      </c>
      <c r="S1587" s="23">
        <v>1</v>
      </c>
      <c r="T1587" s="43">
        <v>1136</v>
      </c>
      <c r="U1587" s="7">
        <v>15</v>
      </c>
      <c r="V1587" s="48" t="s">
        <v>32</v>
      </c>
      <c r="W1587" s="23" t="s">
        <v>39</v>
      </c>
      <c r="X1587" s="7" t="s">
        <v>45</v>
      </c>
      <c r="Y1587" s="10">
        <v>205</v>
      </c>
      <c r="Z1587" s="23" t="s">
        <v>232</v>
      </c>
      <c r="AA1587" s="12" t="s">
        <v>54</v>
      </c>
      <c r="AB1587" s="51"/>
      <c r="AC1587" s="23"/>
      <c r="AF1587" s="23"/>
    </row>
    <row r="1588" spans="1:32" ht="15" customHeight="1" x14ac:dyDescent="0.25">
      <c r="A1588" s="30" t="s">
        <v>1960</v>
      </c>
      <c r="B1588" s="25">
        <v>45623</v>
      </c>
      <c r="C1588" s="29">
        <f>YEAR(B1588) - YEAR(_xlfn.MINIFS($B:$B, $A:$A, A1588)) + 1</f>
        <v>1</v>
      </c>
      <c r="D1588" s="15">
        <f>IF(C1588=1, 1500 - SUMIFS($Y:$Y, $A:$A, A1588, $C:$C, C1588, $E:$E, "Approved", $Z:$Z, "&lt;&gt;PFA GC", $F:$F, "&lt;&gt;No"),
   IF(C1588=2, 1000 - SUMIFS($Y:$Y, $A:$A, A1588, $C:$C, C1588, $E:$E, "Approved", $Z:$Z, "&lt;&gt;PFA GC", $F:$F, "&lt;&gt;No"),
   IF(C1588&gt;=3, 500 - SUMIFS($Y:$Y, $A:$A, A1588, $C:$C, C1588, $E:$E, "Approved", $Z:$Z, "&lt;&gt;PFA GC", $F:$F, "&lt;&gt;No"), "")))</f>
        <v>85</v>
      </c>
      <c r="E1588" s="16" t="s">
        <v>28</v>
      </c>
      <c r="F1588" s="28">
        <v>45632</v>
      </c>
      <c r="G1588" s="28" t="s">
        <v>30</v>
      </c>
      <c r="H1588" s="23" t="s">
        <v>268</v>
      </c>
      <c r="I1588" s="23" t="s">
        <v>94</v>
      </c>
      <c r="J1588" s="23">
        <v>68123</v>
      </c>
      <c r="K1588" s="37" t="s">
        <v>95</v>
      </c>
      <c r="L1588" s="20">
        <v>24286</v>
      </c>
      <c r="M1588" s="37" t="s">
        <v>101</v>
      </c>
      <c r="N1588" s="37" t="s">
        <v>97</v>
      </c>
      <c r="O1588" s="37" t="s">
        <v>98</v>
      </c>
      <c r="P1588" s="37" t="s">
        <v>270</v>
      </c>
      <c r="Q1588" s="37" t="s">
        <v>114</v>
      </c>
      <c r="R1588" s="7" t="s">
        <v>488</v>
      </c>
      <c r="S1588" s="23">
        <v>1</v>
      </c>
      <c r="T1588" s="43">
        <v>0</v>
      </c>
      <c r="U1588" s="7">
        <v>30</v>
      </c>
      <c r="V1588" s="22" t="s">
        <v>84</v>
      </c>
      <c r="W1588" s="23" t="s">
        <v>526</v>
      </c>
      <c r="X1588" s="7" t="s">
        <v>43</v>
      </c>
      <c r="Y1588" s="10">
        <v>650</v>
      </c>
      <c r="Z1588" s="23" t="s">
        <v>232</v>
      </c>
      <c r="AA1588" s="12" t="s">
        <v>1012</v>
      </c>
      <c r="AB1588" s="51"/>
      <c r="AC1588" s="23"/>
      <c r="AF1588" s="23"/>
    </row>
    <row r="1589" spans="1:32" ht="15" customHeight="1" x14ac:dyDescent="0.25">
      <c r="A1589" s="30" t="s">
        <v>1977</v>
      </c>
      <c r="B1589" s="25">
        <v>45623</v>
      </c>
      <c r="C1589" s="29">
        <f>YEAR(B1589) - YEAR(_xlfn.MINIFS($B:$B, $A:$A, A1589)) + 1</f>
        <v>1</v>
      </c>
      <c r="D1589" s="15">
        <f>IF(C1589=1, 1500 - SUMIFS($Y:$Y, $A:$A, A1589, $C:$C, C1589, $E:$E, "Approved", $Z:$Z, "&lt;&gt;PFA GC", $F:$F, "&lt;&gt;No"),
   IF(C1589=2, 1000 - SUMIFS($Y:$Y, $A:$A, A1589, $C:$C, C1589, $E:$E, "Approved", $Z:$Z, "&lt;&gt;PFA GC", $F:$F, "&lt;&gt;No"),
   IF(C1589&gt;=3, 500 - SUMIFS($Y:$Y, $A:$A, A1589, $C:$C, C1589, $E:$E, "Approved", $Z:$Z, "&lt;&gt;PFA GC", $F:$F, "&lt;&gt;No"), "")))</f>
        <v>650</v>
      </c>
      <c r="E1589" s="16" t="s">
        <v>28</v>
      </c>
      <c r="F1589" s="28">
        <v>45628</v>
      </c>
      <c r="G1589" s="28" t="s">
        <v>30</v>
      </c>
      <c r="H1589" s="23" t="s">
        <v>154</v>
      </c>
      <c r="I1589" s="23" t="s">
        <v>94</v>
      </c>
      <c r="J1589" s="23">
        <v>68845</v>
      </c>
      <c r="K1589" s="37" t="s">
        <v>95</v>
      </c>
      <c r="L1589" s="20">
        <v>26126</v>
      </c>
      <c r="M1589" s="37" t="s">
        <v>101</v>
      </c>
      <c r="N1589" s="37" t="s">
        <v>97</v>
      </c>
      <c r="O1589" s="37" t="s">
        <v>98</v>
      </c>
      <c r="P1589" s="37" t="s">
        <v>270</v>
      </c>
      <c r="Q1589" s="37" t="s">
        <v>114</v>
      </c>
      <c r="R1589" s="7" t="s">
        <v>115</v>
      </c>
      <c r="S1589" s="23">
        <v>10</v>
      </c>
      <c r="T1589" s="43">
        <v>0</v>
      </c>
      <c r="U1589" s="7">
        <v>5</v>
      </c>
      <c r="V1589" s="22" t="s">
        <v>84</v>
      </c>
      <c r="W1589" s="23" t="s">
        <v>831</v>
      </c>
      <c r="X1589" s="7" t="s">
        <v>43</v>
      </c>
      <c r="Y1589" s="10">
        <v>850</v>
      </c>
      <c r="Z1589" s="23" t="s">
        <v>232</v>
      </c>
      <c r="AA1589" s="12" t="s">
        <v>1014</v>
      </c>
      <c r="AB1589" s="51"/>
      <c r="AC1589" s="23"/>
      <c r="AF1589" s="23"/>
    </row>
    <row r="1590" spans="1:32" ht="15" customHeight="1" x14ac:dyDescent="0.25">
      <c r="A1590" s="30" t="s">
        <v>1976</v>
      </c>
      <c r="B1590" s="25">
        <v>45623</v>
      </c>
      <c r="C1590" s="29">
        <f>YEAR(B1590) - YEAR(_xlfn.MINIFS($B:$B, $A:$A, A1590)) + 1</f>
        <v>1</v>
      </c>
      <c r="D1590" s="15">
        <f>IF(C1590=1, 1500 - SUMIFS($Y:$Y, $A:$A, A1590, $C:$C, C1590, $E:$E, "Approved", $Z:$Z, "&lt;&gt;PFA GC", $F:$F, "&lt;&gt;No"),
   IF(C1590=2, 1000 - SUMIFS($Y:$Y, $A:$A, A1590, $C:$C, C1590, $E:$E, "Approved", $Z:$Z, "&lt;&gt;PFA GC", $F:$F, "&lt;&gt;No"),
   IF(C1590&gt;=3, 500 - SUMIFS($Y:$Y, $A:$A, A1590, $C:$C, C1590, $E:$E, "Approved", $Z:$Z, "&lt;&gt;PFA GC", $F:$F, "&lt;&gt;No"), "")))</f>
        <v>1500</v>
      </c>
      <c r="E1590" s="36" t="s">
        <v>139</v>
      </c>
      <c r="F1590" s="28" t="s">
        <v>99</v>
      </c>
      <c r="G1590" s="29" t="s">
        <v>319</v>
      </c>
      <c r="H1590" s="23" t="s">
        <v>490</v>
      </c>
      <c r="I1590" s="23" t="s">
        <v>94</v>
      </c>
      <c r="J1590" s="23">
        <v>68372</v>
      </c>
      <c r="K1590" s="37" t="s">
        <v>95</v>
      </c>
      <c r="L1590" s="20">
        <v>29292</v>
      </c>
      <c r="M1590" s="37" t="s">
        <v>96</v>
      </c>
      <c r="N1590" s="37" t="s">
        <v>102</v>
      </c>
      <c r="O1590" s="37" t="s">
        <v>98</v>
      </c>
      <c r="P1590" s="37" t="s">
        <v>270</v>
      </c>
      <c r="Q1590" s="37" t="s">
        <v>114</v>
      </c>
      <c r="R1590" s="7" t="s">
        <v>507</v>
      </c>
      <c r="S1590" s="23">
        <v>4</v>
      </c>
      <c r="T1590" s="43">
        <v>1637</v>
      </c>
      <c r="U1590" s="7">
        <v>24</v>
      </c>
      <c r="V1590" s="22" t="s">
        <v>85</v>
      </c>
      <c r="W1590" s="23" t="s">
        <v>130</v>
      </c>
      <c r="X1590" s="7" t="s">
        <v>141</v>
      </c>
      <c r="Y1590" s="10">
        <v>1212</v>
      </c>
      <c r="Z1590" s="23"/>
      <c r="AA1590" s="12"/>
      <c r="AB1590" s="51"/>
      <c r="AC1590" s="29"/>
      <c r="AD1590" s="23" t="s">
        <v>1016</v>
      </c>
      <c r="AF1590" s="23"/>
    </row>
    <row r="1591" spans="1:32" ht="15" customHeight="1" x14ac:dyDescent="0.25">
      <c r="A1591" s="30" t="s">
        <v>1976</v>
      </c>
      <c r="B1591" s="25">
        <v>45623</v>
      </c>
      <c r="C1591" s="29">
        <f>YEAR(B1591) - YEAR(_xlfn.MINIFS($B:$B, $A:$A, A1591)) + 1</f>
        <v>1</v>
      </c>
      <c r="D1591" s="15">
        <f>IF(C1591=1, 1500 - SUMIFS($Y:$Y, $A:$A, A1591, $C:$C, C1591, $E:$E, "Approved", $Z:$Z, "&lt;&gt;PFA GC", $F:$F, "&lt;&gt;No"),
   IF(C1591=2, 1000 - SUMIFS($Y:$Y, $A:$A, A1591, $C:$C, C1591, $E:$E, "Approved", $Z:$Z, "&lt;&gt;PFA GC", $F:$F, "&lt;&gt;No"),
   IF(C1591&gt;=3, 500 - SUMIFS($Y:$Y, $A:$A, A1591, $C:$C, C1591, $E:$E, "Approved", $Z:$Z, "&lt;&gt;PFA GC", $F:$F, "&lt;&gt;No"), "")))</f>
        <v>1500</v>
      </c>
      <c r="E1591" s="36" t="s">
        <v>139</v>
      </c>
      <c r="F1591" s="28" t="s">
        <v>99</v>
      </c>
      <c r="G1591" s="28" t="s">
        <v>319</v>
      </c>
      <c r="H1591" s="23" t="s">
        <v>490</v>
      </c>
      <c r="I1591" s="23" t="s">
        <v>94</v>
      </c>
      <c r="J1591" s="23">
        <v>68372</v>
      </c>
      <c r="K1591" s="37" t="s">
        <v>95</v>
      </c>
      <c r="L1591" s="20">
        <v>29292</v>
      </c>
      <c r="M1591" s="37" t="s">
        <v>96</v>
      </c>
      <c r="N1591" s="37" t="s">
        <v>102</v>
      </c>
      <c r="O1591" s="37" t="s">
        <v>98</v>
      </c>
      <c r="P1591" s="37" t="s">
        <v>270</v>
      </c>
      <c r="Q1591" s="37" t="s">
        <v>114</v>
      </c>
      <c r="R1591" s="37" t="s">
        <v>507</v>
      </c>
      <c r="S1591" s="23">
        <v>4</v>
      </c>
      <c r="T1591" s="43">
        <v>1637</v>
      </c>
      <c r="U1591" s="7">
        <v>24</v>
      </c>
      <c r="V1591" s="22" t="s">
        <v>85</v>
      </c>
      <c r="W1591" s="23" t="s">
        <v>130</v>
      </c>
      <c r="X1591" s="7" t="s">
        <v>141</v>
      </c>
      <c r="Y1591" s="10">
        <v>1212</v>
      </c>
      <c r="Z1591" s="23"/>
      <c r="AA1591" s="12"/>
      <c r="AB1591" s="51"/>
      <c r="AC1591" s="29"/>
      <c r="AD1591" s="23" t="s">
        <v>1016</v>
      </c>
      <c r="AF1591" s="23"/>
    </row>
    <row r="1592" spans="1:32" ht="15" customHeight="1" x14ac:dyDescent="0.25">
      <c r="A1592" s="30" t="s">
        <v>1975</v>
      </c>
      <c r="B1592" s="25">
        <v>45623</v>
      </c>
      <c r="C1592" s="29">
        <f>YEAR(B1592) - YEAR(_xlfn.MINIFS($B:$B, $A:$A, A1592)) + 1</f>
        <v>1</v>
      </c>
      <c r="D1592" s="15">
        <f>IF(C1592=1, 1500 - SUMIFS($Y:$Y, $A:$A, A1592, $C:$C, C1592, $E:$E, "Approved", $Z:$Z, "&lt;&gt;PFA GC", $F:$F, "&lt;&gt;No"),
   IF(C1592=2, 1000 - SUMIFS($Y:$Y, $A:$A, A1592, $C:$C, C1592, $E:$E, "Approved", $Z:$Z, "&lt;&gt;PFA GC", $F:$F, "&lt;&gt;No"),
   IF(C1592&gt;=3, 500 - SUMIFS($Y:$Y, $A:$A, A1592, $C:$C, C1592, $E:$E, "Approved", $Z:$Z, "&lt;&gt;PFA GC", $F:$F, "&lt;&gt;No"), "")))</f>
        <v>725</v>
      </c>
      <c r="E1592" s="16" t="s">
        <v>28</v>
      </c>
      <c r="F1592" s="28">
        <v>45643</v>
      </c>
      <c r="G1592" s="28" t="s">
        <v>30</v>
      </c>
      <c r="H1592" s="23" t="s">
        <v>113</v>
      </c>
      <c r="I1592" s="23" t="s">
        <v>94</v>
      </c>
      <c r="J1592" s="23">
        <v>68850</v>
      </c>
      <c r="K1592" s="37" t="s">
        <v>95</v>
      </c>
      <c r="L1592" s="20">
        <v>32889</v>
      </c>
      <c r="M1592" s="37" t="s">
        <v>108</v>
      </c>
      <c r="N1592" s="37" t="s">
        <v>97</v>
      </c>
      <c r="O1592" s="37" t="s">
        <v>98</v>
      </c>
      <c r="P1592" s="37" t="s">
        <v>303</v>
      </c>
      <c r="Q1592" s="37" t="s">
        <v>114</v>
      </c>
      <c r="R1592" s="7" t="s">
        <v>507</v>
      </c>
      <c r="S1592" s="23">
        <v>7</v>
      </c>
      <c r="T1592" s="43">
        <v>4800</v>
      </c>
      <c r="U1592" s="7">
        <v>150</v>
      </c>
      <c r="V1592" s="22" t="s">
        <v>32</v>
      </c>
      <c r="W1592" s="23" t="s">
        <v>878</v>
      </c>
      <c r="X1592" s="7" t="s">
        <v>43</v>
      </c>
      <c r="Y1592" s="10">
        <v>775</v>
      </c>
      <c r="Z1592" s="23" t="s">
        <v>232</v>
      </c>
      <c r="AA1592" s="12" t="s">
        <v>1013</v>
      </c>
      <c r="AB1592" s="51"/>
      <c r="AC1592" s="23"/>
      <c r="AF1592" s="23"/>
    </row>
    <row r="1593" spans="1:32" ht="15" customHeight="1" x14ac:dyDescent="0.25">
      <c r="A1593" s="30" t="s">
        <v>1975</v>
      </c>
      <c r="B1593" s="25">
        <v>45623</v>
      </c>
      <c r="C1593" s="29">
        <f>YEAR(B1593) - YEAR(_xlfn.MINIFS($B:$B, $A:$A, A1593)) + 1</f>
        <v>1</v>
      </c>
      <c r="D1593" s="15">
        <f>IF(C1593=1, 1500 - SUMIFS($Y:$Y, $A:$A, A1593, $C:$C, C1593, $E:$E, "Approved", $Z:$Z, "&lt;&gt;PFA GC", $F:$F, "&lt;&gt;No"),
   IF(C1593=2, 1000 - SUMIFS($Y:$Y, $A:$A, A1593, $C:$C, C1593, $E:$E, "Approved", $Z:$Z, "&lt;&gt;PFA GC", $F:$F, "&lt;&gt;No"),
   IF(C1593&gt;=3, 500 - SUMIFS($Y:$Y, $A:$A, A1593, $C:$C, C1593, $E:$E, "Approved", $Z:$Z, "&lt;&gt;PFA GC", $F:$F, "&lt;&gt;No"), "")))</f>
        <v>725</v>
      </c>
      <c r="E1593" s="16" t="s">
        <v>139</v>
      </c>
      <c r="F1593" s="28" t="s">
        <v>148</v>
      </c>
      <c r="G1593" s="28" t="s">
        <v>30</v>
      </c>
      <c r="H1593" s="23" t="s">
        <v>113</v>
      </c>
      <c r="I1593" s="23" t="s">
        <v>94</v>
      </c>
      <c r="J1593" s="23">
        <v>68850</v>
      </c>
      <c r="K1593" s="37" t="s">
        <v>95</v>
      </c>
      <c r="L1593" s="20">
        <v>32889</v>
      </c>
      <c r="M1593" s="37" t="s">
        <v>108</v>
      </c>
      <c r="N1593" s="37" t="s">
        <v>97</v>
      </c>
      <c r="O1593" s="37" t="s">
        <v>98</v>
      </c>
      <c r="P1593" s="37" t="s">
        <v>303</v>
      </c>
      <c r="Q1593" s="37" t="s">
        <v>114</v>
      </c>
      <c r="R1593" s="37" t="s">
        <v>507</v>
      </c>
      <c r="S1593" s="23">
        <v>7</v>
      </c>
      <c r="T1593" s="43">
        <v>4800</v>
      </c>
      <c r="U1593" s="7">
        <v>150</v>
      </c>
      <c r="V1593" s="48" t="s">
        <v>32</v>
      </c>
      <c r="W1593" s="23" t="s">
        <v>878</v>
      </c>
      <c r="X1593" s="7" t="s">
        <v>43</v>
      </c>
      <c r="Y1593" s="10">
        <v>725</v>
      </c>
      <c r="Z1593" s="23"/>
      <c r="AA1593" s="12"/>
      <c r="AB1593" s="51"/>
      <c r="AC1593" s="23"/>
      <c r="AF1593" s="23"/>
    </row>
    <row r="1594" spans="1:32" ht="15" customHeight="1" x14ac:dyDescent="0.25">
      <c r="A1594" s="30" t="s">
        <v>1978</v>
      </c>
      <c r="B1594" s="25">
        <v>45623</v>
      </c>
      <c r="C1594" s="29">
        <f>YEAR(B1594) - YEAR(_xlfn.MINIFS($B:$B, $A:$A, A1594)) + 1</f>
        <v>1</v>
      </c>
      <c r="D1594" s="15">
        <f>IF(C1594=1, 1500 - SUMIFS($Y:$Y, $A:$A, A1594, $C:$C, C1594, $E:$E, "Approved", $Z:$Z, "&lt;&gt;PFA GC", $F:$F, "&lt;&gt;No"),
   IF(C1594=2, 1000 - SUMIFS($Y:$Y, $A:$A, A1594, $C:$C, C1594, $E:$E, "Approved", $Z:$Z, "&lt;&gt;PFA GC", $F:$F, "&lt;&gt;No"),
   IF(C1594&gt;=3, 500 - SUMIFS($Y:$Y, $A:$A, A1594, $C:$C, C1594, $E:$E, "Approved", $Z:$Z, "&lt;&gt;PFA GC", $F:$F, "&lt;&gt;No"), "")))</f>
        <v>300</v>
      </c>
      <c r="E1594" s="16" t="s">
        <v>28</v>
      </c>
      <c r="F1594" s="28">
        <v>45630</v>
      </c>
      <c r="G1594" s="28" t="s">
        <v>30</v>
      </c>
      <c r="H1594" s="23" t="s">
        <v>93</v>
      </c>
      <c r="I1594" s="23" t="s">
        <v>94</v>
      </c>
      <c r="J1594" s="23">
        <v>68516</v>
      </c>
      <c r="K1594" s="37" t="s">
        <v>106</v>
      </c>
      <c r="L1594" s="20">
        <v>32964</v>
      </c>
      <c r="M1594" s="37" t="s">
        <v>96</v>
      </c>
      <c r="N1594" s="37" t="s">
        <v>97</v>
      </c>
      <c r="O1594" s="37" t="s">
        <v>41</v>
      </c>
      <c r="P1594" s="37" t="s">
        <v>303</v>
      </c>
      <c r="Q1594" s="37" t="s">
        <v>114</v>
      </c>
      <c r="R1594" s="7" t="s">
        <v>488</v>
      </c>
      <c r="S1594" s="23">
        <v>2</v>
      </c>
      <c r="T1594" s="43">
        <v>0</v>
      </c>
      <c r="U1594" s="7">
        <v>10</v>
      </c>
      <c r="V1594" s="48" t="s">
        <v>85</v>
      </c>
      <c r="W1594" s="23" t="s">
        <v>130</v>
      </c>
      <c r="X1594" s="7" t="s">
        <v>43</v>
      </c>
      <c r="Y1594" s="10">
        <v>1200</v>
      </c>
      <c r="Z1594" s="23" t="s">
        <v>232</v>
      </c>
      <c r="AA1594" s="12" t="s">
        <v>1015</v>
      </c>
      <c r="AB1594" s="51"/>
      <c r="AC1594" s="23"/>
      <c r="AF1594" s="23"/>
    </row>
    <row r="1595" spans="1:32" ht="15" customHeight="1" x14ac:dyDescent="0.25">
      <c r="A1595" s="30" t="s">
        <v>1855</v>
      </c>
      <c r="B1595" s="25">
        <v>45627</v>
      </c>
      <c r="C1595" s="29">
        <f>YEAR(B1595) - YEAR(_xlfn.MINIFS($B:$B, $A:$A, A1595)) + 1</f>
        <v>1</v>
      </c>
      <c r="D1595" s="15">
        <f>IF(C1595=1, 1500 - SUMIFS($Y:$Y, $A:$A, A1595, $C:$C, C1595, $E:$E, "Approved", $Z:$Z, "&lt;&gt;PFA GC", $F:$F, "&lt;&gt;No"),
   IF(C1595=2, 1000 - SUMIFS($Y:$Y, $A:$A, A1595, $C:$C, C1595, $E:$E, "Approved", $Z:$Z, "&lt;&gt;PFA GC", $F:$F, "&lt;&gt;No"),
   IF(C1595&gt;=3, 500 - SUMIFS($Y:$Y, $A:$A, A1595, $C:$C, C1595, $E:$E, "Approved", $Z:$Z, "&lt;&gt;PFA GC", $F:$F, "&lt;&gt;No"), "")))</f>
        <v>262.36000000000013</v>
      </c>
      <c r="E1595" s="16" t="s">
        <v>28</v>
      </c>
      <c r="F1595" s="28">
        <v>45639</v>
      </c>
      <c r="G1595" s="28" t="s">
        <v>30</v>
      </c>
      <c r="H1595" s="23" t="s">
        <v>866</v>
      </c>
      <c r="I1595" s="23" t="s">
        <v>94</v>
      </c>
      <c r="J1595" s="23">
        <v>68862</v>
      </c>
      <c r="K1595" s="37" t="s">
        <v>95</v>
      </c>
      <c r="L1595" s="20">
        <v>19732</v>
      </c>
      <c r="M1595" s="37" t="s">
        <v>96</v>
      </c>
      <c r="N1595" s="37" t="s">
        <v>102</v>
      </c>
      <c r="O1595" s="37" t="s">
        <v>98</v>
      </c>
      <c r="P1595" s="37" t="s">
        <v>270</v>
      </c>
      <c r="Q1595" s="37" t="s">
        <v>114</v>
      </c>
      <c r="R1595" s="7" t="s">
        <v>499</v>
      </c>
      <c r="S1595" s="23">
        <v>2</v>
      </c>
      <c r="T1595" s="43">
        <v>1663</v>
      </c>
      <c r="U1595" s="7">
        <v>132</v>
      </c>
      <c r="V1595" s="48" t="s">
        <v>32</v>
      </c>
      <c r="W1595" s="23" t="s">
        <v>878</v>
      </c>
      <c r="X1595" s="7" t="s">
        <v>49</v>
      </c>
      <c r="Y1595" s="10">
        <v>124.26</v>
      </c>
      <c r="Z1595" s="23" t="s">
        <v>38</v>
      </c>
      <c r="AA1595" s="12" t="s">
        <v>1017</v>
      </c>
      <c r="AB1595" s="51"/>
      <c r="AC1595" s="23"/>
      <c r="AF1595" s="23"/>
    </row>
    <row r="1596" spans="1:32" ht="15" customHeight="1" x14ac:dyDescent="0.25">
      <c r="A1596" s="30" t="s">
        <v>1855</v>
      </c>
      <c r="B1596" s="25">
        <v>45627</v>
      </c>
      <c r="C1596" s="29">
        <f>YEAR(B1596) - YEAR(_xlfn.MINIFS($B:$B, $A:$A, A1596)) + 1</f>
        <v>1</v>
      </c>
      <c r="D1596" s="15">
        <f>IF(C1596=1, 1500 - SUMIFS($Y:$Y, $A:$A, A1596, $C:$C, C1596, $E:$E, "Approved", $Z:$Z, "&lt;&gt;PFA GC", $F:$F, "&lt;&gt;No"),
   IF(C1596=2, 1000 - SUMIFS($Y:$Y, $A:$A, A1596, $C:$C, C1596, $E:$E, "Approved", $Z:$Z, "&lt;&gt;PFA GC", $F:$F, "&lt;&gt;No"),
   IF(C1596&gt;=3, 500 - SUMIFS($Y:$Y, $A:$A, A1596, $C:$C, C1596, $E:$E, "Approved", $Z:$Z, "&lt;&gt;PFA GC", $F:$F, "&lt;&gt;No"), "")))</f>
        <v>262.36000000000013</v>
      </c>
      <c r="E1596" s="16" t="s">
        <v>28</v>
      </c>
      <c r="F1596" s="28">
        <v>45639</v>
      </c>
      <c r="G1596" s="28" t="s">
        <v>30</v>
      </c>
      <c r="H1596" s="23" t="s">
        <v>866</v>
      </c>
      <c r="I1596" s="23" t="s">
        <v>94</v>
      </c>
      <c r="J1596" s="23">
        <v>68862</v>
      </c>
      <c r="K1596" s="37" t="s">
        <v>95</v>
      </c>
      <c r="L1596" s="20">
        <v>19732</v>
      </c>
      <c r="M1596" s="37" t="s">
        <v>96</v>
      </c>
      <c r="N1596" s="37" t="s">
        <v>102</v>
      </c>
      <c r="O1596" s="37" t="s">
        <v>98</v>
      </c>
      <c r="P1596" s="37" t="s">
        <v>270</v>
      </c>
      <c r="Q1596" s="37" t="s">
        <v>114</v>
      </c>
      <c r="R1596" s="7" t="s">
        <v>499</v>
      </c>
      <c r="S1596" s="23">
        <v>2</v>
      </c>
      <c r="T1596" s="43">
        <v>1663</v>
      </c>
      <c r="U1596" s="7">
        <v>132</v>
      </c>
      <c r="V1596" s="48" t="s">
        <v>32</v>
      </c>
      <c r="W1596" s="23" t="s">
        <v>878</v>
      </c>
      <c r="X1596" s="7" t="s">
        <v>45</v>
      </c>
      <c r="Y1596" s="10">
        <v>613.38</v>
      </c>
      <c r="Z1596" s="23" t="s">
        <v>38</v>
      </c>
      <c r="AA1596" s="12" t="s">
        <v>862</v>
      </c>
      <c r="AB1596" s="51"/>
      <c r="AC1596" s="23"/>
      <c r="AF1596" s="23"/>
    </row>
    <row r="1597" spans="1:32" ht="15" customHeight="1" x14ac:dyDescent="0.25">
      <c r="A1597" s="30" t="s">
        <v>1981</v>
      </c>
      <c r="B1597" s="25">
        <v>45628</v>
      </c>
      <c r="C1597" s="29">
        <f>YEAR(B1597) - YEAR(_xlfn.MINIFS($B:$B, $A:$A, A1597)) + 1</f>
        <v>1</v>
      </c>
      <c r="D1597" s="15">
        <f>IF(C1597=1, 1500 - SUMIFS($Y:$Y, $A:$A, A1597, $C:$C, C1597, $E:$E, "Approved", $Z:$Z, "&lt;&gt;PFA GC", $F:$F, "&lt;&gt;No"),
   IF(C1597=2, 1000 - SUMIFS($Y:$Y, $A:$A, A1597, $C:$C, C1597, $E:$E, "Approved", $Z:$Z, "&lt;&gt;PFA GC", $F:$F, "&lt;&gt;No"),
   IF(C1597&gt;=3, 500 - SUMIFS($Y:$Y, $A:$A, A1597, $C:$C, C1597, $E:$E, "Approved", $Z:$Z, "&lt;&gt;PFA GC", $F:$F, "&lt;&gt;No"), "")))</f>
        <v>1500</v>
      </c>
      <c r="E1597" s="36" t="s">
        <v>139</v>
      </c>
      <c r="F1597" s="28" t="s">
        <v>99</v>
      </c>
      <c r="G1597" s="29" t="s">
        <v>202</v>
      </c>
      <c r="H1597" s="23" t="s">
        <v>143</v>
      </c>
      <c r="I1597" s="23" t="s">
        <v>94</v>
      </c>
      <c r="J1597" s="23">
        <v>68901</v>
      </c>
      <c r="K1597" s="37" t="s">
        <v>95</v>
      </c>
      <c r="L1597" s="20">
        <v>19381</v>
      </c>
      <c r="M1597" s="37" t="s">
        <v>96</v>
      </c>
      <c r="N1597" s="37" t="s">
        <v>102</v>
      </c>
      <c r="O1597" s="37" t="s">
        <v>98</v>
      </c>
      <c r="P1597" s="37" t="s">
        <v>270</v>
      </c>
      <c r="Q1597" s="37" t="s">
        <v>114</v>
      </c>
      <c r="R1597" s="7" t="s">
        <v>519</v>
      </c>
      <c r="S1597" s="23">
        <v>2</v>
      </c>
      <c r="T1597" s="43">
        <v>4084</v>
      </c>
      <c r="U1597" s="7">
        <v>2</v>
      </c>
      <c r="V1597" s="22" t="s">
        <v>144</v>
      </c>
      <c r="W1597" s="23" t="s">
        <v>844</v>
      </c>
      <c r="X1597" s="7" t="s">
        <v>49</v>
      </c>
      <c r="Y1597" s="10">
        <v>1500</v>
      </c>
      <c r="Z1597" s="23"/>
      <c r="AA1597" s="12"/>
      <c r="AB1597" s="51"/>
      <c r="AC1597" s="23"/>
      <c r="AF1597" s="23"/>
    </row>
    <row r="1598" spans="1:32" ht="15" customHeight="1" x14ac:dyDescent="0.25">
      <c r="A1598" s="30" t="s">
        <v>1980</v>
      </c>
      <c r="B1598" s="25">
        <v>45628</v>
      </c>
      <c r="C1598" s="29">
        <f>YEAR(B1598) - YEAR(_xlfn.MINIFS($B:$B, $A:$A, A1598)) + 1</f>
        <v>1</v>
      </c>
      <c r="D1598" s="15">
        <f>IF(C1598=1, 1500 - SUMIFS($Y:$Y, $A:$A, A1598, $C:$C, C1598, $E:$E, "Approved", $Z:$Z, "&lt;&gt;PFA GC", $F:$F, "&lt;&gt;No"),
   IF(C1598=2, 1000 - SUMIFS($Y:$Y, $A:$A, A1598, $C:$C, C1598, $E:$E, "Approved", $Z:$Z, "&lt;&gt;PFA GC", $F:$F, "&lt;&gt;No"),
   IF(C1598&gt;=3, 500 - SUMIFS($Y:$Y, $A:$A, A1598, $C:$C, C1598, $E:$E, "Approved", $Z:$Z, "&lt;&gt;PFA GC", $F:$F, "&lt;&gt;No"), "")))</f>
        <v>1250</v>
      </c>
      <c r="E1598" s="16" t="s">
        <v>28</v>
      </c>
      <c r="F1598" s="28">
        <v>45638</v>
      </c>
      <c r="G1598" s="28" t="s">
        <v>30</v>
      </c>
      <c r="H1598" s="23" t="s">
        <v>143</v>
      </c>
      <c r="I1598" s="23" t="s">
        <v>94</v>
      </c>
      <c r="J1598" s="23">
        <v>68901</v>
      </c>
      <c r="K1598" s="37" t="s">
        <v>95</v>
      </c>
      <c r="L1598" s="20">
        <v>19887</v>
      </c>
      <c r="M1598" s="37" t="s">
        <v>96</v>
      </c>
      <c r="N1598" s="37" t="s">
        <v>97</v>
      </c>
      <c r="O1598" s="37" t="s">
        <v>98</v>
      </c>
      <c r="P1598" s="37" t="s">
        <v>270</v>
      </c>
      <c r="Q1598" s="37" t="s">
        <v>114</v>
      </c>
      <c r="R1598" s="7" t="s">
        <v>519</v>
      </c>
      <c r="S1598" s="23">
        <v>2</v>
      </c>
      <c r="T1598" s="43">
        <v>4084</v>
      </c>
      <c r="U1598" s="7">
        <v>2</v>
      </c>
      <c r="V1598" s="22" t="s">
        <v>144</v>
      </c>
      <c r="W1598" s="23" t="s">
        <v>844</v>
      </c>
      <c r="X1598" s="7" t="s">
        <v>40</v>
      </c>
      <c r="Y1598" s="10">
        <v>250</v>
      </c>
      <c r="Z1598" s="23" t="s">
        <v>35</v>
      </c>
      <c r="AA1598" s="12" t="s">
        <v>169</v>
      </c>
      <c r="AB1598" s="51"/>
      <c r="AC1598" s="23"/>
      <c r="AF1598" s="23"/>
    </row>
    <row r="1599" spans="1:32" ht="15" customHeight="1" x14ac:dyDescent="0.25">
      <c r="A1599" s="30" t="s">
        <v>1956</v>
      </c>
      <c r="B1599" s="25">
        <v>45628</v>
      </c>
      <c r="C1599" s="29">
        <f>YEAR(B1599) - YEAR(_xlfn.MINIFS($B:$B, $A:$A, A1599)) + 1</f>
        <v>1</v>
      </c>
      <c r="D1599" s="15">
        <f>IF(C1599=1, 1500 - SUMIFS($Y:$Y, $A:$A, A1599, $C:$C, C1599, $E:$E, "Approved", $Z:$Z, "&lt;&gt;PFA GC", $F:$F, "&lt;&gt;No"),
   IF(C1599=2, 1000 - SUMIFS($Y:$Y, $A:$A, A1599, $C:$C, C1599, $E:$E, "Approved", $Z:$Z, "&lt;&gt;PFA GC", $F:$F, "&lt;&gt;No"),
   IF(C1599&gt;=3, 500 - SUMIFS($Y:$Y, $A:$A, A1599, $C:$C, C1599, $E:$E, "Approved", $Z:$Z, "&lt;&gt;PFA GC", $F:$F, "&lt;&gt;No"), "")))</f>
        <v>73.099999999999909</v>
      </c>
      <c r="E1599" s="16" t="s">
        <v>28</v>
      </c>
      <c r="F1599" s="28">
        <v>45643</v>
      </c>
      <c r="G1599" s="28" t="s">
        <v>30</v>
      </c>
      <c r="H1599" s="23" t="s">
        <v>93</v>
      </c>
      <c r="I1599" s="23" t="s">
        <v>94</v>
      </c>
      <c r="J1599" s="23">
        <v>68508</v>
      </c>
      <c r="K1599" s="37" t="s">
        <v>95</v>
      </c>
      <c r="L1599" s="20">
        <v>29750</v>
      </c>
      <c r="M1599" s="37" t="s">
        <v>101</v>
      </c>
      <c r="N1599" s="37" t="s">
        <v>102</v>
      </c>
      <c r="O1599" s="37" t="s">
        <v>103</v>
      </c>
      <c r="P1599" s="37" t="s">
        <v>270</v>
      </c>
      <c r="Q1599" s="37" t="s">
        <v>114</v>
      </c>
      <c r="R1599" s="7" t="s">
        <v>507</v>
      </c>
      <c r="S1599" s="23">
        <v>1</v>
      </c>
      <c r="T1599" s="43">
        <v>0</v>
      </c>
      <c r="U1599" s="7">
        <v>17</v>
      </c>
      <c r="V1599" s="34" t="s">
        <v>81</v>
      </c>
      <c r="W1599" s="41" t="s">
        <v>883</v>
      </c>
      <c r="X1599" s="7" t="s">
        <v>45</v>
      </c>
      <c r="Y1599" s="10">
        <v>168.45</v>
      </c>
      <c r="Z1599" s="23" t="s">
        <v>232</v>
      </c>
      <c r="AA1599" s="12" t="s">
        <v>1018</v>
      </c>
      <c r="AB1599" s="51"/>
      <c r="AC1599" s="23"/>
      <c r="AF1599" s="23"/>
    </row>
    <row r="1600" spans="1:32" ht="15" customHeight="1" x14ac:dyDescent="0.25">
      <c r="A1600" s="30" t="s">
        <v>1956</v>
      </c>
      <c r="B1600" s="25">
        <v>45628</v>
      </c>
      <c r="C1600" s="29">
        <f>YEAR(B1600) - YEAR(_xlfn.MINIFS($B:$B, $A:$A, A1600)) + 1</f>
        <v>1</v>
      </c>
      <c r="D1600" s="15">
        <f>IF(C1600=1, 1500 - SUMIFS($Y:$Y, $A:$A, A1600, $C:$C, C1600, $E:$E, "Approved", $Z:$Z, "&lt;&gt;PFA GC", $F:$F, "&lt;&gt;No"),
   IF(C1600=2, 1000 - SUMIFS($Y:$Y, $A:$A, A1600, $C:$C, C1600, $E:$E, "Approved", $Z:$Z, "&lt;&gt;PFA GC", $F:$F, "&lt;&gt;No"),
   IF(C1600&gt;=3, 500 - SUMIFS($Y:$Y, $A:$A, A1600, $C:$C, C1600, $E:$E, "Approved", $Z:$Z, "&lt;&gt;PFA GC", $F:$F, "&lt;&gt;No"), "")))</f>
        <v>73.099999999999909</v>
      </c>
      <c r="E1600" s="16" t="s">
        <v>28</v>
      </c>
      <c r="F1600" s="28">
        <v>45643</v>
      </c>
      <c r="G1600" s="28" t="s">
        <v>30</v>
      </c>
      <c r="H1600" s="23" t="s">
        <v>93</v>
      </c>
      <c r="I1600" s="23" t="s">
        <v>94</v>
      </c>
      <c r="J1600" s="23">
        <v>68508</v>
      </c>
      <c r="K1600" s="37" t="s">
        <v>95</v>
      </c>
      <c r="L1600" s="20">
        <v>29750</v>
      </c>
      <c r="M1600" s="37" t="s">
        <v>101</v>
      </c>
      <c r="N1600" s="37" t="s">
        <v>102</v>
      </c>
      <c r="O1600" s="37" t="s">
        <v>103</v>
      </c>
      <c r="P1600" s="37" t="s">
        <v>270</v>
      </c>
      <c r="Q1600" s="37" t="s">
        <v>114</v>
      </c>
      <c r="R1600" s="7" t="s">
        <v>507</v>
      </c>
      <c r="S1600" s="23">
        <v>1</v>
      </c>
      <c r="T1600" s="43">
        <v>0</v>
      </c>
      <c r="U1600" s="7">
        <v>17</v>
      </c>
      <c r="V1600" s="34" t="s">
        <v>81</v>
      </c>
      <c r="W1600" s="41" t="s">
        <v>883</v>
      </c>
      <c r="X1600" s="7" t="s">
        <v>43</v>
      </c>
      <c r="Y1600" s="10">
        <v>545</v>
      </c>
      <c r="Z1600" s="23" t="s">
        <v>232</v>
      </c>
      <c r="AA1600" s="12" t="s">
        <v>1019</v>
      </c>
      <c r="AB1600" s="51"/>
      <c r="AC1600" s="23"/>
      <c r="AF1600" s="23"/>
    </row>
    <row r="1601" spans="1:32" ht="15" customHeight="1" x14ac:dyDescent="0.25">
      <c r="A1601" s="30" t="s">
        <v>1982</v>
      </c>
      <c r="B1601" s="25">
        <v>45629</v>
      </c>
      <c r="C1601" s="29">
        <f>YEAR(B1601) - YEAR(_xlfn.MINIFS($B:$B, $A:$A, A1601)) + 1</f>
        <v>1</v>
      </c>
      <c r="D1601" s="15">
        <f>IF(C1601=1, 1500 - SUMIFS($Y:$Y, $A:$A, A1601, $C:$C, C1601, $E:$E, "Approved", $Z:$Z, "&lt;&gt;PFA GC", $F:$F, "&lt;&gt;No"),
   IF(C1601=2, 1000 - SUMIFS($Y:$Y, $A:$A, A1601, $C:$C, C1601, $E:$E, "Approved", $Z:$Z, "&lt;&gt;PFA GC", $F:$F, "&lt;&gt;No"),
   IF(C1601&gt;=3, 500 - SUMIFS($Y:$Y, $A:$A, A1601, $C:$C, C1601, $E:$E, "Approved", $Z:$Z, "&lt;&gt;PFA GC", $F:$F, "&lt;&gt;No"), "")))</f>
        <v>1257.33</v>
      </c>
      <c r="E1601" s="16" t="s">
        <v>28</v>
      </c>
      <c r="F1601" s="28">
        <v>45637</v>
      </c>
      <c r="G1601" s="28" t="s">
        <v>30</v>
      </c>
      <c r="H1601" s="23" t="s">
        <v>1020</v>
      </c>
      <c r="I1601" s="23" t="s">
        <v>94</v>
      </c>
      <c r="J1601" s="23">
        <v>68937</v>
      </c>
      <c r="K1601" s="37" t="s">
        <v>95</v>
      </c>
      <c r="L1601" s="20">
        <v>20063</v>
      </c>
      <c r="M1601" s="37" t="s">
        <v>101</v>
      </c>
      <c r="N1601" s="37" t="s">
        <v>97</v>
      </c>
      <c r="O1601" s="37" t="s">
        <v>98</v>
      </c>
      <c r="P1601" s="37" t="s">
        <v>231</v>
      </c>
      <c r="Q1601" s="37" t="s">
        <v>114</v>
      </c>
      <c r="R1601" s="7" t="s">
        <v>486</v>
      </c>
      <c r="S1601" s="23">
        <v>1</v>
      </c>
      <c r="T1601" s="43">
        <v>1100</v>
      </c>
      <c r="U1601" s="7">
        <v>90</v>
      </c>
      <c r="V1601" s="22" t="s">
        <v>84</v>
      </c>
      <c r="W1601" s="23" t="s">
        <v>831</v>
      </c>
      <c r="X1601" s="7" t="s">
        <v>45</v>
      </c>
      <c r="Y1601" s="10">
        <v>49.75</v>
      </c>
      <c r="Z1601" s="23" t="s">
        <v>38</v>
      </c>
      <c r="AA1601" s="12" t="s">
        <v>46</v>
      </c>
      <c r="AB1601" s="51"/>
      <c r="AC1601" s="23"/>
      <c r="AF1601" s="23"/>
    </row>
    <row r="1602" spans="1:32" ht="15" customHeight="1" x14ac:dyDescent="0.25">
      <c r="A1602" s="30" t="s">
        <v>1982</v>
      </c>
      <c r="B1602" s="25">
        <v>45629</v>
      </c>
      <c r="C1602" s="29">
        <f>YEAR(B1602) - YEAR(_xlfn.MINIFS($B:$B, $A:$A, A1602)) + 1</f>
        <v>1</v>
      </c>
      <c r="D1602" s="15">
        <f>IF(C1602=1, 1500 - SUMIFS($Y:$Y, $A:$A, A1602, $C:$C, C1602, $E:$E, "Approved", $Z:$Z, "&lt;&gt;PFA GC", $F:$F, "&lt;&gt;No"),
   IF(C1602=2, 1000 - SUMIFS($Y:$Y, $A:$A, A1602, $C:$C, C1602, $E:$E, "Approved", $Z:$Z, "&lt;&gt;PFA GC", $F:$F, "&lt;&gt;No"),
   IF(C1602&gt;=3, 500 - SUMIFS($Y:$Y, $A:$A, A1602, $C:$C, C1602, $E:$E, "Approved", $Z:$Z, "&lt;&gt;PFA GC", $F:$F, "&lt;&gt;No"), "")))</f>
        <v>1257.33</v>
      </c>
      <c r="E1602" s="16" t="s">
        <v>28</v>
      </c>
      <c r="F1602" s="28">
        <v>45637</v>
      </c>
      <c r="G1602" s="28" t="s">
        <v>30</v>
      </c>
      <c r="H1602" s="23" t="s">
        <v>1020</v>
      </c>
      <c r="I1602" s="23" t="s">
        <v>94</v>
      </c>
      <c r="J1602" s="23">
        <v>68937</v>
      </c>
      <c r="K1602" s="37" t="s">
        <v>95</v>
      </c>
      <c r="L1602" s="20">
        <v>20063</v>
      </c>
      <c r="M1602" s="37" t="s">
        <v>101</v>
      </c>
      <c r="N1602" s="37" t="s">
        <v>97</v>
      </c>
      <c r="O1602" s="37" t="s">
        <v>98</v>
      </c>
      <c r="P1602" s="37" t="s">
        <v>231</v>
      </c>
      <c r="Q1602" s="37" t="s">
        <v>114</v>
      </c>
      <c r="R1602" s="7" t="s">
        <v>486</v>
      </c>
      <c r="S1602" s="23">
        <v>1</v>
      </c>
      <c r="T1602" s="43">
        <v>1100</v>
      </c>
      <c r="U1602" s="7">
        <v>90</v>
      </c>
      <c r="V1602" s="48" t="s">
        <v>84</v>
      </c>
      <c r="W1602" s="23" t="s">
        <v>831</v>
      </c>
      <c r="X1602" s="7" t="s">
        <v>45</v>
      </c>
      <c r="Y1602" s="10">
        <v>92.92</v>
      </c>
      <c r="Z1602" s="23" t="s">
        <v>38</v>
      </c>
      <c r="AA1602" s="12" t="s">
        <v>1021</v>
      </c>
      <c r="AB1602" s="51"/>
      <c r="AC1602" s="23"/>
      <c r="AF1602" s="23"/>
    </row>
    <row r="1603" spans="1:32" ht="15" customHeight="1" x14ac:dyDescent="0.25">
      <c r="A1603" s="30" t="s">
        <v>1982</v>
      </c>
      <c r="B1603" s="25">
        <v>45629</v>
      </c>
      <c r="C1603" s="29">
        <f>YEAR(B1603) - YEAR(_xlfn.MINIFS($B:$B, $A:$A, A1603)) + 1</f>
        <v>1</v>
      </c>
      <c r="D1603" s="15">
        <f>IF(C1603=1, 1500 - SUMIFS($Y:$Y, $A:$A, A1603, $C:$C, C1603, $E:$E, "Approved", $Z:$Z, "&lt;&gt;PFA GC", $F:$F, "&lt;&gt;No"),
   IF(C1603=2, 1000 - SUMIFS($Y:$Y, $A:$A, A1603, $C:$C, C1603, $E:$E, "Approved", $Z:$Z, "&lt;&gt;PFA GC", $F:$F, "&lt;&gt;No"),
   IF(C1603&gt;=3, 500 - SUMIFS($Y:$Y, $A:$A, A1603, $C:$C, C1603, $E:$E, "Approved", $Z:$Z, "&lt;&gt;PFA GC", $F:$F, "&lt;&gt;No"), "")))</f>
        <v>1257.33</v>
      </c>
      <c r="E1603" s="16" t="s">
        <v>28</v>
      </c>
      <c r="F1603" s="28">
        <v>45638</v>
      </c>
      <c r="G1603" s="28" t="s">
        <v>30</v>
      </c>
      <c r="H1603" s="23" t="s">
        <v>1020</v>
      </c>
      <c r="I1603" s="23" t="s">
        <v>94</v>
      </c>
      <c r="J1603" s="23">
        <v>68937</v>
      </c>
      <c r="K1603" s="37" t="s">
        <v>95</v>
      </c>
      <c r="L1603" s="20">
        <v>20063</v>
      </c>
      <c r="M1603" s="37" t="s">
        <v>101</v>
      </c>
      <c r="N1603" s="37" t="s">
        <v>97</v>
      </c>
      <c r="O1603" s="37" t="s">
        <v>98</v>
      </c>
      <c r="P1603" s="37" t="s">
        <v>231</v>
      </c>
      <c r="Q1603" s="37" t="s">
        <v>114</v>
      </c>
      <c r="R1603" s="7" t="s">
        <v>486</v>
      </c>
      <c r="S1603" s="23">
        <v>1</v>
      </c>
      <c r="T1603" s="43">
        <v>1100</v>
      </c>
      <c r="U1603" s="7">
        <v>90</v>
      </c>
      <c r="V1603" s="48" t="s">
        <v>84</v>
      </c>
      <c r="W1603" s="23" t="s">
        <v>831</v>
      </c>
      <c r="X1603" s="7" t="s">
        <v>34</v>
      </c>
      <c r="Y1603" s="10">
        <v>100</v>
      </c>
      <c r="Z1603" s="23" t="s">
        <v>35</v>
      </c>
      <c r="AA1603" s="12" t="s">
        <v>52</v>
      </c>
      <c r="AB1603" s="51"/>
      <c r="AC1603" s="23"/>
      <c r="AF1603" s="23"/>
    </row>
    <row r="1604" spans="1:32" ht="15" customHeight="1" x14ac:dyDescent="0.25">
      <c r="A1604" s="30" t="s">
        <v>1847</v>
      </c>
      <c r="B1604" s="25">
        <v>45629</v>
      </c>
      <c r="C1604" s="29">
        <f>YEAR(B1604) - YEAR(_xlfn.MINIFS($B:$B, $A:$A, A1604)) + 1</f>
        <v>1</v>
      </c>
      <c r="D1604" s="15">
        <f>IF(C1604=1, 1500 - SUMIFS($Y:$Y, $A:$A, A1604, $C:$C, C1604, $E:$E, "Approved", $Z:$Z, "&lt;&gt;PFA GC", $F:$F, "&lt;&gt;No"),
   IF(C1604=2, 1000 - SUMIFS($Y:$Y, $A:$A, A1604, $C:$C, C1604, $E:$E, "Approved", $Z:$Z, "&lt;&gt;PFA GC", $F:$F, "&lt;&gt;No"),
   IF(C1604&gt;=3, 500 - SUMIFS($Y:$Y, $A:$A, A1604, $C:$C, C1604, $E:$E, "Approved", $Z:$Z, "&lt;&gt;PFA GC", $F:$F, "&lt;&gt;No"), "")))</f>
        <v>422.31999999999994</v>
      </c>
      <c r="E1604" s="16" t="s">
        <v>28</v>
      </c>
      <c r="F1604" s="49">
        <v>45650</v>
      </c>
      <c r="G1604" s="28" t="s">
        <v>30</v>
      </c>
      <c r="H1604" s="23" t="s">
        <v>93</v>
      </c>
      <c r="I1604" s="23" t="s">
        <v>94</v>
      </c>
      <c r="J1604" s="23">
        <v>68522</v>
      </c>
      <c r="K1604" s="37" t="s">
        <v>95</v>
      </c>
      <c r="L1604" s="20">
        <v>21168</v>
      </c>
      <c r="M1604" s="37" t="s">
        <v>101</v>
      </c>
      <c r="N1604" s="37" t="s">
        <v>102</v>
      </c>
      <c r="O1604" s="37" t="s">
        <v>98</v>
      </c>
      <c r="P1604" s="37" t="s">
        <v>270</v>
      </c>
      <c r="Q1604" s="37" t="s">
        <v>231</v>
      </c>
      <c r="R1604" s="7" t="s">
        <v>519</v>
      </c>
      <c r="S1604" s="23">
        <v>1</v>
      </c>
      <c r="T1604" s="43">
        <v>2026</v>
      </c>
      <c r="U1604" s="7">
        <v>15</v>
      </c>
      <c r="V1604" s="48" t="s">
        <v>85</v>
      </c>
      <c r="W1604" s="23" t="s">
        <v>107</v>
      </c>
      <c r="X1604" s="7" t="s">
        <v>43</v>
      </c>
      <c r="Y1604" s="10">
        <v>534.34</v>
      </c>
      <c r="Z1604" s="23" t="s">
        <v>232</v>
      </c>
      <c r="AA1604" s="12" t="s">
        <v>83</v>
      </c>
      <c r="AB1604" s="51"/>
      <c r="AC1604" s="23"/>
      <c r="AF1604" s="23"/>
    </row>
    <row r="1605" spans="1:32" ht="15" customHeight="1" x14ac:dyDescent="0.25">
      <c r="A1605" s="30" t="s">
        <v>1984</v>
      </c>
      <c r="B1605" s="25">
        <v>45630</v>
      </c>
      <c r="C1605" s="29">
        <f>YEAR(B1605) - YEAR(_xlfn.MINIFS($B:$B, $A:$A, A1605)) + 1</f>
        <v>1</v>
      </c>
      <c r="D1605" s="15">
        <f>IF(C1605=1, 1500 - SUMIFS($Y:$Y, $A:$A, A1605, $C:$C, C1605, $E:$E, "Approved", $Z:$Z, "&lt;&gt;PFA GC", $F:$F, "&lt;&gt;No"),
   IF(C1605=2, 1000 - SUMIFS($Y:$Y, $A:$A, A1605, $C:$C, C1605, $E:$E, "Approved", $Z:$Z, "&lt;&gt;PFA GC", $F:$F, "&lt;&gt;No"),
   IF(C1605&gt;=3, 500 - SUMIFS($Y:$Y, $A:$A, A1605, $C:$C, C1605, $E:$E, "Approved", $Z:$Z, "&lt;&gt;PFA GC", $F:$F, "&lt;&gt;No"), "")))</f>
        <v>500</v>
      </c>
      <c r="E1605" s="16" t="s">
        <v>28</v>
      </c>
      <c r="F1605" s="28">
        <v>45638</v>
      </c>
      <c r="G1605" s="28" t="s">
        <v>30</v>
      </c>
      <c r="H1605" s="23" t="s">
        <v>127</v>
      </c>
      <c r="I1605" s="23" t="s">
        <v>94</v>
      </c>
      <c r="J1605" s="23">
        <v>68352</v>
      </c>
      <c r="K1605" s="37" t="s">
        <v>95</v>
      </c>
      <c r="L1605" s="20">
        <v>19734</v>
      </c>
      <c r="M1605" s="37" t="s">
        <v>96</v>
      </c>
      <c r="N1605" s="37" t="s">
        <v>102</v>
      </c>
      <c r="O1605" s="37" t="s">
        <v>98</v>
      </c>
      <c r="P1605" s="37" t="s">
        <v>270</v>
      </c>
      <c r="Q1605" s="37" t="s">
        <v>231</v>
      </c>
      <c r="R1605" s="7" t="s">
        <v>486</v>
      </c>
      <c r="S1605" s="23">
        <v>2</v>
      </c>
      <c r="T1605" s="43">
        <v>2573</v>
      </c>
      <c r="U1605" s="7">
        <v>140</v>
      </c>
      <c r="V1605" s="48" t="s">
        <v>85</v>
      </c>
      <c r="W1605" s="23" t="s">
        <v>107</v>
      </c>
      <c r="X1605" s="7" t="s">
        <v>34</v>
      </c>
      <c r="Y1605" s="10">
        <v>500</v>
      </c>
      <c r="Z1605" s="23" t="s">
        <v>35</v>
      </c>
      <c r="AA1605" s="12" t="s">
        <v>52</v>
      </c>
      <c r="AB1605" s="51"/>
      <c r="AC1605" s="23"/>
      <c r="AF1605" s="23"/>
    </row>
    <row r="1606" spans="1:32" ht="15" customHeight="1" x14ac:dyDescent="0.25">
      <c r="A1606" s="30" t="s">
        <v>1984</v>
      </c>
      <c r="B1606" s="25">
        <v>45630</v>
      </c>
      <c r="C1606" s="29">
        <f>YEAR(B1606) - YEAR(_xlfn.MINIFS($B:$B, $A:$A, A1606)) + 1</f>
        <v>1</v>
      </c>
      <c r="D1606" s="15">
        <f>IF(C1606=1, 1500 - SUMIFS($Y:$Y, $A:$A, A1606, $C:$C, C1606, $E:$E, "Approved", $Z:$Z, "&lt;&gt;PFA GC", $F:$F, "&lt;&gt;No"),
   IF(C1606=2, 1000 - SUMIFS($Y:$Y, $A:$A, A1606, $C:$C, C1606, $E:$E, "Approved", $Z:$Z, "&lt;&gt;PFA GC", $F:$F, "&lt;&gt;No"),
   IF(C1606&gt;=3, 500 - SUMIFS($Y:$Y, $A:$A, A1606, $C:$C, C1606, $E:$E, "Approved", $Z:$Z, "&lt;&gt;PFA GC", $F:$F, "&lt;&gt;No"), "")))</f>
        <v>500</v>
      </c>
      <c r="E1606" s="16" t="s">
        <v>28</v>
      </c>
      <c r="F1606" s="28">
        <v>45638</v>
      </c>
      <c r="G1606" s="28" t="s">
        <v>30</v>
      </c>
      <c r="H1606" s="23" t="s">
        <v>127</v>
      </c>
      <c r="I1606" s="23" t="s">
        <v>94</v>
      </c>
      <c r="J1606" s="23">
        <v>68352</v>
      </c>
      <c r="K1606" s="37" t="s">
        <v>95</v>
      </c>
      <c r="L1606" s="20">
        <v>19734</v>
      </c>
      <c r="M1606" s="37" t="s">
        <v>96</v>
      </c>
      <c r="N1606" s="37" t="s">
        <v>102</v>
      </c>
      <c r="O1606" s="37" t="s">
        <v>98</v>
      </c>
      <c r="P1606" s="37" t="s">
        <v>270</v>
      </c>
      <c r="Q1606" s="37" t="s">
        <v>231</v>
      </c>
      <c r="R1606" s="7" t="s">
        <v>486</v>
      </c>
      <c r="S1606" s="23">
        <v>2</v>
      </c>
      <c r="T1606" s="43">
        <v>2573</v>
      </c>
      <c r="U1606" s="7">
        <v>140</v>
      </c>
      <c r="V1606" s="48" t="s">
        <v>85</v>
      </c>
      <c r="W1606" s="23" t="s">
        <v>107</v>
      </c>
      <c r="X1606" s="7" t="s">
        <v>40</v>
      </c>
      <c r="Y1606" s="10">
        <v>500</v>
      </c>
      <c r="Z1606" s="23" t="s">
        <v>35</v>
      </c>
      <c r="AA1606" s="12" t="s">
        <v>169</v>
      </c>
      <c r="AB1606" s="51"/>
      <c r="AC1606" s="23"/>
      <c r="AF1606" s="23"/>
    </row>
    <row r="1607" spans="1:32" ht="15" customHeight="1" x14ac:dyDescent="0.25">
      <c r="A1607" s="30" t="s">
        <v>1983</v>
      </c>
      <c r="B1607" s="25">
        <v>45630</v>
      </c>
      <c r="C1607" s="29">
        <f>YEAR(B1607) - YEAR(_xlfn.MINIFS($B:$B, $A:$A, A1607)) + 1</f>
        <v>1</v>
      </c>
      <c r="D1607" s="15">
        <f>IF(C1607=1, 1500 - SUMIFS($Y:$Y, $A:$A, A1607, $C:$C, C1607, $E:$E, "Approved", $Z:$Z, "&lt;&gt;PFA GC", $F:$F, "&lt;&gt;No"),
   IF(C1607=2, 1000 - SUMIFS($Y:$Y, $A:$A, A1607, $C:$C, C1607, $E:$E, "Approved", $Z:$Z, "&lt;&gt;PFA GC", $F:$F, "&lt;&gt;No"),
   IF(C1607&gt;=3, 500 - SUMIFS($Y:$Y, $A:$A, A1607, $C:$C, C1607, $E:$E, "Approved", $Z:$Z, "&lt;&gt;PFA GC", $F:$F, "&lt;&gt;No"), "")))</f>
        <v>442.46000000000004</v>
      </c>
      <c r="E1607" s="16" t="s">
        <v>28</v>
      </c>
      <c r="F1607" s="28">
        <v>45637</v>
      </c>
      <c r="G1607" s="28" t="s">
        <v>30</v>
      </c>
      <c r="H1607" s="23" t="s">
        <v>187</v>
      </c>
      <c r="I1607" s="23" t="s">
        <v>94</v>
      </c>
      <c r="J1607" s="23">
        <v>68310</v>
      </c>
      <c r="K1607" s="37" t="s">
        <v>95</v>
      </c>
      <c r="L1607" s="20">
        <v>20455</v>
      </c>
      <c r="M1607" s="37" t="s">
        <v>101</v>
      </c>
      <c r="N1607" s="37" t="s">
        <v>97</v>
      </c>
      <c r="O1607" s="37" t="s">
        <v>98</v>
      </c>
      <c r="P1607" s="37" t="s">
        <v>270</v>
      </c>
      <c r="Q1607" s="37" t="s">
        <v>114</v>
      </c>
      <c r="R1607" s="7" t="s">
        <v>499</v>
      </c>
      <c r="S1607" s="23">
        <v>1</v>
      </c>
      <c r="T1607" s="43">
        <v>1290</v>
      </c>
      <c r="U1607" s="7">
        <v>100</v>
      </c>
      <c r="V1607" s="34" t="s">
        <v>81</v>
      </c>
      <c r="W1607" s="23" t="s">
        <v>610</v>
      </c>
      <c r="X1607" s="7" t="s">
        <v>49</v>
      </c>
      <c r="Y1607" s="10">
        <v>147.47999999999999</v>
      </c>
      <c r="Z1607" s="23" t="s">
        <v>232</v>
      </c>
      <c r="AA1607" s="12" t="s">
        <v>279</v>
      </c>
      <c r="AB1607" s="51"/>
      <c r="AC1607" s="23"/>
      <c r="AF1607" s="23"/>
    </row>
    <row r="1608" spans="1:32" ht="15" customHeight="1" x14ac:dyDescent="0.25">
      <c r="A1608" s="30" t="s">
        <v>1983</v>
      </c>
      <c r="B1608" s="25">
        <v>45630</v>
      </c>
      <c r="C1608" s="29">
        <f>YEAR(B1608) - YEAR(_xlfn.MINIFS($B:$B, $A:$A, A1608)) + 1</f>
        <v>1</v>
      </c>
      <c r="D1608" s="15">
        <f>IF(C1608=1, 1500 - SUMIFS($Y:$Y, $A:$A, A1608, $C:$C, C1608, $E:$E, "Approved", $Z:$Z, "&lt;&gt;PFA GC", $F:$F, "&lt;&gt;No"),
   IF(C1608=2, 1000 - SUMIFS($Y:$Y, $A:$A, A1608, $C:$C, C1608, $E:$E, "Approved", $Z:$Z, "&lt;&gt;PFA GC", $F:$F, "&lt;&gt;No"),
   IF(C1608&gt;=3, 500 - SUMIFS($Y:$Y, $A:$A, A1608, $C:$C, C1608, $E:$E, "Approved", $Z:$Z, "&lt;&gt;PFA GC", $F:$F, "&lt;&gt;No"), "")))</f>
        <v>442.46000000000004</v>
      </c>
      <c r="E1608" s="16" t="s">
        <v>28</v>
      </c>
      <c r="F1608" s="28">
        <v>45637</v>
      </c>
      <c r="G1608" s="28" t="s">
        <v>30</v>
      </c>
      <c r="H1608" s="23" t="s">
        <v>187</v>
      </c>
      <c r="I1608" s="23" t="s">
        <v>94</v>
      </c>
      <c r="J1608" s="23">
        <v>68310</v>
      </c>
      <c r="K1608" s="37" t="s">
        <v>95</v>
      </c>
      <c r="L1608" s="20">
        <v>20455</v>
      </c>
      <c r="M1608" s="37" t="s">
        <v>101</v>
      </c>
      <c r="N1608" s="37" t="s">
        <v>97</v>
      </c>
      <c r="O1608" s="37" t="s">
        <v>98</v>
      </c>
      <c r="P1608" s="37" t="s">
        <v>270</v>
      </c>
      <c r="Q1608" s="37" t="s">
        <v>114</v>
      </c>
      <c r="R1608" s="7" t="s">
        <v>499</v>
      </c>
      <c r="S1608" s="23">
        <v>1</v>
      </c>
      <c r="T1608" s="43">
        <v>1290</v>
      </c>
      <c r="U1608" s="7">
        <v>100</v>
      </c>
      <c r="V1608" s="34" t="s">
        <v>81</v>
      </c>
      <c r="W1608" s="23" t="s">
        <v>610</v>
      </c>
      <c r="X1608" s="7" t="s">
        <v>45</v>
      </c>
      <c r="Y1608" s="10">
        <v>156</v>
      </c>
      <c r="Z1608" s="23" t="s">
        <v>38</v>
      </c>
      <c r="AA1608" s="12" t="s">
        <v>46</v>
      </c>
      <c r="AB1608" s="51"/>
      <c r="AC1608" s="23"/>
      <c r="AF1608" s="23"/>
    </row>
    <row r="1609" spans="1:32" ht="15" customHeight="1" x14ac:dyDescent="0.25">
      <c r="A1609" s="30" t="s">
        <v>1983</v>
      </c>
      <c r="B1609" s="25">
        <v>45630</v>
      </c>
      <c r="C1609" s="29">
        <f>YEAR(B1609) - YEAR(_xlfn.MINIFS($B:$B, $A:$A, A1609)) + 1</f>
        <v>1</v>
      </c>
      <c r="D1609" s="15">
        <f>IF(C1609=1, 1500 - SUMIFS($Y:$Y, $A:$A, A1609, $C:$C, C1609, $E:$E, "Approved", $Z:$Z, "&lt;&gt;PFA GC", $F:$F, "&lt;&gt;No"),
   IF(C1609=2, 1000 - SUMIFS($Y:$Y, $A:$A, A1609, $C:$C, C1609, $E:$E, "Approved", $Z:$Z, "&lt;&gt;PFA GC", $F:$F, "&lt;&gt;No"),
   IF(C1609&gt;=3, 500 - SUMIFS($Y:$Y, $A:$A, A1609, $C:$C, C1609, $E:$E, "Approved", $Z:$Z, "&lt;&gt;PFA GC", $F:$F, "&lt;&gt;No"), "")))</f>
        <v>442.46000000000004</v>
      </c>
      <c r="E1609" s="16" t="s">
        <v>28</v>
      </c>
      <c r="F1609" s="28">
        <v>45637</v>
      </c>
      <c r="G1609" s="28" t="s">
        <v>30</v>
      </c>
      <c r="H1609" s="23" t="s">
        <v>187</v>
      </c>
      <c r="I1609" s="23" t="s">
        <v>94</v>
      </c>
      <c r="J1609" s="23">
        <v>68310</v>
      </c>
      <c r="K1609" s="37" t="s">
        <v>95</v>
      </c>
      <c r="L1609" s="20">
        <v>20455</v>
      </c>
      <c r="M1609" s="37" t="s">
        <v>101</v>
      </c>
      <c r="N1609" s="37" t="s">
        <v>97</v>
      </c>
      <c r="O1609" s="37" t="s">
        <v>98</v>
      </c>
      <c r="P1609" s="37" t="s">
        <v>270</v>
      </c>
      <c r="Q1609" s="37" t="s">
        <v>114</v>
      </c>
      <c r="R1609" s="7" t="s">
        <v>499</v>
      </c>
      <c r="S1609" s="23">
        <v>1</v>
      </c>
      <c r="T1609" s="43">
        <v>1290</v>
      </c>
      <c r="U1609" s="7">
        <v>100</v>
      </c>
      <c r="V1609" s="41" t="s">
        <v>81</v>
      </c>
      <c r="W1609" s="23" t="s">
        <v>610</v>
      </c>
      <c r="X1609" s="7" t="s">
        <v>45</v>
      </c>
      <c r="Y1609" s="10">
        <v>156.06</v>
      </c>
      <c r="Z1609" s="23" t="s">
        <v>38</v>
      </c>
      <c r="AA1609" s="12" t="s">
        <v>1022</v>
      </c>
      <c r="AB1609" s="51"/>
      <c r="AC1609" s="23"/>
      <c r="AF1609" s="23"/>
    </row>
    <row r="1610" spans="1:32" ht="15" customHeight="1" x14ac:dyDescent="0.25">
      <c r="A1610" s="30" t="s">
        <v>1983</v>
      </c>
      <c r="B1610" s="25">
        <v>45630</v>
      </c>
      <c r="C1610" s="29">
        <f>YEAR(B1610) - YEAR(_xlfn.MINIFS($B:$B, $A:$A, A1610)) + 1</f>
        <v>1</v>
      </c>
      <c r="D1610" s="15">
        <f>IF(C1610=1, 1500 - SUMIFS($Y:$Y, $A:$A, A1610, $C:$C, C1610, $E:$E, "Approved", $Z:$Z, "&lt;&gt;PFA GC", $F:$F, "&lt;&gt;No"),
   IF(C1610=2, 1000 - SUMIFS($Y:$Y, $A:$A, A1610, $C:$C, C1610, $E:$E, "Approved", $Z:$Z, "&lt;&gt;PFA GC", $F:$F, "&lt;&gt;No"),
   IF(C1610&gt;=3, 500 - SUMIFS($Y:$Y, $A:$A, A1610, $C:$C, C1610, $E:$E, "Approved", $Z:$Z, "&lt;&gt;PFA GC", $F:$F, "&lt;&gt;No"), "")))</f>
        <v>442.46000000000004</v>
      </c>
      <c r="E1610" s="16" t="s">
        <v>28</v>
      </c>
      <c r="F1610" s="28">
        <v>45638</v>
      </c>
      <c r="G1610" s="28" t="s">
        <v>30</v>
      </c>
      <c r="H1610" s="23" t="s">
        <v>187</v>
      </c>
      <c r="I1610" s="23" t="s">
        <v>94</v>
      </c>
      <c r="J1610" s="23">
        <v>68310</v>
      </c>
      <c r="K1610" s="37" t="s">
        <v>95</v>
      </c>
      <c r="L1610" s="20">
        <v>20455</v>
      </c>
      <c r="M1610" s="37" t="s">
        <v>101</v>
      </c>
      <c r="N1610" s="37" t="s">
        <v>97</v>
      </c>
      <c r="O1610" s="37" t="s">
        <v>98</v>
      </c>
      <c r="P1610" s="37" t="s">
        <v>270</v>
      </c>
      <c r="Q1610" s="37" t="s">
        <v>114</v>
      </c>
      <c r="R1610" s="7" t="s">
        <v>499</v>
      </c>
      <c r="S1610" s="23">
        <v>1</v>
      </c>
      <c r="T1610" s="43">
        <v>1290</v>
      </c>
      <c r="U1610" s="7">
        <v>100</v>
      </c>
      <c r="V1610" s="34" t="s">
        <v>81</v>
      </c>
      <c r="W1610" s="23" t="s">
        <v>610</v>
      </c>
      <c r="X1610" s="7" t="s">
        <v>40</v>
      </c>
      <c r="Y1610" s="10">
        <v>200</v>
      </c>
      <c r="Z1610" s="23" t="s">
        <v>37</v>
      </c>
      <c r="AA1610" s="12" t="s">
        <v>169</v>
      </c>
      <c r="AB1610" s="51"/>
      <c r="AC1610" s="23"/>
      <c r="AF1610" s="23"/>
    </row>
    <row r="1611" spans="1:32" ht="15" customHeight="1" x14ac:dyDescent="0.25">
      <c r="A1611" s="30" t="s">
        <v>1983</v>
      </c>
      <c r="B1611" s="25">
        <v>45630</v>
      </c>
      <c r="C1611" s="29">
        <f>YEAR(B1611) - YEAR(_xlfn.MINIFS($B:$B, $A:$A, A1611)) + 1</f>
        <v>1</v>
      </c>
      <c r="D1611" s="15">
        <f>IF(C1611=1, 1500 - SUMIFS($Y:$Y, $A:$A, A1611, $C:$C, C1611, $E:$E, "Approved", $Z:$Z, "&lt;&gt;PFA GC", $F:$F, "&lt;&gt;No"),
   IF(C1611=2, 1000 - SUMIFS($Y:$Y, $A:$A, A1611, $C:$C, C1611, $E:$E, "Approved", $Z:$Z, "&lt;&gt;PFA GC", $F:$F, "&lt;&gt;No"),
   IF(C1611&gt;=3, 500 - SUMIFS($Y:$Y, $A:$A, A1611, $C:$C, C1611, $E:$E, "Approved", $Z:$Z, "&lt;&gt;PFA GC", $F:$F, "&lt;&gt;No"), "")))</f>
        <v>442.46000000000004</v>
      </c>
      <c r="E1611" s="16" t="s">
        <v>28</v>
      </c>
      <c r="F1611" s="28">
        <v>45637</v>
      </c>
      <c r="G1611" s="28" t="s">
        <v>30</v>
      </c>
      <c r="H1611" s="23" t="s">
        <v>187</v>
      </c>
      <c r="I1611" s="23" t="s">
        <v>94</v>
      </c>
      <c r="J1611" s="23">
        <v>68310</v>
      </c>
      <c r="K1611" s="37" t="s">
        <v>95</v>
      </c>
      <c r="L1611" s="20">
        <v>20455</v>
      </c>
      <c r="M1611" s="37" t="s">
        <v>101</v>
      </c>
      <c r="N1611" s="37" t="s">
        <v>97</v>
      </c>
      <c r="O1611" s="37" t="s">
        <v>98</v>
      </c>
      <c r="P1611" s="37" t="s">
        <v>270</v>
      </c>
      <c r="Q1611" s="37" t="s">
        <v>114</v>
      </c>
      <c r="R1611" s="7" t="s">
        <v>499</v>
      </c>
      <c r="S1611" s="23">
        <v>1</v>
      </c>
      <c r="T1611" s="43">
        <v>1290</v>
      </c>
      <c r="U1611" s="7">
        <v>100</v>
      </c>
      <c r="V1611" s="41" t="s">
        <v>81</v>
      </c>
      <c r="W1611" s="23" t="s">
        <v>610</v>
      </c>
      <c r="X1611" s="7" t="s">
        <v>43</v>
      </c>
      <c r="Y1611" s="10">
        <v>398</v>
      </c>
      <c r="Z1611" s="23" t="s">
        <v>146</v>
      </c>
      <c r="AA1611" s="12" t="s">
        <v>1023</v>
      </c>
      <c r="AB1611" s="51"/>
      <c r="AC1611" s="23"/>
      <c r="AF1611" s="23"/>
    </row>
    <row r="1612" spans="1:32" ht="15" customHeight="1" x14ac:dyDescent="0.25">
      <c r="A1612" s="30" t="s">
        <v>1985</v>
      </c>
      <c r="B1612" s="25">
        <v>45630</v>
      </c>
      <c r="C1612" s="29">
        <f>YEAR(B1612) - YEAR(_xlfn.MINIFS($B:$B, $A:$A, A1612)) + 1</f>
        <v>1</v>
      </c>
      <c r="D1612" s="15">
        <f>IF(C1612=1, 1500 - SUMIFS($Y:$Y, $A:$A, A1612, $C:$C, C1612, $E:$E, "Approved", $Z:$Z, "&lt;&gt;PFA GC", $F:$F, "&lt;&gt;No"),
   IF(C1612=2, 1000 - SUMIFS($Y:$Y, $A:$A, A1612, $C:$C, C1612, $E:$E, "Approved", $Z:$Z, "&lt;&gt;PFA GC", $F:$F, "&lt;&gt;No"),
   IF(C1612&gt;=3, 500 - SUMIFS($Y:$Y, $A:$A, A1612, $C:$C, C1612, $E:$E, "Approved", $Z:$Z, "&lt;&gt;PFA GC", $F:$F, "&lt;&gt;No"), "")))</f>
        <v>0</v>
      </c>
      <c r="E1612" s="16" t="s">
        <v>28</v>
      </c>
      <c r="F1612" s="49">
        <v>45637</v>
      </c>
      <c r="G1612" s="28" t="s">
        <v>30</v>
      </c>
      <c r="H1612" s="23" t="s">
        <v>476</v>
      </c>
      <c r="I1612" s="23" t="s">
        <v>94</v>
      </c>
      <c r="J1612" s="23">
        <v>68801</v>
      </c>
      <c r="K1612" s="37" t="s">
        <v>95</v>
      </c>
      <c r="L1612" s="20">
        <v>26387</v>
      </c>
      <c r="M1612" s="37" t="s">
        <v>96</v>
      </c>
      <c r="N1612" s="37" t="s">
        <v>97</v>
      </c>
      <c r="O1612" s="37" t="s">
        <v>98</v>
      </c>
      <c r="P1612" s="37" t="s">
        <v>270</v>
      </c>
      <c r="Q1612" s="37" t="s">
        <v>114</v>
      </c>
      <c r="R1612" s="7" t="s">
        <v>507</v>
      </c>
      <c r="S1612" s="23">
        <v>2</v>
      </c>
      <c r="T1612" s="43">
        <v>6221</v>
      </c>
      <c r="U1612" s="7">
        <v>10</v>
      </c>
      <c r="V1612" s="48" t="s">
        <v>32</v>
      </c>
      <c r="W1612" s="23" t="s">
        <v>878</v>
      </c>
      <c r="X1612" s="7" t="s">
        <v>33</v>
      </c>
      <c r="Y1612" s="10">
        <v>1500</v>
      </c>
      <c r="Z1612" s="23" t="s">
        <v>232</v>
      </c>
      <c r="AA1612" s="12" t="s">
        <v>1024</v>
      </c>
      <c r="AB1612" s="51"/>
      <c r="AC1612" s="23"/>
      <c r="AF1612" s="23"/>
    </row>
    <row r="1613" spans="1:32" ht="15" customHeight="1" x14ac:dyDescent="0.25">
      <c r="A1613" s="30" t="s">
        <v>1988</v>
      </c>
      <c r="B1613" s="25">
        <v>45632</v>
      </c>
      <c r="C1613" s="29">
        <f>YEAR(B1613) - YEAR(_xlfn.MINIFS($B:$B, $A:$A, A1613)) + 1</f>
        <v>1</v>
      </c>
      <c r="D1613" s="15">
        <f>IF(C1613=1, 1500 - SUMIFS($Y:$Y, $A:$A, A1613, $C:$C, C1613, $E:$E, "Approved", $Z:$Z, "&lt;&gt;PFA GC", $F:$F, "&lt;&gt;No"),
   IF(C1613=2, 1000 - SUMIFS($Y:$Y, $A:$A, A1613, $C:$C, C1613, $E:$E, "Approved", $Z:$Z, "&lt;&gt;PFA GC", $F:$F, "&lt;&gt;No"),
   IF(C1613&gt;=3, 500 - SUMIFS($Y:$Y, $A:$A, A1613, $C:$C, C1613, $E:$E, "Approved", $Z:$Z, "&lt;&gt;PFA GC", $F:$F, "&lt;&gt;No"), "")))</f>
        <v>237.01</v>
      </c>
      <c r="E1613" s="16" t="s">
        <v>28</v>
      </c>
      <c r="F1613" s="28">
        <v>45638</v>
      </c>
      <c r="G1613" s="28" t="s">
        <v>30</v>
      </c>
      <c r="H1613" s="23" t="s">
        <v>446</v>
      </c>
      <c r="I1613" s="23" t="s">
        <v>94</v>
      </c>
      <c r="J1613" s="23">
        <v>68117</v>
      </c>
      <c r="K1613" s="37" t="s">
        <v>106</v>
      </c>
      <c r="L1613" s="20">
        <v>21713</v>
      </c>
      <c r="M1613" s="37" t="s">
        <v>96</v>
      </c>
      <c r="N1613" s="37" t="s">
        <v>97</v>
      </c>
      <c r="O1613" s="37" t="s">
        <v>98</v>
      </c>
      <c r="P1613" s="37" t="s">
        <v>303</v>
      </c>
      <c r="Q1613" s="37" t="s">
        <v>114</v>
      </c>
      <c r="R1613" s="7" t="s">
        <v>507</v>
      </c>
      <c r="S1613" s="23">
        <v>2</v>
      </c>
      <c r="T1613" s="43">
        <v>5644</v>
      </c>
      <c r="U1613" s="7">
        <v>10</v>
      </c>
      <c r="V1613" s="48" t="s">
        <v>32</v>
      </c>
      <c r="W1613" s="23" t="s">
        <v>39</v>
      </c>
      <c r="X1613" s="7" t="s">
        <v>43</v>
      </c>
      <c r="Y1613" s="10">
        <v>1262.99</v>
      </c>
      <c r="Z1613" s="23" t="s">
        <v>232</v>
      </c>
      <c r="AA1613" s="12" t="s">
        <v>75</v>
      </c>
      <c r="AB1613" s="51"/>
      <c r="AC1613" s="23"/>
      <c r="AF1613" s="23"/>
    </row>
    <row r="1614" spans="1:32" ht="15" customHeight="1" x14ac:dyDescent="0.25">
      <c r="A1614" s="30" t="s">
        <v>1986</v>
      </c>
      <c r="B1614" s="25">
        <v>45632</v>
      </c>
      <c r="C1614" s="29">
        <f>YEAR(B1614) - YEAR(_xlfn.MINIFS($B:$B, $A:$A, A1614)) + 1</f>
        <v>1</v>
      </c>
      <c r="D1614" s="15">
        <f>IF(C1614=1, 1500 - SUMIFS($Y:$Y, $A:$A, A1614, $C:$C, C1614, $E:$E, "Approved", $Z:$Z, "&lt;&gt;PFA GC", $F:$F, "&lt;&gt;No"),
   IF(C1614=2, 1000 - SUMIFS($Y:$Y, $A:$A, A1614, $C:$C, C1614, $E:$E, "Approved", $Z:$Z, "&lt;&gt;PFA GC", $F:$F, "&lt;&gt;No"),
   IF(C1614&gt;=3, 500 - SUMIFS($Y:$Y, $A:$A, A1614, $C:$C, C1614, $E:$E, "Approved", $Z:$Z, "&lt;&gt;PFA GC", $F:$F, "&lt;&gt;No"), "")))</f>
        <v>689.37</v>
      </c>
      <c r="E1614" s="16" t="s">
        <v>28</v>
      </c>
      <c r="F1614" s="28">
        <v>45646</v>
      </c>
      <c r="G1614" s="28" t="s">
        <v>30</v>
      </c>
      <c r="H1614" s="23" t="s">
        <v>376</v>
      </c>
      <c r="I1614" s="23" t="s">
        <v>94</v>
      </c>
      <c r="J1614" s="23">
        <v>68450</v>
      </c>
      <c r="K1614" s="37" t="s">
        <v>95</v>
      </c>
      <c r="L1614" s="20">
        <v>22872</v>
      </c>
      <c r="M1614" s="37" t="s">
        <v>108</v>
      </c>
      <c r="N1614" s="37" t="s">
        <v>97</v>
      </c>
      <c r="O1614" s="37" t="s">
        <v>98</v>
      </c>
      <c r="P1614" s="37" t="s">
        <v>270</v>
      </c>
      <c r="Q1614" s="37" t="s">
        <v>114</v>
      </c>
      <c r="R1614" s="7" t="s">
        <v>507</v>
      </c>
      <c r="S1614" s="23">
        <v>1</v>
      </c>
      <c r="T1614" s="43">
        <v>0</v>
      </c>
      <c r="U1614" s="7">
        <v>93</v>
      </c>
      <c r="V1614" s="41" t="s">
        <v>81</v>
      </c>
      <c r="W1614" s="41" t="s">
        <v>883</v>
      </c>
      <c r="X1614" s="7" t="s">
        <v>45</v>
      </c>
      <c r="Y1614" s="10">
        <v>116.13</v>
      </c>
      <c r="Z1614" s="23" t="s">
        <v>232</v>
      </c>
      <c r="AA1614" s="12" t="s">
        <v>46</v>
      </c>
      <c r="AB1614" s="51"/>
      <c r="AC1614" s="23"/>
      <c r="AF1614" s="23"/>
    </row>
    <row r="1615" spans="1:32" ht="15" customHeight="1" x14ac:dyDescent="0.25">
      <c r="A1615" s="30" t="s">
        <v>1986</v>
      </c>
      <c r="B1615" s="25">
        <v>45632</v>
      </c>
      <c r="C1615" s="29">
        <f>YEAR(B1615) - YEAR(_xlfn.MINIFS($B:$B, $A:$A, A1615)) + 1</f>
        <v>1</v>
      </c>
      <c r="D1615" s="15">
        <f>IF(C1615=1, 1500 - SUMIFS($Y:$Y, $A:$A, A1615, $C:$C, C1615, $E:$E, "Approved", $Z:$Z, "&lt;&gt;PFA GC", $F:$F, "&lt;&gt;No"),
   IF(C1615=2, 1000 - SUMIFS($Y:$Y, $A:$A, A1615, $C:$C, C1615, $E:$E, "Approved", $Z:$Z, "&lt;&gt;PFA GC", $F:$F, "&lt;&gt;No"),
   IF(C1615&gt;=3, 500 - SUMIFS($Y:$Y, $A:$A, A1615, $C:$C, C1615, $E:$E, "Approved", $Z:$Z, "&lt;&gt;PFA GC", $F:$F, "&lt;&gt;No"), "")))</f>
        <v>689.37</v>
      </c>
      <c r="E1615" s="16" t="s">
        <v>28</v>
      </c>
      <c r="F1615" s="28">
        <v>45646</v>
      </c>
      <c r="G1615" s="28" t="s">
        <v>30</v>
      </c>
      <c r="H1615" s="23" t="s">
        <v>376</v>
      </c>
      <c r="I1615" s="23" t="s">
        <v>94</v>
      </c>
      <c r="J1615" s="23">
        <v>68450</v>
      </c>
      <c r="K1615" s="37" t="s">
        <v>95</v>
      </c>
      <c r="L1615" s="20">
        <v>22872</v>
      </c>
      <c r="M1615" s="37" t="s">
        <v>108</v>
      </c>
      <c r="N1615" s="37" t="s">
        <v>97</v>
      </c>
      <c r="O1615" s="37" t="s">
        <v>98</v>
      </c>
      <c r="P1615" s="37" t="s">
        <v>270</v>
      </c>
      <c r="Q1615" s="37" t="s">
        <v>114</v>
      </c>
      <c r="R1615" s="7" t="s">
        <v>507</v>
      </c>
      <c r="S1615" s="23">
        <v>1</v>
      </c>
      <c r="T1615" s="43">
        <v>0</v>
      </c>
      <c r="U1615" s="7">
        <v>93</v>
      </c>
      <c r="V1615" s="41" t="s">
        <v>81</v>
      </c>
      <c r="W1615" s="41" t="s">
        <v>883</v>
      </c>
      <c r="X1615" s="7" t="s">
        <v>45</v>
      </c>
      <c r="Y1615" s="10">
        <v>194.5</v>
      </c>
      <c r="Z1615" s="23" t="s">
        <v>232</v>
      </c>
      <c r="AA1615" s="12" t="s">
        <v>1025</v>
      </c>
      <c r="AB1615" s="51"/>
      <c r="AC1615" s="23"/>
      <c r="AF1615" s="23"/>
    </row>
    <row r="1616" spans="1:32" ht="15" customHeight="1" x14ac:dyDescent="0.25">
      <c r="A1616" s="30" t="s">
        <v>1986</v>
      </c>
      <c r="B1616" s="25">
        <v>45632</v>
      </c>
      <c r="C1616" s="29">
        <f>YEAR(B1616) - YEAR(_xlfn.MINIFS($B:$B, $A:$A, A1616)) + 1</f>
        <v>1</v>
      </c>
      <c r="D1616" s="15">
        <f>IF(C1616=1, 1500 - SUMIFS($Y:$Y, $A:$A, A1616, $C:$C, C1616, $E:$E, "Approved", $Z:$Z, "&lt;&gt;PFA GC", $F:$F, "&lt;&gt;No"),
   IF(C1616=2, 1000 - SUMIFS($Y:$Y, $A:$A, A1616, $C:$C, C1616, $E:$E, "Approved", $Z:$Z, "&lt;&gt;PFA GC", $F:$F, "&lt;&gt;No"),
   IF(C1616&gt;=3, 500 - SUMIFS($Y:$Y, $A:$A, A1616, $C:$C, C1616, $E:$E, "Approved", $Z:$Z, "&lt;&gt;PFA GC", $F:$F, "&lt;&gt;No"), "")))</f>
        <v>689.37</v>
      </c>
      <c r="E1616" s="16" t="s">
        <v>28</v>
      </c>
      <c r="F1616" s="28">
        <v>45646</v>
      </c>
      <c r="G1616" s="28" t="s">
        <v>30</v>
      </c>
      <c r="H1616" s="23" t="s">
        <v>376</v>
      </c>
      <c r="I1616" s="23" t="s">
        <v>94</v>
      </c>
      <c r="J1616" s="23">
        <v>68450</v>
      </c>
      <c r="K1616" s="37" t="s">
        <v>95</v>
      </c>
      <c r="L1616" s="20">
        <v>22872</v>
      </c>
      <c r="M1616" s="37" t="s">
        <v>108</v>
      </c>
      <c r="N1616" s="37" t="s">
        <v>97</v>
      </c>
      <c r="O1616" s="37" t="s">
        <v>98</v>
      </c>
      <c r="P1616" s="37" t="s">
        <v>270</v>
      </c>
      <c r="Q1616" s="37" t="s">
        <v>114</v>
      </c>
      <c r="R1616" s="7" t="s">
        <v>507</v>
      </c>
      <c r="S1616" s="23">
        <v>1</v>
      </c>
      <c r="T1616" s="43">
        <v>0</v>
      </c>
      <c r="U1616" s="7">
        <v>93</v>
      </c>
      <c r="V1616" s="34" t="s">
        <v>81</v>
      </c>
      <c r="W1616" s="41" t="s">
        <v>883</v>
      </c>
      <c r="X1616" s="7" t="s">
        <v>40</v>
      </c>
      <c r="Y1616" s="10">
        <v>500</v>
      </c>
      <c r="Z1616" s="23" t="s">
        <v>37</v>
      </c>
      <c r="AA1616" s="12" t="s">
        <v>169</v>
      </c>
      <c r="AB1616" s="51"/>
      <c r="AC1616" s="23"/>
      <c r="AF1616" s="23"/>
    </row>
    <row r="1617" spans="1:32" ht="15" customHeight="1" x14ac:dyDescent="0.25">
      <c r="A1617" s="30" t="s">
        <v>1987</v>
      </c>
      <c r="B1617" s="25">
        <v>45632</v>
      </c>
      <c r="C1617" s="29">
        <f>YEAR(B1617) - YEAR(_xlfn.MINIFS($B:$B, $A:$A, A1617)) + 1</f>
        <v>1</v>
      </c>
      <c r="D1617" s="15">
        <f>IF(C1617=1, 1500 - SUMIFS($Y:$Y, $A:$A, A1617, $C:$C, C1617, $E:$E, "Approved", $Z:$Z, "&lt;&gt;PFA GC", $F:$F, "&lt;&gt;No"),
   IF(C1617=2, 1000 - SUMIFS($Y:$Y, $A:$A, A1617, $C:$C, C1617, $E:$E, "Approved", $Z:$Z, "&lt;&gt;PFA GC", $F:$F, "&lt;&gt;No"),
   IF(C1617&gt;=3, 500 - SUMIFS($Y:$Y, $A:$A, A1617, $C:$C, C1617, $E:$E, "Approved", $Z:$Z, "&lt;&gt;PFA GC", $F:$F, "&lt;&gt;No"), "")))</f>
        <v>250</v>
      </c>
      <c r="E1617" s="16" t="s">
        <v>28</v>
      </c>
      <c r="F1617" s="28">
        <v>45671</v>
      </c>
      <c r="G1617" s="28" t="s">
        <v>30</v>
      </c>
      <c r="H1617" s="23" t="s">
        <v>546</v>
      </c>
      <c r="I1617" s="23" t="s">
        <v>94</v>
      </c>
      <c r="J1617" s="23">
        <v>68420</v>
      </c>
      <c r="K1617" s="37" t="s">
        <v>95</v>
      </c>
      <c r="L1617" s="20">
        <v>27042</v>
      </c>
      <c r="M1617" s="37" t="s">
        <v>235</v>
      </c>
      <c r="N1617" s="37" t="s">
        <v>97</v>
      </c>
      <c r="O1617" s="37" t="s">
        <v>98</v>
      </c>
      <c r="P1617" s="37" t="s">
        <v>270</v>
      </c>
      <c r="Q1617" s="37" t="s">
        <v>114</v>
      </c>
      <c r="R1617" s="7" t="s">
        <v>507</v>
      </c>
      <c r="S1617" s="23">
        <v>2</v>
      </c>
      <c r="T1617" s="43">
        <v>4680</v>
      </c>
      <c r="U1617" s="7">
        <v>136</v>
      </c>
      <c r="V1617" s="48" t="s">
        <v>85</v>
      </c>
      <c r="W1617" s="23" t="s">
        <v>130</v>
      </c>
      <c r="X1617" s="7" t="s">
        <v>40</v>
      </c>
      <c r="Y1617" s="10">
        <v>250</v>
      </c>
      <c r="Z1617" s="23" t="s">
        <v>35</v>
      </c>
      <c r="AA1617" s="12" t="s">
        <v>169</v>
      </c>
      <c r="AB1617" s="51"/>
      <c r="AC1617" s="23"/>
      <c r="AD1617" s="23" t="s">
        <v>1026</v>
      </c>
      <c r="AF1617" s="23"/>
    </row>
    <row r="1618" spans="1:32" ht="15" customHeight="1" x14ac:dyDescent="0.25">
      <c r="A1618" s="30" t="s">
        <v>1987</v>
      </c>
      <c r="B1618" s="25">
        <v>45632</v>
      </c>
      <c r="C1618" s="29">
        <f>YEAR(B1618) - YEAR(_xlfn.MINIFS($B:$B, $A:$A, A1618)) + 1</f>
        <v>1</v>
      </c>
      <c r="D1618" s="15">
        <f>IF(C1618=1, 1500 - SUMIFS($Y:$Y, $A:$A, A1618, $C:$C, C1618, $E:$E, "Approved", $Z:$Z, "&lt;&gt;PFA GC", $F:$F, "&lt;&gt;No"),
   IF(C1618=2, 1000 - SUMIFS($Y:$Y, $A:$A, A1618, $C:$C, C1618, $E:$E, "Approved", $Z:$Z, "&lt;&gt;PFA GC", $F:$F, "&lt;&gt;No"),
   IF(C1618&gt;=3, 500 - SUMIFS($Y:$Y, $A:$A, A1618, $C:$C, C1618, $E:$E, "Approved", $Z:$Z, "&lt;&gt;PFA GC", $F:$F, "&lt;&gt;No"), "")))</f>
        <v>250</v>
      </c>
      <c r="E1618" s="16" t="s">
        <v>28</v>
      </c>
      <c r="F1618" s="28">
        <v>45671</v>
      </c>
      <c r="G1618" s="28" t="s">
        <v>30</v>
      </c>
      <c r="H1618" s="23" t="s">
        <v>546</v>
      </c>
      <c r="I1618" s="23" t="s">
        <v>94</v>
      </c>
      <c r="J1618" s="23">
        <v>68420</v>
      </c>
      <c r="K1618" s="37" t="s">
        <v>95</v>
      </c>
      <c r="L1618" s="20">
        <v>27042</v>
      </c>
      <c r="M1618" s="37" t="s">
        <v>235</v>
      </c>
      <c r="N1618" s="37" t="s">
        <v>97</v>
      </c>
      <c r="O1618" s="37" t="s">
        <v>98</v>
      </c>
      <c r="P1618" s="37" t="s">
        <v>270</v>
      </c>
      <c r="Q1618" s="37" t="s">
        <v>114</v>
      </c>
      <c r="R1618" s="7" t="s">
        <v>507</v>
      </c>
      <c r="S1618" s="23">
        <v>2</v>
      </c>
      <c r="T1618" s="43">
        <v>4680</v>
      </c>
      <c r="U1618" s="7">
        <v>136</v>
      </c>
      <c r="V1618" s="48" t="s">
        <v>85</v>
      </c>
      <c r="W1618" s="23" t="s">
        <v>130</v>
      </c>
      <c r="X1618" s="7" t="s">
        <v>43</v>
      </c>
      <c r="Y1618" s="10">
        <v>500</v>
      </c>
      <c r="Z1618" s="23" t="s">
        <v>232</v>
      </c>
      <c r="AA1618" s="12" t="s">
        <v>1027</v>
      </c>
      <c r="AB1618" s="51"/>
      <c r="AC1618" s="23"/>
      <c r="AD1618" s="23" t="s">
        <v>1026</v>
      </c>
      <c r="AF1618" s="23"/>
    </row>
    <row r="1619" spans="1:32" ht="15" customHeight="1" x14ac:dyDescent="0.25">
      <c r="A1619" s="30" t="s">
        <v>1987</v>
      </c>
      <c r="B1619" s="25">
        <v>45632</v>
      </c>
      <c r="C1619" s="29">
        <f>YEAR(B1619) - YEAR(_xlfn.MINIFS($B:$B, $A:$A, A1619)) + 1</f>
        <v>1</v>
      </c>
      <c r="D1619" s="15">
        <f>IF(C1619=1, 1500 - SUMIFS($Y:$Y, $A:$A, A1619, $C:$C, C1619, $E:$E, "Approved", $Z:$Z, "&lt;&gt;PFA GC", $F:$F, "&lt;&gt;No"),
   IF(C1619=2, 1000 - SUMIFS($Y:$Y, $A:$A, A1619, $C:$C, C1619, $E:$E, "Approved", $Z:$Z, "&lt;&gt;PFA GC", $F:$F, "&lt;&gt;No"),
   IF(C1619&gt;=3, 500 - SUMIFS($Y:$Y, $A:$A, A1619, $C:$C, C1619, $E:$E, "Approved", $Z:$Z, "&lt;&gt;PFA GC", $F:$F, "&lt;&gt;No"), "")))</f>
        <v>250</v>
      </c>
      <c r="E1619" s="36" t="s">
        <v>28</v>
      </c>
      <c r="F1619" s="28">
        <v>45686</v>
      </c>
      <c r="G1619" s="29" t="s">
        <v>30</v>
      </c>
      <c r="H1619" s="23" t="s">
        <v>546</v>
      </c>
      <c r="I1619" s="23" t="s">
        <v>94</v>
      </c>
      <c r="J1619" s="23">
        <v>68420</v>
      </c>
      <c r="K1619" s="37" t="s">
        <v>95</v>
      </c>
      <c r="L1619" s="20">
        <v>27042</v>
      </c>
      <c r="M1619" s="37" t="s">
        <v>235</v>
      </c>
      <c r="N1619" s="37" t="s">
        <v>97</v>
      </c>
      <c r="O1619" s="37" t="s">
        <v>98</v>
      </c>
      <c r="P1619" s="37" t="s">
        <v>270</v>
      </c>
      <c r="Q1619" s="37" t="s">
        <v>114</v>
      </c>
      <c r="R1619" s="7" t="s">
        <v>507</v>
      </c>
      <c r="S1619" s="23">
        <v>2</v>
      </c>
      <c r="T1619" s="43">
        <v>4680</v>
      </c>
      <c r="U1619" s="7">
        <v>136</v>
      </c>
      <c r="V1619" s="48" t="s">
        <v>85</v>
      </c>
      <c r="W1619" s="23" t="s">
        <v>130</v>
      </c>
      <c r="X1619" s="7" t="s">
        <v>43</v>
      </c>
      <c r="Y1619" s="10">
        <v>500</v>
      </c>
      <c r="Z1619" s="23" t="s">
        <v>232</v>
      </c>
      <c r="AA1619" s="12" t="s">
        <v>1027</v>
      </c>
      <c r="AB1619" s="51"/>
      <c r="AC1619" s="23"/>
      <c r="AD1619" s="23" t="s">
        <v>1028</v>
      </c>
      <c r="AF1619" s="23"/>
    </row>
    <row r="1620" spans="1:32" ht="15" customHeight="1" x14ac:dyDescent="0.25">
      <c r="A1620" s="30" t="s">
        <v>1990</v>
      </c>
      <c r="B1620" s="25">
        <v>45636</v>
      </c>
      <c r="C1620" s="29">
        <f>YEAR(B1620) - YEAR(_xlfn.MINIFS($B:$B, $A:$A, A1620)) + 1</f>
        <v>1</v>
      </c>
      <c r="D1620" s="15">
        <f>IF(C1620=1, 1500 - SUMIFS($Y:$Y, $A:$A, A1620, $C:$C, C1620, $E:$E, "Approved", $Z:$Z, "&lt;&gt;PFA GC", $F:$F, "&lt;&gt;No"),
   IF(C1620=2, 1000 - SUMIFS($Y:$Y, $A:$A, A1620, $C:$C, C1620, $E:$E, "Approved", $Z:$Z, "&lt;&gt;PFA GC", $F:$F, "&lt;&gt;No"),
   IF(C1620&gt;=3, 500 - SUMIFS($Y:$Y, $A:$A, A1620, $C:$C, C1620, $E:$E, "Approved", $Z:$Z, "&lt;&gt;PFA GC", $F:$F, "&lt;&gt;No"), "")))</f>
        <v>5.999999999994543E-2</v>
      </c>
      <c r="E1620" s="16" t="s">
        <v>28</v>
      </c>
      <c r="F1620" s="28">
        <v>45638</v>
      </c>
      <c r="G1620" s="28" t="s">
        <v>30</v>
      </c>
      <c r="H1620" s="23" t="s">
        <v>100</v>
      </c>
      <c r="I1620" s="23" t="s">
        <v>335</v>
      </c>
      <c r="J1620" s="23">
        <v>68111</v>
      </c>
      <c r="K1620" s="37" t="s">
        <v>95</v>
      </c>
      <c r="L1620" s="20">
        <v>17533</v>
      </c>
      <c r="M1620" s="20" t="s">
        <v>96</v>
      </c>
      <c r="N1620" s="37" t="s">
        <v>102</v>
      </c>
      <c r="O1620" s="37" t="s">
        <v>103</v>
      </c>
      <c r="P1620" s="37" t="s">
        <v>270</v>
      </c>
      <c r="Q1620" s="37" t="s">
        <v>114</v>
      </c>
      <c r="R1620" s="7" t="s">
        <v>115</v>
      </c>
      <c r="S1620" s="37">
        <v>6</v>
      </c>
      <c r="T1620" s="43">
        <v>0</v>
      </c>
      <c r="U1620" s="7">
        <v>10</v>
      </c>
      <c r="V1620" s="22" t="s">
        <v>1032</v>
      </c>
      <c r="W1620" s="48" t="s">
        <v>1033</v>
      </c>
      <c r="X1620" s="7" t="s">
        <v>45</v>
      </c>
      <c r="Y1620" s="10">
        <v>577.94000000000005</v>
      </c>
      <c r="Z1620" s="54" t="s">
        <v>38</v>
      </c>
      <c r="AA1620" s="12" t="s">
        <v>54</v>
      </c>
      <c r="AB1620" s="51"/>
      <c r="AC1620" s="23"/>
      <c r="AF1620" s="23"/>
    </row>
    <row r="1621" spans="1:32" ht="15" customHeight="1" x14ac:dyDescent="0.25">
      <c r="A1621" s="30" t="s">
        <v>1990</v>
      </c>
      <c r="B1621" s="25">
        <v>45636</v>
      </c>
      <c r="C1621" s="29">
        <f>YEAR(B1621) - YEAR(_xlfn.MINIFS($B:$B, $A:$A, A1621)) + 1</f>
        <v>1</v>
      </c>
      <c r="D1621" s="15">
        <f>IF(C1621=1, 1500 - SUMIFS($Y:$Y, $A:$A, A1621, $C:$C, C1621, $E:$E, "Approved", $Z:$Z, "&lt;&gt;PFA GC", $F:$F, "&lt;&gt;No"),
   IF(C1621=2, 1000 - SUMIFS($Y:$Y, $A:$A, A1621, $C:$C, C1621, $E:$E, "Approved", $Z:$Z, "&lt;&gt;PFA GC", $F:$F, "&lt;&gt;No"),
   IF(C1621&gt;=3, 500 - SUMIFS($Y:$Y, $A:$A, A1621, $C:$C, C1621, $E:$E, "Approved", $Z:$Z, "&lt;&gt;PFA GC", $F:$F, "&lt;&gt;No"), "")))</f>
        <v>5.999999999994543E-2</v>
      </c>
      <c r="E1621" s="16" t="s">
        <v>28</v>
      </c>
      <c r="F1621" s="28">
        <v>45638</v>
      </c>
      <c r="G1621" s="28" t="s">
        <v>30</v>
      </c>
      <c r="H1621" s="23" t="s">
        <v>100</v>
      </c>
      <c r="I1621" s="23" t="s">
        <v>335</v>
      </c>
      <c r="J1621" s="23">
        <v>68111</v>
      </c>
      <c r="K1621" s="37" t="s">
        <v>95</v>
      </c>
      <c r="L1621" s="20">
        <v>17533</v>
      </c>
      <c r="M1621" s="37" t="s">
        <v>96</v>
      </c>
      <c r="N1621" s="37" t="s">
        <v>102</v>
      </c>
      <c r="O1621" s="37" t="s">
        <v>103</v>
      </c>
      <c r="P1621" s="37" t="s">
        <v>270</v>
      </c>
      <c r="Q1621" s="37" t="s">
        <v>114</v>
      </c>
      <c r="R1621" s="7" t="s">
        <v>115</v>
      </c>
      <c r="S1621" s="23">
        <v>6</v>
      </c>
      <c r="T1621" s="43">
        <v>0</v>
      </c>
      <c r="U1621" s="7">
        <v>10</v>
      </c>
      <c r="V1621" s="22" t="s">
        <v>1032</v>
      </c>
      <c r="W1621" s="23" t="s">
        <v>1033</v>
      </c>
      <c r="X1621" s="7" t="s">
        <v>43</v>
      </c>
      <c r="Y1621" s="10">
        <v>922</v>
      </c>
      <c r="Z1621" s="23"/>
      <c r="AA1621" s="12" t="s">
        <v>75</v>
      </c>
      <c r="AB1621" s="51"/>
      <c r="AC1621" s="23"/>
      <c r="AF1621" s="23"/>
    </row>
    <row r="1622" spans="1:32" ht="15" customHeight="1" x14ac:dyDescent="0.25">
      <c r="A1622" s="30" t="s">
        <v>1945</v>
      </c>
      <c r="B1622" s="25">
        <v>45636</v>
      </c>
      <c r="C1622" s="29">
        <f>YEAR(B1622) - YEAR(_xlfn.MINIFS($B:$B, $A:$A, A1622)) + 1</f>
        <v>1</v>
      </c>
      <c r="D1622" s="15">
        <f>IF(C1622=1, 1500 - SUMIFS($Y:$Y, $A:$A, A1622, $C:$C, C1622, $E:$E, "Approved", $Z:$Z, "&lt;&gt;PFA GC", $F:$F, "&lt;&gt;No"),
   IF(C1622=2, 1000 - SUMIFS($Y:$Y, $A:$A, A1622, $C:$C, C1622, $E:$E, "Approved", $Z:$Z, "&lt;&gt;PFA GC", $F:$F, "&lt;&gt;No"),
   IF(C1622&gt;=3, 500 - SUMIFS($Y:$Y, $A:$A, A1622, $C:$C, C1622, $E:$E, "Approved", $Z:$Z, "&lt;&gt;PFA GC", $F:$F, "&lt;&gt;No"), "")))</f>
        <v>12</v>
      </c>
      <c r="E1622" s="16" t="s">
        <v>28</v>
      </c>
      <c r="F1622" s="28">
        <v>45663</v>
      </c>
      <c r="G1622" s="28" t="s">
        <v>30</v>
      </c>
      <c r="H1622" s="23" t="s">
        <v>93</v>
      </c>
      <c r="I1622" s="23" t="s">
        <v>94</v>
      </c>
      <c r="J1622" s="23">
        <v>68528</v>
      </c>
      <c r="K1622" s="37" t="s">
        <v>95</v>
      </c>
      <c r="L1622" s="20">
        <v>26581</v>
      </c>
      <c r="M1622" s="37" t="s">
        <v>101</v>
      </c>
      <c r="N1622" s="37" t="s">
        <v>102</v>
      </c>
      <c r="O1622" s="37" t="s">
        <v>98</v>
      </c>
      <c r="P1622" s="37" t="s">
        <v>270</v>
      </c>
      <c r="Q1622" s="37" t="s">
        <v>114</v>
      </c>
      <c r="R1622" s="7" t="s">
        <v>488</v>
      </c>
      <c r="S1622" s="23">
        <v>2</v>
      </c>
      <c r="T1622" s="43">
        <v>2003.1</v>
      </c>
      <c r="U1622" s="7">
        <v>28</v>
      </c>
      <c r="V1622" s="41" t="s">
        <v>81</v>
      </c>
      <c r="W1622" s="23" t="s">
        <v>610</v>
      </c>
      <c r="X1622" s="7" t="s">
        <v>40</v>
      </c>
      <c r="Y1622" s="10">
        <v>150</v>
      </c>
      <c r="Z1622" s="23" t="s">
        <v>37</v>
      </c>
      <c r="AA1622" s="12" t="s">
        <v>169</v>
      </c>
      <c r="AB1622" s="51"/>
      <c r="AC1622" s="23"/>
      <c r="AF1622" s="23"/>
    </row>
    <row r="1623" spans="1:32" ht="15" customHeight="1" x14ac:dyDescent="0.25">
      <c r="A1623" s="30" t="s">
        <v>1945</v>
      </c>
      <c r="B1623" s="25">
        <v>45636</v>
      </c>
      <c r="C1623" s="29">
        <f>YEAR(B1623) - YEAR(_xlfn.MINIFS($B:$B, $A:$A, A1623)) + 1</f>
        <v>1</v>
      </c>
      <c r="D1623" s="15">
        <f>IF(C1623=1, 1500 - SUMIFS($Y:$Y, $A:$A, A1623, $C:$C, C1623, $E:$E, "Approved", $Z:$Z, "&lt;&gt;PFA GC", $F:$F, "&lt;&gt;No"),
   IF(C1623=2, 1000 - SUMIFS($Y:$Y, $A:$A, A1623, $C:$C, C1623, $E:$E, "Approved", $Z:$Z, "&lt;&gt;PFA GC", $F:$F, "&lt;&gt;No"),
   IF(C1623&gt;=3, 500 - SUMIFS($Y:$Y, $A:$A, A1623, $C:$C, C1623, $E:$E, "Approved", $Z:$Z, "&lt;&gt;PFA GC", $F:$F, "&lt;&gt;No"), "")))</f>
        <v>12</v>
      </c>
      <c r="E1623" s="16" t="s">
        <v>28</v>
      </c>
      <c r="F1623" s="28">
        <v>45644</v>
      </c>
      <c r="G1623" s="28" t="s">
        <v>30</v>
      </c>
      <c r="H1623" s="23" t="s">
        <v>93</v>
      </c>
      <c r="I1623" s="23" t="s">
        <v>94</v>
      </c>
      <c r="J1623" s="23">
        <v>68528</v>
      </c>
      <c r="K1623" s="37" t="s">
        <v>95</v>
      </c>
      <c r="L1623" s="20">
        <v>26581</v>
      </c>
      <c r="M1623" s="37" t="s">
        <v>101</v>
      </c>
      <c r="N1623" s="37" t="s">
        <v>102</v>
      </c>
      <c r="O1623" s="37" t="s">
        <v>98</v>
      </c>
      <c r="P1623" s="37" t="s">
        <v>270</v>
      </c>
      <c r="Q1623" s="37" t="s">
        <v>114</v>
      </c>
      <c r="R1623" s="7" t="s">
        <v>488</v>
      </c>
      <c r="S1623" s="23">
        <v>2</v>
      </c>
      <c r="T1623" s="43">
        <v>2003.1</v>
      </c>
      <c r="U1623" s="7">
        <v>28</v>
      </c>
      <c r="V1623" s="41" t="s">
        <v>81</v>
      </c>
      <c r="W1623" s="23" t="s">
        <v>610</v>
      </c>
      <c r="X1623" s="7" t="s">
        <v>43</v>
      </c>
      <c r="Y1623" s="10">
        <v>544</v>
      </c>
      <c r="Z1623" s="23" t="s">
        <v>232</v>
      </c>
      <c r="AA1623" s="12" t="s">
        <v>1031</v>
      </c>
      <c r="AB1623" s="51"/>
      <c r="AC1623" s="23"/>
      <c r="AF1623" s="23"/>
    </row>
    <row r="1624" spans="1:32" ht="15" customHeight="1" x14ac:dyDescent="0.25">
      <c r="A1624" s="30" t="s">
        <v>1989</v>
      </c>
      <c r="B1624" s="25">
        <v>45636</v>
      </c>
      <c r="C1624" s="29">
        <f>YEAR(B1624) - YEAR(_xlfn.MINIFS($B:$B, $A:$A, A1624)) + 1</f>
        <v>1</v>
      </c>
      <c r="D1624" s="15">
        <f>IF(C1624=1, 1500 - SUMIFS($Y:$Y, $A:$A, A1624, $C:$C, C1624, $E:$E, "Approved", $Z:$Z, "&lt;&gt;PFA GC", $F:$F, "&lt;&gt;No"),
   IF(C1624=2, 1000 - SUMIFS($Y:$Y, $A:$A, A1624, $C:$C, C1624, $E:$E, "Approved", $Z:$Z, "&lt;&gt;PFA GC", $F:$F, "&lt;&gt;No"),
   IF(C1624&gt;=3, 500 - SUMIFS($Y:$Y, $A:$A, A1624, $C:$C, C1624, $E:$E, "Approved", $Z:$Z, "&lt;&gt;PFA GC", $F:$F, "&lt;&gt;No"), "")))</f>
        <v>689</v>
      </c>
      <c r="E1624" s="16" t="s">
        <v>28</v>
      </c>
      <c r="F1624" s="28">
        <v>45644</v>
      </c>
      <c r="G1624" s="28" t="s">
        <v>30</v>
      </c>
      <c r="H1624" s="23" t="s">
        <v>1029</v>
      </c>
      <c r="I1624" s="23" t="s">
        <v>94</v>
      </c>
      <c r="J1624" s="23">
        <v>68961</v>
      </c>
      <c r="K1624" s="37" t="s">
        <v>95</v>
      </c>
      <c r="L1624" s="20">
        <v>30676</v>
      </c>
      <c r="M1624" s="37" t="s">
        <v>101</v>
      </c>
      <c r="N1624" s="37" t="s">
        <v>97</v>
      </c>
      <c r="O1624" s="37" t="s">
        <v>98</v>
      </c>
      <c r="P1624" s="37" t="s">
        <v>270</v>
      </c>
      <c r="Q1624" s="37" t="s">
        <v>114</v>
      </c>
      <c r="R1624" s="7" t="s">
        <v>499</v>
      </c>
      <c r="S1624" s="23">
        <v>1</v>
      </c>
      <c r="T1624" s="43">
        <v>1038</v>
      </c>
      <c r="U1624" s="7">
        <v>100</v>
      </c>
      <c r="V1624" s="48" t="s">
        <v>144</v>
      </c>
      <c r="W1624" s="23" t="s">
        <v>844</v>
      </c>
      <c r="X1624" s="7" t="s">
        <v>43</v>
      </c>
      <c r="Y1624" s="10">
        <v>311</v>
      </c>
      <c r="Z1624" s="23" t="s">
        <v>232</v>
      </c>
      <c r="AA1624" s="12" t="s">
        <v>1030</v>
      </c>
      <c r="AB1624" s="51"/>
      <c r="AC1624" s="23"/>
      <c r="AF1624" s="23"/>
    </row>
    <row r="1625" spans="1:32" ht="15" customHeight="1" x14ac:dyDescent="0.25">
      <c r="A1625" s="30" t="s">
        <v>1989</v>
      </c>
      <c r="B1625" s="25">
        <v>45636</v>
      </c>
      <c r="C1625" s="29">
        <f>YEAR(B1625) - YEAR(_xlfn.MINIFS($B:$B, $A:$A, A1625)) + 1</f>
        <v>1</v>
      </c>
      <c r="D1625" s="15">
        <f>IF(C1625=1, 1500 - SUMIFS($Y:$Y, $A:$A, A1625, $C:$C, C1625, $E:$E, "Approved", $Z:$Z, "&lt;&gt;PFA GC", $F:$F, "&lt;&gt;No"),
   IF(C1625=2, 1000 - SUMIFS($Y:$Y, $A:$A, A1625, $C:$C, C1625, $E:$E, "Approved", $Z:$Z, "&lt;&gt;PFA GC", $F:$F, "&lt;&gt;No"),
   IF(C1625&gt;=3, 500 - SUMIFS($Y:$Y, $A:$A, A1625, $C:$C, C1625, $E:$E, "Approved", $Z:$Z, "&lt;&gt;PFA GC", $F:$F, "&lt;&gt;No"), "")))</f>
        <v>689</v>
      </c>
      <c r="E1625" s="16" t="s">
        <v>28</v>
      </c>
      <c r="F1625" s="28">
        <v>45646</v>
      </c>
      <c r="G1625" s="28" t="s">
        <v>30</v>
      </c>
      <c r="H1625" s="23" t="s">
        <v>1029</v>
      </c>
      <c r="I1625" s="23" t="s">
        <v>94</v>
      </c>
      <c r="J1625" s="23">
        <v>68961</v>
      </c>
      <c r="K1625" s="37" t="s">
        <v>95</v>
      </c>
      <c r="L1625" s="20">
        <v>30676</v>
      </c>
      <c r="M1625" s="37" t="s">
        <v>101</v>
      </c>
      <c r="N1625" s="37" t="s">
        <v>97</v>
      </c>
      <c r="O1625" s="37" t="s">
        <v>98</v>
      </c>
      <c r="P1625" s="37" t="s">
        <v>270</v>
      </c>
      <c r="Q1625" s="37" t="s">
        <v>114</v>
      </c>
      <c r="R1625" s="7" t="s">
        <v>499</v>
      </c>
      <c r="S1625" s="23">
        <v>1</v>
      </c>
      <c r="T1625" s="43">
        <v>1038</v>
      </c>
      <c r="U1625" s="7">
        <v>100</v>
      </c>
      <c r="V1625" s="22" t="s">
        <v>144</v>
      </c>
      <c r="W1625" s="23" t="s">
        <v>844</v>
      </c>
      <c r="X1625" s="7" t="s">
        <v>40</v>
      </c>
      <c r="Y1625" s="10">
        <v>500</v>
      </c>
      <c r="Z1625" s="23" t="s">
        <v>37</v>
      </c>
      <c r="AA1625" s="12" t="s">
        <v>169</v>
      </c>
      <c r="AB1625" s="51"/>
      <c r="AC1625" s="23"/>
      <c r="AF1625" s="23"/>
    </row>
    <row r="1626" spans="1:32" ht="15" customHeight="1" x14ac:dyDescent="0.25">
      <c r="A1626" s="30" t="s">
        <v>1991</v>
      </c>
      <c r="B1626" s="25">
        <v>45636</v>
      </c>
      <c r="C1626" s="29">
        <f>YEAR(B1626) - YEAR(_xlfn.MINIFS($B:$B, $A:$A, A1626)) + 1</f>
        <v>1</v>
      </c>
      <c r="D1626" s="15">
        <f>IF(C1626=1, 1500 - SUMIFS($Y:$Y, $A:$A, A1626, $C:$C, C1626, $E:$E, "Approved", $Z:$Z, "&lt;&gt;PFA GC", $F:$F, "&lt;&gt;No"),
   IF(C1626=2, 1000 - SUMIFS($Y:$Y, $A:$A, A1626, $C:$C, C1626, $E:$E, "Approved", $Z:$Z, "&lt;&gt;PFA GC", $F:$F, "&lt;&gt;No"),
   IF(C1626&gt;=3, 500 - SUMIFS($Y:$Y, $A:$A, A1626, $C:$C, C1626, $E:$E, "Approved", $Z:$Z, "&lt;&gt;PFA GC", $F:$F, "&lt;&gt;No"), "")))</f>
        <v>384.11999999999989</v>
      </c>
      <c r="E1626" s="16" t="s">
        <v>28</v>
      </c>
      <c r="F1626" s="28">
        <v>45650</v>
      </c>
      <c r="G1626" s="28" t="s">
        <v>30</v>
      </c>
      <c r="H1626" s="23" t="s">
        <v>1034</v>
      </c>
      <c r="I1626" s="23" t="s">
        <v>94</v>
      </c>
      <c r="J1626" s="23">
        <v>68415</v>
      </c>
      <c r="K1626" s="37" t="s">
        <v>95</v>
      </c>
      <c r="L1626" s="20">
        <v>30683</v>
      </c>
      <c r="M1626" s="37" t="s">
        <v>96</v>
      </c>
      <c r="N1626" s="37" t="s">
        <v>97</v>
      </c>
      <c r="O1626" s="37" t="s">
        <v>98</v>
      </c>
      <c r="P1626" s="37" t="s">
        <v>270</v>
      </c>
      <c r="Q1626" s="37" t="s">
        <v>231</v>
      </c>
      <c r="R1626" s="7" t="s">
        <v>507</v>
      </c>
      <c r="S1626" s="23">
        <v>5</v>
      </c>
      <c r="T1626" s="43">
        <v>8500</v>
      </c>
      <c r="U1626" s="7">
        <v>120</v>
      </c>
      <c r="V1626" s="22" t="s">
        <v>85</v>
      </c>
      <c r="W1626" s="23" t="s">
        <v>107</v>
      </c>
      <c r="X1626" s="7" t="s">
        <v>43</v>
      </c>
      <c r="Y1626" s="10">
        <v>1115.8800000000001</v>
      </c>
      <c r="Z1626" s="23"/>
      <c r="AA1626" s="12" t="s">
        <v>1035</v>
      </c>
      <c r="AB1626" s="51"/>
      <c r="AC1626" s="23"/>
      <c r="AF1626" s="23"/>
    </row>
    <row r="1627" spans="1:32" ht="15" customHeight="1" x14ac:dyDescent="0.25">
      <c r="A1627" s="30" t="s">
        <v>1992</v>
      </c>
      <c r="B1627" s="25">
        <v>45637</v>
      </c>
      <c r="C1627" s="29">
        <f>YEAR(B1627) - YEAR(_xlfn.MINIFS($B:$B, $A:$A, A1627)) + 1</f>
        <v>1</v>
      </c>
      <c r="D1627" s="15">
        <f>IF(C1627=1, 1500 - SUMIFS($Y:$Y, $A:$A, A1627, $C:$C, C1627, $E:$E, "Approved", $Z:$Z, "&lt;&gt;PFA GC", $F:$F, "&lt;&gt;No"),
   IF(C1627=2, 1000 - SUMIFS($Y:$Y, $A:$A, A1627, $C:$C, C1627, $E:$E, "Approved", $Z:$Z, "&lt;&gt;PFA GC", $F:$F, "&lt;&gt;No"),
   IF(C1627&gt;=3, 500 - SUMIFS($Y:$Y, $A:$A, A1627, $C:$C, C1627, $E:$E, "Approved", $Z:$Z, "&lt;&gt;PFA GC", $F:$F, "&lt;&gt;No"), "")))</f>
        <v>264.20000000000005</v>
      </c>
      <c r="E1627" s="16" t="s">
        <v>28</v>
      </c>
      <c r="F1627" s="28">
        <v>45644</v>
      </c>
      <c r="G1627" s="28" t="s">
        <v>30</v>
      </c>
      <c r="H1627" s="23" t="s">
        <v>93</v>
      </c>
      <c r="I1627" s="23" t="s">
        <v>94</v>
      </c>
      <c r="J1627" s="23">
        <v>68505</v>
      </c>
      <c r="K1627" s="37" t="s">
        <v>95</v>
      </c>
      <c r="L1627" s="20">
        <v>24026</v>
      </c>
      <c r="M1627" s="37" t="s">
        <v>235</v>
      </c>
      <c r="N1627" s="37" t="s">
        <v>102</v>
      </c>
      <c r="O1627" s="37" t="s">
        <v>98</v>
      </c>
      <c r="P1627" s="37" t="s">
        <v>303</v>
      </c>
      <c r="Q1627" s="37" t="s">
        <v>114</v>
      </c>
      <c r="R1627" s="7" t="s">
        <v>507</v>
      </c>
      <c r="S1627" s="23">
        <v>3</v>
      </c>
      <c r="T1627" s="43">
        <v>5456</v>
      </c>
      <c r="U1627" s="7">
        <v>20</v>
      </c>
      <c r="V1627" s="41" t="s">
        <v>81</v>
      </c>
      <c r="W1627" s="23" t="s">
        <v>610</v>
      </c>
      <c r="X1627" s="7" t="s">
        <v>45</v>
      </c>
      <c r="Y1627" s="10">
        <v>278.31</v>
      </c>
      <c r="Z1627" s="23" t="s">
        <v>232</v>
      </c>
      <c r="AA1627" s="12" t="s">
        <v>104</v>
      </c>
      <c r="AB1627" s="51"/>
      <c r="AC1627" s="23"/>
      <c r="AF1627" s="23"/>
    </row>
    <row r="1628" spans="1:32" ht="15" customHeight="1" x14ac:dyDescent="0.25">
      <c r="A1628" s="30" t="s">
        <v>1992</v>
      </c>
      <c r="B1628" s="25">
        <v>45637</v>
      </c>
      <c r="C1628" s="29">
        <f>YEAR(B1628) - YEAR(_xlfn.MINIFS($B:$B, $A:$A, A1628)) + 1</f>
        <v>1</v>
      </c>
      <c r="D1628" s="15">
        <f>IF(C1628=1, 1500 - SUMIFS($Y:$Y, $A:$A, A1628, $C:$C, C1628, $E:$E, "Approved", $Z:$Z, "&lt;&gt;PFA GC", $F:$F, "&lt;&gt;No"),
   IF(C1628=2, 1000 - SUMIFS($Y:$Y, $A:$A, A1628, $C:$C, C1628, $E:$E, "Approved", $Z:$Z, "&lt;&gt;PFA GC", $F:$F, "&lt;&gt;No"),
   IF(C1628&gt;=3, 500 - SUMIFS($Y:$Y, $A:$A, A1628, $C:$C, C1628, $E:$E, "Approved", $Z:$Z, "&lt;&gt;PFA GC", $F:$F, "&lt;&gt;No"), "")))</f>
        <v>264.20000000000005</v>
      </c>
      <c r="E1628" s="16" t="s">
        <v>28</v>
      </c>
      <c r="F1628" s="28">
        <v>45644</v>
      </c>
      <c r="G1628" s="28" t="s">
        <v>30</v>
      </c>
      <c r="H1628" s="23" t="s">
        <v>93</v>
      </c>
      <c r="I1628" s="23" t="s">
        <v>94</v>
      </c>
      <c r="J1628" s="23">
        <v>68505</v>
      </c>
      <c r="K1628" s="37" t="s">
        <v>95</v>
      </c>
      <c r="L1628" s="20">
        <v>24026</v>
      </c>
      <c r="M1628" s="37" t="s">
        <v>235</v>
      </c>
      <c r="N1628" s="37" t="s">
        <v>102</v>
      </c>
      <c r="O1628" s="37" t="s">
        <v>98</v>
      </c>
      <c r="P1628" s="37" t="s">
        <v>303</v>
      </c>
      <c r="Q1628" s="37" t="s">
        <v>114</v>
      </c>
      <c r="R1628" s="7" t="s">
        <v>507</v>
      </c>
      <c r="S1628" s="23">
        <v>3</v>
      </c>
      <c r="T1628" s="43">
        <v>5456</v>
      </c>
      <c r="U1628" s="7">
        <v>20</v>
      </c>
      <c r="V1628" s="41" t="s">
        <v>81</v>
      </c>
      <c r="W1628" s="23" t="s">
        <v>610</v>
      </c>
      <c r="X1628" s="7" t="s">
        <v>43</v>
      </c>
      <c r="Y1628" s="10">
        <v>957.49</v>
      </c>
      <c r="Z1628" s="23" t="s">
        <v>232</v>
      </c>
      <c r="AA1628" s="12" t="s">
        <v>1036</v>
      </c>
      <c r="AB1628" s="51"/>
      <c r="AC1628" s="23"/>
      <c r="AF1628" s="23"/>
    </row>
    <row r="1629" spans="1:32" ht="15" customHeight="1" x14ac:dyDescent="0.25">
      <c r="A1629" s="30" t="s">
        <v>1790</v>
      </c>
      <c r="B1629" s="25">
        <v>45638</v>
      </c>
      <c r="C1629" s="29">
        <f>YEAR(B1629) - YEAR(_xlfn.MINIFS($B:$B, $A:$A, A1629)) + 1</f>
        <v>1</v>
      </c>
      <c r="D1629" s="15">
        <f>IF(C1629=1, 1500 - SUMIFS($Y:$Y, $A:$A, A1629, $C:$C, C1629, $E:$E, "Approved", $Z:$Z, "&lt;&gt;PFA GC", $F:$F, "&lt;&gt;No"),
   IF(C1629=2, 1000 - SUMIFS($Y:$Y, $A:$A, A1629, $C:$C, C1629, $E:$E, "Approved", $Z:$Z, "&lt;&gt;PFA GC", $F:$F, "&lt;&gt;No"),
   IF(C1629&gt;=3, 500 - SUMIFS($Y:$Y, $A:$A, A1629, $C:$C, C1629, $E:$E, "Approved", $Z:$Z, "&lt;&gt;PFA GC", $F:$F, "&lt;&gt;No"), "")))</f>
        <v>196.65000000000009</v>
      </c>
      <c r="E1629" s="16" t="s">
        <v>28</v>
      </c>
      <c r="F1629" s="49">
        <v>45663</v>
      </c>
      <c r="G1629" s="49" t="s">
        <v>30</v>
      </c>
      <c r="H1629" s="23" t="s">
        <v>93</v>
      </c>
      <c r="I1629" s="23" t="s">
        <v>94</v>
      </c>
      <c r="J1629" s="23">
        <v>68521</v>
      </c>
      <c r="K1629" s="37" t="s">
        <v>95</v>
      </c>
      <c r="L1629" s="20">
        <v>18446</v>
      </c>
      <c r="M1629" s="37" t="s">
        <v>96</v>
      </c>
      <c r="N1629" s="37" t="s">
        <v>102</v>
      </c>
      <c r="O1629" s="37" t="s">
        <v>98</v>
      </c>
      <c r="P1629" s="37" t="s">
        <v>270</v>
      </c>
      <c r="Q1629" s="37" t="s">
        <v>114</v>
      </c>
      <c r="R1629" s="7" t="s">
        <v>517</v>
      </c>
      <c r="S1629" s="23">
        <v>2</v>
      </c>
      <c r="T1629" s="43">
        <v>4022.68</v>
      </c>
      <c r="U1629" s="7">
        <v>37</v>
      </c>
      <c r="V1629" s="34" t="s">
        <v>81</v>
      </c>
      <c r="W1629" s="23" t="s">
        <v>610</v>
      </c>
      <c r="X1629" s="7" t="s">
        <v>34</v>
      </c>
      <c r="Y1629" s="10">
        <v>250</v>
      </c>
      <c r="Z1629" s="23" t="s">
        <v>37</v>
      </c>
      <c r="AA1629" s="12" t="s">
        <v>52</v>
      </c>
      <c r="AB1629" s="51"/>
      <c r="AC1629" s="23" t="s">
        <v>136</v>
      </c>
      <c r="AF1629" s="23"/>
    </row>
    <row r="1630" spans="1:32" ht="15" customHeight="1" x14ac:dyDescent="0.25">
      <c r="A1630" s="30" t="s">
        <v>1993</v>
      </c>
      <c r="B1630" s="25">
        <v>45638</v>
      </c>
      <c r="C1630" s="29">
        <f>YEAR(B1630) - YEAR(_xlfn.MINIFS($B:$B, $A:$A, A1630)) + 1</f>
        <v>1</v>
      </c>
      <c r="D1630" s="15">
        <f>IF(C1630=1, 1500 - SUMIFS($Y:$Y, $A:$A, A1630, $C:$C, C1630, $E:$E, "Approved", $Z:$Z, "&lt;&gt;PFA GC", $F:$F, "&lt;&gt;No"),
   IF(C1630=2, 1000 - SUMIFS($Y:$Y, $A:$A, A1630, $C:$C, C1630, $E:$E, "Approved", $Z:$Z, "&lt;&gt;PFA GC", $F:$F, "&lt;&gt;No"),
   IF(C1630&gt;=3, 500 - SUMIFS($Y:$Y, $A:$A, A1630, $C:$C, C1630, $E:$E, "Approved", $Z:$Z, "&lt;&gt;PFA GC", $F:$F, "&lt;&gt;No"), "")))</f>
        <v>176.34000000000015</v>
      </c>
      <c r="E1630" s="16" t="s">
        <v>28</v>
      </c>
      <c r="F1630" s="28">
        <v>45643</v>
      </c>
      <c r="G1630" s="28" t="s">
        <v>30</v>
      </c>
      <c r="H1630" s="23" t="s">
        <v>446</v>
      </c>
      <c r="I1630" s="23" t="s">
        <v>94</v>
      </c>
      <c r="J1630" s="23">
        <v>68104</v>
      </c>
      <c r="K1630" s="37" t="s">
        <v>95</v>
      </c>
      <c r="L1630" s="20">
        <v>19519</v>
      </c>
      <c r="M1630" s="37" t="s">
        <v>101</v>
      </c>
      <c r="N1630" s="37" t="s">
        <v>102</v>
      </c>
      <c r="O1630" s="37" t="s">
        <v>98</v>
      </c>
      <c r="P1630" s="37" t="s">
        <v>270</v>
      </c>
      <c r="Q1630" s="37" t="s">
        <v>114</v>
      </c>
      <c r="R1630" s="7" t="s">
        <v>486</v>
      </c>
      <c r="S1630" s="23">
        <v>0</v>
      </c>
      <c r="T1630" s="43">
        <v>1308</v>
      </c>
      <c r="U1630" s="7">
        <v>23.6</v>
      </c>
      <c r="V1630" s="22" t="s">
        <v>32</v>
      </c>
      <c r="W1630" s="23" t="s">
        <v>1037</v>
      </c>
      <c r="X1630" s="7" t="s">
        <v>45</v>
      </c>
      <c r="Y1630" s="10">
        <v>131.82</v>
      </c>
      <c r="Z1630" s="23" t="s">
        <v>232</v>
      </c>
      <c r="AA1630" s="12" t="s">
        <v>55</v>
      </c>
      <c r="AB1630" s="51"/>
      <c r="AC1630" s="23"/>
      <c r="AF1630" s="23"/>
    </row>
    <row r="1631" spans="1:32" ht="15" customHeight="1" x14ac:dyDescent="0.25">
      <c r="A1631" s="30" t="s">
        <v>1993</v>
      </c>
      <c r="B1631" s="25">
        <v>45638</v>
      </c>
      <c r="C1631" s="29">
        <f>YEAR(B1631) - YEAR(_xlfn.MINIFS($B:$B, $A:$A, A1631)) + 1</f>
        <v>1</v>
      </c>
      <c r="D1631" s="15">
        <f>IF(C1631=1, 1500 - SUMIFS($Y:$Y, $A:$A, A1631, $C:$C, C1631, $E:$E, "Approved", $Z:$Z, "&lt;&gt;PFA GC", $F:$F, "&lt;&gt;No"),
   IF(C1631=2, 1000 - SUMIFS($Y:$Y, $A:$A, A1631, $C:$C, C1631, $E:$E, "Approved", $Z:$Z, "&lt;&gt;PFA GC", $F:$F, "&lt;&gt;No"),
   IF(C1631&gt;=3, 500 - SUMIFS($Y:$Y, $A:$A, A1631, $C:$C, C1631, $E:$E, "Approved", $Z:$Z, "&lt;&gt;PFA GC", $F:$F, "&lt;&gt;No"), "")))</f>
        <v>176.34000000000015</v>
      </c>
      <c r="E1631" s="16" t="s">
        <v>28</v>
      </c>
      <c r="F1631" s="28">
        <v>45671</v>
      </c>
      <c r="G1631" s="28" t="s">
        <v>30</v>
      </c>
      <c r="H1631" s="23" t="s">
        <v>446</v>
      </c>
      <c r="I1631" s="23" t="s">
        <v>94</v>
      </c>
      <c r="J1631" s="23">
        <v>68104</v>
      </c>
      <c r="K1631" s="37" t="s">
        <v>95</v>
      </c>
      <c r="L1631" s="20">
        <v>19519</v>
      </c>
      <c r="M1631" s="37" t="s">
        <v>101</v>
      </c>
      <c r="N1631" s="37" t="s">
        <v>102</v>
      </c>
      <c r="O1631" s="37" t="s">
        <v>98</v>
      </c>
      <c r="P1631" s="37" t="s">
        <v>270</v>
      </c>
      <c r="Q1631" s="37" t="s">
        <v>114</v>
      </c>
      <c r="R1631" s="7" t="s">
        <v>486</v>
      </c>
      <c r="S1631" s="23">
        <v>0</v>
      </c>
      <c r="T1631" s="43">
        <v>1308</v>
      </c>
      <c r="U1631" s="7">
        <v>23.6</v>
      </c>
      <c r="V1631" s="22" t="s">
        <v>32</v>
      </c>
      <c r="W1631" s="23" t="s">
        <v>1037</v>
      </c>
      <c r="X1631" s="7" t="s">
        <v>45</v>
      </c>
      <c r="Y1631" s="10">
        <v>291.83999999999997</v>
      </c>
      <c r="Z1631" s="23" t="s">
        <v>232</v>
      </c>
      <c r="AA1631" s="12" t="s">
        <v>54</v>
      </c>
      <c r="AB1631" s="51"/>
      <c r="AC1631" s="23"/>
      <c r="AF1631" s="23"/>
    </row>
    <row r="1632" spans="1:32" ht="15" customHeight="1" x14ac:dyDescent="0.25">
      <c r="A1632" s="30" t="s">
        <v>1993</v>
      </c>
      <c r="B1632" s="25">
        <v>45638</v>
      </c>
      <c r="C1632" s="29">
        <f>YEAR(B1632) - YEAR(_xlfn.MINIFS($B:$B, $A:$A, A1632)) + 1</f>
        <v>1</v>
      </c>
      <c r="D1632" s="15">
        <f>IF(C1632=1, 1500 - SUMIFS($Y:$Y, $A:$A, A1632, $C:$C, C1632, $E:$E, "Approved", $Z:$Z, "&lt;&gt;PFA GC", $F:$F, "&lt;&gt;No"),
   IF(C1632=2, 1000 - SUMIFS($Y:$Y, $A:$A, A1632, $C:$C, C1632, $E:$E, "Approved", $Z:$Z, "&lt;&gt;PFA GC", $F:$F, "&lt;&gt;No"),
   IF(C1632&gt;=3, 500 - SUMIFS($Y:$Y, $A:$A, A1632, $C:$C, C1632, $E:$E, "Approved", $Z:$Z, "&lt;&gt;PFA GC", $F:$F, "&lt;&gt;No"), "")))</f>
        <v>176.34000000000015</v>
      </c>
      <c r="E1632" s="16" t="s">
        <v>28</v>
      </c>
      <c r="F1632" s="28">
        <v>45644</v>
      </c>
      <c r="G1632" s="28" t="s">
        <v>30</v>
      </c>
      <c r="H1632" s="23" t="s">
        <v>446</v>
      </c>
      <c r="I1632" s="23" t="s">
        <v>94</v>
      </c>
      <c r="J1632" s="23">
        <v>68104</v>
      </c>
      <c r="K1632" s="37" t="s">
        <v>95</v>
      </c>
      <c r="L1632" s="20">
        <v>19519</v>
      </c>
      <c r="M1632" s="37" t="s">
        <v>101</v>
      </c>
      <c r="N1632" s="37" t="s">
        <v>102</v>
      </c>
      <c r="O1632" s="37" t="s">
        <v>98</v>
      </c>
      <c r="P1632" s="37" t="s">
        <v>270</v>
      </c>
      <c r="Q1632" s="37" t="s">
        <v>114</v>
      </c>
      <c r="R1632" s="7" t="s">
        <v>486</v>
      </c>
      <c r="S1632" s="23">
        <v>0</v>
      </c>
      <c r="T1632" s="43">
        <v>1308</v>
      </c>
      <c r="U1632" s="7">
        <v>23.6</v>
      </c>
      <c r="V1632" s="22" t="s">
        <v>32</v>
      </c>
      <c r="W1632" s="23" t="s">
        <v>1037</v>
      </c>
      <c r="X1632" s="7" t="s">
        <v>43</v>
      </c>
      <c r="Y1632" s="10">
        <v>900</v>
      </c>
      <c r="Z1632" s="23" t="s">
        <v>232</v>
      </c>
      <c r="AA1632" s="12" t="s">
        <v>1040</v>
      </c>
      <c r="AB1632" s="51"/>
      <c r="AC1632" s="23"/>
      <c r="AF1632" s="23"/>
    </row>
    <row r="1633" spans="1:32" ht="15" customHeight="1" x14ac:dyDescent="0.25">
      <c r="A1633" s="30" t="s">
        <v>1994</v>
      </c>
      <c r="B1633" s="25">
        <v>45638</v>
      </c>
      <c r="C1633" s="29">
        <f>YEAR(B1633) - YEAR(_xlfn.MINIFS($B:$B, $A:$A, A1633)) + 1</f>
        <v>1</v>
      </c>
      <c r="D1633" s="15">
        <f>IF(C1633=1, 1500 - SUMIFS($Y:$Y, $A:$A, A1633, $C:$C, C1633, $E:$E, "Approved", $Z:$Z, "&lt;&gt;PFA GC", $F:$F, "&lt;&gt;No"),
   IF(C1633=2, 1000 - SUMIFS($Y:$Y, $A:$A, A1633, $C:$C, C1633, $E:$E, "Approved", $Z:$Z, "&lt;&gt;PFA GC", $F:$F, "&lt;&gt;No"),
   IF(C1633&gt;=3, 500 - SUMIFS($Y:$Y, $A:$A, A1633, $C:$C, C1633, $E:$E, "Approved", $Z:$Z, "&lt;&gt;PFA GC", $F:$F, "&lt;&gt;No"), "")))</f>
        <v>1158</v>
      </c>
      <c r="E1633" s="16" t="s">
        <v>28</v>
      </c>
      <c r="F1633" s="28">
        <v>45650</v>
      </c>
      <c r="G1633" s="28" t="s">
        <v>30</v>
      </c>
      <c r="H1633" s="23" t="s">
        <v>100</v>
      </c>
      <c r="I1633" s="23" t="s">
        <v>94</v>
      </c>
      <c r="J1633" s="23">
        <v>68111</v>
      </c>
      <c r="K1633" s="37" t="s">
        <v>95</v>
      </c>
      <c r="L1633" s="20">
        <v>32691</v>
      </c>
      <c r="M1633" s="37" t="s">
        <v>101</v>
      </c>
      <c r="N1633" s="37" t="s">
        <v>97</v>
      </c>
      <c r="O1633" s="37" t="s">
        <v>850</v>
      </c>
      <c r="P1633" s="37" t="s">
        <v>270</v>
      </c>
      <c r="Q1633" s="37" t="s">
        <v>114</v>
      </c>
      <c r="R1633" s="7" t="s">
        <v>488</v>
      </c>
      <c r="S1633" s="23">
        <v>3</v>
      </c>
      <c r="T1633" s="43">
        <v>300</v>
      </c>
      <c r="U1633" s="7">
        <v>3</v>
      </c>
      <c r="V1633" s="34" t="s">
        <v>68</v>
      </c>
      <c r="W1633" s="23" t="s">
        <v>1038</v>
      </c>
      <c r="X1633" s="7" t="s">
        <v>43</v>
      </c>
      <c r="Y1633" s="10">
        <v>342</v>
      </c>
      <c r="Z1633" s="23" t="s">
        <v>232</v>
      </c>
      <c r="AA1633" s="12" t="s">
        <v>1039</v>
      </c>
      <c r="AB1633" s="51"/>
      <c r="AC1633" s="23"/>
      <c r="AF1633" s="23"/>
    </row>
    <row r="1634" spans="1:32" ht="15" customHeight="1" x14ac:dyDescent="0.25">
      <c r="A1634" s="30" t="s">
        <v>1747</v>
      </c>
      <c r="B1634" s="25">
        <v>45639</v>
      </c>
      <c r="C1634" s="44">
        <f>YEAR(B1634) - YEAR(_xlfn.MINIFS($B:$B, $A:$A, A1634)) + 1</f>
        <v>1</v>
      </c>
      <c r="D1634" s="15">
        <f>IF(C1634=1, 1500 - SUMIFS($Y:$Y, $A:$A, A1634, $C:$C, C1634, $E:$E, "Approved", $Z:$Z, "&lt;&gt;PFA GC", $F:$F, "&lt;&gt;No"),
   IF(C1634=2, 1000 - SUMIFS($Y:$Y, $A:$A, A1634, $C:$C, C1634, $E:$E, "Approved", $Z:$Z, "&lt;&gt;PFA GC", $F:$F, "&lt;&gt;No"),
   IF(C1634&gt;=3, 500 - SUMIFS($Y:$Y, $A:$A, A1634, $C:$C, C1634, $E:$E, "Approved", $Z:$Z, "&lt;&gt;PFA GC", $F:$F, "&lt;&gt;No"), "")))</f>
        <v>718.62</v>
      </c>
      <c r="E1634" s="16" t="s">
        <v>28</v>
      </c>
      <c r="F1634" s="28">
        <v>45644</v>
      </c>
      <c r="G1634" s="28" t="s">
        <v>30</v>
      </c>
      <c r="H1634" s="23" t="s">
        <v>775</v>
      </c>
      <c r="I1634" s="23" t="s">
        <v>94</v>
      </c>
      <c r="J1634" s="23">
        <v>68901</v>
      </c>
      <c r="K1634" s="37" t="s">
        <v>95</v>
      </c>
      <c r="L1634" s="20">
        <v>17199</v>
      </c>
      <c r="M1634" s="37" t="s">
        <v>101</v>
      </c>
      <c r="N1634" s="37" t="s">
        <v>97</v>
      </c>
      <c r="O1634" s="37" t="s">
        <v>98</v>
      </c>
      <c r="P1634" s="37" t="s">
        <v>270</v>
      </c>
      <c r="Q1634" s="37" t="s">
        <v>114</v>
      </c>
      <c r="R1634" s="7" t="s">
        <v>486</v>
      </c>
      <c r="S1634" s="23">
        <v>1</v>
      </c>
      <c r="T1634" s="43">
        <v>1641</v>
      </c>
      <c r="U1634" s="7">
        <v>40</v>
      </c>
      <c r="V1634" s="22" t="s">
        <v>32</v>
      </c>
      <c r="W1634" s="23" t="s">
        <v>61</v>
      </c>
      <c r="X1634" s="7" t="s">
        <v>34</v>
      </c>
      <c r="Y1634" s="10">
        <v>250</v>
      </c>
      <c r="Z1634" s="23" t="s">
        <v>35</v>
      </c>
      <c r="AA1634" s="12" t="s">
        <v>52</v>
      </c>
      <c r="AB1634" s="51"/>
      <c r="AC1634" s="23"/>
      <c r="AF1634" s="23"/>
    </row>
    <row r="1635" spans="1:32" ht="15" customHeight="1" x14ac:dyDescent="0.25">
      <c r="A1635" s="30" t="s">
        <v>1881</v>
      </c>
      <c r="B1635" s="25">
        <v>45639</v>
      </c>
      <c r="C1635" s="29">
        <f>YEAR(B1635) - YEAR(_xlfn.MINIFS($B:$B, $A:$A, A1635)) + 1</f>
        <v>1</v>
      </c>
      <c r="D1635" s="15">
        <f>IF(C1635=1, 1500 - SUMIFS($Y:$Y, $A:$A, A1635, $C:$C, C1635, $E:$E, "Approved", $Z:$Z, "&lt;&gt;PFA GC", $F:$F, "&lt;&gt;No"),
   IF(C1635=2, 1000 - SUMIFS($Y:$Y, $A:$A, A1635, $C:$C, C1635, $E:$E, "Approved", $Z:$Z, "&lt;&gt;PFA GC", $F:$F, "&lt;&gt;No"),
   IF(C1635&gt;=3, 500 - SUMIFS($Y:$Y, $A:$A, A1635, $C:$C, C1635, $E:$E, "Approved", $Z:$Z, "&lt;&gt;PFA GC", $F:$F, "&lt;&gt;No"), "")))</f>
        <v>-0.25</v>
      </c>
      <c r="E1635" s="16" t="s">
        <v>28</v>
      </c>
      <c r="F1635" s="49">
        <v>45643</v>
      </c>
      <c r="G1635" s="28" t="s">
        <v>30</v>
      </c>
      <c r="H1635" s="23" t="s">
        <v>93</v>
      </c>
      <c r="I1635" s="23" t="s">
        <v>94</v>
      </c>
      <c r="J1635" s="23">
        <v>68521</v>
      </c>
      <c r="K1635" s="37" t="s">
        <v>106</v>
      </c>
      <c r="L1635" s="20">
        <v>31812</v>
      </c>
      <c r="M1635" s="37" t="s">
        <v>96</v>
      </c>
      <c r="N1635" s="37" t="s">
        <v>97</v>
      </c>
      <c r="O1635" s="37" t="s">
        <v>41</v>
      </c>
      <c r="P1635" s="37" t="s">
        <v>303</v>
      </c>
      <c r="Q1635" s="37" t="s">
        <v>114</v>
      </c>
      <c r="R1635" s="7" t="s">
        <v>115</v>
      </c>
      <c r="S1635" s="23">
        <v>6</v>
      </c>
      <c r="T1635" s="43">
        <v>4000</v>
      </c>
      <c r="U1635" s="7">
        <v>19</v>
      </c>
      <c r="V1635" s="22" t="s">
        <v>85</v>
      </c>
      <c r="W1635" s="23" t="s">
        <v>130</v>
      </c>
      <c r="X1635" s="7" t="s">
        <v>43</v>
      </c>
      <c r="Y1635" s="10">
        <v>610</v>
      </c>
      <c r="Z1635" s="23" t="s">
        <v>232</v>
      </c>
      <c r="AA1635" s="12" t="s">
        <v>1041</v>
      </c>
      <c r="AB1635" s="51"/>
      <c r="AC1635" s="23"/>
      <c r="AF1635" s="23"/>
    </row>
    <row r="1636" spans="1:32" ht="15" customHeight="1" x14ac:dyDescent="0.25">
      <c r="A1636" s="30" t="s">
        <v>1917</v>
      </c>
      <c r="B1636" s="25">
        <v>45642</v>
      </c>
      <c r="C1636" s="29">
        <f>YEAR(B1636) - YEAR(_xlfn.MINIFS($B:$B, $A:$A, A1636)) + 1</f>
        <v>1</v>
      </c>
      <c r="D1636" s="15">
        <f>IF(C1636=1, 1500 - SUMIFS($Y:$Y, $A:$A, A1636, $C:$C, C1636, $E:$E, "Approved", $Z:$Z, "&lt;&gt;PFA GC", $F:$F, "&lt;&gt;No"),
   IF(C1636=2, 1000 - SUMIFS($Y:$Y, $A:$A, A1636, $C:$C, C1636, $E:$E, "Approved", $Z:$Z, "&lt;&gt;PFA GC", $F:$F, "&lt;&gt;No"),
   IF(C1636&gt;=3, 500 - SUMIFS($Y:$Y, $A:$A, A1636, $C:$C, C1636, $E:$E, "Approved", $Z:$Z, "&lt;&gt;PFA GC", $F:$F, "&lt;&gt;No"), "")))</f>
        <v>621.05000000000007</v>
      </c>
      <c r="E1636" s="16" t="s">
        <v>28</v>
      </c>
      <c r="F1636" s="28">
        <v>45650</v>
      </c>
      <c r="G1636" s="28" t="s">
        <v>30</v>
      </c>
      <c r="H1636" s="23" t="s">
        <v>376</v>
      </c>
      <c r="I1636" s="23" t="s">
        <v>94</v>
      </c>
      <c r="J1636" s="23">
        <v>68450</v>
      </c>
      <c r="K1636" s="37" t="s">
        <v>106</v>
      </c>
      <c r="L1636" s="20">
        <v>21273</v>
      </c>
      <c r="M1636" s="37" t="s">
        <v>96</v>
      </c>
      <c r="N1636" s="37" t="s">
        <v>102</v>
      </c>
      <c r="O1636" s="37" t="s">
        <v>41</v>
      </c>
      <c r="P1636" s="37" t="s">
        <v>303</v>
      </c>
      <c r="Q1636" s="37" t="s">
        <v>231</v>
      </c>
      <c r="R1636" s="7" t="s">
        <v>115</v>
      </c>
      <c r="S1636" s="23">
        <v>2</v>
      </c>
      <c r="T1636" s="43">
        <v>0</v>
      </c>
      <c r="U1636" s="7">
        <v>100</v>
      </c>
      <c r="V1636" s="22" t="s">
        <v>85</v>
      </c>
      <c r="W1636" s="23" t="s">
        <v>107</v>
      </c>
      <c r="X1636" s="7" t="s">
        <v>45</v>
      </c>
      <c r="Y1636" s="10">
        <v>128.54</v>
      </c>
      <c r="Z1636" s="23" t="s">
        <v>232</v>
      </c>
      <c r="AA1636" s="12" t="s">
        <v>46</v>
      </c>
      <c r="AB1636" s="51"/>
      <c r="AC1636" s="23"/>
      <c r="AF1636" s="23"/>
    </row>
    <row r="1637" spans="1:32" ht="15" customHeight="1" x14ac:dyDescent="0.25">
      <c r="A1637" s="30" t="s">
        <v>1917</v>
      </c>
      <c r="B1637" s="25">
        <v>45642</v>
      </c>
      <c r="C1637" s="29">
        <f>YEAR(B1637) - YEAR(_xlfn.MINIFS($B:$B, $A:$A, A1637)) + 1</f>
        <v>1</v>
      </c>
      <c r="D1637" s="15">
        <f>IF(C1637=1, 1500 - SUMIFS($Y:$Y, $A:$A, A1637, $C:$C, C1637, $E:$E, "Approved", $Z:$Z, "&lt;&gt;PFA GC", $F:$F, "&lt;&gt;No"),
   IF(C1637=2, 1000 - SUMIFS($Y:$Y, $A:$A, A1637, $C:$C, C1637, $E:$E, "Approved", $Z:$Z, "&lt;&gt;PFA GC", $F:$F, "&lt;&gt;No"),
   IF(C1637&gt;=3, 500 - SUMIFS($Y:$Y, $A:$A, A1637, $C:$C, C1637, $E:$E, "Approved", $Z:$Z, "&lt;&gt;PFA GC", $F:$F, "&lt;&gt;No"), "")))</f>
        <v>621.05000000000007</v>
      </c>
      <c r="E1637" s="16" t="s">
        <v>28</v>
      </c>
      <c r="F1637" s="28">
        <v>45650</v>
      </c>
      <c r="G1637" s="28" t="s">
        <v>30</v>
      </c>
      <c r="H1637" s="23" t="s">
        <v>376</v>
      </c>
      <c r="I1637" s="23" t="s">
        <v>94</v>
      </c>
      <c r="J1637" s="23">
        <v>68450</v>
      </c>
      <c r="K1637" s="37" t="s">
        <v>106</v>
      </c>
      <c r="L1637" s="20">
        <v>21273</v>
      </c>
      <c r="M1637" s="37" t="s">
        <v>96</v>
      </c>
      <c r="N1637" s="37" t="s">
        <v>102</v>
      </c>
      <c r="O1637" s="37" t="s">
        <v>41</v>
      </c>
      <c r="P1637" s="37" t="s">
        <v>303</v>
      </c>
      <c r="Q1637" s="37" t="s">
        <v>231</v>
      </c>
      <c r="R1637" s="7" t="s">
        <v>115</v>
      </c>
      <c r="S1637" s="23">
        <v>2</v>
      </c>
      <c r="T1637" s="43">
        <v>0</v>
      </c>
      <c r="U1637" s="7">
        <v>100</v>
      </c>
      <c r="V1637" s="48" t="s">
        <v>85</v>
      </c>
      <c r="W1637" s="23" t="s">
        <v>107</v>
      </c>
      <c r="X1637" s="7" t="s">
        <v>45</v>
      </c>
      <c r="Y1637" s="10">
        <v>250.41</v>
      </c>
      <c r="Z1637" s="23" t="s">
        <v>38</v>
      </c>
      <c r="AA1637" s="12" t="s">
        <v>1043</v>
      </c>
      <c r="AB1637" s="51"/>
      <c r="AC1637" s="23"/>
      <c r="AF1637" s="23"/>
    </row>
    <row r="1638" spans="1:32" ht="15" customHeight="1" x14ac:dyDescent="0.25">
      <c r="A1638" s="30" t="s">
        <v>1997</v>
      </c>
      <c r="B1638" s="25">
        <v>45642</v>
      </c>
      <c r="C1638" s="29">
        <f>YEAR(B1638) - YEAR(_xlfn.MINIFS($B:$B, $A:$A, A1638)) + 1</f>
        <v>1</v>
      </c>
      <c r="D1638" s="15">
        <f>IF(C1638=1, 1500 - SUMIFS($Y:$Y, $A:$A, A1638, $C:$C, C1638, $E:$E, "Approved", $Z:$Z, "&lt;&gt;PFA GC", $F:$F, "&lt;&gt;No"),
   IF(C1638=2, 1000 - SUMIFS($Y:$Y, $A:$A, A1638, $C:$C, C1638, $E:$E, "Approved", $Z:$Z, "&lt;&gt;PFA GC", $F:$F, "&lt;&gt;No"),
   IF(C1638&gt;=3, 500 - SUMIFS($Y:$Y, $A:$A, A1638, $C:$C, C1638, $E:$E, "Approved", $Z:$Z, "&lt;&gt;PFA GC", $F:$F, "&lt;&gt;No"), "")))</f>
        <v>1250</v>
      </c>
      <c r="E1638" s="16" t="s">
        <v>28</v>
      </c>
      <c r="F1638" s="28">
        <v>45649</v>
      </c>
      <c r="G1638" s="28" t="s">
        <v>30</v>
      </c>
      <c r="H1638" s="23" t="s">
        <v>1042</v>
      </c>
      <c r="I1638" s="23" t="s">
        <v>94</v>
      </c>
      <c r="J1638" s="23">
        <v>68970</v>
      </c>
      <c r="K1638" s="37" t="s">
        <v>95</v>
      </c>
      <c r="L1638" s="20">
        <v>21712</v>
      </c>
      <c r="M1638" s="37" t="s">
        <v>96</v>
      </c>
      <c r="N1638" s="37" t="s">
        <v>97</v>
      </c>
      <c r="O1638" s="37" t="s">
        <v>98</v>
      </c>
      <c r="P1638" s="37" t="s">
        <v>270</v>
      </c>
      <c r="Q1638" s="37" t="s">
        <v>114</v>
      </c>
      <c r="R1638" s="7" t="s">
        <v>486</v>
      </c>
      <c r="S1638" s="23">
        <v>2</v>
      </c>
      <c r="T1638" s="43">
        <v>4000</v>
      </c>
      <c r="U1638" s="7">
        <v>82</v>
      </c>
      <c r="V1638" s="48" t="s">
        <v>144</v>
      </c>
      <c r="W1638" s="23" t="s">
        <v>844</v>
      </c>
      <c r="X1638" s="7" t="s">
        <v>40</v>
      </c>
      <c r="Y1638" s="10">
        <v>250</v>
      </c>
      <c r="Z1638" s="23" t="s">
        <v>37</v>
      </c>
      <c r="AA1638" s="12" t="s">
        <v>169</v>
      </c>
      <c r="AB1638" s="51"/>
      <c r="AC1638" s="23"/>
      <c r="AF1638" s="23"/>
    </row>
    <row r="1639" spans="1:32" ht="15" customHeight="1" x14ac:dyDescent="0.25">
      <c r="A1639" s="30" t="s">
        <v>1998</v>
      </c>
      <c r="B1639" s="25">
        <v>45642</v>
      </c>
      <c r="C1639" s="29">
        <f>YEAR(B1639) - YEAR(_xlfn.MINIFS($B:$B, $A:$A, A1639)) + 1</f>
        <v>1</v>
      </c>
      <c r="D1639" s="15">
        <f>IF(C1639=1, 1500 - SUMIFS($Y:$Y, $A:$A, A1639, $C:$C, C1639, $E:$E, "Approved", $Z:$Z, "&lt;&gt;PFA GC", $F:$F, "&lt;&gt;No"),
   IF(C1639=2, 1000 - SUMIFS($Y:$Y, $A:$A, A1639, $C:$C, C1639, $E:$E, "Approved", $Z:$Z, "&lt;&gt;PFA GC", $F:$F, "&lt;&gt;No"),
   IF(C1639&gt;=3, 500 - SUMIFS($Y:$Y, $A:$A, A1639, $C:$C, C1639, $E:$E, "Approved", $Z:$Z, "&lt;&gt;PFA GC", $F:$F, "&lt;&gt;No"), "")))</f>
        <v>0</v>
      </c>
      <c r="E1639" s="16" t="s">
        <v>28</v>
      </c>
      <c r="F1639" s="28">
        <v>45650</v>
      </c>
      <c r="G1639" s="28" t="s">
        <v>30</v>
      </c>
      <c r="H1639" s="23" t="s">
        <v>824</v>
      </c>
      <c r="I1639" s="23" t="s">
        <v>471</v>
      </c>
      <c r="J1639" s="23">
        <v>51503</v>
      </c>
      <c r="K1639" s="37" t="s">
        <v>95</v>
      </c>
      <c r="L1639" s="20">
        <v>25925</v>
      </c>
      <c r="M1639" s="37" t="s">
        <v>96</v>
      </c>
      <c r="N1639" s="37" t="s">
        <v>102</v>
      </c>
      <c r="O1639" s="37" t="s">
        <v>98</v>
      </c>
      <c r="P1639" s="37" t="s">
        <v>270</v>
      </c>
      <c r="Q1639" s="37" t="s">
        <v>114</v>
      </c>
      <c r="R1639" s="7" t="s">
        <v>507</v>
      </c>
      <c r="S1639" s="23">
        <v>2</v>
      </c>
      <c r="T1639" s="43">
        <v>2800</v>
      </c>
      <c r="U1639" s="7">
        <v>19</v>
      </c>
      <c r="V1639" s="48" t="s">
        <v>826</v>
      </c>
      <c r="W1639" s="23" t="s">
        <v>827</v>
      </c>
      <c r="X1639" s="7" t="s">
        <v>43</v>
      </c>
      <c r="Y1639" s="10">
        <v>1500</v>
      </c>
      <c r="Z1639" s="23" t="s">
        <v>232</v>
      </c>
      <c r="AA1639" s="12" t="s">
        <v>56</v>
      </c>
      <c r="AB1639" s="51"/>
      <c r="AC1639" s="23"/>
      <c r="AF1639" s="23"/>
    </row>
    <row r="1640" spans="1:32" ht="15" customHeight="1" x14ac:dyDescent="0.25">
      <c r="A1640" s="30" t="s">
        <v>1996</v>
      </c>
      <c r="B1640" s="25">
        <v>45642</v>
      </c>
      <c r="C1640" s="29">
        <f>YEAR(B1640) - YEAR(_xlfn.MINIFS($B:$B, $A:$A, A1640)) + 1</f>
        <v>1</v>
      </c>
      <c r="D1640" s="15">
        <f>IF(C1640=1, 1500 - SUMIFS($Y:$Y, $A:$A, A1640, $C:$C, C1640, $E:$E, "Approved", $Z:$Z, "&lt;&gt;PFA GC", $F:$F, "&lt;&gt;No"),
   IF(C1640=2, 1000 - SUMIFS($Y:$Y, $A:$A, A1640, $C:$C, C1640, $E:$E, "Approved", $Z:$Z, "&lt;&gt;PFA GC", $F:$F, "&lt;&gt;No"),
   IF(C1640&gt;=3, 500 - SUMIFS($Y:$Y, $A:$A, A1640, $C:$C, C1640, $E:$E, "Approved", $Z:$Z, "&lt;&gt;PFA GC", $F:$F, "&lt;&gt;No"), "")))</f>
        <v>801.82999999999993</v>
      </c>
      <c r="E1640" s="16" t="s">
        <v>28</v>
      </c>
      <c r="F1640" s="28">
        <v>45650</v>
      </c>
      <c r="G1640" s="28" t="s">
        <v>30</v>
      </c>
      <c r="H1640" s="23" t="s">
        <v>100</v>
      </c>
      <c r="I1640" s="23" t="s">
        <v>94</v>
      </c>
      <c r="J1640" s="23">
        <v>68130</v>
      </c>
      <c r="K1640" s="37" t="s">
        <v>95</v>
      </c>
      <c r="L1640" s="20">
        <v>26258</v>
      </c>
      <c r="M1640" s="37" t="s">
        <v>96</v>
      </c>
      <c r="N1640" s="37" t="s">
        <v>102</v>
      </c>
      <c r="O1640" s="37" t="s">
        <v>103</v>
      </c>
      <c r="P1640" s="37" t="s">
        <v>270</v>
      </c>
      <c r="Q1640" s="37" t="s">
        <v>114</v>
      </c>
      <c r="R1640" s="7" t="s">
        <v>507</v>
      </c>
      <c r="S1640" s="23">
        <v>3</v>
      </c>
      <c r="T1640" s="43">
        <v>4000</v>
      </c>
      <c r="U1640" s="7">
        <v>2</v>
      </c>
      <c r="V1640" s="22" t="s">
        <v>32</v>
      </c>
      <c r="W1640" s="23" t="s">
        <v>39</v>
      </c>
      <c r="X1640" s="7" t="s">
        <v>45</v>
      </c>
      <c r="Y1640" s="10">
        <v>287.36</v>
      </c>
      <c r="Z1640" s="23" t="s">
        <v>232</v>
      </c>
      <c r="AA1640" s="12" t="s">
        <v>55</v>
      </c>
      <c r="AB1640" s="51"/>
      <c r="AC1640" s="23"/>
      <c r="AF1640" s="23"/>
    </row>
    <row r="1641" spans="1:32" ht="15" customHeight="1" x14ac:dyDescent="0.25">
      <c r="A1641" s="30" t="s">
        <v>1996</v>
      </c>
      <c r="B1641" s="25">
        <v>45642</v>
      </c>
      <c r="C1641" s="29">
        <f>YEAR(B1641) - YEAR(_xlfn.MINIFS($B:$B, $A:$A, A1641)) + 1</f>
        <v>1</v>
      </c>
      <c r="D1641" s="15">
        <f>IF(C1641=1, 1500 - SUMIFS($Y:$Y, $A:$A, A1641, $C:$C, C1641, $E:$E, "Approved", $Z:$Z, "&lt;&gt;PFA GC", $F:$F, "&lt;&gt;No"),
   IF(C1641=2, 1000 - SUMIFS($Y:$Y, $A:$A, A1641, $C:$C, C1641, $E:$E, "Approved", $Z:$Z, "&lt;&gt;PFA GC", $F:$F, "&lt;&gt;No"),
   IF(C1641&gt;=3, 500 - SUMIFS($Y:$Y, $A:$A, A1641, $C:$C, C1641, $E:$E, "Approved", $Z:$Z, "&lt;&gt;PFA GC", $F:$F, "&lt;&gt;No"), "")))</f>
        <v>801.82999999999993</v>
      </c>
      <c r="E1641" s="16" t="s">
        <v>28</v>
      </c>
      <c r="F1641" s="28">
        <v>45650</v>
      </c>
      <c r="G1641" s="28" t="s">
        <v>30</v>
      </c>
      <c r="H1641" s="23" t="s">
        <v>100</v>
      </c>
      <c r="I1641" s="23" t="s">
        <v>94</v>
      </c>
      <c r="J1641" s="23">
        <v>68130</v>
      </c>
      <c r="K1641" s="37" t="s">
        <v>95</v>
      </c>
      <c r="L1641" s="20">
        <v>26258</v>
      </c>
      <c r="M1641" s="37" t="s">
        <v>96</v>
      </c>
      <c r="N1641" s="37" t="s">
        <v>102</v>
      </c>
      <c r="O1641" s="37" t="s">
        <v>103</v>
      </c>
      <c r="P1641" s="37" t="s">
        <v>270</v>
      </c>
      <c r="Q1641" s="37" t="s">
        <v>114</v>
      </c>
      <c r="R1641" s="7" t="s">
        <v>507</v>
      </c>
      <c r="S1641" s="23">
        <v>3</v>
      </c>
      <c r="T1641" s="43">
        <v>4000</v>
      </c>
      <c r="U1641" s="7">
        <v>2</v>
      </c>
      <c r="V1641" s="22" t="s">
        <v>32</v>
      </c>
      <c r="W1641" s="23" t="s">
        <v>39</v>
      </c>
      <c r="X1641" s="7" t="s">
        <v>45</v>
      </c>
      <c r="Y1641" s="10">
        <v>410.81</v>
      </c>
      <c r="Z1641" s="23" t="s">
        <v>232</v>
      </c>
      <c r="AA1641" s="12" t="s">
        <v>54</v>
      </c>
      <c r="AB1641" s="51"/>
      <c r="AC1641" s="23"/>
      <c r="AF1641" s="23"/>
    </row>
    <row r="1642" spans="1:32" ht="15" customHeight="1" x14ac:dyDescent="0.25">
      <c r="A1642" s="30" t="s">
        <v>1995</v>
      </c>
      <c r="B1642" s="25">
        <v>45642</v>
      </c>
      <c r="C1642" s="29">
        <f>YEAR(B1642) - YEAR(_xlfn.MINIFS($B:$B, $A:$A, A1642)) + 1</f>
        <v>1</v>
      </c>
      <c r="D1642" s="15">
        <f>IF(C1642=1, 1500 - SUMIFS($Y:$Y, $A:$A, A1642, $C:$C, C1642, $E:$E, "Approved", $Z:$Z, "&lt;&gt;PFA GC", $F:$F, "&lt;&gt;No"),
   IF(C1642=2, 1000 - SUMIFS($Y:$Y, $A:$A, A1642, $C:$C, C1642, $E:$E, "Approved", $Z:$Z, "&lt;&gt;PFA GC", $F:$F, "&lt;&gt;No"),
   IF(C1642&gt;=3, 500 - SUMIFS($Y:$Y, $A:$A, A1642, $C:$C, C1642, $E:$E, "Approved", $Z:$Z, "&lt;&gt;PFA GC", $F:$F, "&lt;&gt;No"), "")))</f>
        <v>0</v>
      </c>
      <c r="E1642" s="16" t="s">
        <v>28</v>
      </c>
      <c r="F1642" s="28">
        <v>45663</v>
      </c>
      <c r="G1642" s="28" t="s">
        <v>30</v>
      </c>
      <c r="H1642" s="23" t="s">
        <v>100</v>
      </c>
      <c r="I1642" s="23" t="s">
        <v>94</v>
      </c>
      <c r="J1642" s="23">
        <v>68137</v>
      </c>
      <c r="K1642" s="37" t="s">
        <v>95</v>
      </c>
      <c r="L1642" s="20">
        <v>26958</v>
      </c>
      <c r="M1642" s="37" t="s">
        <v>108</v>
      </c>
      <c r="N1642" s="37" t="s">
        <v>102</v>
      </c>
      <c r="O1642" s="37" t="s">
        <v>98</v>
      </c>
      <c r="P1642" s="37" t="s">
        <v>270</v>
      </c>
      <c r="Q1642" s="37" t="s">
        <v>114</v>
      </c>
      <c r="R1642" s="7" t="s">
        <v>115</v>
      </c>
      <c r="S1642" s="23">
        <v>1</v>
      </c>
      <c r="T1642" s="43">
        <v>0</v>
      </c>
      <c r="U1642" s="7">
        <v>24</v>
      </c>
      <c r="V1642" s="22" t="s">
        <v>84</v>
      </c>
      <c r="W1642" s="23" t="s">
        <v>675</v>
      </c>
      <c r="X1642" s="7" t="s">
        <v>43</v>
      </c>
      <c r="Y1642" s="10">
        <v>150</v>
      </c>
      <c r="Z1642" s="23" t="s">
        <v>37</v>
      </c>
      <c r="AA1642" s="12" t="s">
        <v>55</v>
      </c>
      <c r="AB1642" s="51"/>
      <c r="AC1642" s="23"/>
      <c r="AF1642" s="23"/>
    </row>
    <row r="1643" spans="1:32" ht="15" customHeight="1" x14ac:dyDescent="0.25">
      <c r="A1643" s="30" t="s">
        <v>1995</v>
      </c>
      <c r="B1643" s="25">
        <v>45642</v>
      </c>
      <c r="C1643" s="29">
        <f>YEAR(B1643) - YEAR(_xlfn.MINIFS($B:$B, $A:$A, A1643)) + 1</f>
        <v>1</v>
      </c>
      <c r="D1643" s="15">
        <f>IF(C1643=1, 1500 - SUMIFS($Y:$Y, $A:$A, A1643, $C:$C, C1643, $E:$E, "Approved", $Z:$Z, "&lt;&gt;PFA GC", $F:$F, "&lt;&gt;No"),
   IF(C1643=2, 1000 - SUMIFS($Y:$Y, $A:$A, A1643, $C:$C, C1643, $E:$E, "Approved", $Z:$Z, "&lt;&gt;PFA GC", $F:$F, "&lt;&gt;No"),
   IF(C1643&gt;=3, 500 - SUMIFS($Y:$Y, $A:$A, A1643, $C:$C, C1643, $E:$E, "Approved", $Z:$Z, "&lt;&gt;PFA GC", $F:$F, "&lt;&gt;No"), "")))</f>
        <v>0</v>
      </c>
      <c r="E1643" s="16" t="s">
        <v>28</v>
      </c>
      <c r="F1643" s="28">
        <v>45650</v>
      </c>
      <c r="G1643" s="28" t="s">
        <v>30</v>
      </c>
      <c r="H1643" s="23" t="s">
        <v>100</v>
      </c>
      <c r="I1643" s="23" t="s">
        <v>94</v>
      </c>
      <c r="J1643" s="23">
        <v>68137</v>
      </c>
      <c r="K1643" s="37" t="s">
        <v>95</v>
      </c>
      <c r="L1643" s="20">
        <v>26958</v>
      </c>
      <c r="M1643" s="37" t="s">
        <v>108</v>
      </c>
      <c r="N1643" s="37" t="s">
        <v>102</v>
      </c>
      <c r="O1643" s="37" t="s">
        <v>98</v>
      </c>
      <c r="P1643" s="37" t="s">
        <v>270</v>
      </c>
      <c r="Q1643" s="37" t="s">
        <v>114</v>
      </c>
      <c r="R1643" s="7" t="s">
        <v>115</v>
      </c>
      <c r="S1643" s="23">
        <v>1</v>
      </c>
      <c r="T1643" s="43">
        <v>0</v>
      </c>
      <c r="U1643" s="7">
        <v>24</v>
      </c>
      <c r="V1643" s="22" t="s">
        <v>84</v>
      </c>
      <c r="W1643" s="23" t="s">
        <v>675</v>
      </c>
      <c r="X1643" s="7" t="s">
        <v>43</v>
      </c>
      <c r="Y1643" s="10">
        <v>1350</v>
      </c>
      <c r="Z1643" s="23"/>
      <c r="AA1643" s="12" t="s">
        <v>1044</v>
      </c>
      <c r="AB1643" s="51"/>
      <c r="AC1643" s="23"/>
      <c r="AF1643" s="23"/>
    </row>
    <row r="1644" spans="1:32" ht="15" customHeight="1" x14ac:dyDescent="0.25">
      <c r="A1644" s="30" t="s">
        <v>2000</v>
      </c>
      <c r="B1644" s="25">
        <v>45643</v>
      </c>
      <c r="C1644" s="29">
        <f>YEAR(B1644) - YEAR(_xlfn.MINIFS($B:$B, $A:$A, A1644)) + 1</f>
        <v>1</v>
      </c>
      <c r="D1644" s="15">
        <f>IF(C1644=1, 1500 - SUMIFS($Y:$Y, $A:$A, A1644, $C:$C, C1644, $E:$E, "Approved", $Z:$Z, "&lt;&gt;PFA GC", $F:$F, "&lt;&gt;No"),
   IF(C1644=2, 1000 - SUMIFS($Y:$Y, $A:$A, A1644, $C:$C, C1644, $E:$E, "Approved", $Z:$Z, "&lt;&gt;PFA GC", $F:$F, "&lt;&gt;No"),
   IF(C1644&gt;=3, 500 - SUMIFS($Y:$Y, $A:$A, A1644, $C:$C, C1644, $E:$E, "Approved", $Z:$Z, "&lt;&gt;PFA GC", $F:$F, "&lt;&gt;No"), "")))</f>
        <v>1500</v>
      </c>
      <c r="E1644" s="36" t="s">
        <v>139</v>
      </c>
      <c r="F1644" s="28" t="s">
        <v>99</v>
      </c>
      <c r="G1644" s="29" t="s">
        <v>1050</v>
      </c>
      <c r="H1644" s="23" t="s">
        <v>1051</v>
      </c>
      <c r="I1644" s="23" t="s">
        <v>94</v>
      </c>
      <c r="J1644" s="23">
        <v>68055</v>
      </c>
      <c r="K1644" s="37" t="s">
        <v>95</v>
      </c>
      <c r="L1644" s="20">
        <v>12705</v>
      </c>
      <c r="M1644" s="37" t="s">
        <v>101</v>
      </c>
      <c r="N1644" s="37" t="s">
        <v>97</v>
      </c>
      <c r="O1644" s="37" t="s">
        <v>98</v>
      </c>
      <c r="P1644" s="37" t="s">
        <v>270</v>
      </c>
      <c r="Q1644" s="37" t="s">
        <v>114</v>
      </c>
      <c r="R1644" s="7" t="s">
        <v>486</v>
      </c>
      <c r="S1644" s="23">
        <v>1</v>
      </c>
      <c r="T1644" s="43">
        <v>710</v>
      </c>
      <c r="U1644" s="7">
        <v>35</v>
      </c>
      <c r="V1644" s="48" t="s">
        <v>385</v>
      </c>
      <c r="W1644" s="23" t="s">
        <v>1052</v>
      </c>
      <c r="X1644" s="7" t="s">
        <v>41</v>
      </c>
      <c r="Y1644" s="10">
        <v>400</v>
      </c>
      <c r="Z1644" s="23"/>
      <c r="AA1644" s="12"/>
      <c r="AB1644" s="51"/>
      <c r="AC1644" s="29"/>
      <c r="AF1644" s="23"/>
    </row>
    <row r="1645" spans="1:32" ht="15" customHeight="1" x14ac:dyDescent="0.25">
      <c r="A1645" s="30" t="s">
        <v>1902</v>
      </c>
      <c r="B1645" s="25">
        <v>45643</v>
      </c>
      <c r="C1645" s="29">
        <f>YEAR(B1645) - YEAR(_xlfn.MINIFS($B:$B, $A:$A, A1645)) + 1</f>
        <v>1</v>
      </c>
      <c r="D1645" s="15">
        <f>IF(C1645=1, 1500 - SUMIFS($Y:$Y, $A:$A, A1645, $C:$C, C1645, $E:$E, "Approved", $Z:$Z, "&lt;&gt;PFA GC", $F:$F, "&lt;&gt;No"),
   IF(C1645=2, 1000 - SUMIFS($Y:$Y, $A:$A, A1645, $C:$C, C1645, $E:$E, "Approved", $Z:$Z, "&lt;&gt;PFA GC", $F:$F, "&lt;&gt;No"),
   IF(C1645&gt;=3, 500 - SUMIFS($Y:$Y, $A:$A, A1645, $C:$C, C1645, $E:$E, "Approved", $Z:$Z, "&lt;&gt;PFA GC", $F:$F, "&lt;&gt;No"), "")))</f>
        <v>906</v>
      </c>
      <c r="E1645" s="16" t="s">
        <v>28</v>
      </c>
      <c r="F1645" s="49">
        <v>45649</v>
      </c>
      <c r="G1645" s="28" t="s">
        <v>30</v>
      </c>
      <c r="H1645" s="23" t="s">
        <v>917</v>
      </c>
      <c r="I1645" s="23" t="s">
        <v>94</v>
      </c>
      <c r="J1645" s="23">
        <v>68046</v>
      </c>
      <c r="K1645" s="37" t="s">
        <v>95</v>
      </c>
      <c r="L1645" s="20">
        <v>17546</v>
      </c>
      <c r="M1645" s="37" t="s">
        <v>101</v>
      </c>
      <c r="N1645" s="37" t="s">
        <v>97</v>
      </c>
      <c r="O1645" s="37" t="s">
        <v>98</v>
      </c>
      <c r="P1645" s="37" t="s">
        <v>270</v>
      </c>
      <c r="Q1645" s="37" t="s">
        <v>114</v>
      </c>
      <c r="R1645" s="7" t="s">
        <v>486</v>
      </c>
      <c r="S1645" s="23">
        <v>1</v>
      </c>
      <c r="T1645" s="43">
        <v>1416</v>
      </c>
      <c r="U1645" s="7">
        <v>28.2</v>
      </c>
      <c r="V1645" s="48" t="s">
        <v>32</v>
      </c>
      <c r="W1645" s="23" t="s">
        <v>1045</v>
      </c>
      <c r="X1645" s="7" t="s">
        <v>40</v>
      </c>
      <c r="Y1645" s="10">
        <v>100</v>
      </c>
      <c r="Z1645" s="23" t="s">
        <v>37</v>
      </c>
      <c r="AA1645" s="12" t="s">
        <v>169</v>
      </c>
      <c r="AB1645" s="51"/>
      <c r="AC1645" s="23"/>
      <c r="AF1645" s="23"/>
    </row>
    <row r="1646" spans="1:32" ht="15" customHeight="1" x14ac:dyDescent="0.25">
      <c r="A1646" s="30" t="s">
        <v>1902</v>
      </c>
      <c r="B1646" s="25">
        <v>45643</v>
      </c>
      <c r="C1646" s="29">
        <f>YEAR(B1646) - YEAR(_xlfn.MINIFS($B:$B, $A:$A, A1646)) + 1</f>
        <v>1</v>
      </c>
      <c r="D1646" s="15">
        <f>IF(C1646=1, 1500 - SUMIFS($Y:$Y, $A:$A, A1646, $C:$C, C1646, $E:$E, "Approved", $Z:$Z, "&lt;&gt;PFA GC", $F:$F, "&lt;&gt;No"),
   IF(C1646=2, 1000 - SUMIFS($Y:$Y, $A:$A, A1646, $C:$C, C1646, $E:$E, "Approved", $Z:$Z, "&lt;&gt;PFA GC", $F:$F, "&lt;&gt;No"),
   IF(C1646&gt;=3, 500 - SUMIFS($Y:$Y, $A:$A, A1646, $C:$C, C1646, $E:$E, "Approved", $Z:$Z, "&lt;&gt;PFA GC", $F:$F, "&lt;&gt;No"), "")))</f>
        <v>906</v>
      </c>
      <c r="E1646" s="16" t="s">
        <v>28</v>
      </c>
      <c r="F1646" s="49">
        <v>45650</v>
      </c>
      <c r="G1646" s="28" t="s">
        <v>30</v>
      </c>
      <c r="H1646" s="23" t="s">
        <v>917</v>
      </c>
      <c r="I1646" s="23" t="s">
        <v>94</v>
      </c>
      <c r="J1646" s="23">
        <v>68046</v>
      </c>
      <c r="K1646" s="37" t="s">
        <v>95</v>
      </c>
      <c r="L1646" s="20">
        <v>17546</v>
      </c>
      <c r="M1646" s="37" t="s">
        <v>101</v>
      </c>
      <c r="N1646" s="37" t="s">
        <v>97</v>
      </c>
      <c r="O1646" s="37" t="s">
        <v>98</v>
      </c>
      <c r="P1646" s="37" t="s">
        <v>270</v>
      </c>
      <c r="Q1646" s="37" t="s">
        <v>114</v>
      </c>
      <c r="R1646" s="7" t="s">
        <v>486</v>
      </c>
      <c r="S1646" s="23">
        <v>1</v>
      </c>
      <c r="T1646" s="43">
        <v>1416</v>
      </c>
      <c r="U1646" s="7">
        <v>28.2</v>
      </c>
      <c r="V1646" s="48" t="s">
        <v>32</v>
      </c>
      <c r="W1646" s="23" t="s">
        <v>1045</v>
      </c>
      <c r="X1646" s="7" t="s">
        <v>43</v>
      </c>
      <c r="Y1646" s="10">
        <v>494</v>
      </c>
      <c r="Z1646" s="23" t="s">
        <v>232</v>
      </c>
      <c r="AA1646" s="12" t="s">
        <v>1048</v>
      </c>
      <c r="AB1646" s="51"/>
      <c r="AC1646" s="23"/>
      <c r="AF1646" s="23"/>
    </row>
    <row r="1647" spans="1:32" ht="15" customHeight="1" x14ac:dyDescent="0.25">
      <c r="A1647" s="30" t="s">
        <v>1999</v>
      </c>
      <c r="B1647" s="25">
        <v>45643</v>
      </c>
      <c r="C1647" s="29">
        <f>YEAR(B1647) - YEAR(_xlfn.MINIFS($B:$B, $A:$A, A1647)) + 1</f>
        <v>1</v>
      </c>
      <c r="D1647" s="15">
        <f>IF(C1647=1, 1500 - SUMIFS($Y:$Y, $A:$A, A1647, $C:$C, C1647, $E:$E, "Approved", $Z:$Z, "&lt;&gt;PFA GC", $F:$F, "&lt;&gt;No"),
   IF(C1647=2, 1000 - SUMIFS($Y:$Y, $A:$A, A1647, $C:$C, C1647, $E:$E, "Approved", $Z:$Z, "&lt;&gt;PFA GC", $F:$F, "&lt;&gt;No"),
   IF(C1647&gt;=3, 500 - SUMIFS($Y:$Y, $A:$A, A1647, $C:$C, C1647, $E:$E, "Approved", $Z:$Z, "&lt;&gt;PFA GC", $F:$F, "&lt;&gt;No"), "")))</f>
        <v>187.57999999999993</v>
      </c>
      <c r="E1647" s="16" t="s">
        <v>28</v>
      </c>
      <c r="F1647" s="49">
        <v>45678</v>
      </c>
      <c r="G1647" s="28" t="s">
        <v>30</v>
      </c>
      <c r="H1647" s="23" t="s">
        <v>166</v>
      </c>
      <c r="I1647" s="23" t="s">
        <v>94</v>
      </c>
      <c r="J1647" s="23">
        <v>68850</v>
      </c>
      <c r="K1647" s="37" t="s">
        <v>95</v>
      </c>
      <c r="L1647" s="20">
        <v>23951</v>
      </c>
      <c r="M1647" s="37" t="s">
        <v>96</v>
      </c>
      <c r="N1647" s="37" t="s">
        <v>102</v>
      </c>
      <c r="O1647" s="37" t="s">
        <v>98</v>
      </c>
      <c r="P1647" s="37" t="s">
        <v>270</v>
      </c>
      <c r="Q1647" s="37" t="s">
        <v>114</v>
      </c>
      <c r="R1647" s="7" t="s">
        <v>507</v>
      </c>
      <c r="S1647" s="23">
        <v>2</v>
      </c>
      <c r="T1647" s="43">
        <v>4400</v>
      </c>
      <c r="U1647" s="7">
        <v>70</v>
      </c>
      <c r="V1647" s="22" t="s">
        <v>84</v>
      </c>
      <c r="W1647" s="23" t="s">
        <v>926</v>
      </c>
      <c r="X1647" s="7" t="s">
        <v>40</v>
      </c>
      <c r="Y1647" s="10">
        <v>50</v>
      </c>
      <c r="Z1647" s="23" t="s">
        <v>37</v>
      </c>
      <c r="AA1647" s="12" t="s">
        <v>169</v>
      </c>
      <c r="AB1647" s="51"/>
      <c r="AC1647" s="23"/>
      <c r="AF1647" s="23"/>
    </row>
    <row r="1648" spans="1:32" ht="15" customHeight="1" x14ac:dyDescent="0.25">
      <c r="A1648" s="30" t="s">
        <v>1999</v>
      </c>
      <c r="B1648" s="25">
        <v>45643</v>
      </c>
      <c r="C1648" s="29">
        <f>YEAR(B1648) - YEAR(_xlfn.MINIFS($B:$B, $A:$A, A1648)) + 1</f>
        <v>1</v>
      </c>
      <c r="D1648" s="15">
        <f>IF(C1648=1, 1500 - SUMIFS($Y:$Y, $A:$A, A1648, $C:$C, C1648, $E:$E, "Approved", $Z:$Z, "&lt;&gt;PFA GC", $F:$F, "&lt;&gt;No"),
   IF(C1648=2, 1000 - SUMIFS($Y:$Y, $A:$A, A1648, $C:$C, C1648, $E:$E, "Approved", $Z:$Z, "&lt;&gt;PFA GC", $F:$F, "&lt;&gt;No"),
   IF(C1648&gt;=3, 500 - SUMIFS($Y:$Y, $A:$A, A1648, $C:$C, C1648, $E:$E, "Approved", $Z:$Z, "&lt;&gt;PFA GC", $F:$F, "&lt;&gt;No"), "")))</f>
        <v>187.57999999999993</v>
      </c>
      <c r="E1648" s="16" t="s">
        <v>28</v>
      </c>
      <c r="F1648" s="49">
        <v>45678</v>
      </c>
      <c r="G1648" s="29" t="s">
        <v>30</v>
      </c>
      <c r="H1648" s="23" t="s">
        <v>166</v>
      </c>
      <c r="I1648" s="23" t="s">
        <v>94</v>
      </c>
      <c r="J1648" s="23">
        <v>68850</v>
      </c>
      <c r="K1648" s="37" t="s">
        <v>95</v>
      </c>
      <c r="L1648" s="20">
        <v>23951</v>
      </c>
      <c r="M1648" s="37" t="s">
        <v>96</v>
      </c>
      <c r="N1648" s="37" t="s">
        <v>102</v>
      </c>
      <c r="O1648" s="37" t="s">
        <v>98</v>
      </c>
      <c r="P1648" s="37" t="s">
        <v>270</v>
      </c>
      <c r="Q1648" s="37" t="s">
        <v>114</v>
      </c>
      <c r="R1648" s="7" t="s">
        <v>507</v>
      </c>
      <c r="S1648" s="23">
        <v>2</v>
      </c>
      <c r="T1648" s="43">
        <v>4400</v>
      </c>
      <c r="U1648" s="7">
        <v>70</v>
      </c>
      <c r="V1648" s="22" t="s">
        <v>84</v>
      </c>
      <c r="W1648" s="23" t="s">
        <v>926</v>
      </c>
      <c r="X1648" s="7" t="s">
        <v>947</v>
      </c>
      <c r="Y1648" s="10">
        <v>244.65</v>
      </c>
      <c r="Z1648" s="23"/>
      <c r="AA1648" s="12" t="s">
        <v>1047</v>
      </c>
      <c r="AB1648" s="51"/>
      <c r="AC1648" s="23"/>
      <c r="AF1648" s="23"/>
    </row>
    <row r="1649" spans="1:32" ht="15" customHeight="1" x14ac:dyDescent="0.25">
      <c r="A1649" s="30" t="s">
        <v>1999</v>
      </c>
      <c r="B1649" s="25">
        <v>45643</v>
      </c>
      <c r="C1649" s="29">
        <f>YEAR(B1649) - YEAR(_xlfn.MINIFS($B:$B, $A:$A, A1649)) + 1</f>
        <v>1</v>
      </c>
      <c r="D1649" s="15">
        <f>IF(C1649=1, 1500 - SUMIFS($Y:$Y, $A:$A, A1649, $C:$C, C1649, $E:$E, "Approved", $Z:$Z, "&lt;&gt;PFA GC", $F:$F, "&lt;&gt;No"),
   IF(C1649=2, 1000 - SUMIFS($Y:$Y, $A:$A, A1649, $C:$C, C1649, $E:$E, "Approved", $Z:$Z, "&lt;&gt;PFA GC", $F:$F, "&lt;&gt;No"),
   IF(C1649&gt;=3, 500 - SUMIFS($Y:$Y, $A:$A, A1649, $C:$C, C1649, $E:$E, "Approved", $Z:$Z, "&lt;&gt;PFA GC", $F:$F, "&lt;&gt;No"), "")))</f>
        <v>187.57999999999993</v>
      </c>
      <c r="E1649" s="16" t="s">
        <v>28</v>
      </c>
      <c r="F1649" s="49">
        <v>45678</v>
      </c>
      <c r="G1649" s="29" t="s">
        <v>30</v>
      </c>
      <c r="H1649" s="23" t="s">
        <v>166</v>
      </c>
      <c r="I1649" s="23" t="s">
        <v>94</v>
      </c>
      <c r="J1649" s="23">
        <v>68850</v>
      </c>
      <c r="K1649" s="37" t="s">
        <v>95</v>
      </c>
      <c r="L1649" s="20">
        <v>23951</v>
      </c>
      <c r="M1649" s="37" t="s">
        <v>96</v>
      </c>
      <c r="N1649" s="37" t="s">
        <v>102</v>
      </c>
      <c r="O1649" s="37" t="s">
        <v>98</v>
      </c>
      <c r="P1649" s="37" t="s">
        <v>270</v>
      </c>
      <c r="Q1649" s="37" t="s">
        <v>114</v>
      </c>
      <c r="R1649" s="7" t="s">
        <v>507</v>
      </c>
      <c r="S1649" s="23">
        <v>2</v>
      </c>
      <c r="T1649" s="43">
        <v>4400</v>
      </c>
      <c r="U1649" s="7">
        <v>70</v>
      </c>
      <c r="V1649" s="22" t="s">
        <v>84</v>
      </c>
      <c r="W1649" s="23" t="s">
        <v>926</v>
      </c>
      <c r="X1649" s="7" t="s">
        <v>43</v>
      </c>
      <c r="Y1649" s="10">
        <v>1017.77</v>
      </c>
      <c r="Z1649" s="23" t="s">
        <v>232</v>
      </c>
      <c r="AA1649" s="12" t="s">
        <v>1049</v>
      </c>
      <c r="AB1649" s="51"/>
      <c r="AC1649" s="23"/>
      <c r="AF1649" s="23"/>
    </row>
    <row r="1650" spans="1:32" ht="15" customHeight="1" x14ac:dyDescent="0.25">
      <c r="A1650" s="30" t="s">
        <v>1216</v>
      </c>
      <c r="B1650" s="25">
        <v>45643</v>
      </c>
      <c r="C1650" s="29">
        <f>YEAR(B1650) - YEAR(_xlfn.MINIFS($B:$B, $A:$A, A1650)) + 1</f>
        <v>2</v>
      </c>
      <c r="D1650" s="15">
        <f>IF(C1650=1, 1500 - SUMIFS($Y:$Y, $A:$A, A1650, $C:$C, C1650, $E:$E, "Approved", $Z:$Z, "&lt;&gt;PFA GC", $F:$F, "&lt;&gt;No"),
   IF(C1650=2, 1000 - SUMIFS($Y:$Y, $A:$A, A1650, $C:$C, C1650, $E:$E, "Approved", $Z:$Z, "&lt;&gt;PFA GC", $F:$F, "&lt;&gt;No"),
   IF(C1650&gt;=3, 500 - SUMIFS($Y:$Y, $A:$A, A1650, $C:$C, C1650, $E:$E, "Approved", $Z:$Z, "&lt;&gt;PFA GC", $F:$F, "&lt;&gt;No"), "")))</f>
        <v>538.41</v>
      </c>
      <c r="E1650" s="16" t="s">
        <v>28</v>
      </c>
      <c r="F1650" s="28">
        <v>45643</v>
      </c>
      <c r="G1650" s="28" t="s">
        <v>30</v>
      </c>
      <c r="H1650" s="23" t="s">
        <v>571</v>
      </c>
      <c r="I1650" s="23" t="s">
        <v>94</v>
      </c>
      <c r="J1650" s="23">
        <v>68883</v>
      </c>
      <c r="K1650" s="37" t="s">
        <v>95</v>
      </c>
      <c r="L1650" s="20" t="s">
        <v>31</v>
      </c>
      <c r="M1650" s="20" t="s">
        <v>31</v>
      </c>
      <c r="N1650" s="20" t="s">
        <v>31</v>
      </c>
      <c r="O1650" s="20" t="s">
        <v>31</v>
      </c>
      <c r="P1650" s="20" t="s">
        <v>31</v>
      </c>
      <c r="Q1650" s="20" t="s">
        <v>31</v>
      </c>
      <c r="R1650" s="7" t="s">
        <v>486</v>
      </c>
      <c r="S1650" s="23">
        <v>1</v>
      </c>
      <c r="T1650" s="43">
        <v>1300</v>
      </c>
      <c r="U1650" s="7" t="s">
        <v>126</v>
      </c>
      <c r="V1650" s="22" t="s">
        <v>32</v>
      </c>
      <c r="W1650" s="23" t="s">
        <v>61</v>
      </c>
      <c r="X1650" s="7" t="s">
        <v>33</v>
      </c>
      <c r="Y1650" s="10">
        <v>152.59</v>
      </c>
      <c r="Z1650" s="23" t="s">
        <v>38</v>
      </c>
      <c r="AA1650" s="12" t="s">
        <v>1046</v>
      </c>
      <c r="AB1650" s="51"/>
      <c r="AC1650" s="23"/>
      <c r="AF1650" s="23"/>
    </row>
    <row r="1651" spans="1:32" ht="15" customHeight="1" x14ac:dyDescent="0.25">
      <c r="A1651" s="30" t="s">
        <v>2002</v>
      </c>
      <c r="B1651" s="25">
        <v>45644</v>
      </c>
      <c r="C1651" s="29">
        <f>YEAR(B1651) - YEAR(_xlfn.MINIFS($B:$B, $A:$A, A1651)) + 1</f>
        <v>1</v>
      </c>
      <c r="D1651" s="15">
        <f>IF(C1651=1, 1500 - SUMIFS($Y:$Y, $A:$A, A1651, $C:$C, C1651, $E:$E, "Approved", $Z:$Z, "&lt;&gt;PFA GC", $F:$F, "&lt;&gt;No"),
   IF(C1651=2, 1000 - SUMIFS($Y:$Y, $A:$A, A1651, $C:$C, C1651, $E:$E, "Approved", $Z:$Z, "&lt;&gt;PFA GC", $F:$F, "&lt;&gt;No"),
   IF(C1651&gt;=3, 500 - SUMIFS($Y:$Y, $A:$A, A1651, $C:$C, C1651, $E:$E, "Approved", $Z:$Z, "&lt;&gt;PFA GC", $F:$F, "&lt;&gt;No"), "")))</f>
        <v>1036</v>
      </c>
      <c r="E1651" s="16" t="s">
        <v>28</v>
      </c>
      <c r="F1651" s="49">
        <v>45660</v>
      </c>
      <c r="G1651" s="28" t="s">
        <v>30</v>
      </c>
      <c r="H1651" s="23" t="s">
        <v>93</v>
      </c>
      <c r="I1651" s="23" t="s">
        <v>94</v>
      </c>
      <c r="J1651" s="23">
        <v>68516</v>
      </c>
      <c r="K1651" s="37" t="s">
        <v>95</v>
      </c>
      <c r="L1651" s="20">
        <v>20806</v>
      </c>
      <c r="M1651" s="37" t="s">
        <v>101</v>
      </c>
      <c r="N1651" s="37" t="s">
        <v>97</v>
      </c>
      <c r="O1651" s="37" t="s">
        <v>98</v>
      </c>
      <c r="P1651" s="37" t="s">
        <v>270</v>
      </c>
      <c r="Q1651" s="37" t="s">
        <v>114</v>
      </c>
      <c r="R1651" s="7" t="s">
        <v>486</v>
      </c>
      <c r="S1651" s="23">
        <v>1</v>
      </c>
      <c r="T1651" s="43">
        <v>1783.7</v>
      </c>
      <c r="U1651" s="7">
        <v>10</v>
      </c>
      <c r="V1651" s="34" t="s">
        <v>81</v>
      </c>
      <c r="W1651" s="23" t="s">
        <v>610</v>
      </c>
      <c r="X1651" s="7" t="s">
        <v>43</v>
      </c>
      <c r="Y1651" s="10">
        <v>464</v>
      </c>
      <c r="Z1651" s="23" t="s">
        <v>232</v>
      </c>
      <c r="AA1651" s="12" t="s">
        <v>1059</v>
      </c>
      <c r="AB1651" s="51"/>
      <c r="AC1651" s="23"/>
      <c r="AF1651" s="23"/>
    </row>
    <row r="1652" spans="1:32" ht="15" customHeight="1" x14ac:dyDescent="0.25">
      <c r="A1652" s="30" t="s">
        <v>2001</v>
      </c>
      <c r="B1652" s="25">
        <v>45644</v>
      </c>
      <c r="C1652" s="29">
        <f>YEAR(B1652) - YEAR(_xlfn.MINIFS($B:$B, $A:$A, A1652)) + 1</f>
        <v>1</v>
      </c>
      <c r="D1652" s="15">
        <f>IF(C1652=1, 1500 - SUMIFS($Y:$Y, $A:$A, A1652, $C:$C, C1652, $E:$E, "Approved", $Z:$Z, "&lt;&gt;PFA GC", $F:$F, "&lt;&gt;No"),
   IF(C1652=2, 1000 - SUMIFS($Y:$Y, $A:$A, A1652, $C:$C, C1652, $E:$E, "Approved", $Z:$Z, "&lt;&gt;PFA GC", $F:$F, "&lt;&gt;No"),
   IF(C1652&gt;=3, 500 - SUMIFS($Y:$Y, $A:$A, A1652, $C:$C, C1652, $E:$E, "Approved", $Z:$Z, "&lt;&gt;PFA GC", $F:$F, "&lt;&gt;No"), "")))</f>
        <v>0</v>
      </c>
      <c r="E1652" s="16" t="s">
        <v>28</v>
      </c>
      <c r="F1652" s="28">
        <v>45666</v>
      </c>
      <c r="G1652" s="28" t="s">
        <v>30</v>
      </c>
      <c r="H1652" s="23" t="s">
        <v>143</v>
      </c>
      <c r="I1652" s="23" t="s">
        <v>94</v>
      </c>
      <c r="J1652" s="23">
        <v>68901</v>
      </c>
      <c r="K1652" s="37" t="s">
        <v>95</v>
      </c>
      <c r="L1652" s="20">
        <v>26109</v>
      </c>
      <c r="M1652" s="37" t="s">
        <v>96</v>
      </c>
      <c r="N1652" s="37" t="s">
        <v>97</v>
      </c>
      <c r="O1652" s="37" t="s">
        <v>98</v>
      </c>
      <c r="P1652" s="37" t="s">
        <v>270</v>
      </c>
      <c r="Q1652" s="37" t="s">
        <v>114</v>
      </c>
      <c r="R1652" s="7" t="s">
        <v>507</v>
      </c>
      <c r="S1652" s="23">
        <v>4</v>
      </c>
      <c r="T1652" s="43">
        <v>2563.5700000000002</v>
      </c>
      <c r="U1652" s="7">
        <v>2</v>
      </c>
      <c r="V1652" s="22" t="s">
        <v>144</v>
      </c>
      <c r="W1652" s="23" t="s">
        <v>1057</v>
      </c>
      <c r="X1652" s="7" t="s">
        <v>43</v>
      </c>
      <c r="Y1652" s="10">
        <v>1100</v>
      </c>
      <c r="Z1652" s="23" t="s">
        <v>232</v>
      </c>
      <c r="AA1652" s="12" t="s">
        <v>1060</v>
      </c>
      <c r="AB1652" s="51"/>
      <c r="AC1652" s="23"/>
      <c r="AF1652" s="23"/>
    </row>
    <row r="1653" spans="1:32" ht="15" customHeight="1" x14ac:dyDescent="0.25">
      <c r="A1653" s="30" t="s">
        <v>2001</v>
      </c>
      <c r="B1653" s="25">
        <v>45644</v>
      </c>
      <c r="C1653" s="29">
        <f>YEAR(B1653) - YEAR(_xlfn.MINIFS($B:$B, $A:$A, A1653)) + 1</f>
        <v>1</v>
      </c>
      <c r="D1653" s="15">
        <f>IF(C1653=1, 1500 - SUMIFS($Y:$Y, $A:$A, A1653, $C:$C, C1653, $E:$E, "Approved", $Z:$Z, "&lt;&gt;PFA GC", $F:$F, "&lt;&gt;No"),
   IF(C1653=2, 1000 - SUMIFS($Y:$Y, $A:$A, A1653, $C:$C, C1653, $E:$E, "Approved", $Z:$Z, "&lt;&gt;PFA GC", $F:$F, "&lt;&gt;No"),
   IF(C1653&gt;=3, 500 - SUMIFS($Y:$Y, $A:$A, A1653, $C:$C, C1653, $E:$E, "Approved", $Z:$Z, "&lt;&gt;PFA GC", $F:$F, "&lt;&gt;No"), "")))</f>
        <v>0</v>
      </c>
      <c r="E1653" s="16" t="s">
        <v>28</v>
      </c>
      <c r="F1653" s="49">
        <v>45660</v>
      </c>
      <c r="G1653" s="28" t="s">
        <v>30</v>
      </c>
      <c r="H1653" s="23" t="s">
        <v>143</v>
      </c>
      <c r="I1653" s="23" t="s">
        <v>125</v>
      </c>
      <c r="J1653" s="23">
        <v>68901</v>
      </c>
      <c r="K1653" s="37" t="s">
        <v>151</v>
      </c>
      <c r="L1653" s="20">
        <v>26109</v>
      </c>
      <c r="M1653" s="37" t="s">
        <v>96</v>
      </c>
      <c r="N1653" s="37" t="s">
        <v>97</v>
      </c>
      <c r="O1653" s="37" t="s">
        <v>98</v>
      </c>
      <c r="P1653" s="37" t="s">
        <v>270</v>
      </c>
      <c r="Q1653" s="37" t="s">
        <v>114</v>
      </c>
      <c r="R1653" s="7" t="s">
        <v>507</v>
      </c>
      <c r="S1653" s="23">
        <v>4</v>
      </c>
      <c r="T1653" s="43" t="s">
        <v>1056</v>
      </c>
      <c r="U1653" s="7">
        <v>2</v>
      </c>
      <c r="V1653" s="22" t="s">
        <v>144</v>
      </c>
      <c r="W1653" s="23" t="s">
        <v>1057</v>
      </c>
      <c r="X1653" s="7" t="s">
        <v>43</v>
      </c>
      <c r="Y1653" s="10">
        <v>400</v>
      </c>
      <c r="Z1653" s="23"/>
      <c r="AA1653" s="12" t="s">
        <v>1058</v>
      </c>
      <c r="AB1653" s="51"/>
      <c r="AC1653" s="23"/>
      <c r="AF1653" s="23"/>
    </row>
    <row r="1654" spans="1:32" ht="15" customHeight="1" x14ac:dyDescent="0.25">
      <c r="A1654" s="30" t="s">
        <v>2003</v>
      </c>
      <c r="B1654" s="25">
        <v>45644</v>
      </c>
      <c r="C1654" s="29">
        <f>YEAR(B1654) - YEAR(_xlfn.MINIFS($B:$B, $A:$A, A1654)) + 1</f>
        <v>1</v>
      </c>
      <c r="D1654" s="15">
        <f>IF(C1654=1, 1500 - SUMIFS($Y:$Y, $A:$A, A1654, $C:$C, C1654, $E:$E, "Approved", $Z:$Z, "&lt;&gt;PFA GC", $F:$F, "&lt;&gt;No"),
   IF(C1654=2, 1000 - SUMIFS($Y:$Y, $A:$A, A1654, $C:$C, C1654, $E:$E, "Approved", $Z:$Z, "&lt;&gt;PFA GC", $F:$F, "&lt;&gt;No"),
   IF(C1654&gt;=3, 500 - SUMIFS($Y:$Y, $A:$A, A1654, $C:$C, C1654, $E:$E, "Approved", $Z:$Z, "&lt;&gt;PFA GC", $F:$F, "&lt;&gt;No"), "")))</f>
        <v>1329.02</v>
      </c>
      <c r="E1654" s="16" t="s">
        <v>28</v>
      </c>
      <c r="F1654" s="28">
        <v>45644</v>
      </c>
      <c r="G1654" s="28" t="s">
        <v>30</v>
      </c>
      <c r="H1654" s="23" t="s">
        <v>1054</v>
      </c>
      <c r="I1654" s="23" t="s">
        <v>94</v>
      </c>
      <c r="J1654" s="23">
        <v>68822</v>
      </c>
      <c r="K1654" s="37" t="s">
        <v>95</v>
      </c>
      <c r="L1654" s="20">
        <v>26637</v>
      </c>
      <c r="M1654" s="37" t="s">
        <v>235</v>
      </c>
      <c r="N1654" s="37" t="s">
        <v>102</v>
      </c>
      <c r="O1654" s="37" t="s">
        <v>98</v>
      </c>
      <c r="P1654" s="37" t="s">
        <v>270</v>
      </c>
      <c r="Q1654" s="37" t="s">
        <v>114</v>
      </c>
      <c r="R1654" s="7" t="s">
        <v>507</v>
      </c>
      <c r="S1654" s="23">
        <v>10</v>
      </c>
      <c r="T1654" s="43">
        <v>1500</v>
      </c>
      <c r="U1654" s="7">
        <v>160</v>
      </c>
      <c r="V1654" s="48" t="s">
        <v>32</v>
      </c>
      <c r="W1654" s="23" t="s">
        <v>878</v>
      </c>
      <c r="X1654" s="7" t="s">
        <v>42</v>
      </c>
      <c r="Y1654" s="10">
        <v>170.98</v>
      </c>
      <c r="Z1654" s="23" t="s">
        <v>48</v>
      </c>
      <c r="AA1654" s="12" t="s">
        <v>1055</v>
      </c>
      <c r="AB1654" s="51"/>
      <c r="AC1654" s="23"/>
      <c r="AF1654" s="23"/>
    </row>
    <row r="1655" spans="1:32" ht="15" customHeight="1" x14ac:dyDescent="0.25">
      <c r="A1655" s="30" t="s">
        <v>1837</v>
      </c>
      <c r="B1655" s="25">
        <v>45644</v>
      </c>
      <c r="C1655" s="29">
        <f>YEAR(B1655) - YEAR(_xlfn.MINIFS($B:$B, $A:$A, A1655)) + 1</f>
        <v>1</v>
      </c>
      <c r="D1655" s="15">
        <f>IF(C1655=1, 1500 - SUMIFS($Y:$Y, $A:$A, A1655, $C:$C, C1655, $E:$E, "Approved", $Z:$Z, "&lt;&gt;PFA GC", $F:$F, "&lt;&gt;No"),
   IF(C1655=2, 1000 - SUMIFS($Y:$Y, $A:$A, A1655, $C:$C, C1655, $E:$E, "Approved", $Z:$Z, "&lt;&gt;PFA GC", $F:$F, "&lt;&gt;No"),
   IF(C1655&gt;=3, 500 - SUMIFS($Y:$Y, $A:$A, A1655, $C:$C, C1655, $E:$E, "Approved", $Z:$Z, "&lt;&gt;PFA GC", $F:$F, "&lt;&gt;No"), "")))</f>
        <v>1400</v>
      </c>
      <c r="E1655" s="16" t="s">
        <v>28</v>
      </c>
      <c r="F1655" s="28">
        <v>45652</v>
      </c>
      <c r="G1655" s="28" t="s">
        <v>30</v>
      </c>
      <c r="H1655" s="23" t="s">
        <v>1053</v>
      </c>
      <c r="I1655" s="23" t="s">
        <v>94</v>
      </c>
      <c r="J1655" s="23">
        <v>68873</v>
      </c>
      <c r="K1655" s="37" t="s">
        <v>95</v>
      </c>
      <c r="L1655" s="20">
        <v>29309</v>
      </c>
      <c r="M1655" s="37" t="s">
        <v>108</v>
      </c>
      <c r="N1655" s="37" t="s">
        <v>97</v>
      </c>
      <c r="O1655" s="37" t="s">
        <v>98</v>
      </c>
      <c r="P1655" s="37" t="s">
        <v>270</v>
      </c>
      <c r="Q1655" s="37" t="s">
        <v>114</v>
      </c>
      <c r="R1655" s="7" t="s">
        <v>488</v>
      </c>
      <c r="S1655" s="23">
        <v>2</v>
      </c>
      <c r="T1655" s="43">
        <v>1160</v>
      </c>
      <c r="U1655" s="7">
        <v>30</v>
      </c>
      <c r="V1655" s="22" t="s">
        <v>32</v>
      </c>
      <c r="W1655" s="23" t="s">
        <v>878</v>
      </c>
      <c r="X1655" s="7" t="s">
        <v>51</v>
      </c>
      <c r="Y1655" s="10">
        <v>100</v>
      </c>
      <c r="Z1655" s="23" t="s">
        <v>37</v>
      </c>
      <c r="AA1655" s="12" t="s">
        <v>649</v>
      </c>
      <c r="AB1655" s="51"/>
      <c r="AC1655" s="23"/>
      <c r="AF1655" s="23"/>
    </row>
    <row r="1656" spans="1:32" ht="15" customHeight="1" x14ac:dyDescent="0.25">
      <c r="A1656" s="30" t="s">
        <v>2004</v>
      </c>
      <c r="B1656" s="25">
        <v>45645</v>
      </c>
      <c r="C1656" s="29">
        <f>YEAR(B1656) - YEAR(_xlfn.MINIFS($B:$B, $A:$A, A1656)) + 1</f>
        <v>1</v>
      </c>
      <c r="D1656" s="15">
        <f>IF(C1656=1, 1500 - SUMIFS($Y:$Y, $A:$A, A1656, $C:$C, C1656, $E:$E, "Approved", $Z:$Z, "&lt;&gt;PFA GC", $F:$F, "&lt;&gt;No"),
   IF(C1656=2, 1000 - SUMIFS($Y:$Y, $A:$A, A1656, $C:$C, C1656, $E:$E, "Approved", $Z:$Z, "&lt;&gt;PFA GC", $F:$F, "&lt;&gt;No"),
   IF(C1656&gt;=3, 500 - SUMIFS($Y:$Y, $A:$A, A1656, $C:$C, C1656, $E:$E, "Approved", $Z:$Z, "&lt;&gt;PFA GC", $F:$F, "&lt;&gt;No"), "")))</f>
        <v>409.97</v>
      </c>
      <c r="E1656" s="16" t="s">
        <v>28</v>
      </c>
      <c r="F1656" s="49">
        <v>45650</v>
      </c>
      <c r="G1656" s="28" t="s">
        <v>30</v>
      </c>
      <c r="H1656" s="23" t="s">
        <v>93</v>
      </c>
      <c r="I1656" s="23" t="s">
        <v>94</v>
      </c>
      <c r="J1656" s="23">
        <v>68507</v>
      </c>
      <c r="K1656" s="37" t="s">
        <v>95</v>
      </c>
      <c r="L1656" s="20">
        <v>26744</v>
      </c>
      <c r="M1656" s="37" t="s">
        <v>281</v>
      </c>
      <c r="N1656" s="37" t="s">
        <v>102</v>
      </c>
      <c r="O1656" s="37" t="s">
        <v>103</v>
      </c>
      <c r="P1656" s="37" t="s">
        <v>270</v>
      </c>
      <c r="Q1656" s="37" t="s">
        <v>114</v>
      </c>
      <c r="R1656" s="7" t="s">
        <v>115</v>
      </c>
      <c r="S1656" s="23">
        <v>1</v>
      </c>
      <c r="T1656" s="43">
        <v>0</v>
      </c>
      <c r="U1656" s="7">
        <v>17</v>
      </c>
      <c r="V1656" s="34" t="s">
        <v>81</v>
      </c>
      <c r="W1656" s="23" t="s">
        <v>1061</v>
      </c>
      <c r="X1656" s="7" t="s">
        <v>49</v>
      </c>
      <c r="Y1656" s="10">
        <v>87.5</v>
      </c>
      <c r="Z1656" s="23" t="s">
        <v>232</v>
      </c>
      <c r="AA1656" s="12" t="s">
        <v>244</v>
      </c>
      <c r="AB1656" s="51"/>
      <c r="AC1656" s="23"/>
      <c r="AF1656" s="23"/>
    </row>
    <row r="1657" spans="1:32" ht="15" customHeight="1" x14ac:dyDescent="0.25">
      <c r="A1657" s="30" t="s">
        <v>2004</v>
      </c>
      <c r="B1657" s="25">
        <v>45645</v>
      </c>
      <c r="C1657" s="29">
        <f>YEAR(B1657) - YEAR(_xlfn.MINIFS($B:$B, $A:$A, A1657)) + 1</f>
        <v>1</v>
      </c>
      <c r="D1657" s="15">
        <f>IF(C1657=1, 1500 - SUMIFS($Y:$Y, $A:$A, A1657, $C:$C, C1657, $E:$E, "Approved", $Z:$Z, "&lt;&gt;PFA GC", $F:$F, "&lt;&gt;No"),
   IF(C1657=2, 1000 - SUMIFS($Y:$Y, $A:$A, A1657, $C:$C, C1657, $E:$E, "Approved", $Z:$Z, "&lt;&gt;PFA GC", $F:$F, "&lt;&gt;No"),
   IF(C1657&gt;=3, 500 - SUMIFS($Y:$Y, $A:$A, A1657, $C:$C, C1657, $E:$E, "Approved", $Z:$Z, "&lt;&gt;PFA GC", $F:$F, "&lt;&gt;No"), "")))</f>
        <v>409.97</v>
      </c>
      <c r="E1657" s="16" t="s">
        <v>28</v>
      </c>
      <c r="F1657" s="49">
        <v>45650</v>
      </c>
      <c r="G1657" s="28" t="s">
        <v>30</v>
      </c>
      <c r="H1657" s="23" t="s">
        <v>93</v>
      </c>
      <c r="I1657" s="23" t="s">
        <v>94</v>
      </c>
      <c r="J1657" s="23">
        <v>68507</v>
      </c>
      <c r="K1657" s="37" t="s">
        <v>95</v>
      </c>
      <c r="L1657" s="20">
        <v>26744</v>
      </c>
      <c r="M1657" s="37" t="s">
        <v>281</v>
      </c>
      <c r="N1657" s="37" t="s">
        <v>102</v>
      </c>
      <c r="O1657" s="37" t="s">
        <v>103</v>
      </c>
      <c r="P1657" s="37" t="s">
        <v>270</v>
      </c>
      <c r="Q1657" s="37" t="s">
        <v>114</v>
      </c>
      <c r="R1657" s="7" t="s">
        <v>115</v>
      </c>
      <c r="S1657" s="23">
        <v>1</v>
      </c>
      <c r="T1657" s="43">
        <v>0</v>
      </c>
      <c r="U1657" s="7">
        <v>17</v>
      </c>
      <c r="V1657" s="34" t="s">
        <v>81</v>
      </c>
      <c r="W1657" s="23" t="s">
        <v>1061</v>
      </c>
      <c r="X1657" s="7" t="s">
        <v>45</v>
      </c>
      <c r="Y1657" s="10">
        <v>177.53</v>
      </c>
      <c r="Z1657" s="23" t="s">
        <v>232</v>
      </c>
      <c r="AA1657" s="12" t="s">
        <v>104</v>
      </c>
      <c r="AB1657" s="51"/>
      <c r="AC1657" s="23"/>
      <c r="AF1657" s="23"/>
    </row>
    <row r="1658" spans="1:32" ht="15" customHeight="1" x14ac:dyDescent="0.25">
      <c r="A1658" s="30" t="s">
        <v>2004</v>
      </c>
      <c r="B1658" s="25">
        <v>45645</v>
      </c>
      <c r="C1658" s="29">
        <f>YEAR(B1658) - YEAR(_xlfn.MINIFS($B:$B, $A:$A, A1658)) + 1</f>
        <v>1</v>
      </c>
      <c r="D1658" s="15">
        <f>IF(C1658=1, 1500 - SUMIFS($Y:$Y, $A:$A, A1658, $C:$C, C1658, $E:$E, "Approved", $Z:$Z, "&lt;&gt;PFA GC", $F:$F, "&lt;&gt;No"),
   IF(C1658=2, 1000 - SUMIFS($Y:$Y, $A:$A, A1658, $C:$C, C1658, $E:$E, "Approved", $Z:$Z, "&lt;&gt;PFA GC", $F:$F, "&lt;&gt;No"),
   IF(C1658&gt;=3, 500 - SUMIFS($Y:$Y, $A:$A, A1658, $C:$C, C1658, $E:$E, "Approved", $Z:$Z, "&lt;&gt;PFA GC", $F:$F, "&lt;&gt;No"), "")))</f>
        <v>409.97</v>
      </c>
      <c r="E1658" s="16" t="s">
        <v>28</v>
      </c>
      <c r="F1658" s="49">
        <v>45650</v>
      </c>
      <c r="G1658" s="28" t="s">
        <v>30</v>
      </c>
      <c r="H1658" s="23" t="s">
        <v>93</v>
      </c>
      <c r="I1658" s="23" t="s">
        <v>94</v>
      </c>
      <c r="J1658" s="23">
        <v>68507</v>
      </c>
      <c r="K1658" s="37" t="s">
        <v>95</v>
      </c>
      <c r="L1658" s="20">
        <v>26744</v>
      </c>
      <c r="M1658" s="37" t="s">
        <v>281</v>
      </c>
      <c r="N1658" s="37" t="s">
        <v>102</v>
      </c>
      <c r="O1658" s="37" t="s">
        <v>103</v>
      </c>
      <c r="P1658" s="37" t="s">
        <v>270</v>
      </c>
      <c r="Q1658" s="37" t="s">
        <v>114</v>
      </c>
      <c r="R1658" s="7" t="s">
        <v>115</v>
      </c>
      <c r="S1658" s="23">
        <v>1</v>
      </c>
      <c r="T1658" s="43">
        <v>0</v>
      </c>
      <c r="U1658" s="7">
        <v>17</v>
      </c>
      <c r="V1658" s="34" t="s">
        <v>81</v>
      </c>
      <c r="W1658" s="23" t="s">
        <v>1061</v>
      </c>
      <c r="X1658" s="7" t="s">
        <v>43</v>
      </c>
      <c r="Y1658" s="10">
        <v>825</v>
      </c>
      <c r="Z1658" s="23" t="s">
        <v>232</v>
      </c>
      <c r="AA1658" s="12" t="s">
        <v>128</v>
      </c>
      <c r="AB1658" s="51"/>
      <c r="AC1658" s="23"/>
      <c r="AF1658" s="23"/>
    </row>
    <row r="1659" spans="1:32" ht="15" customHeight="1" x14ac:dyDescent="0.25">
      <c r="A1659" s="30" t="s">
        <v>1791</v>
      </c>
      <c r="B1659" s="25">
        <v>45646</v>
      </c>
      <c r="C1659" s="29">
        <f>YEAR(B1659) - YEAR(_xlfn.MINIFS($B:$B, $A:$A, A1659)) + 1</f>
        <v>1</v>
      </c>
      <c r="D1659" s="15">
        <f>IF(C1659=1, 1500 - SUMIFS($Y:$Y, $A:$A, A1659, $C:$C, C1659, $E:$E, "Approved", $Z:$Z, "&lt;&gt;PFA GC", $F:$F, "&lt;&gt;No"),
   IF(C1659=2, 1000 - SUMIFS($Y:$Y, $A:$A, A1659, $C:$C, C1659, $E:$E, "Approved", $Z:$Z, "&lt;&gt;PFA GC", $F:$F, "&lt;&gt;No"),
   IF(C1659&gt;=3, 500 - SUMIFS($Y:$Y, $A:$A, A1659, $C:$C, C1659, $E:$E, "Approved", $Z:$Z, "&lt;&gt;PFA GC", $F:$F, "&lt;&gt;No"), "")))</f>
        <v>308.49</v>
      </c>
      <c r="E1659" s="16" t="s">
        <v>28</v>
      </c>
      <c r="F1659" s="49">
        <v>45660</v>
      </c>
      <c r="G1659" s="28" t="s">
        <v>30</v>
      </c>
      <c r="H1659" s="23" t="s">
        <v>93</v>
      </c>
      <c r="I1659" s="23" t="s">
        <v>94</v>
      </c>
      <c r="J1659" s="23">
        <v>68516</v>
      </c>
      <c r="K1659" s="37" t="s">
        <v>95</v>
      </c>
      <c r="L1659" s="20">
        <v>19201</v>
      </c>
      <c r="M1659" s="37" t="s">
        <v>101</v>
      </c>
      <c r="N1659" s="37" t="s">
        <v>102</v>
      </c>
      <c r="O1659" s="37" t="s">
        <v>98</v>
      </c>
      <c r="P1659" s="37" t="s">
        <v>270</v>
      </c>
      <c r="Q1659" s="37" t="s">
        <v>245</v>
      </c>
      <c r="R1659" s="7" t="s">
        <v>517</v>
      </c>
      <c r="S1659" s="23">
        <v>1</v>
      </c>
      <c r="T1659" s="43">
        <v>2235.4</v>
      </c>
      <c r="U1659" s="7">
        <v>140</v>
      </c>
      <c r="V1659" s="34" t="s">
        <v>81</v>
      </c>
      <c r="W1659" s="23" t="s">
        <v>610</v>
      </c>
      <c r="X1659" s="7" t="s">
        <v>49</v>
      </c>
      <c r="Y1659" s="10">
        <v>219.29</v>
      </c>
      <c r="Z1659" s="23" t="s">
        <v>232</v>
      </c>
      <c r="AA1659" s="12" t="s">
        <v>809</v>
      </c>
      <c r="AB1659" s="51"/>
      <c r="AC1659" s="23"/>
      <c r="AF1659" s="23"/>
    </row>
    <row r="1660" spans="1:32" ht="15" customHeight="1" x14ac:dyDescent="0.25">
      <c r="A1660" s="30" t="s">
        <v>2006</v>
      </c>
      <c r="B1660" s="25">
        <v>45646</v>
      </c>
      <c r="C1660" s="29">
        <f>YEAR(B1660) - YEAR(_xlfn.MINIFS($B:$B, $A:$A, A1660)) + 1</f>
        <v>1</v>
      </c>
      <c r="D1660" s="15">
        <f>IF(C1660=1, 1500 - SUMIFS($Y:$Y, $A:$A, A1660, $C:$C, C1660, $E:$E, "Approved", $Z:$Z, "&lt;&gt;PFA GC", $F:$F, "&lt;&gt;No"),
   IF(C1660=2, 1000 - SUMIFS($Y:$Y, $A:$A, A1660, $C:$C, C1660, $E:$E, "Approved", $Z:$Z, "&lt;&gt;PFA GC", $F:$F, "&lt;&gt;No"),
   IF(C1660&gt;=3, 500 - SUMIFS($Y:$Y, $A:$A, A1660, $C:$C, C1660, $E:$E, "Approved", $Z:$Z, "&lt;&gt;PFA GC", $F:$F, "&lt;&gt;No"), "")))</f>
        <v>1151.51</v>
      </c>
      <c r="E1660" s="16" t="s">
        <v>28</v>
      </c>
      <c r="F1660" s="28">
        <v>45650</v>
      </c>
      <c r="G1660" s="28" t="s">
        <v>30</v>
      </c>
      <c r="H1660" s="23" t="s">
        <v>815</v>
      </c>
      <c r="I1660" s="23" t="s">
        <v>94</v>
      </c>
      <c r="J1660" s="23">
        <v>68025</v>
      </c>
      <c r="K1660" s="37" t="s">
        <v>95</v>
      </c>
      <c r="L1660" s="20">
        <v>22739</v>
      </c>
      <c r="M1660" s="37" t="s">
        <v>96</v>
      </c>
      <c r="N1660" s="37" t="s">
        <v>102</v>
      </c>
      <c r="O1660" s="37" t="s">
        <v>98</v>
      </c>
      <c r="P1660" s="37" t="s">
        <v>270</v>
      </c>
      <c r="Q1660" s="37" t="s">
        <v>114</v>
      </c>
      <c r="R1660" s="7" t="s">
        <v>507</v>
      </c>
      <c r="S1660" s="23">
        <v>2</v>
      </c>
      <c r="T1660" s="43">
        <v>1900</v>
      </c>
      <c r="U1660" s="7">
        <v>10</v>
      </c>
      <c r="V1660" s="22" t="s">
        <v>32</v>
      </c>
      <c r="W1660" s="23" t="s">
        <v>890</v>
      </c>
      <c r="X1660" s="7" t="s">
        <v>45</v>
      </c>
      <c r="Y1660" s="10">
        <v>348.49</v>
      </c>
      <c r="Z1660" s="23" t="s">
        <v>232</v>
      </c>
      <c r="AA1660" s="12" t="s">
        <v>1062</v>
      </c>
      <c r="AB1660" s="51"/>
      <c r="AC1660" s="23"/>
      <c r="AF1660" s="23"/>
    </row>
    <row r="1661" spans="1:32" ht="15" customHeight="1" x14ac:dyDescent="0.25">
      <c r="A1661" s="30" t="s">
        <v>2007</v>
      </c>
      <c r="B1661" s="25">
        <v>45646</v>
      </c>
      <c r="C1661" s="29">
        <f>YEAR(B1661) - YEAR(_xlfn.MINIFS($B:$B, $A:$A, A1661)) + 1</f>
        <v>1</v>
      </c>
      <c r="D1661" s="15">
        <f>IF(C1661=1, 1500 - SUMIFS($Y:$Y, $A:$A, A1661, $C:$C, C1661, $E:$E, "Approved", $Z:$Z, "&lt;&gt;PFA GC", $F:$F, "&lt;&gt;No"),
   IF(C1661=2, 1000 - SUMIFS($Y:$Y, $A:$A, A1661, $C:$C, C1661, $E:$E, "Approved", $Z:$Z, "&lt;&gt;PFA GC", $F:$F, "&lt;&gt;No"),
   IF(C1661&gt;=3, 500 - SUMIFS($Y:$Y, $A:$A, A1661, $C:$C, C1661, $E:$E, "Approved", $Z:$Z, "&lt;&gt;PFA GC", $F:$F, "&lt;&gt;No"), "")))</f>
        <v>1500</v>
      </c>
      <c r="E1661" s="36" t="s">
        <v>139</v>
      </c>
      <c r="F1661" s="28" t="s">
        <v>99</v>
      </c>
      <c r="G1661" s="29" t="s">
        <v>30</v>
      </c>
      <c r="H1661" s="23" t="s">
        <v>446</v>
      </c>
      <c r="I1661" s="23" t="s">
        <v>94</v>
      </c>
      <c r="J1661" s="23">
        <v>68110</v>
      </c>
      <c r="K1661" s="37" t="s">
        <v>95</v>
      </c>
      <c r="L1661" s="20">
        <v>23740</v>
      </c>
      <c r="M1661" s="37" t="s">
        <v>101</v>
      </c>
      <c r="N1661" s="37" t="s">
        <v>97</v>
      </c>
      <c r="O1661" s="37" t="s">
        <v>103</v>
      </c>
      <c r="P1661" s="37" t="s">
        <v>270</v>
      </c>
      <c r="Q1661" s="37" t="s">
        <v>114</v>
      </c>
      <c r="R1661" s="7" t="s">
        <v>486</v>
      </c>
      <c r="S1661" s="23">
        <v>2</v>
      </c>
      <c r="T1661" s="43">
        <v>1648</v>
      </c>
      <c r="U1661" s="7">
        <v>30</v>
      </c>
      <c r="V1661" s="48" t="s">
        <v>84</v>
      </c>
      <c r="W1661" s="23" t="s">
        <v>526</v>
      </c>
      <c r="X1661" s="7" t="s">
        <v>141</v>
      </c>
      <c r="Y1661" s="10">
        <v>1500</v>
      </c>
      <c r="Z1661" s="23"/>
      <c r="AA1661" s="12"/>
      <c r="AB1661" s="51"/>
      <c r="AC1661" s="23"/>
      <c r="AD1661" s="23" t="s">
        <v>1063</v>
      </c>
      <c r="AF1661" s="23"/>
    </row>
    <row r="1662" spans="1:32" ht="15" customHeight="1" x14ac:dyDescent="0.25">
      <c r="A1662" s="30" t="s">
        <v>2005</v>
      </c>
      <c r="B1662" s="25">
        <v>45646</v>
      </c>
      <c r="C1662" s="29">
        <f>YEAR(B1662) - YEAR(_xlfn.MINIFS($B:$B, $A:$A, A1662)) + 1</f>
        <v>1</v>
      </c>
      <c r="D1662" s="15">
        <f>IF(C1662=1, 1500 - SUMIFS($Y:$Y, $A:$A, A1662, $C:$C, C1662, $E:$E, "Approved", $Z:$Z, "&lt;&gt;PFA GC", $F:$F, "&lt;&gt;No"),
   IF(C1662=2, 1000 - SUMIFS($Y:$Y, $A:$A, A1662, $C:$C, C1662, $E:$E, "Approved", $Z:$Z, "&lt;&gt;PFA GC", $F:$F, "&lt;&gt;No"),
   IF(C1662&gt;=3, 500 - SUMIFS($Y:$Y, $A:$A, A1662, $C:$C, C1662, $E:$E, "Approved", $Z:$Z, "&lt;&gt;PFA GC", $F:$F, "&lt;&gt;No"), "")))</f>
        <v>8.75</v>
      </c>
      <c r="E1662" s="16" t="s">
        <v>28</v>
      </c>
      <c r="F1662" s="28">
        <v>45646</v>
      </c>
      <c r="G1662" s="28" t="s">
        <v>30</v>
      </c>
      <c r="H1662" s="23" t="s">
        <v>446</v>
      </c>
      <c r="I1662" s="23" t="s">
        <v>94</v>
      </c>
      <c r="J1662" s="23">
        <v>68112</v>
      </c>
      <c r="K1662" s="37" t="s">
        <v>95</v>
      </c>
      <c r="L1662" s="20">
        <v>23931</v>
      </c>
      <c r="M1662" s="37" t="s">
        <v>101</v>
      </c>
      <c r="N1662" s="37" t="s">
        <v>97</v>
      </c>
      <c r="O1662" s="37" t="s">
        <v>103</v>
      </c>
      <c r="P1662" s="37" t="s">
        <v>270</v>
      </c>
      <c r="Q1662" s="37" t="s">
        <v>114</v>
      </c>
      <c r="R1662" s="7" t="s">
        <v>488</v>
      </c>
      <c r="S1662" s="23">
        <v>1</v>
      </c>
      <c r="T1662" s="43">
        <v>1375</v>
      </c>
      <c r="U1662" s="7">
        <v>10</v>
      </c>
      <c r="V1662" s="22" t="s">
        <v>32</v>
      </c>
      <c r="W1662" s="23" t="s">
        <v>890</v>
      </c>
      <c r="X1662" s="7" t="s">
        <v>45</v>
      </c>
      <c r="Y1662" s="10">
        <v>341.25</v>
      </c>
      <c r="Z1662" s="23" t="s">
        <v>38</v>
      </c>
      <c r="AA1662" s="12" t="s">
        <v>55</v>
      </c>
      <c r="AB1662" s="51"/>
      <c r="AC1662" s="23"/>
      <c r="AF1662" s="23"/>
    </row>
    <row r="1663" spans="1:32" ht="15" customHeight="1" x14ac:dyDescent="0.25">
      <c r="A1663" s="42" t="s">
        <v>2008</v>
      </c>
      <c r="B1663" s="32">
        <v>45649</v>
      </c>
      <c r="C1663" s="44">
        <f>YEAR(B1663) - YEAR(_xlfn.MINIFS($B:$B, $A:$A, A1663)) + 1</f>
        <v>1</v>
      </c>
      <c r="D1663" s="15">
        <f>IF(C1663=1, 1500 - SUMIFS($Y:$Y, $A:$A, A1663, $C:$C, C1663, $E:$E, "Approved", $Z:$Z, "&lt;&gt;PFA GC", $F:$F, "&lt;&gt;No"),
   IF(C1663=2, 1000 - SUMIFS($Y:$Y, $A:$A, A1663, $C:$C, C1663, $E:$E, "Approved", $Z:$Z, "&lt;&gt;PFA GC", $F:$F, "&lt;&gt;No"),
   IF(C1663&gt;=3, 500 - SUMIFS($Y:$Y, $A:$A, A1663, $C:$C, C1663, $E:$E, "Approved", $Z:$Z, "&lt;&gt;PFA GC", $F:$F, "&lt;&gt;No"), "")))</f>
        <v>443.25</v>
      </c>
      <c r="E1663" s="16" t="s">
        <v>28</v>
      </c>
      <c r="F1663" s="49">
        <v>45660</v>
      </c>
      <c r="G1663" s="49" t="s">
        <v>30</v>
      </c>
      <c r="H1663" s="41" t="s">
        <v>100</v>
      </c>
      <c r="I1663" s="41" t="s">
        <v>94</v>
      </c>
      <c r="J1663" s="41">
        <v>68110</v>
      </c>
      <c r="K1663" s="41" t="s">
        <v>95</v>
      </c>
      <c r="L1663" s="55">
        <v>29668</v>
      </c>
      <c r="M1663" s="41" t="s">
        <v>96</v>
      </c>
      <c r="N1663" s="41" t="s">
        <v>97</v>
      </c>
      <c r="O1663" s="41" t="s">
        <v>98</v>
      </c>
      <c r="P1663" s="41" t="s">
        <v>270</v>
      </c>
      <c r="Q1663" s="41" t="s">
        <v>114</v>
      </c>
      <c r="R1663" s="7" t="s">
        <v>507</v>
      </c>
      <c r="S1663" s="41">
        <v>2</v>
      </c>
      <c r="T1663" s="46">
        <v>4940</v>
      </c>
      <c r="U1663" s="7">
        <v>22</v>
      </c>
      <c r="V1663" s="41" t="s">
        <v>84</v>
      </c>
      <c r="W1663" s="41" t="s">
        <v>526</v>
      </c>
      <c r="X1663" s="7" t="s">
        <v>1064</v>
      </c>
      <c r="Y1663" s="10">
        <v>79.75</v>
      </c>
      <c r="Z1663" s="41" t="s">
        <v>232</v>
      </c>
      <c r="AA1663" s="39" t="s">
        <v>1065</v>
      </c>
      <c r="AB1663" s="63"/>
      <c r="AC1663" s="41"/>
      <c r="AD1663" s="41"/>
      <c r="AF1663" s="23"/>
    </row>
    <row r="1664" spans="1:32" ht="15" customHeight="1" x14ac:dyDescent="0.25">
      <c r="A1664" s="42" t="s">
        <v>2008</v>
      </c>
      <c r="B1664" s="32">
        <v>45649</v>
      </c>
      <c r="C1664" s="44">
        <f>YEAR(B1664) - YEAR(_xlfn.MINIFS($B:$B, $A:$A, A1664)) + 1</f>
        <v>1</v>
      </c>
      <c r="D1664" s="15">
        <f>IF(C1664=1, 1500 - SUMIFS($Y:$Y, $A:$A, A1664, $C:$C, C1664, $E:$E, "Approved", $Z:$Z, "&lt;&gt;PFA GC", $F:$F, "&lt;&gt;No"),
   IF(C1664=2, 1000 - SUMIFS($Y:$Y, $A:$A, A1664, $C:$C, C1664, $E:$E, "Approved", $Z:$Z, "&lt;&gt;PFA GC", $F:$F, "&lt;&gt;No"),
   IF(C1664&gt;=3, 500 - SUMIFS($Y:$Y, $A:$A, A1664, $C:$C, C1664, $E:$E, "Approved", $Z:$Z, "&lt;&gt;PFA GC", $F:$F, "&lt;&gt;No"), "")))</f>
        <v>443.25</v>
      </c>
      <c r="E1664" s="16" t="s">
        <v>28</v>
      </c>
      <c r="F1664" s="49">
        <v>45660</v>
      </c>
      <c r="G1664" s="49" t="s">
        <v>30</v>
      </c>
      <c r="H1664" s="41" t="s">
        <v>100</v>
      </c>
      <c r="I1664" s="41" t="s">
        <v>94</v>
      </c>
      <c r="J1664" s="41">
        <v>68110</v>
      </c>
      <c r="K1664" s="41" t="s">
        <v>95</v>
      </c>
      <c r="L1664" s="55">
        <v>29668</v>
      </c>
      <c r="M1664" s="41" t="s">
        <v>96</v>
      </c>
      <c r="N1664" s="41" t="s">
        <v>97</v>
      </c>
      <c r="O1664" s="41" t="s">
        <v>98</v>
      </c>
      <c r="P1664" s="41" t="s">
        <v>270</v>
      </c>
      <c r="Q1664" s="41" t="s">
        <v>114</v>
      </c>
      <c r="R1664" s="7" t="s">
        <v>507</v>
      </c>
      <c r="S1664" s="41">
        <v>2</v>
      </c>
      <c r="T1664" s="46">
        <v>4940</v>
      </c>
      <c r="U1664" s="7">
        <v>22</v>
      </c>
      <c r="V1664" s="41" t="s">
        <v>84</v>
      </c>
      <c r="W1664" s="41" t="s">
        <v>526</v>
      </c>
      <c r="X1664" s="7" t="s">
        <v>1066</v>
      </c>
      <c r="Y1664" s="10">
        <v>174.18</v>
      </c>
      <c r="Z1664" s="41" t="s">
        <v>232</v>
      </c>
      <c r="AA1664" s="39" t="s">
        <v>1067</v>
      </c>
      <c r="AB1664" s="63"/>
      <c r="AC1664" s="41"/>
      <c r="AD1664" s="41"/>
      <c r="AF1664" s="23"/>
    </row>
    <row r="1665" spans="1:32" ht="15" customHeight="1" x14ac:dyDescent="0.25">
      <c r="A1665" s="42" t="s">
        <v>2008</v>
      </c>
      <c r="B1665" s="32">
        <v>45649</v>
      </c>
      <c r="C1665" s="44">
        <f>YEAR(B1665) - YEAR(_xlfn.MINIFS($B:$B, $A:$A, A1665)) + 1</f>
        <v>1</v>
      </c>
      <c r="D1665" s="15">
        <f>IF(C1665=1, 1500 - SUMIFS($Y:$Y, $A:$A, A1665, $C:$C, C1665, $E:$E, "Approved", $Z:$Z, "&lt;&gt;PFA GC", $F:$F, "&lt;&gt;No"),
   IF(C1665=2, 1000 - SUMIFS($Y:$Y, $A:$A, A1665, $C:$C, C1665, $E:$E, "Approved", $Z:$Z, "&lt;&gt;PFA GC", $F:$F, "&lt;&gt;No"),
   IF(C1665&gt;=3, 500 - SUMIFS($Y:$Y, $A:$A, A1665, $C:$C, C1665, $E:$E, "Approved", $Z:$Z, "&lt;&gt;PFA GC", $F:$F, "&lt;&gt;No"), "")))</f>
        <v>443.25</v>
      </c>
      <c r="E1665" s="16" t="s">
        <v>28</v>
      </c>
      <c r="F1665" s="49">
        <v>45665</v>
      </c>
      <c r="G1665" s="49" t="s">
        <v>30</v>
      </c>
      <c r="H1665" s="41" t="s">
        <v>100</v>
      </c>
      <c r="I1665" s="41" t="s">
        <v>94</v>
      </c>
      <c r="J1665" s="41">
        <v>68110</v>
      </c>
      <c r="K1665" s="41" t="s">
        <v>95</v>
      </c>
      <c r="L1665" s="55">
        <v>29668</v>
      </c>
      <c r="M1665" s="41" t="s">
        <v>96</v>
      </c>
      <c r="N1665" s="41" t="s">
        <v>97</v>
      </c>
      <c r="O1665" s="41" t="s">
        <v>98</v>
      </c>
      <c r="P1665" s="41" t="s">
        <v>270</v>
      </c>
      <c r="Q1665" s="41" t="s">
        <v>114</v>
      </c>
      <c r="R1665" s="7" t="s">
        <v>507</v>
      </c>
      <c r="S1665" s="41">
        <v>2</v>
      </c>
      <c r="T1665" s="46">
        <v>4940</v>
      </c>
      <c r="U1665" s="7">
        <v>22</v>
      </c>
      <c r="V1665" s="34" t="s">
        <v>84</v>
      </c>
      <c r="W1665" s="41" t="s">
        <v>526</v>
      </c>
      <c r="X1665" s="7" t="s">
        <v>49</v>
      </c>
      <c r="Y1665" s="10">
        <v>302.82</v>
      </c>
      <c r="Z1665" s="23" t="s">
        <v>232</v>
      </c>
      <c r="AA1665" s="39" t="s">
        <v>1068</v>
      </c>
      <c r="AB1665" s="63"/>
      <c r="AC1665" s="41"/>
      <c r="AD1665" s="41"/>
      <c r="AF1665" s="23"/>
    </row>
    <row r="1666" spans="1:32" ht="15" customHeight="1" x14ac:dyDescent="0.25">
      <c r="A1666" s="42" t="s">
        <v>2008</v>
      </c>
      <c r="B1666" s="32">
        <v>45649</v>
      </c>
      <c r="C1666" s="44">
        <f>YEAR(B1666) - YEAR(_xlfn.MINIFS($B:$B, $A:$A, A1666)) + 1</f>
        <v>1</v>
      </c>
      <c r="D1666" s="15">
        <f>IF(C1666=1, 1500 - SUMIFS($Y:$Y, $A:$A, A1666, $C:$C, C1666, $E:$E, "Approved", $Z:$Z, "&lt;&gt;PFA GC", $F:$F, "&lt;&gt;No"),
   IF(C1666=2, 1000 - SUMIFS($Y:$Y, $A:$A, A1666, $C:$C, C1666, $E:$E, "Approved", $Z:$Z, "&lt;&gt;PFA GC", $F:$F, "&lt;&gt;No"),
   IF(C1666&gt;=3, 500 - SUMIFS($Y:$Y, $A:$A, A1666, $C:$C, C1666, $E:$E, "Approved", $Z:$Z, "&lt;&gt;PFA GC", $F:$F, "&lt;&gt;No"), "")))</f>
        <v>443.25</v>
      </c>
      <c r="E1666" s="16" t="s">
        <v>28</v>
      </c>
      <c r="F1666" s="49">
        <v>45667</v>
      </c>
      <c r="G1666" s="49" t="s">
        <v>30</v>
      </c>
      <c r="H1666" s="41" t="s">
        <v>100</v>
      </c>
      <c r="I1666" s="41" t="s">
        <v>94</v>
      </c>
      <c r="J1666" s="41">
        <v>68110</v>
      </c>
      <c r="K1666" s="41" t="s">
        <v>95</v>
      </c>
      <c r="L1666" s="55">
        <v>29668</v>
      </c>
      <c r="M1666" s="41" t="s">
        <v>96</v>
      </c>
      <c r="N1666" s="41" t="s">
        <v>97</v>
      </c>
      <c r="O1666" s="41" t="s">
        <v>98</v>
      </c>
      <c r="P1666" s="41" t="s">
        <v>270</v>
      </c>
      <c r="Q1666" s="41" t="s">
        <v>114</v>
      </c>
      <c r="R1666" s="7" t="s">
        <v>507</v>
      </c>
      <c r="S1666" s="41">
        <v>2</v>
      </c>
      <c r="T1666" s="46">
        <v>4940</v>
      </c>
      <c r="U1666" s="7">
        <v>22</v>
      </c>
      <c r="V1666" s="34" t="s">
        <v>84</v>
      </c>
      <c r="W1666" s="41" t="s">
        <v>526</v>
      </c>
      <c r="X1666" s="7" t="s">
        <v>34</v>
      </c>
      <c r="Y1666" s="10">
        <v>500</v>
      </c>
      <c r="Z1666" s="41" t="s">
        <v>37</v>
      </c>
      <c r="AA1666" s="39" t="s">
        <v>735</v>
      </c>
      <c r="AB1666" s="63"/>
      <c r="AC1666" s="41"/>
      <c r="AD1666" s="41"/>
      <c r="AF1666" s="23"/>
    </row>
    <row r="1667" spans="1:32" ht="15" customHeight="1" x14ac:dyDescent="0.25">
      <c r="A1667" s="42" t="s">
        <v>2009</v>
      </c>
      <c r="B1667" s="32">
        <v>45649</v>
      </c>
      <c r="C1667" s="44">
        <f>YEAR(B1667) - YEAR(_xlfn.MINIFS($B:$B, $A:$A, A1667)) + 1</f>
        <v>1</v>
      </c>
      <c r="D1667" s="15">
        <f>IF(C1667=1, 1500 - SUMIFS($Y:$Y, $A:$A, A1667, $C:$C, C1667, $E:$E, "Approved", $Z:$Z, "&lt;&gt;PFA GC", $F:$F, "&lt;&gt;No"),
   IF(C1667=2, 1000 - SUMIFS($Y:$Y, $A:$A, A1667, $C:$C, C1667, $E:$E, "Approved", $Z:$Z, "&lt;&gt;PFA GC", $F:$F, "&lt;&gt;No"),
   IF(C1667&gt;=3, 500 - SUMIFS($Y:$Y, $A:$A, A1667, $C:$C, C1667, $E:$E, "Approved", $Z:$Z, "&lt;&gt;PFA GC", $F:$F, "&lt;&gt;No"), "")))</f>
        <v>310</v>
      </c>
      <c r="E1667" s="16" t="s">
        <v>28</v>
      </c>
      <c r="F1667" s="49">
        <v>45660</v>
      </c>
      <c r="G1667" s="49" t="s">
        <v>30</v>
      </c>
      <c r="H1667" s="41" t="s">
        <v>100</v>
      </c>
      <c r="I1667" s="41" t="s">
        <v>94</v>
      </c>
      <c r="J1667" s="41">
        <v>68104</v>
      </c>
      <c r="K1667" s="41" t="s">
        <v>95</v>
      </c>
      <c r="L1667" s="55">
        <v>29856</v>
      </c>
      <c r="M1667" s="41" t="s">
        <v>101</v>
      </c>
      <c r="N1667" s="41" t="s">
        <v>97</v>
      </c>
      <c r="O1667" s="41" t="s">
        <v>103</v>
      </c>
      <c r="P1667" s="41" t="s">
        <v>270</v>
      </c>
      <c r="Q1667" s="41" t="s">
        <v>114</v>
      </c>
      <c r="R1667" s="7" t="s">
        <v>488</v>
      </c>
      <c r="S1667" s="41">
        <v>3</v>
      </c>
      <c r="T1667" s="46">
        <v>0</v>
      </c>
      <c r="U1667" s="7">
        <v>5</v>
      </c>
      <c r="V1667" s="22" t="s">
        <v>47</v>
      </c>
      <c r="W1667" s="41" t="s">
        <v>1069</v>
      </c>
      <c r="X1667" s="7" t="s">
        <v>43</v>
      </c>
      <c r="Y1667" s="10">
        <v>1190</v>
      </c>
      <c r="Z1667" s="41" t="s">
        <v>232</v>
      </c>
      <c r="AA1667" s="41" t="s">
        <v>1070</v>
      </c>
      <c r="AB1667" s="63"/>
      <c r="AC1667" s="41"/>
      <c r="AD1667" s="41"/>
      <c r="AF1667" s="23"/>
    </row>
    <row r="1668" spans="1:32" ht="15" customHeight="1" x14ac:dyDescent="0.25">
      <c r="A1668" s="30" t="s">
        <v>2010</v>
      </c>
      <c r="B1668" s="25">
        <v>45650</v>
      </c>
      <c r="C1668" s="29">
        <f>YEAR(B1668) - YEAR(_xlfn.MINIFS($B:$B, $A:$A, A1668)) + 1</f>
        <v>1</v>
      </c>
      <c r="D1668" s="15">
        <f>IF(C1668=1, 1500 - SUMIFS($Y:$Y, $A:$A, A1668, $C:$C, C1668, $E:$E, "Approved", $Z:$Z, "&lt;&gt;PFA GC", $F:$F, "&lt;&gt;No"),
   IF(C1668=2, 1000 - SUMIFS($Y:$Y, $A:$A, A1668, $C:$C, C1668, $E:$E, "Approved", $Z:$Z, "&lt;&gt;PFA GC", $F:$F, "&lt;&gt;No"),
   IF(C1668&gt;=3, 500 - SUMIFS($Y:$Y, $A:$A, A1668, $C:$C, C1668, $E:$E, "Approved", $Z:$Z, "&lt;&gt;PFA GC", $F:$F, "&lt;&gt;No"), "")))</f>
        <v>430</v>
      </c>
      <c r="E1668" s="16" t="s">
        <v>28</v>
      </c>
      <c r="F1668" s="28">
        <v>45663</v>
      </c>
      <c r="G1668" s="28" t="s">
        <v>30</v>
      </c>
      <c r="H1668" s="23" t="s">
        <v>1071</v>
      </c>
      <c r="I1668" s="23" t="s">
        <v>94</v>
      </c>
      <c r="J1668" s="23">
        <v>68863</v>
      </c>
      <c r="K1668" s="37" t="s">
        <v>95</v>
      </c>
      <c r="L1668" s="20">
        <v>25339</v>
      </c>
      <c r="M1668" s="37" t="s">
        <v>96</v>
      </c>
      <c r="N1668" s="37" t="s">
        <v>102</v>
      </c>
      <c r="O1668" s="37" t="s">
        <v>98</v>
      </c>
      <c r="P1668" s="37" t="s">
        <v>270</v>
      </c>
      <c r="Q1668" s="37" t="s">
        <v>114</v>
      </c>
      <c r="R1668" s="7" t="s">
        <v>507</v>
      </c>
      <c r="S1668" s="23">
        <v>2</v>
      </c>
      <c r="T1668" s="43">
        <v>3165</v>
      </c>
      <c r="U1668" s="7">
        <v>50</v>
      </c>
      <c r="V1668" s="22" t="s">
        <v>84</v>
      </c>
      <c r="W1668" s="23" t="s">
        <v>831</v>
      </c>
      <c r="X1668" s="7" t="s">
        <v>34</v>
      </c>
      <c r="Y1668" s="10">
        <v>150</v>
      </c>
      <c r="Z1668" s="23" t="s">
        <v>37</v>
      </c>
      <c r="AA1668" s="12" t="s">
        <v>735</v>
      </c>
      <c r="AB1668" s="51"/>
      <c r="AC1668" s="23"/>
      <c r="AF1668" s="23"/>
    </row>
    <row r="1669" spans="1:32" ht="15" customHeight="1" x14ac:dyDescent="0.25">
      <c r="A1669" s="42" t="s">
        <v>2010</v>
      </c>
      <c r="B1669" s="32">
        <v>45650</v>
      </c>
      <c r="C1669" s="44">
        <f>YEAR(B1669) - YEAR(_xlfn.MINIFS($B:$B, $A:$A, A1669)) + 1</f>
        <v>1</v>
      </c>
      <c r="D1669" s="15">
        <f>IF(C1669=1, 1500 - SUMIFS($Y:$Y, $A:$A, A1669, $C:$C, C1669, $E:$E, "Approved", $Z:$Z, "&lt;&gt;PFA GC", $F:$F, "&lt;&gt;No"),
   IF(C1669=2, 1000 - SUMIFS($Y:$Y, $A:$A, A1669, $C:$C, C1669, $E:$E, "Approved", $Z:$Z, "&lt;&gt;PFA GC", $F:$F, "&lt;&gt;No"),
   IF(C1669&gt;=3, 500 - SUMIFS($Y:$Y, $A:$A, A1669, $C:$C, C1669, $E:$E, "Approved", $Z:$Z, "&lt;&gt;PFA GC", $F:$F, "&lt;&gt;No"), "")))</f>
        <v>430</v>
      </c>
      <c r="E1669" s="16" t="s">
        <v>28</v>
      </c>
      <c r="F1669" s="49">
        <v>45660</v>
      </c>
      <c r="G1669" s="49" t="s">
        <v>30</v>
      </c>
      <c r="H1669" s="41" t="s">
        <v>1071</v>
      </c>
      <c r="I1669" s="41" t="s">
        <v>94</v>
      </c>
      <c r="J1669" s="41">
        <v>68863</v>
      </c>
      <c r="K1669" s="41" t="s">
        <v>95</v>
      </c>
      <c r="L1669" s="55">
        <v>25339</v>
      </c>
      <c r="M1669" s="41" t="s">
        <v>96</v>
      </c>
      <c r="N1669" s="41" t="s">
        <v>102</v>
      </c>
      <c r="O1669" s="41" t="s">
        <v>98</v>
      </c>
      <c r="P1669" s="41" t="s">
        <v>270</v>
      </c>
      <c r="Q1669" s="41" t="s">
        <v>114</v>
      </c>
      <c r="R1669" s="7" t="s">
        <v>507</v>
      </c>
      <c r="S1669" s="41">
        <v>2</v>
      </c>
      <c r="T1669" s="46">
        <v>3165</v>
      </c>
      <c r="U1669" s="7">
        <v>50</v>
      </c>
      <c r="V1669" s="34" t="s">
        <v>84</v>
      </c>
      <c r="W1669" s="41" t="s">
        <v>831</v>
      </c>
      <c r="X1669" s="7" t="s">
        <v>43</v>
      </c>
      <c r="Y1669" s="10">
        <v>920</v>
      </c>
      <c r="Z1669" s="41" t="s">
        <v>232</v>
      </c>
      <c r="AA1669" s="41" t="s">
        <v>1072</v>
      </c>
      <c r="AB1669" s="63"/>
      <c r="AC1669" s="41"/>
      <c r="AD1669" s="41"/>
      <c r="AF1669" s="23"/>
    </row>
    <row r="1670" spans="1:32" ht="15" customHeight="1" x14ac:dyDescent="0.25">
      <c r="A1670" s="30" t="s">
        <v>1968</v>
      </c>
      <c r="B1670" s="25">
        <v>45652</v>
      </c>
      <c r="C1670" s="29">
        <f>YEAR(B1670) - YEAR(_xlfn.MINIFS($B:$B, $A:$A, A1670)) + 1</f>
        <v>1</v>
      </c>
      <c r="D1670" s="15">
        <f>IF(C1670=1, 1500 - SUMIFS($Y:$Y, $A:$A, A1670, $C:$C, C1670, $E:$E, "Approved", $Z:$Z, "&lt;&gt;PFA GC", $F:$F, "&lt;&gt;No"),
   IF(C1670=2, 1000 - SUMIFS($Y:$Y, $A:$A, A1670, $C:$C, C1670, $E:$E, "Approved", $Z:$Z, "&lt;&gt;PFA GC", $F:$F, "&lt;&gt;No"),
   IF(C1670&gt;=3, 500 - SUMIFS($Y:$Y, $A:$A, A1670, $C:$C, C1670, $E:$E, "Approved", $Z:$Z, "&lt;&gt;PFA GC", $F:$F, "&lt;&gt;No"), "")))</f>
        <v>-29.869999999999891</v>
      </c>
      <c r="E1670" s="16" t="s">
        <v>28</v>
      </c>
      <c r="F1670" s="49">
        <v>45663</v>
      </c>
      <c r="G1670" s="28" t="s">
        <v>30</v>
      </c>
      <c r="H1670" s="23" t="s">
        <v>824</v>
      </c>
      <c r="I1670" s="23" t="s">
        <v>471</v>
      </c>
      <c r="J1670" s="23">
        <v>51501</v>
      </c>
      <c r="K1670" s="37" t="s">
        <v>95</v>
      </c>
      <c r="L1670" s="20">
        <v>22486</v>
      </c>
      <c r="M1670" s="37" t="s">
        <v>101</v>
      </c>
      <c r="N1670" s="37" t="s">
        <v>97</v>
      </c>
      <c r="O1670" s="37" t="s">
        <v>98</v>
      </c>
      <c r="P1670" s="37" t="s">
        <v>270</v>
      </c>
      <c r="Q1670" s="37" t="s">
        <v>323</v>
      </c>
      <c r="R1670" s="7" t="s">
        <v>507</v>
      </c>
      <c r="S1670" s="23">
        <v>1</v>
      </c>
      <c r="T1670" s="43">
        <v>1354</v>
      </c>
      <c r="U1670" s="7">
        <v>4.2</v>
      </c>
      <c r="V1670" s="22" t="s">
        <v>826</v>
      </c>
      <c r="W1670" s="23" t="s">
        <v>827</v>
      </c>
      <c r="X1670" s="7" t="s">
        <v>43</v>
      </c>
      <c r="Y1670" s="10">
        <v>840</v>
      </c>
      <c r="Z1670" s="23" t="s">
        <v>232</v>
      </c>
      <c r="AA1670" s="12" t="s">
        <v>999</v>
      </c>
      <c r="AB1670" s="51"/>
      <c r="AC1670" s="23"/>
      <c r="AF1670" s="23"/>
    </row>
    <row r="1671" spans="1:32" ht="15" customHeight="1" x14ac:dyDescent="0.25">
      <c r="A1671" s="30" t="s">
        <v>1695</v>
      </c>
      <c r="B1671" s="25">
        <v>45652</v>
      </c>
      <c r="C1671" s="29">
        <f>YEAR(B1671) - YEAR(_xlfn.MINIFS($B:$B, $A:$A, A1671)) + 1</f>
        <v>1</v>
      </c>
      <c r="D1671" s="15">
        <f>IF(C1671=1, 1500 - SUMIFS($Y:$Y, $A:$A, A1671, $C:$C, C1671, $E:$E, "Approved", $Z:$Z, "&lt;&gt;PFA GC", $F:$F, "&lt;&gt;No"),
   IF(C1671=2, 1000 - SUMIFS($Y:$Y, $A:$A, A1671, $C:$C, C1671, $E:$E, "Approved", $Z:$Z, "&lt;&gt;PFA GC", $F:$F, "&lt;&gt;No"),
   IF(C1671&gt;=3, 500 - SUMIFS($Y:$Y, $A:$A, A1671, $C:$C, C1671, $E:$E, "Approved", $Z:$Z, "&lt;&gt;PFA GC", $F:$F, "&lt;&gt;No"), "")))</f>
        <v>0.83999999999991815</v>
      </c>
      <c r="E1671" s="16" t="s">
        <v>28</v>
      </c>
      <c r="F1671" s="28">
        <v>45670</v>
      </c>
      <c r="G1671" s="28" t="s">
        <v>30</v>
      </c>
      <c r="H1671" s="23" t="s">
        <v>727</v>
      </c>
      <c r="I1671" s="23" t="s">
        <v>94</v>
      </c>
      <c r="J1671" s="23">
        <v>68202</v>
      </c>
      <c r="K1671" s="37" t="s">
        <v>95</v>
      </c>
      <c r="L1671" s="20">
        <v>22915</v>
      </c>
      <c r="M1671" s="37" t="s">
        <v>235</v>
      </c>
      <c r="N1671" s="37" t="s">
        <v>97</v>
      </c>
      <c r="O1671" s="37" t="s">
        <v>98</v>
      </c>
      <c r="P1671" s="37" t="s">
        <v>270</v>
      </c>
      <c r="Q1671" s="37" t="s">
        <v>114</v>
      </c>
      <c r="R1671" s="7" t="s">
        <v>488</v>
      </c>
      <c r="S1671" s="23">
        <v>2</v>
      </c>
      <c r="T1671" s="43">
        <v>0</v>
      </c>
      <c r="U1671" s="7">
        <v>150</v>
      </c>
      <c r="V1671" s="22" t="s">
        <v>84</v>
      </c>
      <c r="W1671" s="23" t="s">
        <v>526</v>
      </c>
      <c r="X1671" s="7" t="s">
        <v>45</v>
      </c>
      <c r="Y1671" s="10">
        <v>182</v>
      </c>
      <c r="Z1671" s="23"/>
      <c r="AA1671" s="12" t="s">
        <v>1073</v>
      </c>
      <c r="AB1671" s="51"/>
      <c r="AC1671" s="23"/>
      <c r="AF1671" s="23"/>
    </row>
    <row r="1672" spans="1:32" ht="15" customHeight="1" x14ac:dyDescent="0.25">
      <c r="A1672" s="42" t="s">
        <v>2005</v>
      </c>
      <c r="B1672" s="32">
        <v>45652</v>
      </c>
      <c r="C1672" s="44">
        <f>YEAR(B1672) - YEAR(_xlfn.MINIFS($B:$B, $A:$A, A1672)) + 1</f>
        <v>1</v>
      </c>
      <c r="D1672" s="15">
        <f>IF(C1672=1, 1500 - SUMIFS($Y:$Y, $A:$A, A1672, $C:$C, C1672, $E:$E, "Approved", $Z:$Z, "&lt;&gt;PFA GC", $F:$F, "&lt;&gt;No"),
   IF(C1672=2, 1000 - SUMIFS($Y:$Y, $A:$A, A1672, $C:$C, C1672, $E:$E, "Approved", $Z:$Z, "&lt;&gt;PFA GC", $F:$F, "&lt;&gt;No"),
   IF(C1672&gt;=3, 500 - SUMIFS($Y:$Y, $A:$A, A1672, $C:$C, C1672, $E:$E, "Approved", $Z:$Z, "&lt;&gt;PFA GC", $F:$F, "&lt;&gt;No"), "")))</f>
        <v>8.75</v>
      </c>
      <c r="E1672" s="16" t="s">
        <v>28</v>
      </c>
      <c r="F1672" s="49">
        <v>45660</v>
      </c>
      <c r="G1672" s="49" t="s">
        <v>30</v>
      </c>
      <c r="H1672" s="41" t="s">
        <v>446</v>
      </c>
      <c r="I1672" s="41" t="s">
        <v>94</v>
      </c>
      <c r="J1672" s="41">
        <v>68112</v>
      </c>
      <c r="K1672" s="41" t="s">
        <v>95</v>
      </c>
      <c r="L1672" s="55">
        <v>23931</v>
      </c>
      <c r="M1672" s="41" t="s">
        <v>108</v>
      </c>
      <c r="N1672" s="41" t="s">
        <v>97</v>
      </c>
      <c r="O1672" s="41" t="s">
        <v>103</v>
      </c>
      <c r="P1672" s="41" t="s">
        <v>270</v>
      </c>
      <c r="Q1672" s="41" t="s">
        <v>114</v>
      </c>
      <c r="R1672" s="7" t="s">
        <v>488</v>
      </c>
      <c r="S1672" s="41">
        <v>1</v>
      </c>
      <c r="T1672" s="46">
        <v>1375</v>
      </c>
      <c r="U1672" s="7">
        <v>10</v>
      </c>
      <c r="V1672" s="22" t="s">
        <v>32</v>
      </c>
      <c r="W1672" s="41" t="s">
        <v>890</v>
      </c>
      <c r="X1672" s="7" t="s">
        <v>43</v>
      </c>
      <c r="Y1672" s="10">
        <v>1150</v>
      </c>
      <c r="Z1672" s="41" t="s">
        <v>232</v>
      </c>
      <c r="AA1672" s="41" t="s">
        <v>1074</v>
      </c>
      <c r="AB1672" s="63"/>
      <c r="AC1672" s="41"/>
      <c r="AD1672" s="41"/>
      <c r="AF1672" s="23"/>
    </row>
    <row r="1673" spans="1:32" ht="15" customHeight="1" x14ac:dyDescent="0.25">
      <c r="A1673" s="42" t="s">
        <v>1718</v>
      </c>
      <c r="B1673" s="32">
        <v>45654</v>
      </c>
      <c r="C1673" s="44">
        <f>YEAR(B1673) - YEAR(_xlfn.MINIFS($B:$B, $A:$A, A1673)) + 1</f>
        <v>1</v>
      </c>
      <c r="D1673" s="15">
        <f>IF(C1673=1, 1500 - SUMIFS($Y:$Y, $A:$A, A1673, $C:$C, C1673, $E:$E, "Approved", $Z:$Z, "&lt;&gt;PFA GC", $F:$F, "&lt;&gt;No"),
   IF(C1673=2, 1000 - SUMIFS($Y:$Y, $A:$A, A1673, $C:$C, C1673, $E:$E, "Approved", $Z:$Z, "&lt;&gt;PFA GC", $F:$F, "&lt;&gt;No"),
   IF(C1673&gt;=3, 500 - SUMIFS($Y:$Y, $A:$A, A1673, $C:$C, C1673, $E:$E, "Approved", $Z:$Z, "&lt;&gt;PFA GC", $F:$F, "&lt;&gt;No"), "")))</f>
        <v>1500</v>
      </c>
      <c r="E1673" s="36" t="s">
        <v>139</v>
      </c>
      <c r="F1673" s="28" t="s">
        <v>99</v>
      </c>
      <c r="G1673" s="44" t="s">
        <v>301</v>
      </c>
      <c r="H1673" s="41" t="s">
        <v>1075</v>
      </c>
      <c r="I1673" s="41" t="s">
        <v>94</v>
      </c>
      <c r="J1673" s="41">
        <v>69336</v>
      </c>
      <c r="K1673" s="41" t="s">
        <v>95</v>
      </c>
      <c r="L1673" s="55">
        <v>37140</v>
      </c>
      <c r="M1673" s="41" t="s">
        <v>235</v>
      </c>
      <c r="N1673" s="41" t="s">
        <v>102</v>
      </c>
      <c r="O1673" s="41" t="s">
        <v>98</v>
      </c>
      <c r="P1673" s="41" t="s">
        <v>270</v>
      </c>
      <c r="Q1673" s="41" t="s">
        <v>114</v>
      </c>
      <c r="R1673" s="7" t="s">
        <v>488</v>
      </c>
      <c r="S1673" s="41">
        <v>2</v>
      </c>
      <c r="T1673" s="46">
        <v>1000</v>
      </c>
      <c r="U1673" s="7">
        <v>414</v>
      </c>
      <c r="V1673" s="34" t="s">
        <v>1076</v>
      </c>
      <c r="W1673" s="41" t="s">
        <v>1077</v>
      </c>
      <c r="X1673" s="7" t="s">
        <v>43</v>
      </c>
      <c r="Y1673" s="10">
        <v>800</v>
      </c>
      <c r="Z1673" s="41"/>
      <c r="AA1673" s="41"/>
      <c r="AB1673" s="63"/>
      <c r="AC1673" s="41"/>
      <c r="AD1673" s="41" t="s">
        <v>1078</v>
      </c>
      <c r="AF1673" s="23"/>
    </row>
    <row r="1674" spans="1:32" ht="15" customHeight="1" x14ac:dyDescent="0.25">
      <c r="A1674" s="42" t="s">
        <v>2013</v>
      </c>
      <c r="B1674" s="32">
        <v>45656</v>
      </c>
      <c r="C1674" s="44">
        <f>YEAR(B1674) - YEAR(_xlfn.MINIFS($B:$B, $A:$A, A1674)) + 1</f>
        <v>1</v>
      </c>
      <c r="D1674" s="15">
        <f>IF(C1674=1, 1500 - SUMIFS($Y:$Y, $A:$A, A1674, $C:$C, C1674, $E:$E, "Approved", $Z:$Z, "&lt;&gt;PFA GC", $F:$F, "&lt;&gt;No"),
   IF(C1674=2, 1000 - SUMIFS($Y:$Y, $A:$A, A1674, $C:$C, C1674, $E:$E, "Approved", $Z:$Z, "&lt;&gt;PFA GC", $F:$F, "&lt;&gt;No"),
   IF(C1674&gt;=3, 500 - SUMIFS($Y:$Y, $A:$A, A1674, $C:$C, C1674, $E:$E, "Approved", $Z:$Z, "&lt;&gt;PFA GC", $F:$F, "&lt;&gt;No"), "")))</f>
        <v>950</v>
      </c>
      <c r="E1674" s="16" t="s">
        <v>28</v>
      </c>
      <c r="F1674" s="49">
        <v>45663</v>
      </c>
      <c r="G1674" s="49" t="s">
        <v>30</v>
      </c>
      <c r="H1674" s="41" t="s">
        <v>1082</v>
      </c>
      <c r="I1674" s="41" t="s">
        <v>471</v>
      </c>
      <c r="J1674" s="41">
        <v>51534</v>
      </c>
      <c r="K1674" s="41" t="s">
        <v>95</v>
      </c>
      <c r="L1674" s="55">
        <v>22992</v>
      </c>
      <c r="M1674" s="41" t="s">
        <v>108</v>
      </c>
      <c r="N1674" s="41" t="s">
        <v>97</v>
      </c>
      <c r="O1674" s="41" t="s">
        <v>98</v>
      </c>
      <c r="P1674" s="41" t="s">
        <v>270</v>
      </c>
      <c r="Q1674" s="41" t="s">
        <v>114</v>
      </c>
      <c r="R1674" s="7" t="s">
        <v>488</v>
      </c>
      <c r="S1674" s="41">
        <v>1</v>
      </c>
      <c r="T1674" s="46">
        <v>1158</v>
      </c>
      <c r="U1674" s="7">
        <v>10</v>
      </c>
      <c r="V1674" s="22" t="s">
        <v>826</v>
      </c>
      <c r="W1674" s="41" t="s">
        <v>827</v>
      </c>
      <c r="X1674" s="7" t="s">
        <v>43</v>
      </c>
      <c r="Y1674" s="10">
        <v>550</v>
      </c>
      <c r="Z1674" s="23" t="s">
        <v>232</v>
      </c>
      <c r="AA1674" s="41" t="s">
        <v>1083</v>
      </c>
      <c r="AB1674" s="63"/>
      <c r="AC1674" s="41"/>
      <c r="AD1674" s="41"/>
      <c r="AF1674" s="23"/>
    </row>
    <row r="1675" spans="1:32" ht="15" customHeight="1" x14ac:dyDescent="0.25">
      <c r="A1675" s="42" t="s">
        <v>2012</v>
      </c>
      <c r="B1675" s="32">
        <v>45656</v>
      </c>
      <c r="C1675" s="44">
        <f>YEAR(B1675) - YEAR(_xlfn.MINIFS($B:$B, $A:$A, A1675)) + 1</f>
        <v>1</v>
      </c>
      <c r="D1675" s="15">
        <f>IF(C1675=1, 1500 - SUMIFS($Y:$Y, $A:$A, A1675, $C:$C, C1675, $E:$E, "Approved", $Z:$Z, "&lt;&gt;PFA GC", $F:$F, "&lt;&gt;No"),
   IF(C1675=2, 1000 - SUMIFS($Y:$Y, $A:$A, A1675, $C:$C, C1675, $E:$E, "Approved", $Z:$Z, "&lt;&gt;PFA GC", $F:$F, "&lt;&gt;No"),
   IF(C1675&gt;=3, 500 - SUMIFS($Y:$Y, $A:$A, A1675, $C:$C, C1675, $E:$E, "Approved", $Z:$Z, "&lt;&gt;PFA GC", $F:$F, "&lt;&gt;No"), "")))</f>
        <v>516.01</v>
      </c>
      <c r="E1675" s="16" t="s">
        <v>28</v>
      </c>
      <c r="F1675" s="49">
        <v>45671</v>
      </c>
      <c r="G1675" s="49" t="s">
        <v>30</v>
      </c>
      <c r="H1675" s="41" t="s">
        <v>714</v>
      </c>
      <c r="I1675" s="41" t="s">
        <v>94</v>
      </c>
      <c r="J1675" s="41">
        <v>68701</v>
      </c>
      <c r="K1675" s="41" t="s">
        <v>95</v>
      </c>
      <c r="L1675" s="55">
        <v>23327</v>
      </c>
      <c r="M1675" s="41" t="s">
        <v>108</v>
      </c>
      <c r="N1675" s="41" t="s">
        <v>97</v>
      </c>
      <c r="O1675" s="41" t="s">
        <v>98</v>
      </c>
      <c r="P1675" s="41" t="s">
        <v>270</v>
      </c>
      <c r="Q1675" s="41" t="s">
        <v>114</v>
      </c>
      <c r="R1675" s="7" t="s">
        <v>488</v>
      </c>
      <c r="S1675" s="41">
        <v>1</v>
      </c>
      <c r="T1675" s="46">
        <v>750</v>
      </c>
      <c r="U1675" s="7">
        <v>220</v>
      </c>
      <c r="V1675" s="48" t="s">
        <v>47</v>
      </c>
      <c r="W1675" s="41" t="s">
        <v>358</v>
      </c>
      <c r="X1675" s="7" t="s">
        <v>43</v>
      </c>
      <c r="Y1675" s="10">
        <v>483.99</v>
      </c>
      <c r="Z1675" s="23" t="s">
        <v>232</v>
      </c>
      <c r="AA1675" s="41" t="s">
        <v>1081</v>
      </c>
      <c r="AB1675" s="63"/>
      <c r="AC1675" s="41"/>
      <c r="AD1675" s="41"/>
      <c r="AF1675" s="23"/>
    </row>
    <row r="1676" spans="1:32" ht="15" customHeight="1" x14ac:dyDescent="0.25">
      <c r="A1676" s="42" t="s">
        <v>2012</v>
      </c>
      <c r="B1676" s="32">
        <v>45656</v>
      </c>
      <c r="C1676" s="44">
        <f>YEAR(B1676) - YEAR(_xlfn.MINIFS($B:$B, $A:$A, A1676)) + 1</f>
        <v>1</v>
      </c>
      <c r="D1676" s="15">
        <f>IF(C1676=1, 1500 - SUMIFS($Y:$Y, $A:$A, A1676, $C:$C, C1676, $E:$E, "Approved", $Z:$Z, "&lt;&gt;PFA GC", $F:$F, "&lt;&gt;No"),
   IF(C1676=2, 1000 - SUMIFS($Y:$Y, $A:$A, A1676, $C:$C, C1676, $E:$E, "Approved", $Z:$Z, "&lt;&gt;PFA GC", $F:$F, "&lt;&gt;No"),
   IF(C1676&gt;=3, 500 - SUMIFS($Y:$Y, $A:$A, A1676, $C:$C, C1676, $E:$E, "Approved", $Z:$Z, "&lt;&gt;PFA GC", $F:$F, "&lt;&gt;No"), "")))</f>
        <v>516.01</v>
      </c>
      <c r="E1676" s="16" t="s">
        <v>28</v>
      </c>
      <c r="F1676" s="49">
        <v>45671</v>
      </c>
      <c r="G1676" s="49" t="s">
        <v>30</v>
      </c>
      <c r="H1676" s="41" t="s">
        <v>714</v>
      </c>
      <c r="I1676" s="41" t="s">
        <v>94</v>
      </c>
      <c r="J1676" s="41">
        <v>68701</v>
      </c>
      <c r="K1676" s="41" t="s">
        <v>95</v>
      </c>
      <c r="L1676" s="55">
        <v>23327</v>
      </c>
      <c r="M1676" s="41" t="s">
        <v>108</v>
      </c>
      <c r="N1676" s="41" t="s">
        <v>97</v>
      </c>
      <c r="O1676" s="41" t="s">
        <v>98</v>
      </c>
      <c r="P1676" s="41" t="s">
        <v>270</v>
      </c>
      <c r="Q1676" s="41" t="s">
        <v>114</v>
      </c>
      <c r="R1676" s="65" t="s">
        <v>488</v>
      </c>
      <c r="S1676" s="72">
        <v>1</v>
      </c>
      <c r="T1676" s="73">
        <v>750</v>
      </c>
      <c r="U1676" s="7">
        <v>220</v>
      </c>
      <c r="V1676" s="22" t="s">
        <v>47</v>
      </c>
      <c r="W1676" s="41" t="s">
        <v>358</v>
      </c>
      <c r="X1676" s="7" t="s">
        <v>34</v>
      </c>
      <c r="Y1676" s="10">
        <v>500</v>
      </c>
      <c r="Z1676" s="41" t="s">
        <v>35</v>
      </c>
      <c r="AA1676" s="12" t="s">
        <v>52</v>
      </c>
      <c r="AB1676" s="63"/>
      <c r="AC1676" s="41"/>
      <c r="AD1676" s="41"/>
      <c r="AF1676" s="23"/>
    </row>
    <row r="1677" spans="1:32" ht="15" customHeight="1" x14ac:dyDescent="0.25">
      <c r="A1677" s="30" t="s">
        <v>2014</v>
      </c>
      <c r="B1677" s="25">
        <v>45656</v>
      </c>
      <c r="C1677" s="29">
        <f>YEAR(B1677) - YEAR(_xlfn.MINIFS($B:$B, $A:$A, A1677)) + 1</f>
        <v>1</v>
      </c>
      <c r="D1677" s="15">
        <f>IF(C1677=1, 1500 - SUMIFS($Y:$Y, $A:$A, A1677, $C:$C, C1677, $E:$E, "Approved", $Z:$Z, "&lt;&gt;PFA GC", $F:$F, "&lt;&gt;No"),
   IF(C1677=2, 1000 - SUMIFS($Y:$Y, $A:$A, A1677, $C:$C, C1677, $E:$E, "Approved", $Z:$Z, "&lt;&gt;PFA GC", $F:$F, "&lt;&gt;No"),
   IF(C1677&gt;=3, 500 - SUMIFS($Y:$Y, $A:$A, A1677, $C:$C, C1677, $E:$E, "Approved", $Z:$Z, "&lt;&gt;PFA GC", $F:$F, "&lt;&gt;No"), "")))</f>
        <v>1500</v>
      </c>
      <c r="E1677" s="36" t="s">
        <v>139</v>
      </c>
      <c r="F1677" s="28" t="s">
        <v>99</v>
      </c>
      <c r="G1677" s="29" t="s">
        <v>30</v>
      </c>
      <c r="H1677" s="23" t="s">
        <v>93</v>
      </c>
      <c r="I1677" s="23" t="s">
        <v>94</v>
      </c>
      <c r="J1677" s="23">
        <v>68503</v>
      </c>
      <c r="K1677" s="37" t="s">
        <v>106</v>
      </c>
      <c r="L1677" s="20">
        <v>30486</v>
      </c>
      <c r="M1677" s="37" t="s">
        <v>96</v>
      </c>
      <c r="N1677" s="37" t="s">
        <v>97</v>
      </c>
      <c r="O1677" s="37" t="s">
        <v>98</v>
      </c>
      <c r="P1677" s="37" t="s">
        <v>303</v>
      </c>
      <c r="Q1677" s="37" t="s">
        <v>114</v>
      </c>
      <c r="R1677" s="65" t="s">
        <v>115</v>
      </c>
      <c r="S1677" s="66">
        <v>3</v>
      </c>
      <c r="T1677" s="67">
        <v>3000</v>
      </c>
      <c r="U1677" s="7">
        <v>10</v>
      </c>
      <c r="V1677" s="22" t="s">
        <v>85</v>
      </c>
      <c r="W1677" s="23" t="s">
        <v>130</v>
      </c>
      <c r="X1677" s="7" t="s">
        <v>43</v>
      </c>
      <c r="Y1677" s="10">
        <v>1360</v>
      </c>
      <c r="Z1677" s="23"/>
      <c r="AA1677" s="12"/>
      <c r="AB1677" s="51"/>
      <c r="AC1677" s="23"/>
      <c r="AD1677" s="23" t="s">
        <v>1084</v>
      </c>
      <c r="AF1677" s="23"/>
    </row>
    <row r="1678" spans="1:32" ht="15" customHeight="1" x14ac:dyDescent="0.25">
      <c r="A1678" s="42" t="s">
        <v>2011</v>
      </c>
      <c r="B1678" s="32">
        <v>45656</v>
      </c>
      <c r="C1678" s="44">
        <f>YEAR(B1678) - YEAR(_xlfn.MINIFS($B:$B, $A:$A, A1678)) + 1</f>
        <v>1</v>
      </c>
      <c r="D1678" s="15">
        <f>IF(C1678=1, 1500 - SUMIFS($Y:$Y, $A:$A, A1678, $C:$C, C1678, $E:$E, "Approved", $Z:$Z, "&lt;&gt;PFA GC", $F:$F, "&lt;&gt;No"),
   IF(C1678=2, 1000 - SUMIFS($Y:$Y, $A:$A, A1678, $C:$C, C1678, $E:$E, "Approved", $Z:$Z, "&lt;&gt;PFA GC", $F:$F, "&lt;&gt;No"),
   IF(C1678&gt;=3, 500 - SUMIFS($Y:$Y, $A:$A, A1678, $C:$C, C1678, $E:$E, "Approved", $Z:$Z, "&lt;&gt;PFA GC", $F:$F, "&lt;&gt;No"), "")))</f>
        <v>786.09</v>
      </c>
      <c r="E1678" s="16" t="s">
        <v>28</v>
      </c>
      <c r="F1678" s="49">
        <v>45660</v>
      </c>
      <c r="G1678" s="49" t="s">
        <v>30</v>
      </c>
      <c r="H1678" s="41" t="s">
        <v>1079</v>
      </c>
      <c r="I1678" s="41" t="s">
        <v>94</v>
      </c>
      <c r="J1678" s="41">
        <v>68061</v>
      </c>
      <c r="K1678" s="41" t="s">
        <v>95</v>
      </c>
      <c r="L1678" s="55">
        <v>30892</v>
      </c>
      <c r="M1678" s="41" t="s">
        <v>101</v>
      </c>
      <c r="N1678" s="41" t="s">
        <v>97</v>
      </c>
      <c r="O1678" s="41" t="s">
        <v>98</v>
      </c>
      <c r="P1678" s="41" t="s">
        <v>270</v>
      </c>
      <c r="Q1678" s="41" t="s">
        <v>114</v>
      </c>
      <c r="R1678" s="65" t="s">
        <v>507</v>
      </c>
      <c r="S1678" s="72">
        <v>2</v>
      </c>
      <c r="T1678" s="73">
        <v>3940</v>
      </c>
      <c r="U1678" s="7">
        <v>104</v>
      </c>
      <c r="V1678" s="22" t="s">
        <v>32</v>
      </c>
      <c r="W1678" s="41" t="s">
        <v>890</v>
      </c>
      <c r="X1678" s="7" t="s">
        <v>49</v>
      </c>
      <c r="Y1678" s="10">
        <v>97.88</v>
      </c>
      <c r="Z1678" s="23" t="s">
        <v>232</v>
      </c>
      <c r="AA1678" s="41" t="s">
        <v>1080</v>
      </c>
      <c r="AB1678" s="63"/>
      <c r="AC1678" s="41"/>
      <c r="AD1678" s="41"/>
      <c r="AF1678" s="23"/>
    </row>
    <row r="1679" spans="1:32" ht="15" customHeight="1" x14ac:dyDescent="0.25">
      <c r="A1679" s="42" t="s">
        <v>2011</v>
      </c>
      <c r="B1679" s="32">
        <v>45656</v>
      </c>
      <c r="C1679" s="44">
        <f>YEAR(B1679) - YEAR(_xlfn.MINIFS($B:$B, $A:$A, A1679)) + 1</f>
        <v>1</v>
      </c>
      <c r="D1679" s="15">
        <f>IF(C1679=1, 1500 - SUMIFS($Y:$Y, $A:$A, A1679, $C:$C, C1679, $E:$E, "Approved", $Z:$Z, "&lt;&gt;PFA GC", $F:$F, "&lt;&gt;No"),
   IF(C1679=2, 1000 - SUMIFS($Y:$Y, $A:$A, A1679, $C:$C, C1679, $E:$E, "Approved", $Z:$Z, "&lt;&gt;PFA GC", $F:$F, "&lt;&gt;No"),
   IF(C1679&gt;=3, 500 - SUMIFS($Y:$Y, $A:$A, A1679, $C:$C, C1679, $E:$E, "Approved", $Z:$Z, "&lt;&gt;PFA GC", $F:$F, "&lt;&gt;No"), "")))</f>
        <v>786.09</v>
      </c>
      <c r="E1679" s="16" t="s">
        <v>28</v>
      </c>
      <c r="F1679" s="49">
        <v>45660</v>
      </c>
      <c r="G1679" s="49" t="s">
        <v>30</v>
      </c>
      <c r="H1679" s="41" t="s">
        <v>1079</v>
      </c>
      <c r="I1679" s="41" t="s">
        <v>94</v>
      </c>
      <c r="J1679" s="41">
        <v>68061</v>
      </c>
      <c r="K1679" s="41" t="s">
        <v>95</v>
      </c>
      <c r="L1679" s="55">
        <v>30892</v>
      </c>
      <c r="M1679" s="41" t="s">
        <v>101</v>
      </c>
      <c r="N1679" s="41" t="s">
        <v>97</v>
      </c>
      <c r="O1679" s="41" t="s">
        <v>98</v>
      </c>
      <c r="P1679" s="41" t="s">
        <v>270</v>
      </c>
      <c r="Q1679" s="41" t="s">
        <v>114</v>
      </c>
      <c r="R1679" s="65" t="s">
        <v>507</v>
      </c>
      <c r="S1679" s="72">
        <v>2</v>
      </c>
      <c r="T1679" s="73">
        <v>3940</v>
      </c>
      <c r="U1679" s="7">
        <v>104</v>
      </c>
      <c r="V1679" s="22" t="s">
        <v>32</v>
      </c>
      <c r="W1679" s="41" t="s">
        <v>890</v>
      </c>
      <c r="X1679" s="7" t="s">
        <v>43</v>
      </c>
      <c r="Y1679" s="10">
        <v>616.03</v>
      </c>
      <c r="Z1679" s="41" t="s">
        <v>232</v>
      </c>
      <c r="AA1679" s="41" t="s">
        <v>1080</v>
      </c>
      <c r="AB1679" s="63"/>
      <c r="AC1679" s="41"/>
      <c r="AD1679" s="41"/>
      <c r="AF1679" s="23"/>
    </row>
    <row r="1680" spans="1:32" ht="15" customHeight="1" x14ac:dyDescent="0.25">
      <c r="A1680" s="42" t="s">
        <v>2015</v>
      </c>
      <c r="B1680" s="32">
        <v>45658</v>
      </c>
      <c r="C1680" s="44">
        <f>YEAR(B1680) - YEAR(_xlfn.MINIFS($B:$B, $A:$A, A1680)) + 1</f>
        <v>1</v>
      </c>
      <c r="D1680" s="15">
        <f>IF(C1680=1, 1500 - SUMIFS($Y:$Y, $A:$A, A1680, $C:$C, C1680, $E:$E, "Approved", $Z:$Z, "&lt;&gt;PFA GC", $F:$F, "&lt;&gt;No"),
   IF(C1680=2, 1000 - SUMIFS($Y:$Y, $A:$A, A1680, $C:$C, C1680, $E:$E, "Approved", $Z:$Z, "&lt;&gt;PFA GC", $F:$F, "&lt;&gt;No"),
   IF(C1680&gt;=3, 500 - SUMIFS($Y:$Y, $A:$A, A1680, $C:$C, C1680, $E:$E, "Approved", $Z:$Z, "&lt;&gt;PFA GC", $F:$F, "&lt;&gt;No"), "")))</f>
        <v>762.58</v>
      </c>
      <c r="E1680" s="16" t="s">
        <v>28</v>
      </c>
      <c r="F1680" s="49">
        <v>45660</v>
      </c>
      <c r="G1680" s="49" t="s">
        <v>30</v>
      </c>
      <c r="H1680" s="41" t="s">
        <v>1085</v>
      </c>
      <c r="I1680" s="41" t="s">
        <v>94</v>
      </c>
      <c r="J1680" s="41">
        <v>68728</v>
      </c>
      <c r="K1680" s="41" t="s">
        <v>95</v>
      </c>
      <c r="L1680" s="55">
        <v>27501</v>
      </c>
      <c r="M1680" s="41" t="s">
        <v>96</v>
      </c>
      <c r="N1680" s="41" t="s">
        <v>102</v>
      </c>
      <c r="O1680" s="41" t="s">
        <v>98</v>
      </c>
      <c r="P1680" s="41" t="s">
        <v>270</v>
      </c>
      <c r="Q1680" s="41" t="s">
        <v>114</v>
      </c>
      <c r="R1680" s="65" t="s">
        <v>507</v>
      </c>
      <c r="S1680" s="72">
        <v>5</v>
      </c>
      <c r="T1680" s="73">
        <v>7448</v>
      </c>
      <c r="U1680" s="7">
        <v>95</v>
      </c>
      <c r="V1680" s="48" t="s">
        <v>47</v>
      </c>
      <c r="W1680" s="41" t="s">
        <v>1086</v>
      </c>
      <c r="X1680" s="9" t="s">
        <v>51</v>
      </c>
      <c r="Y1680" s="10">
        <v>108.32</v>
      </c>
      <c r="Z1680" s="41" t="s">
        <v>232</v>
      </c>
      <c r="AA1680" s="41" t="s">
        <v>1087</v>
      </c>
      <c r="AB1680" s="63"/>
      <c r="AC1680" s="41"/>
      <c r="AD1680" s="41"/>
      <c r="AF1680" s="23"/>
    </row>
    <row r="1681" spans="1:32" ht="15" customHeight="1" x14ac:dyDescent="0.25">
      <c r="A1681" s="42" t="s">
        <v>2015</v>
      </c>
      <c r="B1681" s="32">
        <v>45658</v>
      </c>
      <c r="C1681" s="44">
        <f>YEAR(B1681) - YEAR(_xlfn.MINIFS($B:$B, $A:$A, A1681)) + 1</f>
        <v>1</v>
      </c>
      <c r="D1681" s="15">
        <f>IF(C1681=1, 1500 - SUMIFS($Y:$Y, $A:$A, A1681, $C:$C, C1681, $E:$E, "Approved", $Z:$Z, "&lt;&gt;PFA GC", $F:$F, "&lt;&gt;No"),
   IF(C1681=2, 1000 - SUMIFS($Y:$Y, $A:$A, A1681, $C:$C, C1681, $E:$E, "Approved", $Z:$Z, "&lt;&gt;PFA GC", $F:$F, "&lt;&gt;No"),
   IF(C1681&gt;=3, 500 - SUMIFS($Y:$Y, $A:$A, A1681, $C:$C, C1681, $E:$E, "Approved", $Z:$Z, "&lt;&gt;PFA GC", $F:$F, "&lt;&gt;No"), "")))</f>
        <v>762.58</v>
      </c>
      <c r="E1681" s="16" t="s">
        <v>28</v>
      </c>
      <c r="F1681" s="49">
        <v>45660</v>
      </c>
      <c r="G1681" s="49" t="s">
        <v>30</v>
      </c>
      <c r="H1681" s="41" t="s">
        <v>1085</v>
      </c>
      <c r="I1681" s="41" t="s">
        <v>94</v>
      </c>
      <c r="J1681" s="41">
        <v>68728</v>
      </c>
      <c r="K1681" s="41" t="s">
        <v>95</v>
      </c>
      <c r="L1681" s="55">
        <v>27501</v>
      </c>
      <c r="M1681" s="41" t="s">
        <v>96</v>
      </c>
      <c r="N1681" s="41" t="s">
        <v>102</v>
      </c>
      <c r="O1681" s="41" t="s">
        <v>98</v>
      </c>
      <c r="P1681" s="41" t="s">
        <v>270</v>
      </c>
      <c r="Q1681" s="41" t="s">
        <v>114</v>
      </c>
      <c r="R1681" s="65" t="s">
        <v>507</v>
      </c>
      <c r="S1681" s="72">
        <v>5</v>
      </c>
      <c r="T1681" s="73">
        <v>7448</v>
      </c>
      <c r="U1681" s="7">
        <v>95</v>
      </c>
      <c r="V1681" s="48" t="s">
        <v>47</v>
      </c>
      <c r="W1681" s="41" t="s">
        <v>1086</v>
      </c>
      <c r="X1681" s="9" t="s">
        <v>45</v>
      </c>
      <c r="Y1681" s="10">
        <v>129.1</v>
      </c>
      <c r="Z1681" s="23" t="s">
        <v>232</v>
      </c>
      <c r="AA1681" s="41" t="s">
        <v>1088</v>
      </c>
      <c r="AB1681" s="63"/>
      <c r="AC1681" s="41"/>
      <c r="AD1681" s="41"/>
      <c r="AF1681" s="23"/>
    </row>
    <row r="1682" spans="1:32" ht="15" customHeight="1" x14ac:dyDescent="0.25">
      <c r="A1682" s="42" t="s">
        <v>2015</v>
      </c>
      <c r="B1682" s="32">
        <v>45658</v>
      </c>
      <c r="C1682" s="44">
        <f>YEAR(B1682) - YEAR(_xlfn.MINIFS($B:$B, $A:$A, A1682)) + 1</f>
        <v>1</v>
      </c>
      <c r="D1682" s="15">
        <f>IF(C1682=1, 1500 - SUMIFS($Y:$Y, $A:$A, A1682, $C:$C, C1682, $E:$E, "Approved", $Z:$Z, "&lt;&gt;PFA GC", $F:$F, "&lt;&gt;No"),
   IF(C1682=2, 1000 - SUMIFS($Y:$Y, $A:$A, A1682, $C:$C, C1682, $E:$E, "Approved", $Z:$Z, "&lt;&gt;PFA GC", $F:$F, "&lt;&gt;No"),
   IF(C1682&gt;=3, 500 - SUMIFS($Y:$Y, $A:$A, A1682, $C:$C, C1682, $E:$E, "Approved", $Z:$Z, "&lt;&gt;PFA GC", $F:$F, "&lt;&gt;No"), "")))</f>
        <v>762.58</v>
      </c>
      <c r="E1682" s="16" t="s">
        <v>28</v>
      </c>
      <c r="F1682" s="49">
        <v>45660</v>
      </c>
      <c r="G1682" s="49" t="s">
        <v>30</v>
      </c>
      <c r="H1682" s="41" t="s">
        <v>1085</v>
      </c>
      <c r="I1682" s="41" t="s">
        <v>94</v>
      </c>
      <c r="J1682" s="41">
        <v>68728</v>
      </c>
      <c r="K1682" s="41" t="s">
        <v>95</v>
      </c>
      <c r="L1682" s="55">
        <v>27501</v>
      </c>
      <c r="M1682" s="41" t="s">
        <v>96</v>
      </c>
      <c r="N1682" s="41" t="s">
        <v>102</v>
      </c>
      <c r="O1682" s="41" t="s">
        <v>98</v>
      </c>
      <c r="P1682" s="41" t="s">
        <v>270</v>
      </c>
      <c r="Q1682" s="41" t="s">
        <v>114</v>
      </c>
      <c r="R1682" s="65" t="s">
        <v>507</v>
      </c>
      <c r="S1682" s="72">
        <v>5</v>
      </c>
      <c r="T1682" s="73">
        <v>7448</v>
      </c>
      <c r="U1682" s="7">
        <v>95</v>
      </c>
      <c r="V1682" s="22" t="s">
        <v>47</v>
      </c>
      <c r="W1682" s="41" t="s">
        <v>1086</v>
      </c>
      <c r="X1682" s="9" t="s">
        <v>34</v>
      </c>
      <c r="Y1682" s="10">
        <v>250</v>
      </c>
      <c r="Z1682" s="41" t="s">
        <v>35</v>
      </c>
      <c r="AA1682" s="41" t="s">
        <v>52</v>
      </c>
      <c r="AB1682" s="63"/>
      <c r="AC1682" s="41"/>
      <c r="AD1682" s="41"/>
      <c r="AF1682" s="23"/>
    </row>
    <row r="1683" spans="1:32" ht="15" customHeight="1" x14ac:dyDescent="0.25">
      <c r="A1683" s="42" t="s">
        <v>2015</v>
      </c>
      <c r="B1683" s="32">
        <v>45658</v>
      </c>
      <c r="C1683" s="44">
        <f>YEAR(B1683) - YEAR(_xlfn.MINIFS($B:$B, $A:$A, A1683)) + 1</f>
        <v>1</v>
      </c>
      <c r="D1683" s="15">
        <f>IF(C1683=1, 1500 - SUMIFS($Y:$Y, $A:$A, A1683, $C:$C, C1683, $E:$E, "Approved", $Z:$Z, "&lt;&gt;PFA GC", $F:$F, "&lt;&gt;No"),
   IF(C1683=2, 1000 - SUMIFS($Y:$Y, $A:$A, A1683, $C:$C, C1683, $E:$E, "Approved", $Z:$Z, "&lt;&gt;PFA GC", $F:$F, "&lt;&gt;No"),
   IF(C1683&gt;=3, 500 - SUMIFS($Y:$Y, $A:$A, A1683, $C:$C, C1683, $E:$E, "Approved", $Z:$Z, "&lt;&gt;PFA GC", $F:$F, "&lt;&gt;No"), "")))</f>
        <v>762.58</v>
      </c>
      <c r="E1683" s="16" t="s">
        <v>28</v>
      </c>
      <c r="F1683" s="49">
        <v>45660</v>
      </c>
      <c r="G1683" s="49" t="s">
        <v>30</v>
      </c>
      <c r="H1683" s="41" t="s">
        <v>1085</v>
      </c>
      <c r="I1683" s="41" t="s">
        <v>94</v>
      </c>
      <c r="J1683" s="41">
        <v>68728</v>
      </c>
      <c r="K1683" s="41" t="s">
        <v>95</v>
      </c>
      <c r="L1683" s="55">
        <v>27501</v>
      </c>
      <c r="M1683" s="41" t="s">
        <v>96</v>
      </c>
      <c r="N1683" s="41" t="s">
        <v>102</v>
      </c>
      <c r="O1683" s="41" t="s">
        <v>98</v>
      </c>
      <c r="P1683" s="41" t="s">
        <v>270</v>
      </c>
      <c r="Q1683" s="41" t="s">
        <v>114</v>
      </c>
      <c r="R1683" s="65" t="s">
        <v>507</v>
      </c>
      <c r="S1683" s="72">
        <v>5</v>
      </c>
      <c r="T1683" s="73">
        <v>7448</v>
      </c>
      <c r="U1683" s="7">
        <v>95</v>
      </c>
      <c r="V1683" s="22" t="s">
        <v>47</v>
      </c>
      <c r="W1683" s="41" t="s">
        <v>1086</v>
      </c>
      <c r="X1683" s="9" t="s">
        <v>1089</v>
      </c>
      <c r="Y1683" s="10">
        <v>250</v>
      </c>
      <c r="Z1683" s="41" t="s">
        <v>35</v>
      </c>
      <c r="AA1683" s="41" t="s">
        <v>169</v>
      </c>
      <c r="AB1683" s="63"/>
      <c r="AC1683" s="41"/>
      <c r="AD1683" s="41"/>
      <c r="AF1683" s="23"/>
    </row>
    <row r="1684" spans="1:32" ht="15" customHeight="1" x14ac:dyDescent="0.25">
      <c r="A1684" s="30" t="s">
        <v>1636</v>
      </c>
      <c r="B1684" s="25">
        <v>45659</v>
      </c>
      <c r="C1684" s="29">
        <f>YEAR(B1684) - YEAR(_xlfn.MINIFS($B:$B, $A:$A, A1684)) + 1</f>
        <v>2</v>
      </c>
      <c r="D1684" s="15">
        <f>IF(C1684=1, 1500 - SUMIFS($Y:$Y, $A:$A, A1684, $C:$C, C1684, $E:$E, "Approved", $Z:$Z, "&lt;&gt;PFA GC", $F:$F, "&lt;&gt;No"),
   IF(C1684=2, 1000 - SUMIFS($Y:$Y, $A:$A, A1684, $C:$C, C1684, $E:$E, "Approved", $Z:$Z, "&lt;&gt;PFA GC", $F:$F, "&lt;&gt;No"),
   IF(C1684&gt;=3, 500 - SUMIFS($Y:$Y, $A:$A, A1684, $C:$C, C1684, $E:$E, "Approved", $Z:$Z, "&lt;&gt;PFA GC", $F:$F, "&lt;&gt;No"), "")))</f>
        <v>800</v>
      </c>
      <c r="E1684" s="16" t="s">
        <v>28</v>
      </c>
      <c r="F1684" s="49">
        <v>45663</v>
      </c>
      <c r="G1684" s="49" t="s">
        <v>30</v>
      </c>
      <c r="H1684" s="23" t="s">
        <v>93</v>
      </c>
      <c r="I1684" s="23" t="s">
        <v>94</v>
      </c>
      <c r="J1684" s="23">
        <v>68516</v>
      </c>
      <c r="K1684" s="37" t="s">
        <v>95</v>
      </c>
      <c r="L1684" s="20">
        <v>15748</v>
      </c>
      <c r="M1684" s="37" t="s">
        <v>96</v>
      </c>
      <c r="N1684" s="37" t="s">
        <v>97</v>
      </c>
      <c r="O1684" s="37" t="s">
        <v>98</v>
      </c>
      <c r="P1684" s="37" t="s">
        <v>99</v>
      </c>
      <c r="Q1684" s="37" t="s">
        <v>114</v>
      </c>
      <c r="R1684" s="65" t="s">
        <v>486</v>
      </c>
      <c r="S1684" s="66">
        <v>2</v>
      </c>
      <c r="T1684" s="67">
        <v>3820.41</v>
      </c>
      <c r="U1684" s="7">
        <v>14</v>
      </c>
      <c r="V1684" s="34" t="s">
        <v>81</v>
      </c>
      <c r="W1684" s="23" t="s">
        <v>610</v>
      </c>
      <c r="X1684" s="9" t="s">
        <v>34</v>
      </c>
      <c r="Y1684" s="10">
        <v>200</v>
      </c>
      <c r="Z1684" s="23" t="s">
        <v>35</v>
      </c>
      <c r="AA1684" s="12" t="s">
        <v>52</v>
      </c>
      <c r="AB1684" s="51"/>
      <c r="AC1684" s="23"/>
      <c r="AF1684" s="23"/>
    </row>
    <row r="1685" spans="1:32" ht="15" customHeight="1" x14ac:dyDescent="0.25">
      <c r="A1685" s="42" t="s">
        <v>1210</v>
      </c>
      <c r="B1685" s="32">
        <v>45659</v>
      </c>
      <c r="C1685" s="44">
        <f>YEAR(B1685) - YEAR(_xlfn.MINIFS($B:$B, $A:$A, A1685)) + 1</f>
        <v>3</v>
      </c>
      <c r="D1685" s="15">
        <f>IF(C1685=1, 1500 - SUMIFS($Y:$Y, $A:$A, A1685, $C:$C, C1685, $E:$E, "Approved", $Z:$Z, "&lt;&gt;PFA GC", $F:$F, "&lt;&gt;No"),
   IF(C1685=2, 1000 - SUMIFS($Y:$Y, $A:$A, A1685, $C:$C, C1685, $E:$E, "Approved", $Z:$Z, "&lt;&gt;PFA GC", $F:$F, "&lt;&gt;No"),
   IF(C1685&gt;=3, 500 - SUMIFS($Y:$Y, $A:$A, A1685, $C:$C, C1685, $E:$E, "Approved", $Z:$Z, "&lt;&gt;PFA GC", $F:$F, "&lt;&gt;No"), "")))</f>
        <v>0</v>
      </c>
      <c r="E1685" s="16" t="s">
        <v>28</v>
      </c>
      <c r="F1685" s="49">
        <v>45663</v>
      </c>
      <c r="G1685" s="49" t="s">
        <v>30</v>
      </c>
      <c r="H1685" s="41" t="s">
        <v>446</v>
      </c>
      <c r="I1685" s="41" t="s">
        <v>94</v>
      </c>
      <c r="J1685" s="41">
        <v>68102</v>
      </c>
      <c r="K1685" s="41" t="s">
        <v>95</v>
      </c>
      <c r="L1685" s="55">
        <v>16651</v>
      </c>
      <c r="M1685" s="41" t="s">
        <v>101</v>
      </c>
      <c r="N1685" s="41" t="s">
        <v>102</v>
      </c>
      <c r="O1685" s="41" t="s">
        <v>103</v>
      </c>
      <c r="P1685" s="41" t="s">
        <v>270</v>
      </c>
      <c r="Q1685" s="41" t="s">
        <v>114</v>
      </c>
      <c r="R1685" s="65" t="s">
        <v>486</v>
      </c>
      <c r="S1685" s="72">
        <v>1</v>
      </c>
      <c r="T1685" s="73">
        <v>1263</v>
      </c>
      <c r="U1685" s="7">
        <v>10</v>
      </c>
      <c r="V1685" s="22" t="s">
        <v>32</v>
      </c>
      <c r="W1685" s="41" t="s">
        <v>890</v>
      </c>
      <c r="X1685" s="9" t="s">
        <v>43</v>
      </c>
      <c r="Y1685" s="10">
        <v>500</v>
      </c>
      <c r="Z1685" s="23" t="s">
        <v>232</v>
      </c>
      <c r="AA1685" s="12" t="s">
        <v>129</v>
      </c>
      <c r="AB1685" s="51"/>
      <c r="AC1685" s="23"/>
      <c r="AF1685" s="23"/>
    </row>
    <row r="1686" spans="1:32" ht="15" customHeight="1" x14ac:dyDescent="0.25">
      <c r="A1686" s="42" t="s">
        <v>2016</v>
      </c>
      <c r="B1686" s="32">
        <v>45659</v>
      </c>
      <c r="C1686" s="29">
        <f>YEAR(B1686) - YEAR(_xlfn.MINIFS($B:$B, $A:$A, A1686)) + 1</f>
        <v>1</v>
      </c>
      <c r="D1686" s="15">
        <f>IF(C1686=1, 1500 - SUMIFS($Y:$Y, $A:$A, A1686, $C:$C, C1686, $E:$E, "Approved", $Z:$Z, "&lt;&gt;PFA GC", $F:$F, "&lt;&gt;No"),
   IF(C1686=2, 1000 - SUMIFS($Y:$Y, $A:$A, A1686, $C:$C, C1686, $E:$E, "Approved", $Z:$Z, "&lt;&gt;PFA GC", $F:$F, "&lt;&gt;No"),
   IF(C1686&gt;=3, 500 - SUMIFS($Y:$Y, $A:$A, A1686, $C:$C, C1686, $E:$E, "Approved", $Z:$Z, "&lt;&gt;PFA GC", $F:$F, "&lt;&gt;No"), "")))</f>
        <v>500</v>
      </c>
      <c r="E1686" s="16" t="s">
        <v>28</v>
      </c>
      <c r="F1686" s="49">
        <v>45663</v>
      </c>
      <c r="G1686" s="49" t="s">
        <v>30</v>
      </c>
      <c r="H1686" s="41" t="s">
        <v>205</v>
      </c>
      <c r="I1686" s="41" t="s">
        <v>94</v>
      </c>
      <c r="J1686" s="41">
        <v>68305</v>
      </c>
      <c r="K1686" s="41" t="s">
        <v>95</v>
      </c>
      <c r="L1686" s="55" t="s">
        <v>31</v>
      </c>
      <c r="M1686" s="41" t="s">
        <v>108</v>
      </c>
      <c r="N1686" s="41" t="s">
        <v>97</v>
      </c>
      <c r="O1686" s="41" t="s">
        <v>98</v>
      </c>
      <c r="P1686" s="41" t="s">
        <v>270</v>
      </c>
      <c r="Q1686" s="41" t="s">
        <v>114</v>
      </c>
      <c r="R1686" s="65" t="s">
        <v>486</v>
      </c>
      <c r="S1686" s="72">
        <v>1</v>
      </c>
      <c r="T1686" s="73">
        <v>2407</v>
      </c>
      <c r="U1686" s="7">
        <v>130</v>
      </c>
      <c r="V1686" s="34" t="s">
        <v>85</v>
      </c>
      <c r="W1686" s="41" t="s">
        <v>130</v>
      </c>
      <c r="X1686" s="9" t="s">
        <v>34</v>
      </c>
      <c r="Y1686" s="10">
        <v>500</v>
      </c>
      <c r="Z1686" s="23" t="s">
        <v>35</v>
      </c>
      <c r="AA1686" s="12" t="s">
        <v>52</v>
      </c>
      <c r="AB1686" s="51"/>
      <c r="AC1686" s="23"/>
      <c r="AF1686" s="23"/>
    </row>
    <row r="1687" spans="1:32" ht="15" customHeight="1" x14ac:dyDescent="0.25">
      <c r="A1687" s="42" t="s">
        <v>2016</v>
      </c>
      <c r="B1687" s="32">
        <v>45659</v>
      </c>
      <c r="C1687" s="29">
        <f>YEAR(B1687) - YEAR(_xlfn.MINIFS($B:$B, $A:$A, A1687)) + 1</f>
        <v>1</v>
      </c>
      <c r="D1687" s="15">
        <f>IF(C1687=1, 1500 - SUMIFS($Y:$Y, $A:$A, A1687, $C:$C, C1687, $E:$E, "Approved", $Z:$Z, "&lt;&gt;PFA GC", $F:$F, "&lt;&gt;No"),
   IF(C1687=2, 1000 - SUMIFS($Y:$Y, $A:$A, A1687, $C:$C, C1687, $E:$E, "Approved", $Z:$Z, "&lt;&gt;PFA GC", $F:$F, "&lt;&gt;No"),
   IF(C1687&gt;=3, 500 - SUMIFS($Y:$Y, $A:$A, A1687, $C:$C, C1687, $E:$E, "Approved", $Z:$Z, "&lt;&gt;PFA GC", $F:$F, "&lt;&gt;No"), "")))</f>
        <v>500</v>
      </c>
      <c r="E1687" s="16" t="s">
        <v>28</v>
      </c>
      <c r="F1687" s="49">
        <v>45663</v>
      </c>
      <c r="G1687" s="49" t="s">
        <v>30</v>
      </c>
      <c r="H1687" s="41" t="s">
        <v>205</v>
      </c>
      <c r="I1687" s="41" t="s">
        <v>94</v>
      </c>
      <c r="J1687" s="41">
        <v>68305</v>
      </c>
      <c r="K1687" s="41" t="s">
        <v>95</v>
      </c>
      <c r="L1687" s="55" t="s">
        <v>31</v>
      </c>
      <c r="M1687" s="41" t="s">
        <v>108</v>
      </c>
      <c r="N1687" s="41" t="s">
        <v>97</v>
      </c>
      <c r="O1687" s="41" t="s">
        <v>98</v>
      </c>
      <c r="P1687" s="41" t="s">
        <v>270</v>
      </c>
      <c r="Q1687" s="41" t="s">
        <v>114</v>
      </c>
      <c r="R1687" s="65" t="s">
        <v>486</v>
      </c>
      <c r="S1687" s="72">
        <v>1</v>
      </c>
      <c r="T1687" s="73">
        <v>2407</v>
      </c>
      <c r="U1687" s="7">
        <v>130</v>
      </c>
      <c r="V1687" s="41" t="s">
        <v>85</v>
      </c>
      <c r="W1687" s="41" t="s">
        <v>130</v>
      </c>
      <c r="X1687" s="9" t="s">
        <v>40</v>
      </c>
      <c r="Y1687" s="10">
        <v>500</v>
      </c>
      <c r="Z1687" s="23" t="s">
        <v>35</v>
      </c>
      <c r="AA1687" s="12" t="s">
        <v>169</v>
      </c>
      <c r="AB1687" s="51"/>
      <c r="AC1687" s="23"/>
      <c r="AF1687" s="23"/>
    </row>
    <row r="1688" spans="1:32" ht="15" customHeight="1" x14ac:dyDescent="0.25">
      <c r="A1688" s="42" t="s">
        <v>2017</v>
      </c>
      <c r="B1688" s="32">
        <v>45660</v>
      </c>
      <c r="C1688" s="44">
        <f>YEAR(B1688) - YEAR(_xlfn.MINIFS($B:$B, $A:$A, A1688)) + 1</f>
        <v>1</v>
      </c>
      <c r="D1688" s="15">
        <f>IF(C1688=1, 1500 - SUMIFS($Y:$Y, $A:$A, A1688, $C:$C, C1688, $E:$E, "Approved", $Z:$Z, "&lt;&gt;PFA GC", $F:$F, "&lt;&gt;No"),
   IF(C1688=2, 1000 - SUMIFS($Y:$Y, $A:$A, A1688, $C:$C, C1688, $E:$E, "Approved", $Z:$Z, "&lt;&gt;PFA GC", $F:$F, "&lt;&gt;No"),
   IF(C1688&gt;=3, 500 - SUMIFS($Y:$Y, $A:$A, A1688, $C:$C, C1688, $E:$E, "Approved", $Z:$Z, "&lt;&gt;PFA GC", $F:$F, "&lt;&gt;No"), "")))</f>
        <v>39.410000000000082</v>
      </c>
      <c r="E1688" s="16" t="s">
        <v>28</v>
      </c>
      <c r="F1688" s="49">
        <v>45663</v>
      </c>
      <c r="G1688" s="49" t="s">
        <v>30</v>
      </c>
      <c r="H1688" s="41" t="s">
        <v>100</v>
      </c>
      <c r="I1688" s="41" t="s">
        <v>94</v>
      </c>
      <c r="J1688" s="41">
        <v>68110</v>
      </c>
      <c r="K1688" s="41" t="s">
        <v>95</v>
      </c>
      <c r="L1688" s="55" t="s">
        <v>31</v>
      </c>
      <c r="M1688" s="41" t="s">
        <v>101</v>
      </c>
      <c r="N1688" s="41" t="s">
        <v>97</v>
      </c>
      <c r="O1688" s="41" t="s">
        <v>103</v>
      </c>
      <c r="P1688" s="41" t="s">
        <v>270</v>
      </c>
      <c r="Q1688" s="41" t="s">
        <v>323</v>
      </c>
      <c r="R1688" s="65" t="s">
        <v>488</v>
      </c>
      <c r="S1688" s="72">
        <v>1</v>
      </c>
      <c r="T1688" s="73">
        <v>2482</v>
      </c>
      <c r="U1688" s="7">
        <v>30</v>
      </c>
      <c r="V1688" s="41" t="s">
        <v>84</v>
      </c>
      <c r="W1688" s="41" t="s">
        <v>1090</v>
      </c>
      <c r="X1688" s="9" t="s">
        <v>40</v>
      </c>
      <c r="Y1688" s="10">
        <v>150</v>
      </c>
      <c r="Z1688" s="23" t="s">
        <v>37</v>
      </c>
      <c r="AA1688" s="12" t="s">
        <v>169</v>
      </c>
      <c r="AB1688" s="51"/>
      <c r="AC1688" s="23"/>
      <c r="AF1688" s="23"/>
    </row>
    <row r="1689" spans="1:32" ht="15" customHeight="1" x14ac:dyDescent="0.25">
      <c r="A1689" s="42" t="s">
        <v>2017</v>
      </c>
      <c r="B1689" s="32">
        <v>45660</v>
      </c>
      <c r="C1689" s="44">
        <f>YEAR(B1689) - YEAR(_xlfn.MINIFS($B:$B, $A:$A, A1689)) + 1</f>
        <v>1</v>
      </c>
      <c r="D1689" s="15">
        <f>IF(C1689=1, 1500 - SUMIFS($Y:$Y, $A:$A, A1689, $C:$C, C1689, $E:$E, "Approved", $Z:$Z, "&lt;&gt;PFA GC", $F:$F, "&lt;&gt;No"),
   IF(C1689=2, 1000 - SUMIFS($Y:$Y, $A:$A, A1689, $C:$C, C1689, $E:$E, "Approved", $Z:$Z, "&lt;&gt;PFA GC", $F:$F, "&lt;&gt;No"),
   IF(C1689&gt;=3, 500 - SUMIFS($Y:$Y, $A:$A, A1689, $C:$C, C1689, $E:$E, "Approved", $Z:$Z, "&lt;&gt;PFA GC", $F:$F, "&lt;&gt;No"), "")))</f>
        <v>39.410000000000082</v>
      </c>
      <c r="E1689" s="16" t="s">
        <v>28</v>
      </c>
      <c r="F1689" s="49">
        <v>45663</v>
      </c>
      <c r="G1689" s="49" t="s">
        <v>30</v>
      </c>
      <c r="H1689" s="41" t="s">
        <v>100</v>
      </c>
      <c r="I1689" s="41" t="s">
        <v>94</v>
      </c>
      <c r="J1689" s="41">
        <v>68110</v>
      </c>
      <c r="K1689" s="41" t="s">
        <v>95</v>
      </c>
      <c r="L1689" s="55" t="s">
        <v>31</v>
      </c>
      <c r="M1689" s="41" t="s">
        <v>101</v>
      </c>
      <c r="N1689" s="41" t="s">
        <v>97</v>
      </c>
      <c r="O1689" s="41" t="s">
        <v>103</v>
      </c>
      <c r="P1689" s="41" t="s">
        <v>270</v>
      </c>
      <c r="Q1689" s="41" t="s">
        <v>323</v>
      </c>
      <c r="R1689" s="7" t="s">
        <v>488</v>
      </c>
      <c r="S1689" s="41">
        <v>1</v>
      </c>
      <c r="T1689" s="46">
        <v>2482</v>
      </c>
      <c r="U1689" s="7">
        <v>30</v>
      </c>
      <c r="V1689" s="34" t="s">
        <v>84</v>
      </c>
      <c r="W1689" s="41" t="s">
        <v>1090</v>
      </c>
      <c r="X1689" s="9" t="s">
        <v>43</v>
      </c>
      <c r="Y1689" s="10">
        <v>1310.5899999999999</v>
      </c>
      <c r="Z1689" s="23" t="s">
        <v>232</v>
      </c>
      <c r="AA1689" s="12" t="s">
        <v>1091</v>
      </c>
      <c r="AB1689" s="51"/>
      <c r="AC1689" s="23"/>
      <c r="AF1689" s="23"/>
    </row>
    <row r="1690" spans="1:32" ht="15" customHeight="1" x14ac:dyDescent="0.25">
      <c r="A1690" s="30" t="s">
        <v>2018</v>
      </c>
      <c r="B1690" s="25">
        <v>45663</v>
      </c>
      <c r="C1690" s="29">
        <f>YEAR(B1690) - YEAR(_xlfn.MINIFS($B:$B, $A:$A, A1690)) + 1</f>
        <v>1</v>
      </c>
      <c r="D1690" s="15">
        <f>IF(C1690=1, 1500 - SUMIFS($Y:$Y, $A:$A, A1690, $C:$C, C1690, $E:$E, "Approved", $Z:$Z, "&lt;&gt;PFA GC", $F:$F, "&lt;&gt;No"),
   IF(C1690=2, 1000 - SUMIFS($Y:$Y, $A:$A, A1690, $C:$C, C1690, $E:$E, "Approved", $Z:$Z, "&lt;&gt;PFA GC", $F:$F, "&lt;&gt;No"),
   IF(C1690&gt;=3, 500 - SUMIFS($Y:$Y, $A:$A, A1690, $C:$C, C1690, $E:$E, "Approved", $Z:$Z, "&lt;&gt;PFA GC", $F:$F, "&lt;&gt;No"), "")))</f>
        <v>397.45000000000005</v>
      </c>
      <c r="E1690" s="16" t="s">
        <v>28</v>
      </c>
      <c r="F1690" s="28">
        <v>45671</v>
      </c>
      <c r="G1690" s="28" t="s">
        <v>30</v>
      </c>
      <c r="H1690" s="23" t="s">
        <v>100</v>
      </c>
      <c r="I1690" s="23" t="s">
        <v>94</v>
      </c>
      <c r="J1690" s="23">
        <v>68106</v>
      </c>
      <c r="K1690" s="37" t="s">
        <v>95</v>
      </c>
      <c r="L1690" s="20">
        <v>20092</v>
      </c>
      <c r="M1690" s="37" t="s">
        <v>101</v>
      </c>
      <c r="N1690" s="37" t="s">
        <v>97</v>
      </c>
      <c r="O1690" s="37" t="s">
        <v>98</v>
      </c>
      <c r="P1690" s="37" t="s">
        <v>270</v>
      </c>
      <c r="Q1690" s="37" t="s">
        <v>114</v>
      </c>
      <c r="R1690" s="7" t="s">
        <v>499</v>
      </c>
      <c r="S1690" s="23">
        <v>1</v>
      </c>
      <c r="T1690" s="43">
        <v>1359</v>
      </c>
      <c r="U1690" s="7">
        <v>22</v>
      </c>
      <c r="V1690" s="48" t="s">
        <v>84</v>
      </c>
      <c r="W1690" s="23" t="s">
        <v>526</v>
      </c>
      <c r="X1690" s="9" t="s">
        <v>49</v>
      </c>
      <c r="Y1690" s="10">
        <v>185.55</v>
      </c>
      <c r="Z1690" s="23" t="s">
        <v>232</v>
      </c>
      <c r="AA1690" s="12" t="s">
        <v>1092</v>
      </c>
      <c r="AB1690" s="51"/>
      <c r="AC1690" s="23"/>
      <c r="AF1690" s="23"/>
    </row>
    <row r="1691" spans="1:32" ht="15" customHeight="1" x14ac:dyDescent="0.25">
      <c r="A1691" s="30" t="s">
        <v>2018</v>
      </c>
      <c r="B1691" s="25">
        <v>45663</v>
      </c>
      <c r="C1691" s="29">
        <f>YEAR(B1691) - YEAR(_xlfn.MINIFS($B:$B, $A:$A, A1691)) + 1</f>
        <v>1</v>
      </c>
      <c r="D1691" s="15">
        <f>IF(C1691=1, 1500 - SUMIFS($Y:$Y, $A:$A, A1691, $C:$C, C1691, $E:$E, "Approved", $Z:$Z, "&lt;&gt;PFA GC", $F:$F, "&lt;&gt;No"),
   IF(C1691=2, 1000 - SUMIFS($Y:$Y, $A:$A, A1691, $C:$C, C1691, $E:$E, "Approved", $Z:$Z, "&lt;&gt;PFA GC", $F:$F, "&lt;&gt;No"),
   IF(C1691&gt;=3, 500 - SUMIFS($Y:$Y, $A:$A, A1691, $C:$C, C1691, $E:$E, "Approved", $Z:$Z, "&lt;&gt;PFA GC", $F:$F, "&lt;&gt;No"), "")))</f>
        <v>397.45000000000005</v>
      </c>
      <c r="E1691" s="16" t="s">
        <v>28</v>
      </c>
      <c r="F1691" s="49">
        <v>45671</v>
      </c>
      <c r="G1691" s="49" t="s">
        <v>30</v>
      </c>
      <c r="H1691" s="23" t="s">
        <v>100</v>
      </c>
      <c r="I1691" s="23" t="s">
        <v>94</v>
      </c>
      <c r="J1691" s="23">
        <v>68106</v>
      </c>
      <c r="K1691" s="37" t="s">
        <v>95</v>
      </c>
      <c r="L1691" s="20">
        <v>20092</v>
      </c>
      <c r="M1691" s="37" t="s">
        <v>101</v>
      </c>
      <c r="N1691" s="37" t="s">
        <v>97</v>
      </c>
      <c r="O1691" s="37" t="s">
        <v>98</v>
      </c>
      <c r="P1691" s="37" t="s">
        <v>270</v>
      </c>
      <c r="Q1691" s="37" t="s">
        <v>114</v>
      </c>
      <c r="R1691" s="7" t="s">
        <v>499</v>
      </c>
      <c r="S1691" s="23">
        <v>1</v>
      </c>
      <c r="T1691" s="43">
        <v>1359</v>
      </c>
      <c r="U1691" s="7">
        <v>22</v>
      </c>
      <c r="V1691" s="48" t="s">
        <v>84</v>
      </c>
      <c r="W1691" s="23" t="s">
        <v>526</v>
      </c>
      <c r="X1691" s="9" t="s">
        <v>34</v>
      </c>
      <c r="Y1691" s="10">
        <v>200</v>
      </c>
      <c r="Z1691" s="23" t="s">
        <v>35</v>
      </c>
      <c r="AA1691" s="12" t="s">
        <v>52</v>
      </c>
      <c r="AB1691" s="51"/>
      <c r="AC1691" s="23"/>
      <c r="AF1691" s="23"/>
    </row>
    <row r="1692" spans="1:32" ht="15" customHeight="1" x14ac:dyDescent="0.25">
      <c r="A1692" s="30" t="s">
        <v>2018</v>
      </c>
      <c r="B1692" s="25">
        <v>45663</v>
      </c>
      <c r="C1692" s="29">
        <f>YEAR(B1692) - YEAR(_xlfn.MINIFS($B:$B, $A:$A, A1692)) + 1</f>
        <v>1</v>
      </c>
      <c r="D1692" s="15">
        <f>IF(C1692=1, 1500 - SUMIFS($Y:$Y, $A:$A, A1692, $C:$C, C1692, $E:$E, "Approved", $Z:$Z, "&lt;&gt;PFA GC", $F:$F, "&lt;&gt;No"),
   IF(C1692=2, 1000 - SUMIFS($Y:$Y, $A:$A, A1692, $C:$C, C1692, $E:$E, "Approved", $Z:$Z, "&lt;&gt;PFA GC", $F:$F, "&lt;&gt;No"),
   IF(C1692&gt;=3, 500 - SUMIFS($Y:$Y, $A:$A, A1692, $C:$C, C1692, $E:$E, "Approved", $Z:$Z, "&lt;&gt;PFA GC", $F:$F, "&lt;&gt;No"), "")))</f>
        <v>397.45000000000005</v>
      </c>
      <c r="E1692" s="16" t="s">
        <v>28</v>
      </c>
      <c r="F1692" s="28">
        <v>45671</v>
      </c>
      <c r="G1692" s="28" t="s">
        <v>30</v>
      </c>
      <c r="H1692" s="23" t="s">
        <v>100</v>
      </c>
      <c r="I1692" s="23" t="s">
        <v>94</v>
      </c>
      <c r="J1692" s="23">
        <v>68106</v>
      </c>
      <c r="K1692" s="37" t="s">
        <v>95</v>
      </c>
      <c r="L1692" s="20">
        <v>20092</v>
      </c>
      <c r="M1692" s="37" t="s">
        <v>101</v>
      </c>
      <c r="N1692" s="37" t="s">
        <v>97</v>
      </c>
      <c r="O1692" s="37" t="s">
        <v>98</v>
      </c>
      <c r="P1692" s="37" t="s">
        <v>270</v>
      </c>
      <c r="Q1692" s="37" t="s">
        <v>114</v>
      </c>
      <c r="R1692" s="7" t="s">
        <v>499</v>
      </c>
      <c r="S1692" s="23">
        <v>1</v>
      </c>
      <c r="T1692" s="43">
        <v>1359</v>
      </c>
      <c r="U1692" s="7">
        <v>22</v>
      </c>
      <c r="V1692" s="22" t="s">
        <v>84</v>
      </c>
      <c r="W1692" s="23" t="s">
        <v>526</v>
      </c>
      <c r="X1692" s="9" t="s">
        <v>43</v>
      </c>
      <c r="Y1692" s="10">
        <v>300</v>
      </c>
      <c r="Z1692" s="23" t="s">
        <v>232</v>
      </c>
      <c r="AA1692" s="12" t="s">
        <v>1093</v>
      </c>
      <c r="AB1692" s="51"/>
      <c r="AC1692" s="23"/>
      <c r="AF1692" s="23"/>
    </row>
    <row r="1693" spans="1:32" ht="15" customHeight="1" x14ac:dyDescent="0.25">
      <c r="A1693" s="30" t="s">
        <v>2018</v>
      </c>
      <c r="B1693" s="25">
        <v>45663</v>
      </c>
      <c r="C1693" s="29">
        <f>YEAR(B1693) - YEAR(_xlfn.MINIFS($B:$B, $A:$A, A1693)) + 1</f>
        <v>1</v>
      </c>
      <c r="D1693" s="15">
        <f>IF(C1693=1, 1500 - SUMIFS($Y:$Y, $A:$A, A1693, $C:$C, C1693, $E:$E, "Approved", $Z:$Z, "&lt;&gt;PFA GC", $F:$F, "&lt;&gt;No"),
   IF(C1693=2, 1000 - SUMIFS($Y:$Y, $A:$A, A1693, $C:$C, C1693, $E:$E, "Approved", $Z:$Z, "&lt;&gt;PFA GC", $F:$F, "&lt;&gt;No"),
   IF(C1693&gt;=3, 500 - SUMIFS($Y:$Y, $A:$A, A1693, $C:$C, C1693, $E:$E, "Approved", $Z:$Z, "&lt;&gt;PFA GC", $F:$F, "&lt;&gt;No"), "")))</f>
        <v>397.45000000000005</v>
      </c>
      <c r="E1693" s="16" t="s">
        <v>28</v>
      </c>
      <c r="F1693" s="49">
        <v>45671</v>
      </c>
      <c r="G1693" s="49" t="s">
        <v>30</v>
      </c>
      <c r="H1693" s="23" t="s">
        <v>100</v>
      </c>
      <c r="I1693" s="23" t="s">
        <v>94</v>
      </c>
      <c r="J1693" s="23">
        <v>68106</v>
      </c>
      <c r="K1693" s="37" t="s">
        <v>95</v>
      </c>
      <c r="L1693" s="20">
        <v>20092</v>
      </c>
      <c r="M1693" s="37" t="s">
        <v>101</v>
      </c>
      <c r="N1693" s="37" t="s">
        <v>97</v>
      </c>
      <c r="O1693" s="37" t="s">
        <v>98</v>
      </c>
      <c r="P1693" s="37" t="s">
        <v>270</v>
      </c>
      <c r="Q1693" s="37" t="s">
        <v>114</v>
      </c>
      <c r="R1693" s="7" t="s">
        <v>499</v>
      </c>
      <c r="S1693" s="23">
        <v>1</v>
      </c>
      <c r="T1693" s="43">
        <v>1359</v>
      </c>
      <c r="U1693" s="7">
        <v>22</v>
      </c>
      <c r="V1693" s="22" t="s">
        <v>84</v>
      </c>
      <c r="W1693" s="23" t="s">
        <v>526</v>
      </c>
      <c r="X1693" s="9" t="s">
        <v>49</v>
      </c>
      <c r="Y1693" s="10">
        <v>417</v>
      </c>
      <c r="Z1693" s="23" t="s">
        <v>232</v>
      </c>
      <c r="AA1693" s="23" t="s">
        <v>1094</v>
      </c>
      <c r="AB1693" s="51"/>
      <c r="AC1693" s="23"/>
      <c r="AF1693" s="23"/>
    </row>
    <row r="1694" spans="1:32" ht="15" customHeight="1" x14ac:dyDescent="0.25">
      <c r="A1694" s="30" t="s">
        <v>2019</v>
      </c>
      <c r="B1694" s="25">
        <v>45663</v>
      </c>
      <c r="C1694" s="29">
        <f>YEAR(B1694) - YEAR(_xlfn.MINIFS($B:$B, $A:$A, A1694)) + 1</f>
        <v>1</v>
      </c>
      <c r="D1694" s="15">
        <f>IF(C1694=1, 1500 - SUMIFS($Y:$Y, $A:$A, A1694, $C:$C, C1694, $E:$E, "Approved", $Z:$Z, "&lt;&gt;PFA GC", $F:$F, "&lt;&gt;No"),
   IF(C1694=2, 1000 - SUMIFS($Y:$Y, $A:$A, A1694, $C:$C, C1694, $E:$E, "Approved", $Z:$Z, "&lt;&gt;PFA GC", $F:$F, "&lt;&gt;No"),
   IF(C1694&gt;=3, 500 - SUMIFS($Y:$Y, $A:$A, A1694, $C:$C, C1694, $E:$E, "Approved", $Z:$Z, "&lt;&gt;PFA GC", $F:$F, "&lt;&gt;No"), "")))</f>
        <v>1500</v>
      </c>
      <c r="E1694" s="36" t="s">
        <v>139</v>
      </c>
      <c r="F1694" s="28" t="s">
        <v>99</v>
      </c>
      <c r="G1694" s="29" t="s">
        <v>319</v>
      </c>
      <c r="H1694" s="23" t="s">
        <v>93</v>
      </c>
      <c r="I1694" s="23" t="s">
        <v>94</v>
      </c>
      <c r="J1694" s="23" t="s">
        <v>1095</v>
      </c>
      <c r="K1694" s="37" t="s">
        <v>95</v>
      </c>
      <c r="L1694" s="20">
        <v>26454</v>
      </c>
      <c r="M1694" s="37" t="s">
        <v>101</v>
      </c>
      <c r="N1694" s="37" t="s">
        <v>97</v>
      </c>
      <c r="O1694" s="37" t="s">
        <v>98</v>
      </c>
      <c r="P1694" s="37" t="s">
        <v>270</v>
      </c>
      <c r="Q1694" s="37" t="s">
        <v>114</v>
      </c>
      <c r="R1694" s="7" t="s">
        <v>488</v>
      </c>
      <c r="S1694" s="23">
        <v>1</v>
      </c>
      <c r="T1694" s="43">
        <v>2963</v>
      </c>
      <c r="U1694" s="7">
        <v>15</v>
      </c>
      <c r="V1694" s="22" t="s">
        <v>82</v>
      </c>
      <c r="W1694" s="23" t="s">
        <v>1096</v>
      </c>
      <c r="X1694" s="9" t="s">
        <v>43</v>
      </c>
      <c r="Y1694" s="10">
        <v>1405</v>
      </c>
      <c r="Z1694" s="23"/>
      <c r="AA1694" s="12"/>
      <c r="AB1694" s="51"/>
      <c r="AC1694" s="29"/>
      <c r="AD1694" s="23" t="s">
        <v>1097</v>
      </c>
      <c r="AF1694" s="23"/>
    </row>
    <row r="1695" spans="1:32" ht="15" customHeight="1" x14ac:dyDescent="0.25">
      <c r="A1695" s="30" t="s">
        <v>1847</v>
      </c>
      <c r="B1695" s="25">
        <v>45664</v>
      </c>
      <c r="C1695" s="29">
        <f>YEAR(B1695) - YEAR(_xlfn.MINIFS($B:$B, $A:$A, A1695)) + 1</f>
        <v>2</v>
      </c>
      <c r="D1695" s="15">
        <f>IF(C1695=1, 1500 - SUMIFS($Y:$Y, $A:$A, A1695, $C:$C, C1695, $E:$E, "Approved", $Z:$Z, "&lt;&gt;PFA GC", $F:$F, "&lt;&gt;No"),
   IF(C1695=2, 1000 - SUMIFS($Y:$Y, $A:$A, A1695, $C:$C, C1695, $E:$E, "Approved", $Z:$Z, "&lt;&gt;PFA GC", $F:$F, "&lt;&gt;No"),
   IF(C1695&gt;=3, 500 - SUMIFS($Y:$Y, $A:$A, A1695, $C:$C, C1695, $E:$E, "Approved", $Z:$Z, "&lt;&gt;PFA GC", $F:$F, "&lt;&gt;No"), "")))</f>
        <v>600</v>
      </c>
      <c r="E1695" s="16" t="s">
        <v>28</v>
      </c>
      <c r="F1695" s="49">
        <v>45671</v>
      </c>
      <c r="G1695" s="49" t="s">
        <v>30</v>
      </c>
      <c r="H1695" s="23" t="s">
        <v>93</v>
      </c>
      <c r="I1695" s="23" t="s">
        <v>94</v>
      </c>
      <c r="J1695" s="23">
        <v>68522</v>
      </c>
      <c r="K1695" s="37" t="s">
        <v>95</v>
      </c>
      <c r="L1695" s="20">
        <v>21168</v>
      </c>
      <c r="M1695" s="37" t="s">
        <v>101</v>
      </c>
      <c r="N1695" s="37" t="s">
        <v>102</v>
      </c>
      <c r="O1695" s="37" t="s">
        <v>98</v>
      </c>
      <c r="P1695" s="37" t="s">
        <v>270</v>
      </c>
      <c r="Q1695" s="37" t="s">
        <v>231</v>
      </c>
      <c r="R1695" s="7" t="s">
        <v>519</v>
      </c>
      <c r="S1695" s="23">
        <v>1</v>
      </c>
      <c r="T1695" s="43">
        <v>2026</v>
      </c>
      <c r="U1695" s="7">
        <v>15</v>
      </c>
      <c r="V1695" s="22" t="s">
        <v>85</v>
      </c>
      <c r="W1695" s="23" t="s">
        <v>107</v>
      </c>
      <c r="X1695" s="9" t="s">
        <v>34</v>
      </c>
      <c r="Y1695" s="10">
        <v>400</v>
      </c>
      <c r="Z1695" s="23" t="s">
        <v>35</v>
      </c>
      <c r="AA1695" s="12" t="s">
        <v>735</v>
      </c>
      <c r="AB1695" s="51"/>
      <c r="AC1695" s="23"/>
      <c r="AF1695" s="23"/>
    </row>
    <row r="1696" spans="1:32" ht="15" customHeight="1" x14ac:dyDescent="0.25">
      <c r="A1696" s="30" t="s">
        <v>1747</v>
      </c>
      <c r="B1696" s="25">
        <v>45667</v>
      </c>
      <c r="C1696" s="44">
        <f>YEAR(B1696) - YEAR(_xlfn.MINIFS($B:$B, $A:$A, A1696)) + 1</f>
        <v>2</v>
      </c>
      <c r="D1696" s="15">
        <f>IF(C1696=1, 1500 - SUMIFS($Y:$Y, $A:$A, A1696, $C:$C, C1696, $E:$E, "Approved", $Z:$Z, "&lt;&gt;PFA GC", $F:$F, "&lt;&gt;No"),
   IF(C1696=2, 1000 - SUMIFS($Y:$Y, $A:$A, A1696, $C:$C, C1696, $E:$E, "Approved", $Z:$Z, "&lt;&gt;PFA GC", $F:$F, "&lt;&gt;No"),
   IF(C1696&gt;=3, 500 - SUMIFS($Y:$Y, $A:$A, A1696, $C:$C, C1696, $E:$E, "Approved", $Z:$Z, "&lt;&gt;PFA GC", $F:$F, "&lt;&gt;No"), "")))</f>
        <v>281.38</v>
      </c>
      <c r="E1696" s="16" t="s">
        <v>28</v>
      </c>
      <c r="F1696" s="28">
        <v>45671</v>
      </c>
      <c r="G1696" s="28" t="s">
        <v>30</v>
      </c>
      <c r="H1696" s="23" t="s">
        <v>775</v>
      </c>
      <c r="I1696" s="23" t="s">
        <v>94</v>
      </c>
      <c r="J1696" s="23">
        <v>68901</v>
      </c>
      <c r="K1696" s="37" t="s">
        <v>95</v>
      </c>
      <c r="L1696" s="20">
        <v>17199</v>
      </c>
      <c r="M1696" s="37" t="s">
        <v>101</v>
      </c>
      <c r="N1696" s="37" t="s">
        <v>97</v>
      </c>
      <c r="O1696" s="37" t="s">
        <v>98</v>
      </c>
      <c r="P1696" s="37" t="s">
        <v>270</v>
      </c>
      <c r="Q1696" s="37" t="s">
        <v>114</v>
      </c>
      <c r="R1696" s="7" t="s">
        <v>486</v>
      </c>
      <c r="S1696" s="23">
        <v>1</v>
      </c>
      <c r="T1696" s="43">
        <v>1641</v>
      </c>
      <c r="U1696" s="7">
        <v>40</v>
      </c>
      <c r="V1696" s="48" t="s">
        <v>32</v>
      </c>
      <c r="W1696" s="23" t="s">
        <v>61</v>
      </c>
      <c r="X1696" s="9" t="s">
        <v>40</v>
      </c>
      <c r="Y1696" s="10">
        <v>100</v>
      </c>
      <c r="Z1696" s="23" t="s">
        <v>35</v>
      </c>
      <c r="AA1696" s="12" t="s">
        <v>169</v>
      </c>
      <c r="AB1696" s="51"/>
      <c r="AC1696" s="23"/>
      <c r="AF1696" s="23"/>
    </row>
    <row r="1697" spans="1:32" ht="15" customHeight="1" x14ac:dyDescent="0.25">
      <c r="A1697" s="30" t="s">
        <v>1747</v>
      </c>
      <c r="B1697" s="25">
        <v>45667</v>
      </c>
      <c r="C1697" s="44">
        <f>YEAR(B1697) - YEAR(_xlfn.MINIFS($B:$B, $A:$A, A1697)) + 1</f>
        <v>2</v>
      </c>
      <c r="D1697" s="15">
        <f>IF(C1697=1, 1500 - SUMIFS($Y:$Y, $A:$A, A1697, $C:$C, C1697, $E:$E, "Approved", $Z:$Z, "&lt;&gt;PFA GC", $F:$F, "&lt;&gt;No"),
   IF(C1697=2, 1000 - SUMIFS($Y:$Y, $A:$A, A1697, $C:$C, C1697, $E:$E, "Approved", $Z:$Z, "&lt;&gt;PFA GC", $F:$F, "&lt;&gt;No"),
   IF(C1697&gt;=3, 500 - SUMIFS($Y:$Y, $A:$A, A1697, $C:$C, C1697, $E:$E, "Approved", $Z:$Z, "&lt;&gt;PFA GC", $F:$F, "&lt;&gt;No"), "")))</f>
        <v>281.38</v>
      </c>
      <c r="E1697" s="16" t="s">
        <v>28</v>
      </c>
      <c r="F1697" s="49">
        <v>45671</v>
      </c>
      <c r="G1697" s="49" t="s">
        <v>30</v>
      </c>
      <c r="H1697" s="23" t="s">
        <v>775</v>
      </c>
      <c r="I1697" s="23" t="s">
        <v>94</v>
      </c>
      <c r="J1697" s="23">
        <v>68901</v>
      </c>
      <c r="K1697" s="37" t="s">
        <v>95</v>
      </c>
      <c r="L1697" s="20">
        <v>17199</v>
      </c>
      <c r="M1697" s="37" t="s">
        <v>101</v>
      </c>
      <c r="N1697" s="37" t="s">
        <v>97</v>
      </c>
      <c r="O1697" s="37" t="s">
        <v>98</v>
      </c>
      <c r="P1697" s="37" t="s">
        <v>270</v>
      </c>
      <c r="Q1697" s="37" t="s">
        <v>114</v>
      </c>
      <c r="R1697" s="7" t="s">
        <v>486</v>
      </c>
      <c r="S1697" s="23">
        <v>1</v>
      </c>
      <c r="T1697" s="43">
        <v>1641</v>
      </c>
      <c r="U1697" s="7">
        <v>40</v>
      </c>
      <c r="V1697" s="48" t="s">
        <v>32</v>
      </c>
      <c r="W1697" s="23" t="s">
        <v>61</v>
      </c>
      <c r="X1697" s="9" t="s">
        <v>34</v>
      </c>
      <c r="Y1697" s="10">
        <v>250</v>
      </c>
      <c r="Z1697" s="23" t="s">
        <v>35</v>
      </c>
      <c r="AA1697" s="12" t="s">
        <v>52</v>
      </c>
      <c r="AB1697" s="51"/>
      <c r="AC1697" s="23"/>
      <c r="AF1697" s="23"/>
    </row>
    <row r="1698" spans="1:32" ht="15" customHeight="1" x14ac:dyDescent="0.25">
      <c r="A1698" s="30" t="s">
        <v>2021</v>
      </c>
      <c r="B1698" s="25">
        <v>45667</v>
      </c>
      <c r="C1698" s="29">
        <f>YEAR(B1698) - YEAR(_xlfn.MINIFS($B:$B, $A:$A, A1698)) + 1</f>
        <v>1</v>
      </c>
      <c r="D1698" s="15">
        <f>IF(C1698=1, 1500 - SUMIFS($Y:$Y, $A:$A, A1698, $C:$C, C1698, $E:$E, "Approved", $Z:$Z, "&lt;&gt;PFA GC", $F:$F, "&lt;&gt;No"),
   IF(C1698=2, 1000 - SUMIFS($Y:$Y, $A:$A, A1698, $C:$C, C1698, $E:$E, "Approved", $Z:$Z, "&lt;&gt;PFA GC", $F:$F, "&lt;&gt;No"),
   IF(C1698&gt;=3, 500 - SUMIFS($Y:$Y, $A:$A, A1698, $C:$C, C1698, $E:$E, "Approved", $Z:$Z, "&lt;&gt;PFA GC", $F:$F, "&lt;&gt;No"), "")))</f>
        <v>488.99</v>
      </c>
      <c r="E1698" s="16" t="s">
        <v>28</v>
      </c>
      <c r="F1698" s="49">
        <v>45678</v>
      </c>
      <c r="G1698" s="28" t="s">
        <v>30</v>
      </c>
      <c r="H1698" s="23" t="s">
        <v>120</v>
      </c>
      <c r="I1698" s="23" t="s">
        <v>94</v>
      </c>
      <c r="J1698" s="23">
        <v>68803</v>
      </c>
      <c r="K1698" s="37" t="s">
        <v>95</v>
      </c>
      <c r="L1698" s="20">
        <v>17802</v>
      </c>
      <c r="M1698" s="37" t="s">
        <v>108</v>
      </c>
      <c r="N1698" s="37" t="s">
        <v>97</v>
      </c>
      <c r="O1698" s="37" t="s">
        <v>98</v>
      </c>
      <c r="P1698" s="37" t="s">
        <v>270</v>
      </c>
      <c r="Q1698" s="37" t="s">
        <v>114</v>
      </c>
      <c r="R1698" s="7" t="s">
        <v>486</v>
      </c>
      <c r="S1698" s="23">
        <v>1</v>
      </c>
      <c r="T1698" s="43">
        <v>1706</v>
      </c>
      <c r="U1698" s="7">
        <v>2</v>
      </c>
      <c r="V1698" s="48" t="s">
        <v>144</v>
      </c>
      <c r="W1698" s="23" t="s">
        <v>844</v>
      </c>
      <c r="X1698" s="9" t="s">
        <v>49</v>
      </c>
      <c r="Y1698" s="10">
        <v>241.01</v>
      </c>
      <c r="Z1698" s="23" t="s">
        <v>232</v>
      </c>
      <c r="AA1698" s="12" t="s">
        <v>1098</v>
      </c>
      <c r="AB1698" s="51" t="s">
        <v>53</v>
      </c>
      <c r="AC1698" s="23"/>
      <c r="AD1698" s="23" t="s">
        <v>1099</v>
      </c>
      <c r="AF1698" s="23"/>
    </row>
    <row r="1699" spans="1:32" ht="15" customHeight="1" x14ac:dyDescent="0.25">
      <c r="A1699" s="30" t="s">
        <v>2021</v>
      </c>
      <c r="B1699" s="25">
        <v>45667</v>
      </c>
      <c r="C1699" s="29">
        <f>YEAR(B1699) - YEAR(_xlfn.MINIFS($B:$B, $A:$A, A1699)) + 1</f>
        <v>1</v>
      </c>
      <c r="D1699" s="15">
        <f>IF(C1699=1, 1500 - SUMIFS($Y:$Y, $A:$A, A1699, $C:$C, C1699, $E:$E, "Approved", $Z:$Z, "&lt;&gt;PFA GC", $F:$F, "&lt;&gt;No"),
   IF(C1699=2, 1000 - SUMIFS($Y:$Y, $A:$A, A1699, $C:$C, C1699, $E:$E, "Approved", $Z:$Z, "&lt;&gt;PFA GC", $F:$F, "&lt;&gt;No"),
   IF(C1699&gt;=3, 500 - SUMIFS($Y:$Y, $A:$A, A1699, $C:$C, C1699, $E:$E, "Approved", $Z:$Z, "&lt;&gt;PFA GC", $F:$F, "&lt;&gt;No"), "")))</f>
        <v>488.99</v>
      </c>
      <c r="E1699" s="16" t="s">
        <v>28</v>
      </c>
      <c r="F1699" s="49">
        <v>45678</v>
      </c>
      <c r="G1699" s="28" t="s">
        <v>30</v>
      </c>
      <c r="H1699" s="23" t="s">
        <v>120</v>
      </c>
      <c r="I1699" s="23" t="s">
        <v>94</v>
      </c>
      <c r="J1699" s="23">
        <v>68803</v>
      </c>
      <c r="K1699" s="37" t="s">
        <v>95</v>
      </c>
      <c r="L1699" s="20">
        <v>17802</v>
      </c>
      <c r="M1699" s="37" t="s">
        <v>108</v>
      </c>
      <c r="N1699" s="37" t="s">
        <v>97</v>
      </c>
      <c r="O1699" s="37" t="s">
        <v>98</v>
      </c>
      <c r="P1699" s="37" t="s">
        <v>270</v>
      </c>
      <c r="Q1699" s="37" t="s">
        <v>114</v>
      </c>
      <c r="R1699" s="7" t="s">
        <v>486</v>
      </c>
      <c r="S1699" s="23">
        <v>1</v>
      </c>
      <c r="T1699" s="43">
        <v>1706</v>
      </c>
      <c r="U1699" s="7">
        <v>2</v>
      </c>
      <c r="V1699" s="22" t="s">
        <v>144</v>
      </c>
      <c r="W1699" s="23" t="s">
        <v>844</v>
      </c>
      <c r="X1699" s="9" t="s">
        <v>1101</v>
      </c>
      <c r="Y1699" s="10">
        <v>770</v>
      </c>
      <c r="Z1699" s="23" t="s">
        <v>232</v>
      </c>
      <c r="AA1699" s="12" t="s">
        <v>1102</v>
      </c>
      <c r="AB1699" s="51"/>
      <c r="AC1699" s="23"/>
      <c r="AD1699" s="23" t="s">
        <v>1099</v>
      </c>
      <c r="AF1699" s="23"/>
    </row>
    <row r="1700" spans="1:32" ht="15" customHeight="1" x14ac:dyDescent="0.25">
      <c r="A1700" s="30" t="s">
        <v>2020</v>
      </c>
      <c r="B1700" s="25">
        <v>45667</v>
      </c>
      <c r="C1700" s="29">
        <f>YEAR(B1700) - YEAR(_xlfn.MINIFS($B:$B, $A:$A, A1700)) + 1</f>
        <v>1</v>
      </c>
      <c r="D1700" s="15">
        <f>IF(C1700=1, 1500 - SUMIFS($Y:$Y, $A:$A, A1700, $C:$C, C1700, $E:$E, "Approved", $Z:$Z, "&lt;&gt;PFA GC", $F:$F, "&lt;&gt;No"),
   IF(C1700=2, 1000 - SUMIFS($Y:$Y, $A:$A, A1700, $C:$C, C1700, $E:$E, "Approved", $Z:$Z, "&lt;&gt;PFA GC", $F:$F, "&lt;&gt;No"),
   IF(C1700&gt;=3, 500 - SUMIFS($Y:$Y, $A:$A, A1700, $C:$C, C1700, $E:$E, "Approved", $Z:$Z, "&lt;&gt;PFA GC", $F:$F, "&lt;&gt;No"), "")))</f>
        <v>85</v>
      </c>
      <c r="E1700" s="36" t="s">
        <v>28</v>
      </c>
      <c r="F1700" s="28">
        <v>45681</v>
      </c>
      <c r="G1700" s="29" t="s">
        <v>30</v>
      </c>
      <c r="H1700" s="23" t="s">
        <v>100</v>
      </c>
      <c r="I1700" s="23" t="s">
        <v>94</v>
      </c>
      <c r="J1700" s="23">
        <v>68164</v>
      </c>
      <c r="K1700" s="37" t="s">
        <v>95</v>
      </c>
      <c r="L1700" s="20">
        <v>25212</v>
      </c>
      <c r="M1700" s="37" t="s">
        <v>108</v>
      </c>
      <c r="N1700" s="37" t="s">
        <v>97</v>
      </c>
      <c r="O1700" s="37" t="s">
        <v>98</v>
      </c>
      <c r="P1700" s="37" t="s">
        <v>270</v>
      </c>
      <c r="Q1700" s="37" t="s">
        <v>114</v>
      </c>
      <c r="R1700" s="7" t="s">
        <v>507</v>
      </c>
      <c r="S1700" s="23">
        <v>1</v>
      </c>
      <c r="T1700" s="43">
        <v>2500</v>
      </c>
      <c r="U1700" s="7">
        <v>22</v>
      </c>
      <c r="V1700" s="22" t="s">
        <v>84</v>
      </c>
      <c r="W1700" s="23" t="s">
        <v>526</v>
      </c>
      <c r="X1700" s="9" t="s">
        <v>45</v>
      </c>
      <c r="Y1700" s="10">
        <v>400</v>
      </c>
      <c r="Z1700" s="23"/>
      <c r="AA1700" s="12"/>
      <c r="AB1700" s="51"/>
      <c r="AC1700" s="23"/>
      <c r="AD1700" s="23" t="s">
        <v>1100</v>
      </c>
      <c r="AF1700" s="23"/>
    </row>
    <row r="1701" spans="1:32" ht="15" customHeight="1" x14ac:dyDescent="0.25">
      <c r="A1701" s="30" t="s">
        <v>2020</v>
      </c>
      <c r="B1701" s="25">
        <v>45667</v>
      </c>
      <c r="C1701" s="29">
        <f>YEAR(B1701) - YEAR(_xlfn.MINIFS($B:$B, $A:$A, A1701)) + 1</f>
        <v>1</v>
      </c>
      <c r="D1701" s="15">
        <f>IF(C1701=1, 1500 - SUMIFS($Y:$Y, $A:$A, A1701, $C:$C, C1701, $E:$E, "Approved", $Z:$Z, "&lt;&gt;PFA GC", $F:$F, "&lt;&gt;No"),
   IF(C1701=2, 1000 - SUMIFS($Y:$Y, $A:$A, A1701, $C:$C, C1701, $E:$E, "Approved", $Z:$Z, "&lt;&gt;PFA GC", $F:$F, "&lt;&gt;No"),
   IF(C1701&gt;=3, 500 - SUMIFS($Y:$Y, $A:$A, A1701, $C:$C, C1701, $E:$E, "Approved", $Z:$Z, "&lt;&gt;PFA GC", $F:$F, "&lt;&gt;No"), "")))</f>
        <v>85</v>
      </c>
      <c r="E1701" s="36" t="s">
        <v>28</v>
      </c>
      <c r="F1701" s="28">
        <v>45681</v>
      </c>
      <c r="G1701" s="29" t="s">
        <v>30</v>
      </c>
      <c r="H1701" s="23" t="s">
        <v>100</v>
      </c>
      <c r="I1701" s="23" t="s">
        <v>94</v>
      </c>
      <c r="J1701" s="23">
        <v>68164</v>
      </c>
      <c r="K1701" s="37" t="s">
        <v>95</v>
      </c>
      <c r="L1701" s="20">
        <v>25212</v>
      </c>
      <c r="M1701" s="37" t="s">
        <v>108</v>
      </c>
      <c r="N1701" s="37" t="s">
        <v>97</v>
      </c>
      <c r="O1701" s="37" t="s">
        <v>98</v>
      </c>
      <c r="P1701" s="37" t="s">
        <v>270</v>
      </c>
      <c r="Q1701" s="37" t="s">
        <v>114</v>
      </c>
      <c r="R1701" s="7" t="s">
        <v>507</v>
      </c>
      <c r="S1701" s="23">
        <v>1</v>
      </c>
      <c r="T1701" s="43">
        <v>2500</v>
      </c>
      <c r="U1701" s="7">
        <v>22</v>
      </c>
      <c r="V1701" s="48" t="s">
        <v>84</v>
      </c>
      <c r="W1701" s="23" t="s">
        <v>526</v>
      </c>
      <c r="X1701" s="9" t="s">
        <v>43</v>
      </c>
      <c r="Y1701" s="10">
        <v>1015</v>
      </c>
      <c r="Z1701" s="23" t="s">
        <v>232</v>
      </c>
      <c r="AA1701" s="12" t="s">
        <v>1103</v>
      </c>
      <c r="AB1701" s="51"/>
      <c r="AC1701" s="23"/>
      <c r="AD1701" s="23" t="s">
        <v>1100</v>
      </c>
      <c r="AF1701" s="23"/>
    </row>
    <row r="1702" spans="1:32" ht="15" customHeight="1" x14ac:dyDescent="0.25">
      <c r="A1702" s="30" t="s">
        <v>2022</v>
      </c>
      <c r="B1702" s="25">
        <v>45667</v>
      </c>
      <c r="C1702" s="29">
        <f>YEAR(B1702) - YEAR(_xlfn.MINIFS($B:$B, $A:$A, A1702)) + 1</f>
        <v>1</v>
      </c>
      <c r="D1702" s="15">
        <f>IF(C1702=1, 1500 - SUMIFS($Y:$Y, $A:$A, A1702, $C:$C, C1702, $E:$E, "Approved", $Z:$Z, "&lt;&gt;PFA GC", $F:$F, "&lt;&gt;No"),
   IF(C1702=2, 1000 - SUMIFS($Y:$Y, $A:$A, A1702, $C:$C, C1702, $E:$E, "Approved", $Z:$Z, "&lt;&gt;PFA GC", $F:$F, "&lt;&gt;No"),
   IF(C1702&gt;=3, 500 - SUMIFS($Y:$Y, $A:$A, A1702, $C:$C, C1702, $E:$E, "Approved", $Z:$Z, "&lt;&gt;PFA GC", $F:$F, "&lt;&gt;No"), "")))</f>
        <v>1500</v>
      </c>
      <c r="E1702" s="36" t="s">
        <v>139</v>
      </c>
      <c r="F1702" s="28" t="s">
        <v>99</v>
      </c>
      <c r="G1702" s="29" t="s">
        <v>30</v>
      </c>
      <c r="H1702" s="23" t="s">
        <v>470</v>
      </c>
      <c r="I1702" s="23" t="s">
        <v>471</v>
      </c>
      <c r="J1702" s="23">
        <v>51503</v>
      </c>
      <c r="K1702" s="37" t="s">
        <v>95</v>
      </c>
      <c r="L1702" s="20">
        <v>28016</v>
      </c>
      <c r="M1702" s="37" t="s">
        <v>101</v>
      </c>
      <c r="N1702" s="37" t="s">
        <v>102</v>
      </c>
      <c r="O1702" s="37" t="s">
        <v>98</v>
      </c>
      <c r="P1702" s="37" t="s">
        <v>270</v>
      </c>
      <c r="Q1702" s="37" t="s">
        <v>114</v>
      </c>
      <c r="R1702" s="7" t="s">
        <v>507</v>
      </c>
      <c r="S1702" s="23">
        <v>4</v>
      </c>
      <c r="T1702" s="43">
        <v>0</v>
      </c>
      <c r="U1702" s="7">
        <v>18</v>
      </c>
      <c r="V1702" s="22" t="s">
        <v>84</v>
      </c>
      <c r="W1702" s="23" t="s">
        <v>717</v>
      </c>
      <c r="X1702" s="9" t="s">
        <v>43</v>
      </c>
      <c r="Y1702" s="10">
        <v>1312.69</v>
      </c>
      <c r="Z1702" s="23"/>
      <c r="AA1702" s="12"/>
      <c r="AB1702" s="51"/>
      <c r="AC1702" s="23"/>
      <c r="AD1702" s="61" t="s">
        <v>1104</v>
      </c>
      <c r="AF1702" s="23"/>
    </row>
    <row r="1703" spans="1:32" ht="15" customHeight="1" x14ac:dyDescent="0.25">
      <c r="A1703" s="30" t="s">
        <v>1791</v>
      </c>
      <c r="B1703" s="25">
        <v>45670</v>
      </c>
      <c r="C1703" s="29">
        <f>YEAR(B1703) - YEAR(_xlfn.MINIFS($B:$B, $A:$A, A1703)) + 1</f>
        <v>2</v>
      </c>
      <c r="D1703" s="15">
        <f>IF(C1703=1, 1500 - SUMIFS($Y:$Y, $A:$A, A1703, $C:$C, C1703, $E:$E, "Approved", $Z:$Z, "&lt;&gt;PFA GC", $F:$F, "&lt;&gt;No"),
   IF(C1703=2, 1000 - SUMIFS($Y:$Y, $A:$A, A1703, $C:$C, C1703, $E:$E, "Approved", $Z:$Z, "&lt;&gt;PFA GC", $F:$F, "&lt;&gt;No"),
   IF(C1703&gt;=3, 500 - SUMIFS($Y:$Y, $A:$A, A1703, $C:$C, C1703, $E:$E, "Approved", $Z:$Z, "&lt;&gt;PFA GC", $F:$F, "&lt;&gt;No"), "")))</f>
        <v>850</v>
      </c>
      <c r="E1703" s="16" t="s">
        <v>28</v>
      </c>
      <c r="F1703" s="49">
        <v>45671</v>
      </c>
      <c r="G1703" s="49" t="s">
        <v>30</v>
      </c>
      <c r="H1703" s="23" t="s">
        <v>93</v>
      </c>
      <c r="I1703" s="23" t="s">
        <v>94</v>
      </c>
      <c r="J1703" s="23">
        <v>68516</v>
      </c>
      <c r="K1703" s="37" t="s">
        <v>95</v>
      </c>
      <c r="L1703" s="20">
        <v>19201</v>
      </c>
      <c r="M1703" s="37" t="s">
        <v>101</v>
      </c>
      <c r="N1703" s="37" t="s">
        <v>102</v>
      </c>
      <c r="O1703" s="37" t="s">
        <v>98</v>
      </c>
      <c r="P1703" s="37" t="s">
        <v>270</v>
      </c>
      <c r="Q1703" s="37" t="s">
        <v>245</v>
      </c>
      <c r="R1703" s="7" t="s">
        <v>517</v>
      </c>
      <c r="S1703" s="23">
        <v>1</v>
      </c>
      <c r="T1703" s="43">
        <v>2235.4</v>
      </c>
      <c r="U1703" s="7">
        <v>140</v>
      </c>
      <c r="V1703" s="41" t="s">
        <v>81</v>
      </c>
      <c r="W1703" s="23" t="s">
        <v>610</v>
      </c>
      <c r="X1703" s="9" t="s">
        <v>34</v>
      </c>
      <c r="Y1703" s="10">
        <v>150</v>
      </c>
      <c r="Z1703" s="23" t="s">
        <v>35</v>
      </c>
      <c r="AA1703" s="12" t="s">
        <v>52</v>
      </c>
      <c r="AB1703" s="51"/>
      <c r="AC1703" s="23"/>
      <c r="AF1703" s="23"/>
    </row>
    <row r="1704" spans="1:32" ht="15" customHeight="1" x14ac:dyDescent="0.25">
      <c r="A1704" s="30" t="s">
        <v>1559</v>
      </c>
      <c r="B1704" s="25">
        <v>45671</v>
      </c>
      <c r="C1704" s="29">
        <f>YEAR(B1704) - YEAR(_xlfn.MINIFS($B:$B, $A:$A, A1704)) + 1</f>
        <v>2</v>
      </c>
      <c r="D1704" s="15">
        <f>IF(C1704=1, 1500 - SUMIFS($Y:$Y, $A:$A, A1704, $C:$C, C1704, $E:$E, "Approved", $Z:$Z, "&lt;&gt;PFA GC", $F:$F, "&lt;&gt;No"),
   IF(C1704=2, 1000 - SUMIFS($Y:$Y, $A:$A, A1704, $C:$C, C1704, $E:$E, "Approved", $Z:$Z, "&lt;&gt;PFA GC", $F:$F, "&lt;&gt;No"),
   IF(C1704&gt;=3, 500 - SUMIFS($Y:$Y, $A:$A, A1704, $C:$C, C1704, $E:$E, "Approved", $Z:$Z, "&lt;&gt;PFA GC", $F:$F, "&lt;&gt;No"), "")))</f>
        <v>500</v>
      </c>
      <c r="E1704" s="16" t="s">
        <v>28</v>
      </c>
      <c r="F1704" s="28">
        <v>45681</v>
      </c>
      <c r="G1704" s="29" t="s">
        <v>30</v>
      </c>
      <c r="H1704" s="23" t="s">
        <v>143</v>
      </c>
      <c r="I1704" s="23" t="s">
        <v>94</v>
      </c>
      <c r="J1704" s="23">
        <v>68901</v>
      </c>
      <c r="K1704" s="37" t="s">
        <v>95</v>
      </c>
      <c r="L1704" s="20" t="s">
        <v>2070</v>
      </c>
      <c r="M1704" s="37" t="s">
        <v>111</v>
      </c>
      <c r="N1704" s="37" t="s">
        <v>97</v>
      </c>
      <c r="O1704" s="37" t="s">
        <v>98</v>
      </c>
      <c r="P1704" s="41" t="s">
        <v>270</v>
      </c>
      <c r="Q1704" s="37" t="s">
        <v>114</v>
      </c>
      <c r="R1704" s="7" t="s">
        <v>486</v>
      </c>
      <c r="S1704" s="23">
        <v>1</v>
      </c>
      <c r="T1704" s="43">
        <v>2756</v>
      </c>
      <c r="U1704" s="7" t="s">
        <v>31</v>
      </c>
      <c r="V1704" s="48" t="s">
        <v>144</v>
      </c>
      <c r="W1704" s="23" t="s">
        <v>145</v>
      </c>
      <c r="X1704" s="9" t="s">
        <v>34</v>
      </c>
      <c r="Y1704" s="10">
        <v>500</v>
      </c>
      <c r="Z1704" s="23"/>
      <c r="AA1704" s="12" t="s">
        <v>621</v>
      </c>
      <c r="AB1704" s="51"/>
      <c r="AC1704" s="23"/>
      <c r="AF1704" s="23"/>
    </row>
    <row r="1705" spans="1:32" ht="15" customHeight="1" x14ac:dyDescent="0.25">
      <c r="A1705" s="30" t="s">
        <v>1970</v>
      </c>
      <c r="B1705" s="25">
        <v>45671</v>
      </c>
      <c r="C1705" s="29">
        <f>YEAR(B1705) - YEAR(_xlfn.MINIFS($B:$B, $A:$A, A1705)) + 1</f>
        <v>2</v>
      </c>
      <c r="D1705" s="15">
        <f>IF(C1705=1, 1500 - SUMIFS($Y:$Y, $A:$A, A1705, $C:$C, C1705, $E:$E, "Approved", $Z:$Z, "&lt;&gt;PFA GC", $F:$F, "&lt;&gt;No"),
   IF(C1705=2, 1000 - SUMIFS($Y:$Y, $A:$A, A1705, $C:$C, C1705, $E:$E, "Approved", $Z:$Z, "&lt;&gt;PFA GC", $F:$F, "&lt;&gt;No"),
   IF(C1705&gt;=3, 500 - SUMIFS($Y:$Y, $A:$A, A1705, $C:$C, C1705, $E:$E, "Approved", $Z:$Z, "&lt;&gt;PFA GC", $F:$F, "&lt;&gt;No"), "")))</f>
        <v>638.19000000000005</v>
      </c>
      <c r="E1705" s="36" t="s">
        <v>28</v>
      </c>
      <c r="F1705" s="28">
        <v>45686</v>
      </c>
      <c r="G1705" s="28" t="s">
        <v>30</v>
      </c>
      <c r="H1705" s="23" t="s">
        <v>1001</v>
      </c>
      <c r="I1705" s="23" t="s">
        <v>94</v>
      </c>
      <c r="J1705" s="23">
        <v>68106</v>
      </c>
      <c r="K1705" s="37" t="s">
        <v>95</v>
      </c>
      <c r="L1705" s="20">
        <v>22232</v>
      </c>
      <c r="M1705" s="37" t="s">
        <v>108</v>
      </c>
      <c r="N1705" s="37" t="s">
        <v>97</v>
      </c>
      <c r="O1705" s="37" t="s">
        <v>98</v>
      </c>
      <c r="P1705" s="37" t="s">
        <v>270</v>
      </c>
      <c r="Q1705" s="37" t="s">
        <v>114</v>
      </c>
      <c r="R1705" s="7" t="s">
        <v>507</v>
      </c>
      <c r="S1705" s="23">
        <v>2</v>
      </c>
      <c r="T1705" s="43">
        <v>2514.02</v>
      </c>
      <c r="U1705" s="7">
        <v>4</v>
      </c>
      <c r="V1705" s="22" t="s">
        <v>84</v>
      </c>
      <c r="W1705" s="23" t="s">
        <v>782</v>
      </c>
      <c r="X1705" s="9" t="s">
        <v>33</v>
      </c>
      <c r="Y1705" s="10">
        <v>361.81</v>
      </c>
      <c r="Z1705" s="23" t="s">
        <v>232</v>
      </c>
      <c r="AA1705" s="12" t="s">
        <v>1105</v>
      </c>
      <c r="AB1705" s="51"/>
      <c r="AC1705" s="23"/>
      <c r="AF1705" s="23"/>
    </row>
    <row r="1706" spans="1:32" ht="15" customHeight="1" x14ac:dyDescent="0.25">
      <c r="A1706" s="42" t="s">
        <v>2023</v>
      </c>
      <c r="B1706" s="32">
        <v>45671</v>
      </c>
      <c r="C1706" s="44">
        <f>YEAR(B1706) - YEAR(_xlfn.MINIFS($B:$B, $A:$A, A1706)) + 1</f>
        <v>1</v>
      </c>
      <c r="D1706" s="15">
        <f>IF(C1706=1, 1500 - SUMIFS($Y:$Y, $A:$A, A1706, $C:$C, C1706, $E:$E, "Approved", $Z:$Z, "&lt;&gt;PFA GC", $F:$F, "&lt;&gt;No"),
   IF(C1706=2, 1000 - SUMIFS($Y:$Y, $A:$A, A1706, $C:$C, C1706, $E:$E, "Approved", $Z:$Z, "&lt;&gt;PFA GC", $F:$F, "&lt;&gt;No"),
   IF(C1706&gt;=3, 500 - SUMIFS($Y:$Y, $A:$A, A1706, $C:$C, C1706, $E:$E, "Approved", $Z:$Z, "&lt;&gt;PFA GC", $F:$F, "&lt;&gt;No"), "")))</f>
        <v>-35.349999999999909</v>
      </c>
      <c r="E1706" s="16" t="s">
        <v>28</v>
      </c>
      <c r="F1706" s="49">
        <v>45678</v>
      </c>
      <c r="G1706" s="49" t="s">
        <v>30</v>
      </c>
      <c r="H1706" s="41" t="s">
        <v>494</v>
      </c>
      <c r="I1706" s="41" t="s">
        <v>94</v>
      </c>
      <c r="J1706" s="41">
        <v>68123</v>
      </c>
      <c r="K1706" s="41" t="s">
        <v>95</v>
      </c>
      <c r="L1706" s="55">
        <v>24553</v>
      </c>
      <c r="M1706" s="41" t="s">
        <v>96</v>
      </c>
      <c r="N1706" s="41" t="s">
        <v>102</v>
      </c>
      <c r="O1706" s="41" t="s">
        <v>98</v>
      </c>
      <c r="P1706" s="41" t="s">
        <v>270</v>
      </c>
      <c r="Q1706" s="41" t="s">
        <v>114</v>
      </c>
      <c r="R1706" s="39" t="s">
        <v>507</v>
      </c>
      <c r="S1706" s="41">
        <v>1</v>
      </c>
      <c r="T1706" s="46">
        <v>4325.16</v>
      </c>
      <c r="U1706" s="39">
        <v>21.3</v>
      </c>
      <c r="V1706" s="48" t="s">
        <v>32</v>
      </c>
      <c r="W1706" s="41" t="s">
        <v>250</v>
      </c>
      <c r="X1706" s="60" t="s">
        <v>43</v>
      </c>
      <c r="Y1706" s="59">
        <v>1535.35</v>
      </c>
      <c r="Z1706" s="23" t="s">
        <v>232</v>
      </c>
      <c r="AA1706" s="12" t="s">
        <v>1106</v>
      </c>
      <c r="AB1706" s="51"/>
      <c r="AC1706" s="23"/>
      <c r="AF1706" s="23"/>
    </row>
    <row r="1707" spans="1:32" ht="15" customHeight="1" x14ac:dyDescent="0.25">
      <c r="A1707" s="42" t="s">
        <v>1712</v>
      </c>
      <c r="B1707" s="32">
        <v>45671</v>
      </c>
      <c r="C1707" s="29">
        <f>YEAR(B1707) - YEAR(_xlfn.MINIFS($B:$B, $A:$A, A1707)) + 1</f>
        <v>2</v>
      </c>
      <c r="D1707" s="15">
        <f>IF(C1707=1, 1500 - SUMIFS($Y:$Y, $A:$A, A1707, $C:$C, C1707, $E:$E, "Approved", $Z:$Z, "&lt;&gt;PFA GC", $F:$F, "&lt;&gt;No"),
   IF(C1707=2, 1000 - SUMIFS($Y:$Y, $A:$A, A1707, $C:$C, C1707, $E:$E, "Approved", $Z:$Z, "&lt;&gt;PFA GC", $F:$F, "&lt;&gt;No"),
   IF(C1707&gt;=3, 500 - SUMIFS($Y:$Y, $A:$A, A1707, $C:$C, C1707, $E:$E, "Approved", $Z:$Z, "&lt;&gt;PFA GC", $F:$F, "&lt;&gt;No"), "")))</f>
        <v>1000</v>
      </c>
      <c r="E1707" s="16" t="s">
        <v>139</v>
      </c>
      <c r="F1707" s="49" t="s">
        <v>148</v>
      </c>
      <c r="G1707" s="28" t="s">
        <v>30</v>
      </c>
      <c r="H1707" s="41" t="s">
        <v>93</v>
      </c>
      <c r="I1707" s="41" t="s">
        <v>94</v>
      </c>
      <c r="J1707" s="41">
        <v>68510</v>
      </c>
      <c r="K1707" s="41" t="s">
        <v>95</v>
      </c>
      <c r="L1707" s="55" t="s">
        <v>31</v>
      </c>
      <c r="M1707" s="41" t="s">
        <v>111</v>
      </c>
      <c r="N1707" s="41" t="s">
        <v>97</v>
      </c>
      <c r="O1707" s="41" t="s">
        <v>98</v>
      </c>
      <c r="P1707" s="41" t="s">
        <v>270</v>
      </c>
      <c r="Q1707" s="41" t="s">
        <v>114</v>
      </c>
      <c r="R1707" s="37" t="s">
        <v>507</v>
      </c>
      <c r="S1707" s="41">
        <v>1</v>
      </c>
      <c r="T1707" s="46">
        <v>1841</v>
      </c>
      <c r="U1707" s="7" t="s">
        <v>126</v>
      </c>
      <c r="V1707" s="41" t="s">
        <v>81</v>
      </c>
      <c r="W1707" s="41" t="s">
        <v>610</v>
      </c>
      <c r="X1707" s="9" t="s">
        <v>45</v>
      </c>
      <c r="Y1707" s="10">
        <v>79</v>
      </c>
      <c r="Z1707" s="23"/>
      <c r="AA1707" s="12"/>
      <c r="AB1707" s="51"/>
      <c r="AC1707" s="23"/>
      <c r="AD1707" s="23" t="s">
        <v>1107</v>
      </c>
      <c r="AF1707" s="23"/>
    </row>
    <row r="1708" spans="1:32" ht="15" customHeight="1" x14ac:dyDescent="0.25">
      <c r="A1708" s="42" t="s">
        <v>1415</v>
      </c>
      <c r="B1708" s="32">
        <v>45672</v>
      </c>
      <c r="C1708" s="44">
        <f>YEAR(B1708) - YEAR(_xlfn.MINIFS($B:$B, $A:$A, A1708)) + 1</f>
        <v>3</v>
      </c>
      <c r="D1708" s="15">
        <f>IF(C1708=1, 1500 - SUMIFS($Y:$Y, $A:$A, A1708, $C:$C, C1708, $E:$E, "Approved", $Z:$Z, "&lt;&gt;PFA GC", $F:$F, "&lt;&gt;No"),
   IF(C1708=2, 1000 - SUMIFS($Y:$Y, $A:$A, A1708, $C:$C, C1708, $E:$E, "Approved", $Z:$Z, "&lt;&gt;PFA GC", $F:$F, "&lt;&gt;No"),
   IF(C1708&gt;=3, 500 - SUMIFS($Y:$Y, $A:$A, A1708, $C:$C, C1708, $E:$E, "Approved", $Z:$Z, "&lt;&gt;PFA GC", $F:$F, "&lt;&gt;No"), "")))</f>
        <v>-95.090000000000032</v>
      </c>
      <c r="E1708" s="16" t="s">
        <v>28</v>
      </c>
      <c r="F1708" s="49">
        <v>45678</v>
      </c>
      <c r="G1708" s="49" t="s">
        <v>30</v>
      </c>
      <c r="H1708" s="41" t="s">
        <v>31</v>
      </c>
      <c r="I1708" s="41" t="s">
        <v>31</v>
      </c>
      <c r="J1708" s="41" t="s">
        <v>31</v>
      </c>
      <c r="K1708" s="41" t="s">
        <v>31</v>
      </c>
      <c r="L1708" s="20" t="s">
        <v>2080</v>
      </c>
      <c r="M1708" s="45" t="s">
        <v>31</v>
      </c>
      <c r="N1708" s="41" t="s">
        <v>31</v>
      </c>
      <c r="O1708" s="41" t="s">
        <v>31</v>
      </c>
      <c r="P1708" s="41" t="s">
        <v>31</v>
      </c>
      <c r="Q1708" s="41" t="s">
        <v>31</v>
      </c>
      <c r="R1708" s="7" t="s">
        <v>31</v>
      </c>
      <c r="S1708" s="41" t="s">
        <v>31</v>
      </c>
      <c r="T1708" s="46" t="s">
        <v>31</v>
      </c>
      <c r="U1708" s="7" t="s">
        <v>31</v>
      </c>
      <c r="V1708" s="48" t="s">
        <v>32</v>
      </c>
      <c r="W1708" s="41" t="s">
        <v>61</v>
      </c>
      <c r="X1708" s="9" t="s">
        <v>947</v>
      </c>
      <c r="Y1708" s="10">
        <v>110.84</v>
      </c>
      <c r="Z1708" s="23" t="s">
        <v>232</v>
      </c>
      <c r="AA1708" s="12" t="s">
        <v>1108</v>
      </c>
      <c r="AB1708" s="51"/>
      <c r="AC1708" s="23"/>
      <c r="AF1708" s="23"/>
    </row>
    <row r="1709" spans="1:32" ht="15" customHeight="1" x14ac:dyDescent="0.25">
      <c r="A1709" s="42" t="s">
        <v>1415</v>
      </c>
      <c r="B1709" s="32">
        <v>45672</v>
      </c>
      <c r="C1709" s="44">
        <f>YEAR(B1709) - YEAR(_xlfn.MINIFS($B:$B, $A:$A, A1709)) + 1</f>
        <v>3</v>
      </c>
      <c r="D1709" s="15">
        <f>IF(C1709=1, 1500 - SUMIFS($Y:$Y, $A:$A, A1709, $C:$C, C1709, $E:$E, "Approved", $Z:$Z, "&lt;&gt;PFA GC", $F:$F, "&lt;&gt;No"),
   IF(C1709=2, 1000 - SUMIFS($Y:$Y, $A:$A, A1709, $C:$C, C1709, $E:$E, "Approved", $Z:$Z, "&lt;&gt;PFA GC", $F:$F, "&lt;&gt;No"),
   IF(C1709&gt;=3, 500 - SUMIFS($Y:$Y, $A:$A, A1709, $C:$C, C1709, $E:$E, "Approved", $Z:$Z, "&lt;&gt;PFA GC", $F:$F, "&lt;&gt;No"), "")))</f>
        <v>-95.090000000000032</v>
      </c>
      <c r="E1709" s="16" t="s">
        <v>28</v>
      </c>
      <c r="F1709" s="49">
        <v>45678</v>
      </c>
      <c r="G1709" s="49" t="s">
        <v>30</v>
      </c>
      <c r="H1709" s="41" t="s">
        <v>31</v>
      </c>
      <c r="I1709" s="41" t="s">
        <v>31</v>
      </c>
      <c r="J1709" s="41" t="s">
        <v>31</v>
      </c>
      <c r="K1709" s="41" t="s">
        <v>31</v>
      </c>
      <c r="L1709" s="20" t="s">
        <v>2080</v>
      </c>
      <c r="M1709" s="45" t="s">
        <v>31</v>
      </c>
      <c r="N1709" s="41" t="s">
        <v>31</v>
      </c>
      <c r="O1709" s="41" t="s">
        <v>31</v>
      </c>
      <c r="P1709" s="41" t="s">
        <v>31</v>
      </c>
      <c r="Q1709" s="41" t="s">
        <v>31</v>
      </c>
      <c r="R1709" s="7" t="s">
        <v>31</v>
      </c>
      <c r="S1709" s="41" t="s">
        <v>31</v>
      </c>
      <c r="T1709" s="46" t="s">
        <v>31</v>
      </c>
      <c r="U1709" s="7" t="s">
        <v>31</v>
      </c>
      <c r="V1709" s="22" t="s">
        <v>32</v>
      </c>
      <c r="W1709" s="41" t="s">
        <v>61</v>
      </c>
      <c r="X1709" s="9" t="s">
        <v>947</v>
      </c>
      <c r="Y1709" s="10">
        <v>484.25</v>
      </c>
      <c r="Z1709" s="23" t="s">
        <v>232</v>
      </c>
      <c r="AA1709" s="12" t="s">
        <v>1109</v>
      </c>
      <c r="AB1709" s="51"/>
      <c r="AC1709" s="23"/>
      <c r="AF1709" s="23"/>
    </row>
    <row r="1710" spans="1:32" ht="15" customHeight="1" x14ac:dyDescent="0.25">
      <c r="A1710" s="42" t="s">
        <v>2025</v>
      </c>
      <c r="B1710" s="32">
        <v>45672</v>
      </c>
      <c r="C1710" s="44">
        <f>YEAR(B1710) - YEAR(_xlfn.MINIFS($B:$B, $A:$A, A1710)) + 1</f>
        <v>1</v>
      </c>
      <c r="D1710" s="15">
        <f>IF(C1710=1, 1500 - SUMIFS($Y:$Y, $A:$A, A1710, $C:$C, C1710, $E:$E, "Approved", $Z:$Z, "&lt;&gt;PFA GC", $F:$F, "&lt;&gt;No"),
   IF(C1710=2, 1000 - SUMIFS($Y:$Y, $A:$A, A1710, $C:$C, C1710, $E:$E, "Approved", $Z:$Z, "&lt;&gt;PFA GC", $F:$F, "&lt;&gt;No"),
   IF(C1710&gt;=3, 500 - SUMIFS($Y:$Y, $A:$A, A1710, $C:$C, C1710, $E:$E, "Approved", $Z:$Z, "&lt;&gt;PFA GC", $F:$F, "&lt;&gt;No"), "")))</f>
        <v>1000</v>
      </c>
      <c r="E1710" s="36" t="s">
        <v>28</v>
      </c>
      <c r="F1710" s="28">
        <v>45685</v>
      </c>
      <c r="G1710" s="44" t="s">
        <v>30</v>
      </c>
      <c r="H1710" s="41" t="s">
        <v>187</v>
      </c>
      <c r="I1710" s="41" t="s">
        <v>94</v>
      </c>
      <c r="J1710" s="41">
        <v>68310</v>
      </c>
      <c r="K1710" s="41" t="s">
        <v>95</v>
      </c>
      <c r="L1710" s="55">
        <v>20834</v>
      </c>
      <c r="M1710" s="41" t="s">
        <v>108</v>
      </c>
      <c r="N1710" s="41" t="s">
        <v>97</v>
      </c>
      <c r="O1710" s="41" t="s">
        <v>98</v>
      </c>
      <c r="P1710" s="41" t="s">
        <v>270</v>
      </c>
      <c r="Q1710" s="41" t="s">
        <v>231</v>
      </c>
      <c r="R1710" s="39" t="s">
        <v>499</v>
      </c>
      <c r="S1710" s="41">
        <v>1</v>
      </c>
      <c r="T1710" s="46">
        <v>0</v>
      </c>
      <c r="U1710" s="39">
        <v>100</v>
      </c>
      <c r="V1710" s="34" t="s">
        <v>85</v>
      </c>
      <c r="W1710" s="41" t="s">
        <v>130</v>
      </c>
      <c r="X1710" s="9" t="s">
        <v>34</v>
      </c>
      <c r="Y1710" s="59">
        <v>500</v>
      </c>
      <c r="Z1710" s="23"/>
      <c r="AA1710" s="12"/>
      <c r="AB1710" s="51"/>
      <c r="AC1710" s="23"/>
      <c r="AF1710" s="23"/>
    </row>
    <row r="1711" spans="1:32" ht="15" customHeight="1" x14ac:dyDescent="0.25">
      <c r="A1711" s="42" t="s">
        <v>2024</v>
      </c>
      <c r="B1711" s="32">
        <v>45672</v>
      </c>
      <c r="C1711" s="44">
        <f>YEAR(B1711) - YEAR(_xlfn.MINIFS($B:$B, $A:$A, A1711)) + 1</f>
        <v>1</v>
      </c>
      <c r="D1711" s="15">
        <f>IF(C1711=1, 1500 - SUMIFS($Y:$Y, $A:$A, A1711, $C:$C, C1711, $E:$E, "Approved", $Z:$Z, "&lt;&gt;PFA GC", $F:$F, "&lt;&gt;No"),
   IF(C1711=2, 1000 - SUMIFS($Y:$Y, $A:$A, A1711, $C:$C, C1711, $E:$E, "Approved", $Z:$Z, "&lt;&gt;PFA GC", $F:$F, "&lt;&gt;No"),
   IF(C1711&gt;=3, 500 - SUMIFS($Y:$Y, $A:$A, A1711, $C:$C, C1711, $E:$E, "Approved", $Z:$Z, "&lt;&gt;PFA GC", $F:$F, "&lt;&gt;No"), "")))</f>
        <v>1000</v>
      </c>
      <c r="E1711" s="16" t="s">
        <v>28</v>
      </c>
      <c r="F1711" s="49">
        <v>45679</v>
      </c>
      <c r="G1711" s="49" t="s">
        <v>30</v>
      </c>
      <c r="H1711" s="41" t="s">
        <v>149</v>
      </c>
      <c r="I1711" s="41" t="s">
        <v>94</v>
      </c>
      <c r="J1711" s="41">
        <v>68128</v>
      </c>
      <c r="K1711" s="41" t="s">
        <v>95</v>
      </c>
      <c r="L1711" s="55">
        <v>26345</v>
      </c>
      <c r="M1711" s="41" t="s">
        <v>96</v>
      </c>
      <c r="N1711" s="41" t="s">
        <v>102</v>
      </c>
      <c r="O1711" s="41" t="s">
        <v>98</v>
      </c>
      <c r="P1711" s="41" t="s">
        <v>270</v>
      </c>
      <c r="Q1711" s="41" t="s">
        <v>114</v>
      </c>
      <c r="R1711" s="7" t="s">
        <v>507</v>
      </c>
      <c r="S1711" s="41">
        <v>2</v>
      </c>
      <c r="T1711" s="46">
        <v>4025.11</v>
      </c>
      <c r="U1711" s="7">
        <v>15</v>
      </c>
      <c r="V1711" s="41" t="s">
        <v>84</v>
      </c>
      <c r="W1711" s="41" t="s">
        <v>782</v>
      </c>
      <c r="X1711" s="9" t="s">
        <v>34</v>
      </c>
      <c r="Y1711" s="10">
        <v>500</v>
      </c>
      <c r="Z1711" s="41" t="s">
        <v>37</v>
      </c>
      <c r="AA1711" s="41" t="s">
        <v>1006</v>
      </c>
      <c r="AB1711" s="63"/>
      <c r="AC1711" s="41"/>
      <c r="AD1711" s="41"/>
      <c r="AF1711" s="23"/>
    </row>
    <row r="1712" spans="1:32" ht="15" customHeight="1" x14ac:dyDescent="0.25">
      <c r="A1712" s="42" t="s">
        <v>2026</v>
      </c>
      <c r="B1712" s="32">
        <v>45672</v>
      </c>
      <c r="C1712" s="44">
        <f>YEAR(B1712) - YEAR(_xlfn.MINIFS($B:$B, $A:$A, A1712)) + 1</f>
        <v>1</v>
      </c>
      <c r="D1712" s="15">
        <f>IF(C1712=1, 1500 - SUMIFS($Y:$Y, $A:$A, A1712, $C:$C, C1712, $E:$E, "Approved", $Z:$Z, "&lt;&gt;PFA GC", $F:$F, "&lt;&gt;No"),
   IF(C1712=2, 1000 - SUMIFS($Y:$Y, $A:$A, A1712, $C:$C, C1712, $E:$E, "Approved", $Z:$Z, "&lt;&gt;PFA GC", $F:$F, "&lt;&gt;No"),
   IF(C1712&gt;=3, 500 - SUMIFS($Y:$Y, $A:$A, A1712, $C:$C, C1712, $E:$E, "Approved", $Z:$Z, "&lt;&gt;PFA GC", $F:$F, "&lt;&gt;No"), "")))</f>
        <v>1500</v>
      </c>
      <c r="E1712" s="36" t="s">
        <v>139</v>
      </c>
      <c r="F1712" s="28" t="s">
        <v>99</v>
      </c>
      <c r="G1712" s="44"/>
      <c r="H1712" s="41" t="s">
        <v>100</v>
      </c>
      <c r="I1712" s="41" t="s">
        <v>94</v>
      </c>
      <c r="J1712" s="41">
        <v>68127</v>
      </c>
      <c r="K1712" s="41" t="s">
        <v>95</v>
      </c>
      <c r="L1712" s="55" t="s">
        <v>31</v>
      </c>
      <c r="M1712" s="41" t="s">
        <v>96</v>
      </c>
      <c r="N1712" s="41" t="s">
        <v>97</v>
      </c>
      <c r="O1712" s="41" t="s">
        <v>98</v>
      </c>
      <c r="P1712" s="41" t="s">
        <v>270</v>
      </c>
      <c r="Q1712" s="41" t="s">
        <v>114</v>
      </c>
      <c r="R1712" s="39" t="s">
        <v>507</v>
      </c>
      <c r="S1712" s="41">
        <v>5</v>
      </c>
      <c r="T1712" s="46">
        <v>2500</v>
      </c>
      <c r="U1712" s="39">
        <v>26</v>
      </c>
      <c r="V1712" s="41" t="s">
        <v>84</v>
      </c>
      <c r="W1712" s="41" t="s">
        <v>526</v>
      </c>
      <c r="X1712" s="60" t="s">
        <v>141</v>
      </c>
      <c r="Y1712" s="59">
        <v>1200</v>
      </c>
      <c r="Z1712" s="23"/>
      <c r="AA1712" s="12"/>
      <c r="AB1712" s="51"/>
      <c r="AC1712" s="23"/>
      <c r="AD1712" s="39" t="s">
        <v>1110</v>
      </c>
      <c r="AF1712" s="23"/>
    </row>
    <row r="1713" spans="1:32" ht="15" customHeight="1" x14ac:dyDescent="0.25">
      <c r="A1713" s="30" t="s">
        <v>1747</v>
      </c>
      <c r="B1713" s="25">
        <v>45673</v>
      </c>
      <c r="C1713" s="44">
        <f>YEAR(B1713) - YEAR(_xlfn.MINIFS($B:$B, $A:$A, A1713)) + 1</f>
        <v>2</v>
      </c>
      <c r="D1713" s="15">
        <f>IF(C1713=1, 1500 - SUMIFS($Y:$Y, $A:$A, A1713, $C:$C, C1713, $E:$E, "Approved", $Z:$Z, "&lt;&gt;PFA GC", $F:$F, "&lt;&gt;No"),
   IF(C1713=2, 1000 - SUMIFS($Y:$Y, $A:$A, A1713, $C:$C, C1713, $E:$E, "Approved", $Z:$Z, "&lt;&gt;PFA GC", $F:$F, "&lt;&gt;No"),
   IF(C1713&gt;=3, 500 - SUMIFS($Y:$Y, $A:$A, A1713, $C:$C, C1713, $E:$E, "Approved", $Z:$Z, "&lt;&gt;PFA GC", $F:$F, "&lt;&gt;No"), "")))</f>
        <v>281.38</v>
      </c>
      <c r="E1713" s="16" t="s">
        <v>28</v>
      </c>
      <c r="F1713" s="28">
        <v>45674</v>
      </c>
      <c r="G1713" s="28" t="s">
        <v>30</v>
      </c>
      <c r="H1713" s="23" t="s">
        <v>775</v>
      </c>
      <c r="I1713" s="23" t="s">
        <v>94</v>
      </c>
      <c r="J1713" s="23">
        <v>68901</v>
      </c>
      <c r="K1713" s="37" t="s">
        <v>95</v>
      </c>
      <c r="L1713" s="20">
        <v>17199</v>
      </c>
      <c r="M1713" s="37" t="s">
        <v>101</v>
      </c>
      <c r="N1713" s="37" t="s">
        <v>97</v>
      </c>
      <c r="O1713" s="37" t="s">
        <v>98</v>
      </c>
      <c r="P1713" s="37" t="s">
        <v>270</v>
      </c>
      <c r="Q1713" s="37" t="s">
        <v>114</v>
      </c>
      <c r="R1713" s="7" t="s">
        <v>486</v>
      </c>
      <c r="S1713" s="23">
        <v>1</v>
      </c>
      <c r="T1713" s="43">
        <v>1641</v>
      </c>
      <c r="U1713" s="7">
        <v>40</v>
      </c>
      <c r="V1713" s="48" t="s">
        <v>32</v>
      </c>
      <c r="W1713" s="23" t="s">
        <v>61</v>
      </c>
      <c r="X1713" s="9" t="s">
        <v>45</v>
      </c>
      <c r="Y1713" s="10">
        <v>368.62</v>
      </c>
      <c r="Z1713" s="23" t="s">
        <v>38</v>
      </c>
      <c r="AA1713" s="12" t="s">
        <v>1111</v>
      </c>
      <c r="AB1713" s="51"/>
      <c r="AC1713" s="23"/>
      <c r="AF1713" s="23"/>
    </row>
    <row r="1714" spans="1:32" ht="15" customHeight="1" x14ac:dyDescent="0.25">
      <c r="A1714" s="42" t="s">
        <v>2028</v>
      </c>
      <c r="B1714" s="32">
        <v>45673</v>
      </c>
      <c r="C1714" s="44">
        <f>YEAR(B1714) - YEAR(_xlfn.MINIFS($B:$B, $A:$A, A1714)) + 1</f>
        <v>1</v>
      </c>
      <c r="D1714" s="15">
        <f>IF(C1714=1, 1500 - SUMIFS($Y:$Y, $A:$A, A1714, $C:$C, C1714, $E:$E, "Approved", $Z:$Z, "&lt;&gt;PFA GC", $F:$F, "&lt;&gt;No"),
   IF(C1714=2, 1000 - SUMIFS($Y:$Y, $A:$A, A1714, $C:$C, C1714, $E:$E, "Approved", $Z:$Z, "&lt;&gt;PFA GC", $F:$F, "&lt;&gt;No"),
   IF(C1714&gt;=3, 500 - SUMIFS($Y:$Y, $A:$A, A1714, $C:$C, C1714, $E:$E, "Approved", $Z:$Z, "&lt;&gt;PFA GC", $F:$F, "&lt;&gt;No"), "")))</f>
        <v>0</v>
      </c>
      <c r="E1714" s="36" t="s">
        <v>28</v>
      </c>
      <c r="F1714" s="28">
        <v>45685</v>
      </c>
      <c r="G1714" s="44" t="s">
        <v>30</v>
      </c>
      <c r="H1714" s="41" t="s">
        <v>93</v>
      </c>
      <c r="I1714" s="41" t="s">
        <v>94</v>
      </c>
      <c r="J1714" s="41">
        <v>68526</v>
      </c>
      <c r="K1714" s="41" t="s">
        <v>95</v>
      </c>
      <c r="L1714" s="55">
        <v>25017</v>
      </c>
      <c r="M1714" s="41" t="s">
        <v>96</v>
      </c>
      <c r="N1714" s="41" t="s">
        <v>102</v>
      </c>
      <c r="O1714" s="41" t="s">
        <v>98</v>
      </c>
      <c r="P1714" s="41" t="s">
        <v>270</v>
      </c>
      <c r="Q1714" s="41" t="s">
        <v>114</v>
      </c>
      <c r="R1714" s="39" t="s">
        <v>507</v>
      </c>
      <c r="S1714" s="41">
        <v>2</v>
      </c>
      <c r="T1714" s="46">
        <v>3512</v>
      </c>
      <c r="U1714" s="39">
        <v>6</v>
      </c>
      <c r="V1714" s="41" t="s">
        <v>85</v>
      </c>
      <c r="W1714" s="41" t="s">
        <v>130</v>
      </c>
      <c r="X1714" s="60" t="s">
        <v>43</v>
      </c>
      <c r="Y1714" s="59">
        <v>1500</v>
      </c>
      <c r="Z1714" s="23" t="s">
        <v>232</v>
      </c>
      <c r="AA1714" s="12" t="s">
        <v>1112</v>
      </c>
      <c r="AB1714" s="51"/>
      <c r="AC1714" s="23"/>
      <c r="AD1714" s="61" t="s">
        <v>1113</v>
      </c>
      <c r="AF1714" s="23"/>
    </row>
    <row r="1715" spans="1:32" ht="15" customHeight="1" x14ac:dyDescent="0.25">
      <c r="A1715" s="42" t="s">
        <v>2027</v>
      </c>
      <c r="B1715" s="32">
        <v>45673</v>
      </c>
      <c r="C1715" s="44">
        <f>YEAR(B1715) - YEAR(_xlfn.MINIFS($B:$B, $A:$A, A1715)) + 1</f>
        <v>1</v>
      </c>
      <c r="D1715" s="15">
        <f>IF(C1715=1, 1500 - SUMIFS($Y:$Y, $A:$A, A1715, $C:$C, C1715, $E:$E, "Approved", $Z:$Z, "&lt;&gt;PFA GC", $F:$F, "&lt;&gt;No"),
   IF(C1715=2, 1000 - SUMIFS($Y:$Y, $A:$A, A1715, $C:$C, C1715, $E:$E, "Approved", $Z:$Z, "&lt;&gt;PFA GC", $F:$F, "&lt;&gt;No"),
   IF(C1715&gt;=3, 500 - SUMIFS($Y:$Y, $A:$A, A1715, $C:$C, C1715, $E:$E, "Approved", $Z:$Z, "&lt;&gt;PFA GC", $F:$F, "&lt;&gt;No"), "")))</f>
        <v>0</v>
      </c>
      <c r="E1715" s="16" t="s">
        <v>28</v>
      </c>
      <c r="F1715" s="49">
        <v>45678</v>
      </c>
      <c r="G1715" s="49" t="s">
        <v>30</v>
      </c>
      <c r="H1715" s="41" t="s">
        <v>357</v>
      </c>
      <c r="I1715" s="41" t="s">
        <v>94</v>
      </c>
      <c r="J1715" s="41">
        <v>68133</v>
      </c>
      <c r="K1715" s="41" t="s">
        <v>95</v>
      </c>
      <c r="L1715" s="55">
        <v>33727</v>
      </c>
      <c r="M1715" s="41" t="s">
        <v>108</v>
      </c>
      <c r="N1715" s="41" t="s">
        <v>97</v>
      </c>
      <c r="O1715" s="41" t="s">
        <v>98</v>
      </c>
      <c r="P1715" s="41" t="s">
        <v>270</v>
      </c>
      <c r="Q1715" s="41" t="s">
        <v>114</v>
      </c>
      <c r="R1715" s="39" t="s">
        <v>488</v>
      </c>
      <c r="S1715" s="41">
        <v>6</v>
      </c>
      <c r="T1715" s="46">
        <v>0</v>
      </c>
      <c r="U1715" s="39">
        <v>46</v>
      </c>
      <c r="V1715" s="41" t="s">
        <v>84</v>
      </c>
      <c r="W1715" s="41" t="s">
        <v>526</v>
      </c>
      <c r="X1715" s="60" t="s">
        <v>43</v>
      </c>
      <c r="Y1715" s="59">
        <v>1500</v>
      </c>
      <c r="Z1715" s="23" t="s">
        <v>232</v>
      </c>
      <c r="AA1715" s="12" t="s">
        <v>870</v>
      </c>
      <c r="AB1715" s="51"/>
      <c r="AC1715" s="23"/>
      <c r="AF1715" s="23"/>
    </row>
    <row r="1716" spans="1:32" ht="15" customHeight="1" x14ac:dyDescent="0.25">
      <c r="A1716" s="30" t="s">
        <v>2029</v>
      </c>
      <c r="B1716" s="25">
        <v>45674</v>
      </c>
      <c r="C1716" s="29">
        <f>YEAR(B1716) - YEAR(_xlfn.MINIFS($B:$B, $A:$A, A1716)) + 1</f>
        <v>1</v>
      </c>
      <c r="D1716" s="15">
        <f>IF(C1716=1, 1500 - SUMIFS($Y:$Y, $A:$A, A1716, $C:$C, C1716, $E:$E, "Approved", $Z:$Z, "&lt;&gt;PFA GC", $F:$F, "&lt;&gt;No"),
   IF(C1716=2, 1000 - SUMIFS($Y:$Y, $A:$A, A1716, $C:$C, C1716, $E:$E, "Approved", $Z:$Z, "&lt;&gt;PFA GC", $F:$F, "&lt;&gt;No"),
   IF(C1716&gt;=3, 500 - SUMIFS($Y:$Y, $A:$A, A1716, $C:$C, C1716, $E:$E, "Approved", $Z:$Z, "&lt;&gt;PFA GC", $F:$F, "&lt;&gt;No"), "")))</f>
        <v>900</v>
      </c>
      <c r="E1716" s="16" t="s">
        <v>28</v>
      </c>
      <c r="F1716" s="28">
        <v>45678</v>
      </c>
      <c r="G1716" s="28" t="s">
        <v>30</v>
      </c>
      <c r="H1716" s="23" t="s">
        <v>93</v>
      </c>
      <c r="I1716" s="23" t="s">
        <v>125</v>
      </c>
      <c r="J1716" s="23">
        <v>68506</v>
      </c>
      <c r="K1716" s="37" t="s">
        <v>95</v>
      </c>
      <c r="L1716" s="20">
        <v>15754</v>
      </c>
      <c r="M1716" s="37" t="s">
        <v>101</v>
      </c>
      <c r="N1716" s="37" t="s">
        <v>97</v>
      </c>
      <c r="O1716" s="37" t="s">
        <v>98</v>
      </c>
      <c r="P1716" s="37" t="s">
        <v>270</v>
      </c>
      <c r="Q1716" s="37" t="s">
        <v>231</v>
      </c>
      <c r="R1716" s="7" t="s">
        <v>486</v>
      </c>
      <c r="S1716" s="23">
        <v>1</v>
      </c>
      <c r="T1716" s="43">
        <v>2262</v>
      </c>
      <c r="U1716" s="7">
        <v>5</v>
      </c>
      <c r="V1716" s="48" t="s">
        <v>85</v>
      </c>
      <c r="W1716" s="23" t="s">
        <v>107</v>
      </c>
      <c r="X1716" s="9" t="s">
        <v>40</v>
      </c>
      <c r="Y1716" s="10">
        <v>100</v>
      </c>
      <c r="Z1716" s="23" t="s">
        <v>37</v>
      </c>
      <c r="AA1716" s="12" t="s">
        <v>169</v>
      </c>
      <c r="AB1716" s="51"/>
      <c r="AC1716" s="23"/>
      <c r="AF1716" s="23"/>
    </row>
    <row r="1717" spans="1:32" ht="15" customHeight="1" x14ac:dyDescent="0.25">
      <c r="A1717" s="30" t="s">
        <v>2029</v>
      </c>
      <c r="B1717" s="25">
        <v>45674</v>
      </c>
      <c r="C1717" s="29">
        <f>YEAR(B1717) - YEAR(_xlfn.MINIFS($B:$B, $A:$A, A1717)) + 1</f>
        <v>1</v>
      </c>
      <c r="D1717" s="15">
        <f>IF(C1717=1, 1500 - SUMIFS($Y:$Y, $A:$A, A1717, $C:$C, C1717, $E:$E, "Approved", $Z:$Z, "&lt;&gt;PFA GC", $F:$F, "&lt;&gt;No"),
   IF(C1717=2, 1000 - SUMIFS($Y:$Y, $A:$A, A1717, $C:$C, C1717, $E:$E, "Approved", $Z:$Z, "&lt;&gt;PFA GC", $F:$F, "&lt;&gt;No"),
   IF(C1717&gt;=3, 500 - SUMIFS($Y:$Y, $A:$A, A1717, $C:$C, C1717, $E:$E, "Approved", $Z:$Z, "&lt;&gt;PFA GC", $F:$F, "&lt;&gt;No"), "")))</f>
        <v>900</v>
      </c>
      <c r="E1717" s="16" t="s">
        <v>28</v>
      </c>
      <c r="F1717" s="28">
        <v>45681</v>
      </c>
      <c r="G1717" s="29" t="s">
        <v>30</v>
      </c>
      <c r="H1717" s="23" t="s">
        <v>93</v>
      </c>
      <c r="I1717" s="23" t="s">
        <v>125</v>
      </c>
      <c r="J1717" s="23">
        <v>68506</v>
      </c>
      <c r="K1717" s="37" t="s">
        <v>95</v>
      </c>
      <c r="L1717" s="20">
        <v>15754</v>
      </c>
      <c r="M1717" s="37" t="s">
        <v>101</v>
      </c>
      <c r="N1717" s="37" t="s">
        <v>97</v>
      </c>
      <c r="O1717" s="37" t="s">
        <v>98</v>
      </c>
      <c r="P1717" s="37" t="s">
        <v>270</v>
      </c>
      <c r="Q1717" s="37" t="s">
        <v>231</v>
      </c>
      <c r="R1717" s="7" t="s">
        <v>486</v>
      </c>
      <c r="S1717" s="23">
        <v>1</v>
      </c>
      <c r="T1717" s="43">
        <v>2262</v>
      </c>
      <c r="U1717" s="7">
        <v>5</v>
      </c>
      <c r="V1717" s="48" t="s">
        <v>85</v>
      </c>
      <c r="W1717" s="23" t="s">
        <v>107</v>
      </c>
      <c r="X1717" s="9" t="s">
        <v>34</v>
      </c>
      <c r="Y1717" s="10">
        <v>500</v>
      </c>
      <c r="Z1717" s="23"/>
      <c r="AA1717" s="12" t="s">
        <v>621</v>
      </c>
      <c r="AB1717" s="51"/>
      <c r="AC1717" s="23"/>
      <c r="AF1717" s="23"/>
    </row>
    <row r="1718" spans="1:32" ht="15" customHeight="1" x14ac:dyDescent="0.25">
      <c r="A1718" s="30" t="s">
        <v>1215</v>
      </c>
      <c r="B1718" s="25">
        <v>45674</v>
      </c>
      <c r="C1718" s="29">
        <f>YEAR(B1718) - YEAR(_xlfn.MINIFS($B:$B, $A:$A, A1718)) + 1</f>
        <v>1</v>
      </c>
      <c r="D1718" s="15">
        <f>IF(C1718=1, 1500 - SUMIFS($Y:$Y, $A:$A, A1718, $C:$C, C1718, $E:$E, "Approved", $Z:$Z, "&lt;&gt;PFA GC", $F:$F, "&lt;&gt;No"),
   IF(C1718=2, 1000 - SUMIFS($Y:$Y, $A:$A, A1718, $C:$C, C1718, $E:$E, "Approved", $Z:$Z, "&lt;&gt;PFA GC", $F:$F, "&lt;&gt;No"),
   IF(C1718&gt;=3, 500 - SUMIFS($Y:$Y, $A:$A, A1718, $C:$C, C1718, $E:$E, "Approved", $Z:$Z, "&lt;&gt;PFA GC", $F:$F, "&lt;&gt;No"), "")))</f>
        <v>399.73</v>
      </c>
      <c r="E1718" s="16" t="s">
        <v>28</v>
      </c>
      <c r="F1718" s="28">
        <v>45679</v>
      </c>
      <c r="G1718" s="29" t="s">
        <v>30</v>
      </c>
      <c r="H1718" s="23" t="s">
        <v>824</v>
      </c>
      <c r="I1718" s="23" t="s">
        <v>1114</v>
      </c>
      <c r="J1718" s="23">
        <v>51503</v>
      </c>
      <c r="K1718" s="37" t="s">
        <v>95</v>
      </c>
      <c r="L1718" s="20">
        <v>24295</v>
      </c>
      <c r="M1718" s="37" t="s">
        <v>96</v>
      </c>
      <c r="N1718" s="37" t="s">
        <v>102</v>
      </c>
      <c r="O1718" s="37" t="s">
        <v>98</v>
      </c>
      <c r="P1718" s="37" t="s">
        <v>270</v>
      </c>
      <c r="Q1718" s="37" t="s">
        <v>114</v>
      </c>
      <c r="R1718" s="7" t="s">
        <v>488</v>
      </c>
      <c r="S1718" s="23">
        <v>2</v>
      </c>
      <c r="T1718" s="43">
        <v>1500</v>
      </c>
      <c r="U1718" s="7">
        <v>7</v>
      </c>
      <c r="V1718" s="48" t="s">
        <v>826</v>
      </c>
      <c r="W1718" s="41" t="s">
        <v>827</v>
      </c>
      <c r="X1718" s="9" t="s">
        <v>43</v>
      </c>
      <c r="Y1718" s="10">
        <v>1100.27</v>
      </c>
      <c r="Z1718" s="23" t="s">
        <v>232</v>
      </c>
      <c r="AA1718" s="12" t="s">
        <v>1115</v>
      </c>
      <c r="AB1718" s="51"/>
      <c r="AC1718" s="23"/>
      <c r="AF1718" s="23"/>
    </row>
    <row r="1719" spans="1:32" ht="15" customHeight="1" x14ac:dyDescent="0.25">
      <c r="A1719" s="42" t="s">
        <v>1901</v>
      </c>
      <c r="B1719" s="32">
        <v>45674</v>
      </c>
      <c r="C1719" s="44">
        <v>1</v>
      </c>
      <c r="D1719" s="15">
        <f>IF(C1719=1, 1500 - SUMIFS($Y:$Y, $A:$A, A1719, $C:$C, C1719, $E:$E, "Approved", $Z:$Z, "&lt;&gt;PFA GC", $F:$F, "&lt;&gt;No"),
   IF(C1719=2, 1000 - SUMIFS($Y:$Y, $A:$A, A1719, $C:$C, C1719, $E:$E, "Approved", $Z:$Z, "&lt;&gt;PFA GC", $F:$F, "&lt;&gt;No"),
   IF(C1719&gt;=3, 500 - SUMIFS($Y:$Y, $A:$A, A1719, $C:$C, C1719, $E:$E, "Approved", $Z:$Z, "&lt;&gt;PFA GC", $F:$F, "&lt;&gt;No"), "")))</f>
        <v>-39.379999999999882</v>
      </c>
      <c r="E1719" s="36" t="s">
        <v>28</v>
      </c>
      <c r="F1719" s="28">
        <v>45685</v>
      </c>
      <c r="G1719" s="49" t="s">
        <v>30</v>
      </c>
      <c r="H1719" s="41" t="s">
        <v>100</v>
      </c>
      <c r="I1719" s="41" t="s">
        <v>94</v>
      </c>
      <c r="J1719" s="41">
        <v>68144</v>
      </c>
      <c r="K1719" s="41" t="s">
        <v>95</v>
      </c>
      <c r="L1719" s="55">
        <v>25985</v>
      </c>
      <c r="M1719" s="41" t="s">
        <v>108</v>
      </c>
      <c r="N1719" s="41" t="s">
        <v>97</v>
      </c>
      <c r="O1719" s="41" t="s">
        <v>98</v>
      </c>
      <c r="P1719" s="41" t="s">
        <v>270</v>
      </c>
      <c r="Q1719" s="41" t="s">
        <v>114</v>
      </c>
      <c r="R1719" s="7" t="s">
        <v>507</v>
      </c>
      <c r="S1719" s="41">
        <v>1</v>
      </c>
      <c r="T1719" s="46">
        <v>1600</v>
      </c>
      <c r="U1719" s="7">
        <v>20</v>
      </c>
      <c r="V1719" s="41" t="s">
        <v>84</v>
      </c>
      <c r="W1719" s="41" t="s">
        <v>526</v>
      </c>
      <c r="X1719" s="9" t="s">
        <v>43</v>
      </c>
      <c r="Y1719" s="10">
        <v>1003.62</v>
      </c>
      <c r="Z1719" s="41" t="s">
        <v>232</v>
      </c>
      <c r="AA1719" s="41" t="s">
        <v>1118</v>
      </c>
      <c r="AB1719" s="63"/>
      <c r="AC1719" s="41"/>
      <c r="AF1719" s="23"/>
    </row>
    <row r="1720" spans="1:32" ht="15" customHeight="1" x14ac:dyDescent="0.25">
      <c r="A1720" s="42" t="s">
        <v>1901</v>
      </c>
      <c r="B1720" s="32">
        <v>45674</v>
      </c>
      <c r="C1720" s="44">
        <v>1</v>
      </c>
      <c r="D1720" s="15">
        <f>IF(C1720=1, 1500 - SUMIFS($Y:$Y, $A:$A, A1720, $C:$C, C1720, $E:$E, "Approved", $Z:$Z, "&lt;&gt;PFA GC", $F:$F, "&lt;&gt;No"),
   IF(C1720=2, 1000 - SUMIFS($Y:$Y, $A:$A, A1720, $C:$C, C1720, $E:$E, "Approved", $Z:$Z, "&lt;&gt;PFA GC", $F:$F, "&lt;&gt;No"),
   IF(C1720&gt;=3, 500 - SUMIFS($Y:$Y, $A:$A, A1720, $C:$C, C1720, $E:$E, "Approved", $Z:$Z, "&lt;&gt;PFA GC", $F:$F, "&lt;&gt;No"), "")))</f>
        <v>-39.379999999999882</v>
      </c>
      <c r="E1720" s="36" t="s">
        <v>28</v>
      </c>
      <c r="F1720" s="28">
        <v>45685</v>
      </c>
      <c r="G1720" s="49" t="s">
        <v>30</v>
      </c>
      <c r="H1720" s="41" t="s">
        <v>100</v>
      </c>
      <c r="I1720" s="41" t="s">
        <v>94</v>
      </c>
      <c r="J1720" s="41">
        <v>68144</v>
      </c>
      <c r="K1720" s="41" t="s">
        <v>95</v>
      </c>
      <c r="L1720" s="55">
        <v>25985</v>
      </c>
      <c r="M1720" s="41" t="s">
        <v>108</v>
      </c>
      <c r="N1720" s="41" t="s">
        <v>97</v>
      </c>
      <c r="O1720" s="41" t="s">
        <v>98</v>
      </c>
      <c r="P1720" s="41" t="s">
        <v>270</v>
      </c>
      <c r="Q1720" s="41" t="s">
        <v>114</v>
      </c>
      <c r="R1720" s="7" t="s">
        <v>507</v>
      </c>
      <c r="S1720" s="41">
        <v>1</v>
      </c>
      <c r="T1720" s="46">
        <v>1600</v>
      </c>
      <c r="U1720" s="7">
        <v>20</v>
      </c>
      <c r="V1720" s="41" t="s">
        <v>84</v>
      </c>
      <c r="W1720" s="41" t="s">
        <v>526</v>
      </c>
      <c r="X1720" s="9" t="s">
        <v>49</v>
      </c>
      <c r="Y1720" s="10">
        <v>460.76</v>
      </c>
      <c r="Z1720" s="41" t="s">
        <v>232</v>
      </c>
      <c r="AA1720" s="41" t="s">
        <v>1119</v>
      </c>
      <c r="AB1720" s="63"/>
      <c r="AC1720" s="41"/>
      <c r="AF1720" s="23"/>
    </row>
    <row r="1721" spans="1:32" ht="15" customHeight="1" x14ac:dyDescent="0.25">
      <c r="A1721" s="42" t="s">
        <v>2030</v>
      </c>
      <c r="B1721" s="32">
        <v>45674</v>
      </c>
      <c r="C1721" s="44">
        <f>YEAR(B1721) - YEAR(_xlfn.MINIFS($B:$B, $A:$A, A1721)) + 1</f>
        <v>1</v>
      </c>
      <c r="D1721" s="15">
        <f>IF(C1721=1, 1500 - SUMIFS($Y:$Y, $A:$A, A1721, $C:$C, C1721, $E:$E, "Approved", $Z:$Z, "&lt;&gt;PFA GC", $F:$F, "&lt;&gt;No"),
   IF(C1721=2, 1000 - SUMIFS($Y:$Y, $A:$A, A1721, $C:$C, C1721, $E:$E, "Approved", $Z:$Z, "&lt;&gt;PFA GC", $F:$F, "&lt;&gt;No"),
   IF(C1721&gt;=3, 500 - SUMIFS($Y:$Y, $A:$A, A1721, $C:$C, C1721, $E:$E, "Approved", $Z:$Z, "&lt;&gt;PFA GC", $F:$F, "&lt;&gt;No"), "")))</f>
        <v>0</v>
      </c>
      <c r="E1721" s="16" t="s">
        <v>28</v>
      </c>
      <c r="F1721" s="49">
        <v>45678</v>
      </c>
      <c r="G1721" s="49" t="s">
        <v>30</v>
      </c>
      <c r="H1721" s="41" t="s">
        <v>93</v>
      </c>
      <c r="I1721" s="41" t="s">
        <v>94</v>
      </c>
      <c r="J1721" s="41">
        <v>68510</v>
      </c>
      <c r="K1721" s="41" t="s">
        <v>95</v>
      </c>
      <c r="L1721" s="55">
        <v>27873</v>
      </c>
      <c r="M1721" s="41" t="s">
        <v>96</v>
      </c>
      <c r="N1721" s="41" t="s">
        <v>97</v>
      </c>
      <c r="O1721" s="41" t="s">
        <v>180</v>
      </c>
      <c r="P1721" s="41" t="s">
        <v>270</v>
      </c>
      <c r="Q1721" s="41" t="s">
        <v>114</v>
      </c>
      <c r="R1721" s="39" t="s">
        <v>507</v>
      </c>
      <c r="S1721" s="41">
        <v>2</v>
      </c>
      <c r="T1721" s="46">
        <v>2600</v>
      </c>
      <c r="U1721" s="39">
        <v>18</v>
      </c>
      <c r="V1721" s="41" t="s">
        <v>81</v>
      </c>
      <c r="W1721" s="41" t="s">
        <v>610</v>
      </c>
      <c r="X1721" s="60" t="s">
        <v>43</v>
      </c>
      <c r="Y1721" s="59">
        <v>1500</v>
      </c>
      <c r="Z1721" s="23" t="s">
        <v>232</v>
      </c>
      <c r="AA1721" s="12" t="s">
        <v>1117</v>
      </c>
      <c r="AB1721" s="51"/>
      <c r="AC1721" s="23"/>
      <c r="AF1721" s="23"/>
    </row>
    <row r="1722" spans="1:32" ht="15" customHeight="1" x14ac:dyDescent="0.25">
      <c r="A1722" s="42" t="s">
        <v>1537</v>
      </c>
      <c r="B1722" s="32">
        <v>45674</v>
      </c>
      <c r="C1722" s="29">
        <f>YEAR(B1722) - YEAR(_xlfn.MINIFS($B:$B, $A:$A, A1722)) + 1</f>
        <v>2</v>
      </c>
      <c r="D1722" s="15">
        <f>IF(C1722=1, 1500 - SUMIFS($Y:$Y, $A:$A, A1722, $C:$C, C1722, $E:$E, "Approved", $Z:$Z, "&lt;&gt;PFA GC", $F:$F, "&lt;&gt;No"),
   IF(C1722=2, 1000 - SUMIFS($Y:$Y, $A:$A, A1722, $C:$C, C1722, $E:$E, "Approved", $Z:$Z, "&lt;&gt;PFA GC", $F:$F, "&lt;&gt;No"),
   IF(C1722&gt;=3, 500 - SUMIFS($Y:$Y, $A:$A, A1722, $C:$C, C1722, $E:$E, "Approved", $Z:$Z, "&lt;&gt;PFA GC", $F:$F, "&lt;&gt;No"), "")))</f>
        <v>1000</v>
      </c>
      <c r="E1722" s="36" t="s">
        <v>139</v>
      </c>
      <c r="F1722" s="28" t="s">
        <v>99</v>
      </c>
      <c r="H1722" s="41" t="s">
        <v>100</v>
      </c>
      <c r="I1722" s="41" t="s">
        <v>94</v>
      </c>
      <c r="J1722" s="41">
        <v>68127</v>
      </c>
      <c r="K1722" s="41" t="s">
        <v>95</v>
      </c>
      <c r="L1722" s="55">
        <v>31585</v>
      </c>
      <c r="M1722" s="45" t="s">
        <v>101</v>
      </c>
      <c r="N1722" s="41" t="s">
        <v>97</v>
      </c>
      <c r="O1722" s="41" t="s">
        <v>98</v>
      </c>
      <c r="P1722" s="23" t="s">
        <v>99</v>
      </c>
      <c r="Q1722" s="41" t="s">
        <v>231</v>
      </c>
      <c r="R1722" s="37" t="s">
        <v>488</v>
      </c>
      <c r="S1722" s="41">
        <v>3</v>
      </c>
      <c r="T1722" s="46">
        <v>0</v>
      </c>
      <c r="U1722" s="7">
        <v>12</v>
      </c>
      <c r="V1722" s="41" t="s">
        <v>84</v>
      </c>
      <c r="W1722" s="41" t="s">
        <v>526</v>
      </c>
      <c r="X1722" s="9" t="s">
        <v>141</v>
      </c>
      <c r="Y1722" s="59">
        <v>1500</v>
      </c>
      <c r="Z1722" s="23"/>
      <c r="AA1722" s="12"/>
      <c r="AB1722" s="51"/>
      <c r="AC1722" s="23"/>
      <c r="AD1722" s="23" t="s">
        <v>1116</v>
      </c>
      <c r="AF1722" s="23"/>
    </row>
    <row r="1723" spans="1:32" ht="15" customHeight="1" x14ac:dyDescent="0.25">
      <c r="A1723" s="30" t="s">
        <v>2032</v>
      </c>
      <c r="B1723" s="25">
        <v>45677</v>
      </c>
      <c r="C1723" s="29">
        <f>YEAR(B1723) - YEAR(_xlfn.MINIFS($B:$B, $A:$A, A1723)) + 1</f>
        <v>1</v>
      </c>
      <c r="D1723" s="15">
        <f>IF(C1723=1, 1500 - SUMIFS($Y:$Y, $A:$A, A1723, $C:$C, C1723, $E:$E, "Approved", $Z:$Z, "&lt;&gt;PFA GC", $F:$F, "&lt;&gt;No"),
   IF(C1723=2, 1000 - SUMIFS($Y:$Y, $A:$A, A1723, $C:$C, C1723, $E:$E, "Approved", $Z:$Z, "&lt;&gt;PFA GC", $F:$F, "&lt;&gt;No"),
   IF(C1723&gt;=3, 500 - SUMIFS($Y:$Y, $A:$A, A1723, $C:$C, C1723, $E:$E, "Approved", $Z:$Z, "&lt;&gt;PFA GC", $F:$F, "&lt;&gt;No"), "")))</f>
        <v>1250</v>
      </c>
      <c r="E1723" s="16" t="s">
        <v>28</v>
      </c>
      <c r="F1723" s="28">
        <v>45677</v>
      </c>
      <c r="G1723" s="28" t="s">
        <v>30</v>
      </c>
      <c r="H1723" s="23" t="s">
        <v>894</v>
      </c>
      <c r="I1723" s="23" t="s">
        <v>94</v>
      </c>
      <c r="J1723" s="23">
        <v>68978</v>
      </c>
      <c r="K1723" s="37" t="s">
        <v>95</v>
      </c>
      <c r="L1723" s="20">
        <v>22185</v>
      </c>
      <c r="M1723" s="37" t="s">
        <v>108</v>
      </c>
      <c r="N1723" s="37" t="s">
        <v>97</v>
      </c>
      <c r="O1723" s="37" t="s">
        <v>98</v>
      </c>
      <c r="P1723" s="37" t="s">
        <v>270</v>
      </c>
      <c r="Q1723" s="37" t="s">
        <v>114</v>
      </c>
      <c r="R1723" s="7" t="s">
        <v>488</v>
      </c>
      <c r="S1723" s="23">
        <v>1</v>
      </c>
      <c r="T1723" s="43">
        <v>967</v>
      </c>
      <c r="U1723" s="7">
        <v>160</v>
      </c>
      <c r="V1723" s="48" t="s">
        <v>32</v>
      </c>
      <c r="W1723" s="23" t="s">
        <v>878</v>
      </c>
      <c r="X1723" s="9" t="s">
        <v>40</v>
      </c>
      <c r="Y1723" s="10">
        <v>250</v>
      </c>
      <c r="Z1723" s="23" t="s">
        <v>37</v>
      </c>
      <c r="AA1723" s="12" t="s">
        <v>1120</v>
      </c>
      <c r="AB1723" s="51"/>
      <c r="AC1723" s="23"/>
      <c r="AF1723" s="23"/>
    </row>
    <row r="1724" spans="1:32" ht="15" customHeight="1" x14ac:dyDescent="0.25">
      <c r="A1724" s="27" t="s">
        <v>2033</v>
      </c>
      <c r="B1724" s="25">
        <v>45677</v>
      </c>
      <c r="C1724" s="29">
        <f>YEAR(B1724) - YEAR(_xlfn.MINIFS($B:$B, $A:$A, A1724)) + 1</f>
        <v>1</v>
      </c>
      <c r="D1724" s="15">
        <f>IF(C1724=1, 1500 - SUMIFS($Y:$Y, $A:$A, A1724, $C:$C, C1724, $E:$E, "Approved", $Z:$Z, "&lt;&gt;PFA GC", $F:$F, "&lt;&gt;No"),
   IF(C1724=2, 1000 - SUMIFS($Y:$Y, $A:$A, A1724, $C:$C, C1724, $E:$E, "Approved", $Z:$Z, "&lt;&gt;PFA GC", $F:$F, "&lt;&gt;No"),
   IF(C1724&gt;=3, 500 - SUMIFS($Y:$Y, $A:$A, A1724, $C:$C, C1724, $E:$E, "Approved", $Z:$Z, "&lt;&gt;PFA GC", $F:$F, "&lt;&gt;No"), "")))</f>
        <v>0</v>
      </c>
      <c r="E1724" s="16" t="s">
        <v>28</v>
      </c>
      <c r="F1724" s="28">
        <v>45679</v>
      </c>
      <c r="G1724" s="28" t="s">
        <v>30</v>
      </c>
      <c r="H1724" s="23" t="s">
        <v>100</v>
      </c>
      <c r="I1724" s="23" t="s">
        <v>94</v>
      </c>
      <c r="J1724" s="23">
        <v>68134</v>
      </c>
      <c r="K1724" s="37" t="s">
        <v>95</v>
      </c>
      <c r="L1724" s="20">
        <v>25944</v>
      </c>
      <c r="M1724" s="37" t="s">
        <v>108</v>
      </c>
      <c r="N1724" s="37" t="s">
        <v>97</v>
      </c>
      <c r="O1724" s="37" t="s">
        <v>98</v>
      </c>
      <c r="P1724" s="37" t="s">
        <v>270</v>
      </c>
      <c r="Q1724" s="37" t="s">
        <v>114</v>
      </c>
      <c r="R1724" s="7" t="s">
        <v>488</v>
      </c>
      <c r="S1724" s="23">
        <v>2</v>
      </c>
      <c r="T1724" s="43">
        <v>2350.64</v>
      </c>
      <c r="U1724" s="7">
        <v>16</v>
      </c>
      <c r="V1724" s="48" t="s">
        <v>84</v>
      </c>
      <c r="W1724" s="23" t="s">
        <v>782</v>
      </c>
      <c r="X1724" s="9" t="s">
        <v>43</v>
      </c>
      <c r="Y1724" s="10">
        <v>1500</v>
      </c>
      <c r="Z1724" s="23" t="s">
        <v>232</v>
      </c>
      <c r="AA1724" s="12" t="s">
        <v>1123</v>
      </c>
      <c r="AB1724" s="51"/>
      <c r="AC1724" s="23"/>
      <c r="AF1724" s="23"/>
    </row>
    <row r="1725" spans="1:32" ht="15" customHeight="1" x14ac:dyDescent="0.25">
      <c r="A1725" s="30" t="s">
        <v>2031</v>
      </c>
      <c r="B1725" s="25">
        <v>45677</v>
      </c>
      <c r="C1725" s="29">
        <f>YEAR(B1725) - YEAR(_xlfn.MINIFS($B:$B, $A:$A, A1725)) + 1</f>
        <v>1</v>
      </c>
      <c r="D1725" s="15">
        <f>IF(C1725=1, 1500 - SUMIFS($Y:$Y, $A:$A, A1725, $C:$C, C1725, $E:$E, "Approved", $Z:$Z, "&lt;&gt;PFA GC", $F:$F, "&lt;&gt;No"),
   IF(C1725=2, 1000 - SUMIFS($Y:$Y, $A:$A, A1725, $C:$C, C1725, $E:$E, "Approved", $Z:$Z, "&lt;&gt;PFA GC", $F:$F, "&lt;&gt;No"),
   IF(C1725&gt;=3, 500 - SUMIFS($Y:$Y, $A:$A, A1725, $C:$C, C1725, $E:$E, "Approved", $Z:$Z, "&lt;&gt;PFA GC", $F:$F, "&lt;&gt;No"), "")))</f>
        <v>850</v>
      </c>
      <c r="E1725" s="29" t="s">
        <v>28</v>
      </c>
      <c r="F1725" s="28">
        <v>45685</v>
      </c>
      <c r="H1725" s="23" t="s">
        <v>1121</v>
      </c>
      <c r="I1725" s="23" t="s">
        <v>94</v>
      </c>
      <c r="J1725" s="23">
        <v>68873</v>
      </c>
      <c r="K1725" s="37" t="s">
        <v>95</v>
      </c>
      <c r="L1725" s="20">
        <v>31525</v>
      </c>
      <c r="M1725" s="37" t="s">
        <v>108</v>
      </c>
      <c r="N1725" s="37" t="s">
        <v>97</v>
      </c>
      <c r="O1725" s="37" t="s">
        <v>98</v>
      </c>
      <c r="P1725" s="37" t="s">
        <v>270</v>
      </c>
      <c r="Q1725" s="37" t="s">
        <v>114</v>
      </c>
      <c r="R1725" s="37" t="s">
        <v>488</v>
      </c>
      <c r="S1725" s="23">
        <v>3</v>
      </c>
      <c r="T1725" s="43">
        <v>1198</v>
      </c>
      <c r="U1725" s="7">
        <v>240</v>
      </c>
      <c r="V1725" s="48" t="s">
        <v>84</v>
      </c>
      <c r="W1725" s="23" t="s">
        <v>526</v>
      </c>
      <c r="X1725" s="9" t="s">
        <v>40</v>
      </c>
      <c r="Y1725" s="10">
        <v>250</v>
      </c>
      <c r="Z1725" s="23" t="s">
        <v>37</v>
      </c>
      <c r="AA1725" s="12" t="s">
        <v>1122</v>
      </c>
      <c r="AB1725" s="51"/>
      <c r="AC1725" s="23"/>
      <c r="AF1725" s="23"/>
    </row>
    <row r="1726" spans="1:32" ht="15" customHeight="1" x14ac:dyDescent="0.25">
      <c r="A1726" s="30" t="s">
        <v>2031</v>
      </c>
      <c r="B1726" s="25">
        <v>45677</v>
      </c>
      <c r="C1726" s="29">
        <f>YEAR(B1726) - YEAR(_xlfn.MINIFS($B:$B, $A:$A, A1726)) + 1</f>
        <v>1</v>
      </c>
      <c r="D1726" s="15">
        <f>IF(C1726=1, 1500 - SUMIFS($Y:$Y, $A:$A, A1726, $C:$C, C1726, $E:$E, "Approved", $Z:$Z, "&lt;&gt;PFA GC", $F:$F, "&lt;&gt;No"),
   IF(C1726=2, 1000 - SUMIFS($Y:$Y, $A:$A, A1726, $C:$C, C1726, $E:$E, "Approved", $Z:$Z, "&lt;&gt;PFA GC", $F:$F, "&lt;&gt;No"),
   IF(C1726&gt;=3, 500 - SUMIFS($Y:$Y, $A:$A, A1726, $C:$C, C1726, $E:$E, "Approved", $Z:$Z, "&lt;&gt;PFA GC", $F:$F, "&lt;&gt;No"), "")))</f>
        <v>850</v>
      </c>
      <c r="E1726" s="29" t="s">
        <v>28</v>
      </c>
      <c r="F1726" s="28">
        <v>45685</v>
      </c>
      <c r="H1726" s="23" t="s">
        <v>1121</v>
      </c>
      <c r="I1726" s="23" t="s">
        <v>94</v>
      </c>
      <c r="J1726" s="23">
        <v>68873</v>
      </c>
      <c r="K1726" s="37" t="s">
        <v>95</v>
      </c>
      <c r="L1726" s="20">
        <v>31525</v>
      </c>
      <c r="M1726" s="37" t="s">
        <v>108</v>
      </c>
      <c r="N1726" s="37" t="s">
        <v>97</v>
      </c>
      <c r="O1726" s="37" t="s">
        <v>98</v>
      </c>
      <c r="P1726" s="37" t="s">
        <v>270</v>
      </c>
      <c r="Q1726" s="37" t="s">
        <v>114</v>
      </c>
      <c r="R1726" s="37" t="s">
        <v>488</v>
      </c>
      <c r="S1726" s="23">
        <v>3</v>
      </c>
      <c r="T1726" s="43">
        <v>1198</v>
      </c>
      <c r="U1726" s="7">
        <v>240</v>
      </c>
      <c r="V1726" s="48" t="s">
        <v>84</v>
      </c>
      <c r="W1726" s="23" t="s">
        <v>526</v>
      </c>
      <c r="X1726" s="9" t="s">
        <v>34</v>
      </c>
      <c r="Y1726" s="10">
        <v>400</v>
      </c>
      <c r="Z1726" s="23" t="s">
        <v>37</v>
      </c>
      <c r="AA1726" s="12" t="s">
        <v>735</v>
      </c>
      <c r="AB1726" s="51"/>
      <c r="AC1726" s="23"/>
      <c r="AF1726" s="23"/>
    </row>
    <row r="1727" spans="1:32" ht="15" customHeight="1" x14ac:dyDescent="0.25">
      <c r="A1727" s="30" t="s">
        <v>2035</v>
      </c>
      <c r="B1727" s="25">
        <v>45678</v>
      </c>
      <c r="C1727" s="29">
        <f>YEAR(B1727) - YEAR(_xlfn.MINIFS($B:$B, $A:$A, A1727)) + 1</f>
        <v>1</v>
      </c>
      <c r="D1727" s="15">
        <f>IF(C1727=1, 1500 - SUMIFS($Y:$Y, $A:$A, A1727, $C:$C, C1727, $E:$E, "Approved", $Z:$Z, "&lt;&gt;PFA GC", $F:$F, "&lt;&gt;No"),
   IF(C1727=2, 1000 - SUMIFS($Y:$Y, $A:$A, A1727, $C:$C, C1727, $E:$E, "Approved", $Z:$Z, "&lt;&gt;PFA GC", $F:$F, "&lt;&gt;No"),
   IF(C1727&gt;=3, 500 - SUMIFS($Y:$Y, $A:$A, A1727, $C:$C, C1727, $E:$E, "Approved", $Z:$Z, "&lt;&gt;PFA GC", $F:$F, "&lt;&gt;No"), "")))</f>
        <v>1000</v>
      </c>
      <c r="E1727" s="29" t="s">
        <v>28</v>
      </c>
      <c r="F1727" s="28">
        <v>45685</v>
      </c>
      <c r="H1727" s="23" t="s">
        <v>93</v>
      </c>
      <c r="I1727" s="23" t="s">
        <v>94</v>
      </c>
      <c r="J1727" s="23">
        <v>68506</v>
      </c>
      <c r="K1727" s="37" t="s">
        <v>95</v>
      </c>
      <c r="L1727" s="20">
        <v>16259</v>
      </c>
      <c r="M1727" s="37" t="s">
        <v>101</v>
      </c>
      <c r="N1727" s="37" t="s">
        <v>97</v>
      </c>
      <c r="O1727" s="37" t="s">
        <v>98</v>
      </c>
      <c r="P1727" s="37" t="s">
        <v>270</v>
      </c>
      <c r="Q1727" s="37" t="s">
        <v>231</v>
      </c>
      <c r="R1727" s="37" t="s">
        <v>519</v>
      </c>
      <c r="S1727" s="23">
        <v>1</v>
      </c>
      <c r="T1727" s="43">
        <v>1545</v>
      </c>
      <c r="U1727" s="7">
        <v>2</v>
      </c>
      <c r="V1727" s="48" t="s">
        <v>85</v>
      </c>
      <c r="W1727" s="23" t="s">
        <v>107</v>
      </c>
      <c r="X1727" s="9" t="s">
        <v>1125</v>
      </c>
      <c r="Y1727" s="10">
        <v>500</v>
      </c>
      <c r="Z1727" s="23" t="s">
        <v>37</v>
      </c>
      <c r="AA1727" s="12" t="s">
        <v>1006</v>
      </c>
      <c r="AB1727" s="51"/>
      <c r="AC1727" s="23"/>
      <c r="AF1727" s="23"/>
    </row>
    <row r="1728" spans="1:32" ht="15" customHeight="1" x14ac:dyDescent="0.25">
      <c r="A1728" s="30" t="s">
        <v>2034</v>
      </c>
      <c r="B1728" s="25">
        <v>45678</v>
      </c>
      <c r="C1728" s="29">
        <f>YEAR(B1728) - YEAR(_xlfn.MINIFS($B:$B, $A:$A, A1728)) + 1</f>
        <v>1</v>
      </c>
      <c r="D1728" s="15">
        <f>IF(C1728=1, 1500 - SUMIFS($Y:$Y, $A:$A, A1728, $C:$C, C1728, $E:$E, "Approved", $Z:$Z, "&lt;&gt;PFA GC", $F:$F, "&lt;&gt;No"),
   IF(C1728=2, 1000 - SUMIFS($Y:$Y, $A:$A, A1728, $C:$C, C1728, $E:$E, "Approved", $Z:$Z, "&lt;&gt;PFA GC", $F:$F, "&lt;&gt;No"),
   IF(C1728&gt;=3, 500 - SUMIFS($Y:$Y, $A:$A, A1728, $C:$C, C1728, $E:$E, "Approved", $Z:$Z, "&lt;&gt;PFA GC", $F:$F, "&lt;&gt;No"), "")))</f>
        <v>1000</v>
      </c>
      <c r="E1728" s="29" t="s">
        <v>28</v>
      </c>
      <c r="F1728" s="28">
        <v>45685</v>
      </c>
      <c r="H1728" s="23" t="s">
        <v>127</v>
      </c>
      <c r="I1728" s="23" t="s">
        <v>94</v>
      </c>
      <c r="J1728" s="23">
        <v>68352</v>
      </c>
      <c r="K1728" s="37" t="s">
        <v>95</v>
      </c>
      <c r="L1728" s="20">
        <v>18017</v>
      </c>
      <c r="M1728" s="37" t="s">
        <v>101</v>
      </c>
      <c r="N1728" s="37" t="s">
        <v>97</v>
      </c>
      <c r="O1728" s="37" t="s">
        <v>98</v>
      </c>
      <c r="P1728" s="37" t="s">
        <v>270</v>
      </c>
      <c r="Q1728" s="37" t="s">
        <v>231</v>
      </c>
      <c r="R1728" s="37" t="s">
        <v>486</v>
      </c>
      <c r="S1728" s="23">
        <v>1</v>
      </c>
      <c r="T1728" s="43">
        <v>1483</v>
      </c>
      <c r="U1728" s="7">
        <v>138</v>
      </c>
      <c r="V1728" s="48" t="s">
        <v>85</v>
      </c>
      <c r="W1728" s="23" t="s">
        <v>107</v>
      </c>
      <c r="X1728" s="9" t="s">
        <v>1125</v>
      </c>
      <c r="Y1728" s="10">
        <v>500</v>
      </c>
      <c r="Z1728" s="23" t="s">
        <v>37</v>
      </c>
      <c r="AA1728" s="12" t="s">
        <v>1006</v>
      </c>
      <c r="AB1728" s="51"/>
      <c r="AC1728" s="23"/>
      <c r="AF1728" s="23"/>
    </row>
    <row r="1729" spans="1:32" ht="15" customHeight="1" x14ac:dyDescent="0.25">
      <c r="A1729" s="30" t="s">
        <v>2036</v>
      </c>
      <c r="B1729" s="25">
        <v>45678</v>
      </c>
      <c r="C1729" s="29">
        <f>YEAR(B1729) - YEAR(_xlfn.MINIFS($B:$B, $A:$A, A1729)) + 1</f>
        <v>1</v>
      </c>
      <c r="D1729" s="15">
        <f>IF(C1729=1, 1500 - SUMIFS($Y:$Y, $A:$A, A1729, $C:$C, C1729, $E:$E, "Approved", $Z:$Z, "&lt;&gt;PFA GC", $F:$F, "&lt;&gt;No"),
   IF(C1729=2, 1000 - SUMIFS($Y:$Y, $A:$A, A1729, $C:$C, C1729, $E:$E, "Approved", $Z:$Z, "&lt;&gt;PFA GC", $F:$F, "&lt;&gt;No"),
   IF(C1729&gt;=3, 500 - SUMIFS($Y:$Y, $A:$A, A1729, $C:$C, C1729, $E:$E, "Approved", $Z:$Z, "&lt;&gt;PFA GC", $F:$F, "&lt;&gt;No"), "")))</f>
        <v>778</v>
      </c>
      <c r="E1729" s="29" t="s">
        <v>28</v>
      </c>
      <c r="F1729" s="28">
        <v>45686</v>
      </c>
      <c r="H1729" s="23" t="s">
        <v>93</v>
      </c>
      <c r="I1729" s="23" t="s">
        <v>94</v>
      </c>
      <c r="J1729" s="23">
        <v>68502</v>
      </c>
      <c r="K1729" s="37" t="s">
        <v>95</v>
      </c>
      <c r="L1729" s="20">
        <v>22132</v>
      </c>
      <c r="M1729" s="37" t="s">
        <v>101</v>
      </c>
      <c r="N1729" s="37" t="s">
        <v>102</v>
      </c>
      <c r="O1729" s="37" t="s">
        <v>98</v>
      </c>
      <c r="P1729" s="37" t="s">
        <v>270</v>
      </c>
      <c r="Q1729" s="37" t="s">
        <v>231</v>
      </c>
      <c r="R1729" s="37" t="s">
        <v>486</v>
      </c>
      <c r="S1729" s="23">
        <v>1</v>
      </c>
      <c r="T1729" s="43">
        <v>1725.3</v>
      </c>
      <c r="U1729" s="7">
        <v>10</v>
      </c>
      <c r="V1729" s="48" t="s">
        <v>85</v>
      </c>
      <c r="W1729" s="23" t="s">
        <v>107</v>
      </c>
      <c r="X1729" s="9" t="s">
        <v>43</v>
      </c>
      <c r="Y1729" s="10">
        <v>722</v>
      </c>
      <c r="Z1729" s="23" t="s">
        <v>232</v>
      </c>
      <c r="AA1729" s="12" t="s">
        <v>1126</v>
      </c>
      <c r="AB1729" s="51"/>
      <c r="AC1729" s="23"/>
      <c r="AF1729" s="23"/>
    </row>
    <row r="1730" spans="1:32" ht="15" customHeight="1" x14ac:dyDescent="0.25">
      <c r="A1730" s="27" t="s">
        <v>1212</v>
      </c>
      <c r="B1730" s="25">
        <v>45678</v>
      </c>
      <c r="C1730" s="29">
        <f>YEAR(B1730) - YEAR(_xlfn.MINIFS($B:$B, $A:$A, A1730)) + 1</f>
        <v>2</v>
      </c>
      <c r="D1730" s="15">
        <f>IF(C1730=1, 1500 - SUMIFS($Y:$Y, $A:$A, A1730, $C:$C, C1730, $E:$E, "Approved", $Z:$Z, "&lt;&gt;PFA GC", $F:$F, "&lt;&gt;No"),
   IF(C1730=2, 1000 - SUMIFS($Y:$Y, $A:$A, A1730, $C:$C, C1730, $E:$E, "Approved", $Z:$Z, "&lt;&gt;PFA GC", $F:$F, "&lt;&gt;No"),
   IF(C1730&gt;=3, 500 - SUMIFS($Y:$Y, $A:$A, A1730, $C:$C, C1730, $E:$E, "Approved", $Z:$Z, "&lt;&gt;PFA GC", $F:$F, "&lt;&gt;No"), "")))</f>
        <v>936.91</v>
      </c>
      <c r="E1730" s="29" t="s">
        <v>28</v>
      </c>
      <c r="F1730" s="28">
        <v>45678</v>
      </c>
      <c r="G1730" s="28" t="s">
        <v>30</v>
      </c>
      <c r="H1730" s="23" t="s">
        <v>113</v>
      </c>
      <c r="I1730" s="23" t="s">
        <v>94</v>
      </c>
      <c r="J1730" s="23">
        <v>68850</v>
      </c>
      <c r="K1730" s="37" t="s">
        <v>106</v>
      </c>
      <c r="L1730" s="20">
        <v>22199</v>
      </c>
      <c r="M1730" s="37" t="s">
        <v>101</v>
      </c>
      <c r="N1730" s="37" t="s">
        <v>97</v>
      </c>
      <c r="O1730" s="37" t="s">
        <v>98</v>
      </c>
      <c r="P1730" s="37" t="s">
        <v>303</v>
      </c>
      <c r="Q1730" s="37" t="s">
        <v>114</v>
      </c>
      <c r="R1730" s="7" t="s">
        <v>115</v>
      </c>
      <c r="S1730" s="23">
        <v>0</v>
      </c>
      <c r="T1730" s="43">
        <v>0</v>
      </c>
      <c r="U1730" s="7">
        <v>180</v>
      </c>
      <c r="V1730" s="48" t="s">
        <v>32</v>
      </c>
      <c r="W1730" s="23" t="s">
        <v>61</v>
      </c>
      <c r="X1730" s="9" t="s">
        <v>33</v>
      </c>
      <c r="Y1730" s="10">
        <v>63.09</v>
      </c>
      <c r="Z1730" s="23" t="s">
        <v>48</v>
      </c>
      <c r="AA1730" s="12" t="s">
        <v>1124</v>
      </c>
      <c r="AB1730" s="51"/>
      <c r="AC1730" s="23"/>
      <c r="AF1730" s="23"/>
    </row>
    <row r="1731" spans="1:32" ht="15" customHeight="1" x14ac:dyDescent="0.25">
      <c r="A1731" s="30" t="s">
        <v>1853</v>
      </c>
      <c r="B1731" s="25">
        <v>45679</v>
      </c>
      <c r="C1731" s="29">
        <f>YEAR(B1731) - YEAR(_xlfn.MINIFS($B:$B, $A:$A, A1731)) + 1</f>
        <v>2</v>
      </c>
      <c r="D1731" s="15">
        <f>IF(C1731=1, 1500 - SUMIFS($Y:$Y, $A:$A, A1731, $C:$C, C1731, $E:$E, "Approved", $Z:$Z, "&lt;&gt;PFA GC", $F:$F, "&lt;&gt;No"),
   IF(C1731=2, 1000 - SUMIFS($Y:$Y, $A:$A, A1731, $C:$C, C1731, $E:$E, "Approved", $Z:$Z, "&lt;&gt;PFA GC", $F:$F, "&lt;&gt;No"),
   IF(C1731&gt;=3, 500 - SUMIFS($Y:$Y, $A:$A, A1731, $C:$C, C1731, $E:$E, "Approved", $Z:$Z, "&lt;&gt;PFA GC", $F:$F, "&lt;&gt;No"), "")))</f>
        <v>750</v>
      </c>
      <c r="E1731" s="44" t="s">
        <v>28</v>
      </c>
      <c r="F1731" s="28">
        <v>45685</v>
      </c>
      <c r="G1731" s="29" t="s">
        <v>30</v>
      </c>
      <c r="H1731" s="23" t="s">
        <v>93</v>
      </c>
      <c r="I1731" s="23" t="s">
        <v>94</v>
      </c>
      <c r="J1731" s="23">
        <v>68506</v>
      </c>
      <c r="K1731" s="37" t="s">
        <v>95</v>
      </c>
      <c r="L1731" s="20">
        <v>15363</v>
      </c>
      <c r="M1731" s="37" t="s">
        <v>96</v>
      </c>
      <c r="N1731" s="37" t="s">
        <v>102</v>
      </c>
      <c r="O1731" s="37" t="s">
        <v>98</v>
      </c>
      <c r="P1731" s="37" t="s">
        <v>270</v>
      </c>
      <c r="Q1731" s="37" t="s">
        <v>114</v>
      </c>
      <c r="R1731" s="7" t="s">
        <v>517</v>
      </c>
      <c r="S1731" s="23">
        <v>2</v>
      </c>
      <c r="T1731" s="43">
        <v>2947</v>
      </c>
      <c r="U1731" s="7">
        <v>3</v>
      </c>
      <c r="V1731" s="48" t="s">
        <v>85</v>
      </c>
      <c r="W1731" s="23" t="s">
        <v>130</v>
      </c>
      <c r="X1731" s="9" t="s">
        <v>34</v>
      </c>
      <c r="Y1731" s="10">
        <v>250</v>
      </c>
      <c r="Z1731" s="23" t="s">
        <v>37</v>
      </c>
      <c r="AA1731" s="12" t="s">
        <v>735</v>
      </c>
      <c r="AB1731" s="51"/>
      <c r="AC1731" s="23"/>
      <c r="AF1731" s="23"/>
    </row>
    <row r="1732" spans="1:32" ht="15" customHeight="1" x14ac:dyDescent="0.25">
      <c r="A1732" s="31" t="s">
        <v>1897</v>
      </c>
      <c r="B1732" s="32">
        <v>45679</v>
      </c>
      <c r="C1732" s="29">
        <f>YEAR(B1732) - YEAR(_xlfn.MINIFS($B:$B, $A:$A, A1732)) + 1</f>
        <v>2</v>
      </c>
      <c r="D1732" s="15">
        <f>IF(C1732=1, 1500 - SUMIFS($Y:$Y, $A:$A, A1732, $C:$C, C1732, $E:$E, "Approved", $Z:$Z, "&lt;&gt;PFA GC", $F:$F, "&lt;&gt;No"),
   IF(C1732=2, 1000 - SUMIFS($Y:$Y, $A:$A, A1732, $C:$C, C1732, $E:$E, "Approved", $Z:$Z, "&lt;&gt;PFA GC", $F:$F, "&lt;&gt;No"),
   IF(C1732&gt;=3, 500 - SUMIFS($Y:$Y, $A:$A, A1732, $C:$C, C1732, $E:$E, "Approved", $Z:$Z, "&lt;&gt;PFA GC", $F:$F, "&lt;&gt;No"), "")))</f>
        <v>1000</v>
      </c>
      <c r="E1732" s="44" t="s">
        <v>139</v>
      </c>
      <c r="F1732" s="28" t="s">
        <v>99</v>
      </c>
      <c r="G1732" s="28" t="s">
        <v>30</v>
      </c>
      <c r="H1732" s="41" t="s">
        <v>93</v>
      </c>
      <c r="I1732" s="41" t="s">
        <v>859</v>
      </c>
      <c r="J1732" s="41">
        <v>68506</v>
      </c>
      <c r="K1732" s="41" t="s">
        <v>95</v>
      </c>
      <c r="L1732" s="55">
        <v>29421</v>
      </c>
      <c r="M1732" s="41" t="s">
        <v>101</v>
      </c>
      <c r="N1732" s="41" t="s">
        <v>97</v>
      </c>
      <c r="O1732" s="41" t="s">
        <v>98</v>
      </c>
      <c r="P1732" s="41" t="s">
        <v>270</v>
      </c>
      <c r="Q1732" s="41" t="s">
        <v>114</v>
      </c>
      <c r="R1732" s="7" t="s">
        <v>507</v>
      </c>
      <c r="S1732" s="41">
        <v>2</v>
      </c>
      <c r="T1732" s="46">
        <v>2000</v>
      </c>
      <c r="U1732" s="7">
        <v>7</v>
      </c>
      <c r="V1732" s="41" t="s">
        <v>82</v>
      </c>
      <c r="W1732" s="41" t="s">
        <v>206</v>
      </c>
      <c r="X1732" s="9" t="s">
        <v>45</v>
      </c>
      <c r="Y1732" s="10">
        <v>135.94999999999999</v>
      </c>
      <c r="Z1732" s="41"/>
      <c r="AA1732" s="41"/>
      <c r="AB1732" s="63"/>
      <c r="AC1732" s="41"/>
      <c r="AF1732" s="23"/>
    </row>
    <row r="1733" spans="1:32" ht="15" customHeight="1" x14ac:dyDescent="0.25">
      <c r="A1733" s="31" t="s">
        <v>1897</v>
      </c>
      <c r="B1733" s="32">
        <v>45679</v>
      </c>
      <c r="C1733" s="29">
        <f>YEAR(B1733) - YEAR(_xlfn.MINIFS($B:$B, $A:$A, A1733)) + 1</f>
        <v>2</v>
      </c>
      <c r="D1733" s="15">
        <f>IF(C1733=1, 1500 - SUMIFS($Y:$Y, $A:$A, A1733, $C:$C, C1733, $E:$E, "Approved", $Z:$Z, "&lt;&gt;PFA GC", $F:$F, "&lt;&gt;No"),
   IF(C1733=2, 1000 - SUMIFS($Y:$Y, $A:$A, A1733, $C:$C, C1733, $E:$E, "Approved", $Z:$Z, "&lt;&gt;PFA GC", $F:$F, "&lt;&gt;No"),
   IF(C1733&gt;=3, 500 - SUMIFS($Y:$Y, $A:$A, A1733, $C:$C, C1733, $E:$E, "Approved", $Z:$Z, "&lt;&gt;PFA GC", $F:$F, "&lt;&gt;No"), "")))</f>
        <v>1000</v>
      </c>
      <c r="E1733" s="44" t="s">
        <v>139</v>
      </c>
      <c r="F1733" s="28" t="s">
        <v>99</v>
      </c>
      <c r="G1733" s="28" t="s">
        <v>30</v>
      </c>
      <c r="H1733" s="41" t="s">
        <v>93</v>
      </c>
      <c r="I1733" s="41" t="s">
        <v>859</v>
      </c>
      <c r="J1733" s="41">
        <v>68506</v>
      </c>
      <c r="K1733" s="41" t="s">
        <v>95</v>
      </c>
      <c r="L1733" s="55">
        <v>29421</v>
      </c>
      <c r="M1733" s="41" t="s">
        <v>101</v>
      </c>
      <c r="N1733" s="41" t="s">
        <v>97</v>
      </c>
      <c r="O1733" s="41" t="s">
        <v>98</v>
      </c>
      <c r="P1733" s="41" t="s">
        <v>270</v>
      </c>
      <c r="Q1733" s="41" t="s">
        <v>114</v>
      </c>
      <c r="R1733" s="7" t="s">
        <v>507</v>
      </c>
      <c r="S1733" s="41">
        <v>2</v>
      </c>
      <c r="T1733" s="46">
        <v>2000</v>
      </c>
      <c r="U1733" s="7">
        <v>7</v>
      </c>
      <c r="V1733" s="41" t="s">
        <v>82</v>
      </c>
      <c r="W1733" s="41" t="s">
        <v>206</v>
      </c>
      <c r="X1733" s="9" t="s">
        <v>45</v>
      </c>
      <c r="Y1733" s="10">
        <v>136.05000000000001</v>
      </c>
      <c r="Z1733" s="41"/>
      <c r="AA1733" s="41"/>
      <c r="AB1733" s="63"/>
      <c r="AC1733" s="41"/>
      <c r="AF1733" s="23"/>
    </row>
    <row r="1734" spans="1:32" ht="15" customHeight="1" x14ac:dyDescent="0.25">
      <c r="A1734" s="27" t="s">
        <v>1239</v>
      </c>
      <c r="B1734" s="25">
        <v>45679</v>
      </c>
      <c r="C1734" s="29">
        <f>YEAR(B1734) - YEAR(_xlfn.MINIFS($B:$B, $A:$A, A1734)) + 1</f>
        <v>1</v>
      </c>
      <c r="D1734" s="15">
        <f>IF(C1734=1, 1500 - SUMIFS($Y:$Y, $A:$A, A1734, $C:$C, C1734, $E:$E, "Approved", $Z:$Z, "&lt;&gt;PFA GC", $F:$F, "&lt;&gt;No"),
   IF(C1734=2, 1000 - SUMIFS($Y:$Y, $A:$A, A1734, $C:$C, C1734, $E:$E, "Approved", $Z:$Z, "&lt;&gt;PFA GC", $F:$F, "&lt;&gt;No"),
   IF(C1734&gt;=3, 500 - SUMIFS($Y:$Y, $A:$A, A1734, $C:$C, C1734, $E:$E, "Approved", $Z:$Z, "&lt;&gt;PFA GC", $F:$F, "&lt;&gt;No"), "")))</f>
        <v>1500</v>
      </c>
      <c r="E1734" s="16" t="s">
        <v>139</v>
      </c>
      <c r="F1734" s="28" t="s">
        <v>99</v>
      </c>
      <c r="H1734" s="23" t="s">
        <v>168</v>
      </c>
      <c r="I1734" s="23" t="s">
        <v>94</v>
      </c>
      <c r="J1734" s="23">
        <v>68824</v>
      </c>
      <c r="K1734" s="37" t="s">
        <v>95</v>
      </c>
      <c r="L1734" s="20">
        <v>31125</v>
      </c>
      <c r="M1734" s="37" t="s">
        <v>101</v>
      </c>
      <c r="N1734" s="37" t="s">
        <v>97</v>
      </c>
      <c r="O1734" s="37" t="s">
        <v>41</v>
      </c>
      <c r="P1734" s="37" t="s">
        <v>303</v>
      </c>
      <c r="Q1734" s="37" t="s">
        <v>114</v>
      </c>
      <c r="R1734" s="37" t="s">
        <v>507</v>
      </c>
      <c r="S1734" s="23">
        <v>2</v>
      </c>
      <c r="T1734" s="43">
        <v>4240</v>
      </c>
      <c r="U1734" s="7">
        <v>15</v>
      </c>
      <c r="V1734" s="48" t="s">
        <v>144</v>
      </c>
      <c r="W1734" s="23" t="s">
        <v>844</v>
      </c>
      <c r="X1734" s="9" t="s">
        <v>141</v>
      </c>
      <c r="Y1734" s="10">
        <v>1500</v>
      </c>
      <c r="Z1734" s="23"/>
      <c r="AA1734" s="12"/>
      <c r="AB1734" s="51"/>
      <c r="AC1734" s="23"/>
      <c r="AD1734" s="23" t="s">
        <v>1116</v>
      </c>
      <c r="AF1734" s="23"/>
    </row>
    <row r="1735" spans="1:32" ht="15" customHeight="1" x14ac:dyDescent="0.25">
      <c r="A1735" s="27" t="s">
        <v>1430</v>
      </c>
      <c r="B1735" s="25">
        <v>45680</v>
      </c>
      <c r="C1735" s="29">
        <f>YEAR(B1735) - YEAR(_xlfn.MINIFS($B:$B, $A:$A, A1735)) + 1</f>
        <v>3</v>
      </c>
      <c r="D1735" s="15">
        <f>IF(C1735=1, 1500 - SUMIFS($Y:$Y, $A:$A, A1735, $C:$C, C1735, $E:$E, "Approved", $Z:$Z, "&lt;&gt;PFA GC", $F:$F, "&lt;&gt;No"),
   IF(C1735=2, 1000 - SUMIFS($Y:$Y, $A:$A, A1735, $C:$C, C1735, $E:$E, "Approved", $Z:$Z, "&lt;&gt;PFA GC", $F:$F, "&lt;&gt;No"),
   IF(C1735&gt;=3, 500 - SUMIFS($Y:$Y, $A:$A, A1735, $C:$C, C1735, $E:$E, "Approved", $Z:$Z, "&lt;&gt;PFA GC", $F:$F, "&lt;&gt;No"), "")))</f>
        <v>500</v>
      </c>
      <c r="E1735" s="16" t="s">
        <v>139</v>
      </c>
      <c r="F1735" s="28" t="s">
        <v>99</v>
      </c>
      <c r="H1735" s="23" t="s">
        <v>93</v>
      </c>
      <c r="I1735" s="23" t="s">
        <v>94</v>
      </c>
      <c r="J1735" s="23">
        <v>68508</v>
      </c>
      <c r="K1735" s="37" t="s">
        <v>95</v>
      </c>
      <c r="L1735" s="20">
        <v>23706</v>
      </c>
      <c r="M1735" s="37" t="s">
        <v>101</v>
      </c>
      <c r="N1735" s="37" t="s">
        <v>102</v>
      </c>
      <c r="O1735" s="37" t="s">
        <v>98</v>
      </c>
      <c r="P1735" s="37" t="s">
        <v>270</v>
      </c>
      <c r="Q1735" s="37" t="s">
        <v>231</v>
      </c>
      <c r="R1735" s="37" t="s">
        <v>488</v>
      </c>
      <c r="S1735" s="23">
        <v>1</v>
      </c>
      <c r="T1735" s="43">
        <v>967</v>
      </c>
      <c r="U1735" s="7">
        <v>12</v>
      </c>
      <c r="V1735" s="22" t="s">
        <v>85</v>
      </c>
      <c r="W1735" s="23" t="s">
        <v>107</v>
      </c>
      <c r="X1735" s="9" t="s">
        <v>1125</v>
      </c>
      <c r="Y1735" s="10">
        <v>500</v>
      </c>
      <c r="Z1735" s="23"/>
      <c r="AA1735" s="12"/>
      <c r="AB1735" s="51"/>
      <c r="AC1735" s="23"/>
      <c r="AF1735" s="23"/>
    </row>
    <row r="1736" spans="1:32" ht="15" customHeight="1" x14ac:dyDescent="0.25">
      <c r="A1736" s="30" t="s">
        <v>1975</v>
      </c>
      <c r="B1736" s="25">
        <v>45681</v>
      </c>
      <c r="C1736" s="29">
        <f>YEAR(B1736) - YEAR(_xlfn.MINIFS($B:$B, $A:$A, A1736)) + 1</f>
        <v>2</v>
      </c>
      <c r="D1736" s="15">
        <f>IF(C1736=1, 1500 - SUMIFS($Y:$Y, $A:$A, A1736, $C:$C, C1736, $E:$E, "Approved", $Z:$Z, "&lt;&gt;PFA GC", $F:$F, "&lt;&gt;No"),
   IF(C1736=2, 1000 - SUMIFS($Y:$Y, $A:$A, A1736, $C:$C, C1736, $E:$E, "Approved", $Z:$Z, "&lt;&gt;PFA GC", $F:$F, "&lt;&gt;No"),
   IF(C1736&gt;=3, 500 - SUMIFS($Y:$Y, $A:$A, A1736, $C:$C, C1736, $E:$E, "Approved", $Z:$Z, "&lt;&gt;PFA GC", $F:$F, "&lt;&gt;No"), "")))</f>
        <v>1000</v>
      </c>
      <c r="E1736" s="29" t="s">
        <v>139</v>
      </c>
      <c r="F1736" s="28" t="s">
        <v>148</v>
      </c>
      <c r="G1736" s="28" t="s">
        <v>30</v>
      </c>
      <c r="H1736" s="23" t="s">
        <v>113</v>
      </c>
      <c r="I1736" s="23" t="s">
        <v>94</v>
      </c>
      <c r="J1736" s="23">
        <v>68850</v>
      </c>
      <c r="K1736" s="37" t="s">
        <v>95</v>
      </c>
      <c r="L1736" s="20">
        <v>32889</v>
      </c>
      <c r="M1736" s="37" t="s">
        <v>108</v>
      </c>
      <c r="N1736" s="37" t="s">
        <v>97</v>
      </c>
      <c r="O1736" s="37" t="s">
        <v>98</v>
      </c>
      <c r="P1736" s="37" t="s">
        <v>303</v>
      </c>
      <c r="Q1736" s="37" t="s">
        <v>114</v>
      </c>
      <c r="R1736" s="37" t="s">
        <v>507</v>
      </c>
      <c r="S1736" s="23">
        <v>7</v>
      </c>
      <c r="T1736" s="43">
        <v>4800</v>
      </c>
      <c r="U1736" s="7">
        <v>150</v>
      </c>
      <c r="V1736" s="48" t="s">
        <v>32</v>
      </c>
      <c r="W1736" s="23" t="s">
        <v>878</v>
      </c>
      <c r="X1736" s="9" t="s">
        <v>43</v>
      </c>
      <c r="Y1736" s="10">
        <v>725</v>
      </c>
      <c r="Z1736" s="23"/>
      <c r="AA1736" s="12"/>
      <c r="AB1736" s="51"/>
      <c r="AC1736" s="23"/>
      <c r="AD1736" s="23" t="s">
        <v>1107</v>
      </c>
      <c r="AF1736" s="23"/>
    </row>
    <row r="1737" spans="1:32" ht="15" customHeight="1" x14ac:dyDescent="0.25">
      <c r="A1737" s="30" t="s">
        <v>1923</v>
      </c>
      <c r="B1737" s="25">
        <v>45681</v>
      </c>
      <c r="C1737" s="29">
        <f>YEAR(B1737) - YEAR(_xlfn.MINIFS($B:$B, $A:$A, A1737)) + 1</f>
        <v>2</v>
      </c>
      <c r="D1737" s="15">
        <f>IF(C1737=1, 1500 - SUMIFS($Y:$Y, $A:$A, A1737, $C:$C, C1737, $E:$E, "Approved", $Z:$Z, "&lt;&gt;PFA GC", $F:$F, "&lt;&gt;No"),
   IF(C1737=2, 1000 - SUMIFS($Y:$Y, $A:$A, A1737, $C:$C, C1737, $E:$E, "Approved", $Z:$Z, "&lt;&gt;PFA GC", $F:$F, "&lt;&gt;No"),
   IF(C1737&gt;=3, 500 - SUMIFS($Y:$Y, $A:$A, A1737, $C:$C, C1737, $E:$E, "Approved", $Z:$Z, "&lt;&gt;PFA GC", $F:$F, "&lt;&gt;No"), "")))</f>
        <v>1000</v>
      </c>
      <c r="E1737" s="44" t="s">
        <v>139</v>
      </c>
      <c r="F1737" s="28" t="s">
        <v>99</v>
      </c>
      <c r="H1737" s="23" t="s">
        <v>134</v>
      </c>
      <c r="I1737" s="23" t="s">
        <v>94</v>
      </c>
      <c r="J1737" s="23">
        <v>68022</v>
      </c>
      <c r="K1737" s="37" t="s">
        <v>95</v>
      </c>
      <c r="L1737" s="20">
        <v>36241</v>
      </c>
      <c r="M1737" s="37" t="s">
        <v>101</v>
      </c>
      <c r="N1737" s="37" t="s">
        <v>102</v>
      </c>
      <c r="O1737" s="37" t="s">
        <v>98</v>
      </c>
      <c r="P1737" s="37" t="s">
        <v>270</v>
      </c>
      <c r="Q1737" s="37" t="s">
        <v>114</v>
      </c>
      <c r="R1737" s="37" t="s">
        <v>115</v>
      </c>
      <c r="S1737" s="23">
        <v>4</v>
      </c>
      <c r="T1737" s="43">
        <v>0</v>
      </c>
      <c r="U1737" s="7">
        <v>28</v>
      </c>
      <c r="V1737" s="48" t="s">
        <v>84</v>
      </c>
      <c r="W1737" s="23" t="s">
        <v>946</v>
      </c>
      <c r="X1737" s="9" t="s">
        <v>141</v>
      </c>
      <c r="Y1737" s="10">
        <v>1500</v>
      </c>
      <c r="Z1737" s="23"/>
      <c r="AA1737" s="12"/>
      <c r="AB1737" s="51"/>
      <c r="AC1737" s="29"/>
      <c r="AD1737" s="23" t="s">
        <v>1116</v>
      </c>
      <c r="AF1737" s="23"/>
    </row>
    <row r="1738" spans="1:32" ht="15" customHeight="1" x14ac:dyDescent="0.25">
      <c r="A1738" s="30" t="s">
        <v>1923</v>
      </c>
      <c r="B1738" s="25">
        <v>45681</v>
      </c>
      <c r="C1738" s="29">
        <f>YEAR(B1738) - YEAR(_xlfn.MINIFS($B:$B, $A:$A, A1738)) + 1</f>
        <v>2</v>
      </c>
      <c r="D1738" s="15">
        <f>IF(C1738=1, 1500 - SUMIFS($Y:$Y, $A:$A, A1738, $C:$C, C1738, $E:$E, "Approved", $Z:$Z, "&lt;&gt;PFA GC", $F:$F, "&lt;&gt;No"),
   IF(C1738=2, 1000 - SUMIFS($Y:$Y, $A:$A, A1738, $C:$C, C1738, $E:$E, "Approved", $Z:$Z, "&lt;&gt;PFA GC", $F:$F, "&lt;&gt;No"),
   IF(C1738&gt;=3, 500 - SUMIFS($Y:$Y, $A:$A, A1738, $C:$C, C1738, $E:$E, "Approved", $Z:$Z, "&lt;&gt;PFA GC", $F:$F, "&lt;&gt;No"), "")))</f>
        <v>1000</v>
      </c>
      <c r="E1738" s="44" t="s">
        <v>139</v>
      </c>
      <c r="F1738" s="28" t="s">
        <v>99</v>
      </c>
      <c r="H1738" s="23" t="s">
        <v>134</v>
      </c>
      <c r="I1738" s="23" t="s">
        <v>94</v>
      </c>
      <c r="J1738" s="23">
        <v>68022</v>
      </c>
      <c r="K1738" s="37" t="s">
        <v>95</v>
      </c>
      <c r="L1738" s="20">
        <v>36241</v>
      </c>
      <c r="M1738" s="37" t="s">
        <v>101</v>
      </c>
      <c r="N1738" s="37" t="s">
        <v>102</v>
      </c>
      <c r="O1738" s="37" t="s">
        <v>98</v>
      </c>
      <c r="P1738" s="37" t="s">
        <v>270</v>
      </c>
      <c r="Q1738" s="37" t="s">
        <v>114</v>
      </c>
      <c r="R1738" s="37" t="s">
        <v>115</v>
      </c>
      <c r="S1738" s="23">
        <v>4</v>
      </c>
      <c r="T1738" s="43">
        <v>0</v>
      </c>
      <c r="U1738" s="7">
        <v>28</v>
      </c>
      <c r="V1738" s="48" t="s">
        <v>84</v>
      </c>
      <c r="W1738" s="23" t="s">
        <v>946</v>
      </c>
      <c r="X1738" s="9" t="s">
        <v>141</v>
      </c>
      <c r="Y1738" s="10">
        <v>1500</v>
      </c>
      <c r="Z1738" s="23"/>
      <c r="AA1738" s="12"/>
      <c r="AB1738" s="51"/>
      <c r="AC1738" s="29"/>
      <c r="AD1738" s="23" t="s">
        <v>1116</v>
      </c>
      <c r="AF1738" s="23"/>
    </row>
    <row r="1739" spans="1:32" ht="15" customHeight="1" x14ac:dyDescent="0.25">
      <c r="A1739" s="30" t="s">
        <v>2039</v>
      </c>
      <c r="B1739" s="25">
        <v>45684</v>
      </c>
      <c r="C1739" s="29">
        <f>YEAR(B1739) - YEAR(_xlfn.MINIFS($B:$B, $A:$A, A1739)) + 1</f>
        <v>1</v>
      </c>
      <c r="D1739" s="15">
        <f>IF(C1739=1, 1500 - SUMIFS($Y:$Y, $A:$A, A1739, $C:$C, C1739, $E:$E, "Approved", $Z:$Z, "&lt;&gt;PFA GC", $F:$F, "&lt;&gt;No"),
   IF(C1739=2, 1000 - SUMIFS($Y:$Y, $A:$A, A1739, $C:$C, C1739, $E:$E, "Approved", $Z:$Z, "&lt;&gt;PFA GC", $F:$F, "&lt;&gt;No"),
   IF(C1739&gt;=3, 500 - SUMIFS($Y:$Y, $A:$A, A1739, $C:$C, C1739, $E:$E, "Approved", $Z:$Z, "&lt;&gt;PFA GC", $F:$F, "&lt;&gt;No"), "")))</f>
        <v>971</v>
      </c>
      <c r="E1739" s="29" t="s">
        <v>28</v>
      </c>
      <c r="F1739" s="28">
        <v>45685</v>
      </c>
      <c r="H1739" s="23" t="s">
        <v>1130</v>
      </c>
      <c r="I1739" s="23" t="s">
        <v>94</v>
      </c>
      <c r="J1739" s="23">
        <v>68105</v>
      </c>
      <c r="K1739" s="37" t="s">
        <v>151</v>
      </c>
      <c r="L1739" s="20">
        <v>13285</v>
      </c>
      <c r="M1739" s="37" t="s">
        <v>1131</v>
      </c>
      <c r="N1739" s="37" t="s">
        <v>97</v>
      </c>
      <c r="O1739" s="37" t="s">
        <v>1132</v>
      </c>
      <c r="P1739" s="37" t="s">
        <v>1133</v>
      </c>
      <c r="Q1739" s="37" t="s">
        <v>1134</v>
      </c>
      <c r="R1739" s="37" t="s">
        <v>1135</v>
      </c>
      <c r="S1739" s="23">
        <v>1</v>
      </c>
      <c r="T1739" s="43">
        <v>793</v>
      </c>
      <c r="U1739" s="7">
        <v>28</v>
      </c>
      <c r="V1739" s="48" t="s">
        <v>1136</v>
      </c>
      <c r="W1739" s="23" t="s">
        <v>1137</v>
      </c>
      <c r="X1739" s="9" t="s">
        <v>34</v>
      </c>
      <c r="Y1739" s="10">
        <v>250</v>
      </c>
      <c r="Z1739" s="23" t="s">
        <v>37</v>
      </c>
      <c r="AA1739" s="12" t="s">
        <v>649</v>
      </c>
      <c r="AB1739" s="51"/>
      <c r="AC1739" s="23"/>
      <c r="AF1739" s="23"/>
    </row>
    <row r="1740" spans="1:32" ht="15" customHeight="1" x14ac:dyDescent="0.25">
      <c r="A1740" s="30" t="s">
        <v>2039</v>
      </c>
      <c r="B1740" s="25">
        <v>45684</v>
      </c>
      <c r="C1740" s="29">
        <f>YEAR(B1740) - YEAR(_xlfn.MINIFS($B:$B, $A:$A, A1740)) + 1</f>
        <v>1</v>
      </c>
      <c r="D1740" s="15">
        <f>IF(C1740=1, 1500 - SUMIFS($Y:$Y, $A:$A, A1740, $C:$C, C1740, $E:$E, "Approved", $Z:$Z, "&lt;&gt;PFA GC", $F:$F, "&lt;&gt;No"),
   IF(C1740=2, 1000 - SUMIFS($Y:$Y, $A:$A, A1740, $C:$C, C1740, $E:$E, "Approved", $Z:$Z, "&lt;&gt;PFA GC", $F:$F, "&lt;&gt;No"),
   IF(C1740&gt;=3, 500 - SUMIFS($Y:$Y, $A:$A, A1740, $C:$C, C1740, $E:$E, "Approved", $Z:$Z, "&lt;&gt;PFA GC", $F:$F, "&lt;&gt;No"), "")))</f>
        <v>971</v>
      </c>
      <c r="E1740" s="29" t="s">
        <v>28</v>
      </c>
      <c r="F1740" s="28">
        <v>45686</v>
      </c>
      <c r="H1740" s="23" t="s">
        <v>1130</v>
      </c>
      <c r="I1740" s="23" t="s">
        <v>94</v>
      </c>
      <c r="J1740" s="23">
        <v>68105</v>
      </c>
      <c r="K1740" s="37" t="s">
        <v>151</v>
      </c>
      <c r="L1740" s="20">
        <v>13285</v>
      </c>
      <c r="M1740" s="37" t="s">
        <v>1131</v>
      </c>
      <c r="N1740" s="37" t="s">
        <v>97</v>
      </c>
      <c r="O1740" s="37" t="s">
        <v>1132</v>
      </c>
      <c r="P1740" s="37" t="s">
        <v>1133</v>
      </c>
      <c r="Q1740" s="37" t="s">
        <v>1134</v>
      </c>
      <c r="R1740" s="37" t="s">
        <v>1135</v>
      </c>
      <c r="S1740" s="23">
        <v>1</v>
      </c>
      <c r="T1740" s="43">
        <v>793</v>
      </c>
      <c r="U1740" s="7">
        <v>28</v>
      </c>
      <c r="V1740" s="48" t="s">
        <v>1136</v>
      </c>
      <c r="W1740" s="23" t="s">
        <v>1137</v>
      </c>
      <c r="X1740" s="9" t="s">
        <v>43</v>
      </c>
      <c r="Y1740" s="10">
        <v>279</v>
      </c>
      <c r="Z1740" s="23" t="s">
        <v>232</v>
      </c>
      <c r="AA1740" s="12" t="s">
        <v>1138</v>
      </c>
      <c r="AB1740" s="51"/>
      <c r="AC1740" s="23"/>
      <c r="AF1740" s="23"/>
    </row>
    <row r="1741" spans="1:32" ht="15" customHeight="1" x14ac:dyDescent="0.25">
      <c r="A1741" s="27" t="s">
        <v>2041</v>
      </c>
      <c r="B1741" s="25">
        <v>45684</v>
      </c>
      <c r="C1741" s="29">
        <f>YEAR(B1741) - YEAR(_xlfn.MINIFS($B:$B, $A:$A, A1741)) + 1</f>
        <v>1</v>
      </c>
      <c r="D1741" s="15">
        <f>IF(C1741=1, 1500 - SUMIFS($Y:$Y, $A:$A, A1741, $C:$C, C1741, $E:$E, "Approved", $Z:$Z, "&lt;&gt;PFA GC", $F:$F, "&lt;&gt;No"),
   IF(C1741=2, 1000 - SUMIFS($Y:$Y, $A:$A, A1741, $C:$C, C1741, $E:$E, "Approved", $Z:$Z, "&lt;&gt;PFA GC", $F:$F, "&lt;&gt;No"),
   IF(C1741&gt;=3, 500 - SUMIFS($Y:$Y, $A:$A, A1741, $C:$C, C1741, $E:$E, "Approved", $Z:$Z, "&lt;&gt;PFA GC", $F:$F, "&lt;&gt;No"), "")))</f>
        <v>1500</v>
      </c>
      <c r="E1741" s="29" t="s">
        <v>139</v>
      </c>
      <c r="F1741" s="28" t="s">
        <v>99</v>
      </c>
      <c r="H1741" s="23" t="s">
        <v>93</v>
      </c>
      <c r="I1741" s="23" t="s">
        <v>94</v>
      </c>
      <c r="J1741" s="23">
        <v>68522</v>
      </c>
      <c r="K1741" s="37" t="s">
        <v>95</v>
      </c>
      <c r="L1741" s="20">
        <v>17541</v>
      </c>
      <c r="M1741" s="37" t="s">
        <v>111</v>
      </c>
      <c r="N1741" s="37" t="s">
        <v>97</v>
      </c>
      <c r="O1741" s="37" t="s">
        <v>850</v>
      </c>
      <c r="P1741" s="37" t="s">
        <v>303</v>
      </c>
      <c r="Q1741" s="37" t="s">
        <v>114</v>
      </c>
      <c r="R1741" s="37" t="s">
        <v>486</v>
      </c>
      <c r="S1741" s="23">
        <v>3</v>
      </c>
      <c r="T1741" s="43">
        <v>3345</v>
      </c>
      <c r="U1741" s="7">
        <v>16</v>
      </c>
      <c r="V1741" s="48" t="s">
        <v>81</v>
      </c>
      <c r="W1741" s="23" t="s">
        <v>610</v>
      </c>
      <c r="X1741" s="9" t="s">
        <v>141</v>
      </c>
      <c r="Y1741" s="10">
        <v>1495.18</v>
      </c>
      <c r="Z1741" s="23"/>
      <c r="AA1741" s="12"/>
      <c r="AB1741" s="51"/>
      <c r="AC1741" s="23"/>
      <c r="AF1741" s="23"/>
    </row>
    <row r="1742" spans="1:32" ht="15" customHeight="1" x14ac:dyDescent="0.25">
      <c r="A1742" s="27" t="s">
        <v>1790</v>
      </c>
      <c r="B1742" s="25">
        <v>45684</v>
      </c>
      <c r="C1742" s="29">
        <f>YEAR(B1742) - YEAR(_xlfn.MINIFS($B:$B, $A:$A, A1742)) + 1</f>
        <v>2</v>
      </c>
      <c r="D1742" s="15">
        <f>IF(C1742=1, 1500 - SUMIFS($Y:$Y, $A:$A, A1742, $C:$C, C1742, $E:$E, "Approved", $Z:$Z, "&lt;&gt;PFA GC", $F:$F, "&lt;&gt;No"),
   IF(C1742=2, 1000 - SUMIFS($Y:$Y, $A:$A, A1742, $C:$C, C1742, $E:$E, "Approved", $Z:$Z, "&lt;&gt;PFA GC", $F:$F, "&lt;&gt;No"),
   IF(C1742&gt;=3, 500 - SUMIFS($Y:$Y, $A:$A, A1742, $C:$C, C1742, $E:$E, "Approved", $Z:$Z, "&lt;&gt;PFA GC", $F:$F, "&lt;&gt;No"), "")))</f>
        <v>1000</v>
      </c>
      <c r="E1742" s="16" t="s">
        <v>139</v>
      </c>
      <c r="F1742" s="49" t="s">
        <v>148</v>
      </c>
      <c r="G1742" s="28" t="s">
        <v>30</v>
      </c>
      <c r="H1742" s="23" t="s">
        <v>93</v>
      </c>
      <c r="I1742" s="23" t="s">
        <v>94</v>
      </c>
      <c r="J1742" s="23">
        <v>68521</v>
      </c>
      <c r="K1742" s="37" t="s">
        <v>95</v>
      </c>
      <c r="L1742" s="20">
        <v>18446</v>
      </c>
      <c r="M1742" s="37" t="s">
        <v>96</v>
      </c>
      <c r="N1742" s="37" t="s">
        <v>102</v>
      </c>
      <c r="O1742" s="37" t="s">
        <v>98</v>
      </c>
      <c r="P1742" s="37" t="s">
        <v>270</v>
      </c>
      <c r="Q1742" s="37" t="s">
        <v>114</v>
      </c>
      <c r="R1742" s="37" t="s">
        <v>517</v>
      </c>
      <c r="S1742" s="23">
        <v>2</v>
      </c>
      <c r="T1742" s="43">
        <v>4022.68</v>
      </c>
      <c r="U1742" s="7">
        <v>37</v>
      </c>
      <c r="V1742" s="34" t="s">
        <v>81</v>
      </c>
      <c r="W1742" s="23" t="s">
        <v>610</v>
      </c>
      <c r="X1742" s="9" t="s">
        <v>34</v>
      </c>
      <c r="Y1742" s="10">
        <v>150</v>
      </c>
      <c r="Z1742" s="23"/>
      <c r="AA1742" s="12"/>
      <c r="AB1742" s="51"/>
      <c r="AC1742" s="23"/>
      <c r="AF1742" s="23"/>
    </row>
    <row r="1743" spans="1:32" ht="15" customHeight="1" x14ac:dyDescent="0.25">
      <c r="A1743" s="27" t="s">
        <v>2037</v>
      </c>
      <c r="B1743" s="25">
        <v>45684</v>
      </c>
      <c r="C1743" s="29">
        <f>YEAR(B1743) - YEAR(_xlfn.MINIFS($B:$B, $A:$A, A1743)) + 1</f>
        <v>1</v>
      </c>
      <c r="D1743" s="15">
        <f>IF(C1743=1, 1500 - SUMIFS($Y:$Y, $A:$A, A1743, $C:$C, C1743, $E:$E, "Approved", $Z:$Z, "&lt;&gt;PFA GC", $F:$F, "&lt;&gt;No"),
   IF(C1743=2, 1000 - SUMIFS($Y:$Y, $A:$A, A1743, $C:$C, C1743, $E:$E, "Approved", $Z:$Z, "&lt;&gt;PFA GC", $F:$F, "&lt;&gt;No"),
   IF(C1743&gt;=3, 500 - SUMIFS($Y:$Y, $A:$A, A1743, $C:$C, C1743, $E:$E, "Approved", $Z:$Z, "&lt;&gt;PFA GC", $F:$F, "&lt;&gt;No"), "")))</f>
        <v>871.81999999999994</v>
      </c>
      <c r="E1743" s="16" t="s">
        <v>28</v>
      </c>
      <c r="F1743" s="28">
        <v>45686</v>
      </c>
      <c r="H1743" s="23" t="s">
        <v>476</v>
      </c>
      <c r="I1743" s="23" t="s">
        <v>94</v>
      </c>
      <c r="J1743" s="23">
        <v>68803</v>
      </c>
      <c r="K1743" s="37" t="s">
        <v>106</v>
      </c>
      <c r="L1743" s="20">
        <v>18753</v>
      </c>
      <c r="M1743" s="37" t="s">
        <v>111</v>
      </c>
      <c r="N1743" s="37" t="s">
        <v>97</v>
      </c>
      <c r="O1743" s="37" t="s">
        <v>98</v>
      </c>
      <c r="P1743" s="37" t="s">
        <v>303</v>
      </c>
      <c r="Q1743" s="37" t="s">
        <v>114</v>
      </c>
      <c r="R1743" s="37" t="s">
        <v>486</v>
      </c>
      <c r="S1743" s="23">
        <v>0</v>
      </c>
      <c r="T1743" s="43">
        <v>0</v>
      </c>
      <c r="U1743" s="7">
        <v>10</v>
      </c>
      <c r="V1743" s="22" t="s">
        <v>32</v>
      </c>
      <c r="W1743" s="23" t="s">
        <v>878</v>
      </c>
      <c r="X1743" s="9" t="s">
        <v>45</v>
      </c>
      <c r="Y1743" s="10">
        <v>78.180000000000007</v>
      </c>
      <c r="Z1743" s="23" t="s">
        <v>359</v>
      </c>
      <c r="AA1743" s="12" t="s">
        <v>1127</v>
      </c>
      <c r="AB1743" s="51"/>
      <c r="AC1743" s="23"/>
      <c r="AF1743" s="23"/>
    </row>
    <row r="1744" spans="1:32" ht="15" customHeight="1" x14ac:dyDescent="0.25">
      <c r="A1744" s="27" t="s">
        <v>2037</v>
      </c>
      <c r="B1744" s="25">
        <v>45684</v>
      </c>
      <c r="C1744" s="29">
        <f>YEAR(B1744) - YEAR(_xlfn.MINIFS($B:$B, $A:$A, A1744)) + 1</f>
        <v>1</v>
      </c>
      <c r="D1744" s="15">
        <f>IF(C1744=1, 1500 - SUMIFS($Y:$Y, $A:$A, A1744, $C:$C, C1744, $E:$E, "Approved", $Z:$Z, "&lt;&gt;PFA GC", $F:$F, "&lt;&gt;No"),
   IF(C1744=2, 1000 - SUMIFS($Y:$Y, $A:$A, A1744, $C:$C, C1744, $E:$E, "Approved", $Z:$Z, "&lt;&gt;PFA GC", $F:$F, "&lt;&gt;No"),
   IF(C1744&gt;=3, 500 - SUMIFS($Y:$Y, $A:$A, A1744, $C:$C, C1744, $E:$E, "Approved", $Z:$Z, "&lt;&gt;PFA GC", $F:$F, "&lt;&gt;No"), "")))</f>
        <v>871.81999999999994</v>
      </c>
      <c r="E1744" s="16" t="s">
        <v>28</v>
      </c>
      <c r="F1744" s="28">
        <v>45685</v>
      </c>
      <c r="H1744" s="23" t="s">
        <v>476</v>
      </c>
      <c r="I1744" s="23" t="s">
        <v>94</v>
      </c>
      <c r="J1744" s="23">
        <v>68803</v>
      </c>
      <c r="K1744" s="37" t="s">
        <v>106</v>
      </c>
      <c r="L1744" s="20">
        <v>18753</v>
      </c>
      <c r="M1744" s="37" t="s">
        <v>111</v>
      </c>
      <c r="N1744" s="37" t="s">
        <v>97</v>
      </c>
      <c r="O1744" s="37" t="s">
        <v>98</v>
      </c>
      <c r="P1744" s="37" t="s">
        <v>303</v>
      </c>
      <c r="Q1744" s="37" t="s">
        <v>114</v>
      </c>
      <c r="R1744" s="37" t="s">
        <v>486</v>
      </c>
      <c r="S1744" s="23">
        <v>0</v>
      </c>
      <c r="T1744" s="43">
        <v>0</v>
      </c>
      <c r="U1744" s="7">
        <v>10</v>
      </c>
      <c r="V1744" s="22" t="s">
        <v>32</v>
      </c>
      <c r="W1744" s="23" t="s">
        <v>878</v>
      </c>
      <c r="X1744" s="9" t="s">
        <v>41</v>
      </c>
      <c r="Y1744" s="10">
        <v>550</v>
      </c>
      <c r="Z1744" s="23"/>
      <c r="AA1744" s="12"/>
      <c r="AB1744" s="51"/>
      <c r="AC1744" s="23"/>
      <c r="AF1744" s="23"/>
    </row>
    <row r="1745" spans="1:32" ht="15" customHeight="1" x14ac:dyDescent="0.25">
      <c r="A1745" s="30" t="s">
        <v>2038</v>
      </c>
      <c r="B1745" s="25">
        <v>45684</v>
      </c>
      <c r="C1745" s="29">
        <f>YEAR(B1745) - YEAR(_xlfn.MINIFS($B:$B, $A:$A, A1745)) + 1</f>
        <v>1</v>
      </c>
      <c r="D1745" s="15">
        <f>IF(C1745=1, 1500 - SUMIFS($Y:$Y, $A:$A, A1745, $C:$C, C1745, $E:$E, "Approved", $Z:$Z, "&lt;&gt;PFA GC", $F:$F, "&lt;&gt;No"),
   IF(C1745=2, 1000 - SUMIFS($Y:$Y, $A:$A, A1745, $C:$C, C1745, $E:$E, "Approved", $Z:$Z, "&lt;&gt;PFA GC", $F:$F, "&lt;&gt;No"),
   IF(C1745&gt;=3, 500 - SUMIFS($Y:$Y, $A:$A, A1745, $C:$C, C1745, $E:$E, "Approved", $Z:$Z, "&lt;&gt;PFA GC", $F:$F, "&lt;&gt;No"), "")))</f>
        <v>182.11999999999989</v>
      </c>
      <c r="E1745" s="16" t="s">
        <v>28</v>
      </c>
      <c r="F1745" s="28">
        <v>45686</v>
      </c>
      <c r="H1745" s="23" t="s">
        <v>476</v>
      </c>
      <c r="I1745" s="23" t="s">
        <v>94</v>
      </c>
      <c r="J1745" s="23">
        <v>68803</v>
      </c>
      <c r="K1745" s="37" t="s">
        <v>106</v>
      </c>
      <c r="L1745" s="20">
        <v>21893</v>
      </c>
      <c r="M1745" s="37" t="s">
        <v>96</v>
      </c>
      <c r="N1745" s="37" t="s">
        <v>102</v>
      </c>
      <c r="O1745" s="37" t="s">
        <v>98</v>
      </c>
      <c r="P1745" s="37" t="s">
        <v>303</v>
      </c>
      <c r="Q1745" s="37" t="s">
        <v>114</v>
      </c>
      <c r="R1745" s="37" t="s">
        <v>507</v>
      </c>
      <c r="S1745" s="23">
        <v>5</v>
      </c>
      <c r="T1745" s="43">
        <v>3680</v>
      </c>
      <c r="U1745" s="7">
        <v>10</v>
      </c>
      <c r="V1745" s="22" t="s">
        <v>32</v>
      </c>
      <c r="W1745" s="23" t="s">
        <v>878</v>
      </c>
      <c r="X1745" s="9" t="s">
        <v>45</v>
      </c>
      <c r="Y1745" s="10">
        <v>222.88</v>
      </c>
      <c r="Z1745" s="23" t="s">
        <v>1128</v>
      </c>
      <c r="AA1745" s="12" t="s">
        <v>1129</v>
      </c>
      <c r="AB1745" s="51"/>
      <c r="AC1745" s="23"/>
      <c r="AF1745" s="23"/>
    </row>
    <row r="1746" spans="1:32" ht="15" customHeight="1" x14ac:dyDescent="0.25">
      <c r="A1746" s="27" t="s">
        <v>2038</v>
      </c>
      <c r="B1746" s="25">
        <v>45684</v>
      </c>
      <c r="C1746" s="29">
        <f>YEAR(B1746) - YEAR(_xlfn.MINIFS($B:$B, $A:$A, A1746)) + 1</f>
        <v>1</v>
      </c>
      <c r="D1746" s="15">
        <f>IF(C1746=1, 1500 - SUMIFS($Y:$Y, $A:$A, A1746, $C:$C, C1746, $E:$E, "Approved", $Z:$Z, "&lt;&gt;PFA GC", $F:$F, "&lt;&gt;No"),
   IF(C1746=2, 1000 - SUMIFS($Y:$Y, $A:$A, A1746, $C:$C, C1746, $E:$E, "Approved", $Z:$Z, "&lt;&gt;PFA GC", $F:$F, "&lt;&gt;No"),
   IF(C1746&gt;=3, 500 - SUMIFS($Y:$Y, $A:$A, A1746, $C:$C, C1746, $E:$E, "Approved", $Z:$Z, "&lt;&gt;PFA GC", $F:$F, "&lt;&gt;No"), "")))</f>
        <v>182.11999999999989</v>
      </c>
      <c r="E1746" s="16" t="s">
        <v>28</v>
      </c>
      <c r="F1746" s="28">
        <v>45686</v>
      </c>
      <c r="H1746" s="23" t="s">
        <v>476</v>
      </c>
      <c r="I1746" s="23" t="s">
        <v>94</v>
      </c>
      <c r="J1746" s="23">
        <v>68803</v>
      </c>
      <c r="K1746" s="37" t="s">
        <v>106</v>
      </c>
      <c r="L1746" s="20">
        <v>21893</v>
      </c>
      <c r="M1746" s="37" t="s">
        <v>96</v>
      </c>
      <c r="N1746" s="37" t="s">
        <v>102</v>
      </c>
      <c r="O1746" s="37" t="s">
        <v>98</v>
      </c>
      <c r="P1746" s="37" t="s">
        <v>303</v>
      </c>
      <c r="Q1746" s="37" t="s">
        <v>114</v>
      </c>
      <c r="R1746" s="37" t="s">
        <v>507</v>
      </c>
      <c r="S1746" s="23">
        <v>5</v>
      </c>
      <c r="T1746" s="43">
        <v>3680</v>
      </c>
      <c r="U1746" s="7">
        <v>10</v>
      </c>
      <c r="V1746" s="22" t="s">
        <v>32</v>
      </c>
      <c r="W1746" s="23" t="s">
        <v>878</v>
      </c>
      <c r="X1746" s="9" t="s">
        <v>43</v>
      </c>
      <c r="Y1746" s="10">
        <v>1095</v>
      </c>
      <c r="Z1746" s="23" t="s">
        <v>359</v>
      </c>
      <c r="AA1746" s="12" t="s">
        <v>1139</v>
      </c>
      <c r="AB1746" s="51"/>
      <c r="AC1746" s="23"/>
      <c r="AF1746" s="23"/>
    </row>
    <row r="1747" spans="1:32" ht="15" customHeight="1" x14ac:dyDescent="0.25">
      <c r="A1747" s="27" t="s">
        <v>2040</v>
      </c>
      <c r="B1747" s="25">
        <v>45684</v>
      </c>
      <c r="C1747" s="29">
        <f>YEAR(B1747) - YEAR(_xlfn.MINIFS($B:$B, $A:$A, A1747)) + 1</f>
        <v>1</v>
      </c>
      <c r="D1747" s="15">
        <f>IF(C1747=1, 1500 - SUMIFS($Y:$Y, $A:$A, A1747, $C:$C, C1747, $E:$E, "Approved", $Z:$Z, "&lt;&gt;PFA GC", $F:$F, "&lt;&gt;No"),
   IF(C1747=2, 1000 - SUMIFS($Y:$Y, $A:$A, A1747, $C:$C, C1747, $E:$E, "Approved", $Z:$Z, "&lt;&gt;PFA GC", $F:$F, "&lt;&gt;No"),
   IF(C1747&gt;=3, 500 - SUMIFS($Y:$Y, $A:$A, A1747, $C:$C, C1747, $E:$E, "Approved", $Z:$Z, "&lt;&gt;PFA GC", $F:$F, "&lt;&gt;No"), "")))</f>
        <v>1500</v>
      </c>
      <c r="E1747" s="16" t="s">
        <v>139</v>
      </c>
      <c r="F1747" s="28" t="s">
        <v>99</v>
      </c>
      <c r="H1747" s="23" t="s">
        <v>1140</v>
      </c>
      <c r="I1747" s="23" t="s">
        <v>94</v>
      </c>
      <c r="J1747" s="23">
        <v>68322</v>
      </c>
      <c r="K1747" s="37" t="s">
        <v>95</v>
      </c>
      <c r="L1747" s="20">
        <v>30018</v>
      </c>
      <c r="M1747" s="37" t="s">
        <v>96</v>
      </c>
      <c r="N1747" s="37" t="s">
        <v>97</v>
      </c>
      <c r="O1747" s="37" t="s">
        <v>98</v>
      </c>
      <c r="P1747" s="37" t="s">
        <v>270</v>
      </c>
      <c r="Q1747" s="37" t="s">
        <v>114</v>
      </c>
      <c r="R1747" s="37" t="s">
        <v>507</v>
      </c>
      <c r="S1747" s="23">
        <v>3</v>
      </c>
      <c r="T1747" s="43">
        <v>6170</v>
      </c>
      <c r="U1747" s="7">
        <v>144</v>
      </c>
      <c r="V1747" s="48" t="s">
        <v>81</v>
      </c>
      <c r="W1747" s="23" t="s">
        <v>1061</v>
      </c>
      <c r="X1747" s="9" t="s">
        <v>141</v>
      </c>
      <c r="Y1747" s="10">
        <v>1002.26</v>
      </c>
      <c r="Z1747" s="23"/>
      <c r="AA1747" s="12"/>
      <c r="AB1747" s="51"/>
      <c r="AC1747" s="23"/>
      <c r="AF1747" s="23"/>
    </row>
    <row r="1748" spans="1:32" ht="15" customHeight="1" x14ac:dyDescent="0.25">
      <c r="A1748" s="27" t="s">
        <v>2042</v>
      </c>
      <c r="B1748" s="25">
        <v>45685</v>
      </c>
      <c r="C1748" s="29">
        <f>YEAR(B1748) - YEAR(_xlfn.MINIFS($B:$B, $A:$A, A1748)) + 1</f>
        <v>1</v>
      </c>
      <c r="D1748" s="15">
        <f>IF(C1748=1, 1500 - SUMIFS($Y:$Y, $A:$A, A1748, $C:$C, C1748, $E:$E, "Approved", $Z:$Z, "&lt;&gt;PFA GC", $F:$F, "&lt;&gt;No"),
   IF(C1748=2, 1000 - SUMIFS($Y:$Y, $A:$A, A1748, $C:$C, C1748, $E:$E, "Approved", $Z:$Z, "&lt;&gt;PFA GC", $F:$F, "&lt;&gt;No"),
   IF(C1748&gt;=3, 500 - SUMIFS($Y:$Y, $A:$A, A1748, $C:$C, C1748, $E:$E, "Approved", $Z:$Z, "&lt;&gt;PFA GC", $F:$F, "&lt;&gt;No"), "")))</f>
        <v>1500</v>
      </c>
      <c r="E1748" s="16" t="s">
        <v>139</v>
      </c>
      <c r="F1748" s="28" t="s">
        <v>99</v>
      </c>
      <c r="H1748" s="23" t="s">
        <v>159</v>
      </c>
      <c r="I1748" s="23" t="s">
        <v>94</v>
      </c>
      <c r="J1748" s="23">
        <v>68066</v>
      </c>
      <c r="K1748" s="37" t="s">
        <v>95</v>
      </c>
      <c r="L1748" s="20">
        <v>20700</v>
      </c>
      <c r="M1748" s="37" t="s">
        <v>101</v>
      </c>
      <c r="N1748" s="37" t="s">
        <v>102</v>
      </c>
      <c r="O1748" s="37" t="s">
        <v>98</v>
      </c>
      <c r="P1748" s="37" t="s">
        <v>270</v>
      </c>
      <c r="Q1748" s="37" t="s">
        <v>323</v>
      </c>
      <c r="R1748" s="43" t="s">
        <v>507</v>
      </c>
      <c r="S1748" s="48">
        <v>1</v>
      </c>
      <c r="T1748" s="43">
        <v>1923</v>
      </c>
      <c r="U1748" s="7">
        <v>65</v>
      </c>
      <c r="V1748" s="48" t="s">
        <v>1142</v>
      </c>
      <c r="W1748" s="23"/>
      <c r="X1748" s="56" t="s">
        <v>40</v>
      </c>
      <c r="Y1748" s="10">
        <v>500</v>
      </c>
      <c r="Z1748" s="12"/>
      <c r="AA1748" s="24"/>
      <c r="AB1748" s="51"/>
      <c r="AC1748" s="23"/>
      <c r="AF1748" s="23"/>
    </row>
    <row r="1749" spans="1:32" ht="15" customHeight="1" x14ac:dyDescent="0.25">
      <c r="A1749" s="27" t="s">
        <v>2043</v>
      </c>
      <c r="B1749" s="25">
        <v>45685</v>
      </c>
      <c r="C1749" s="29">
        <f>YEAR(B1749) - YEAR(_xlfn.MINIFS($B:$B, $A:$A, A1749)) + 1</f>
        <v>1</v>
      </c>
      <c r="D1749" s="15">
        <f>IF(C1749=1, 1500 - SUMIFS($Y:$Y, $A:$A, A1749, $C:$C, C1749, $E:$E, "Approved", $Z:$Z, "&lt;&gt;PFA GC", $F:$F, "&lt;&gt;No"),
   IF(C1749=2, 1000 - SUMIFS($Y:$Y, $A:$A, A1749, $C:$C, C1749, $E:$E, "Approved", $Z:$Z, "&lt;&gt;PFA GC", $F:$F, "&lt;&gt;No"),
   IF(C1749&gt;=3, 500 - SUMIFS($Y:$Y, $A:$A, A1749, $C:$C, C1749, $E:$E, "Approved", $Z:$Z, "&lt;&gt;PFA GC", $F:$F, "&lt;&gt;No"), "")))</f>
        <v>1500</v>
      </c>
      <c r="E1749" s="29" t="s">
        <v>139</v>
      </c>
      <c r="F1749" s="28" t="s">
        <v>99</v>
      </c>
      <c r="H1749" s="23" t="s">
        <v>446</v>
      </c>
      <c r="I1749" s="23" t="s">
        <v>94</v>
      </c>
      <c r="J1749" s="23">
        <v>68110</v>
      </c>
      <c r="K1749" s="37" t="s">
        <v>95</v>
      </c>
      <c r="L1749" s="20">
        <v>28634</v>
      </c>
      <c r="M1749" s="37" t="s">
        <v>101</v>
      </c>
      <c r="N1749" s="37" t="s">
        <v>97</v>
      </c>
      <c r="O1749" s="37" t="s">
        <v>103</v>
      </c>
      <c r="P1749" s="37" t="s">
        <v>270</v>
      </c>
      <c r="Q1749" s="37" t="s">
        <v>231</v>
      </c>
      <c r="R1749" s="43" t="s">
        <v>507</v>
      </c>
      <c r="S1749" s="48">
        <v>2</v>
      </c>
      <c r="T1749" s="43">
        <v>3000</v>
      </c>
      <c r="U1749" s="7">
        <v>10</v>
      </c>
      <c r="V1749" s="48" t="s">
        <v>1143</v>
      </c>
      <c r="W1749" s="23" t="s">
        <v>711</v>
      </c>
      <c r="X1749" s="56" t="s">
        <v>49</v>
      </c>
      <c r="Y1749" s="10">
        <v>1159.6400000000001</v>
      </c>
      <c r="Z1749" s="12"/>
      <c r="AA1749" s="24"/>
      <c r="AB1749" s="51"/>
      <c r="AC1749" s="23"/>
      <c r="AF1749" s="23"/>
    </row>
    <row r="1750" spans="1:32" ht="15" customHeight="1" x14ac:dyDescent="0.25">
      <c r="A1750" s="27" t="s">
        <v>1476</v>
      </c>
      <c r="B1750" s="25">
        <v>45685</v>
      </c>
      <c r="C1750" s="29">
        <f>YEAR(B1750) - YEAR(_xlfn.MINIFS($B:$B, $A:$A, A1750)) + 1</f>
        <v>3</v>
      </c>
      <c r="D1750" s="15">
        <f>IF(C1750=1, 1500 - SUMIFS($Y:$Y, $A:$A, A1750, $C:$C, C1750, $E:$E, "Approved", $Z:$Z, "&lt;&gt;PFA GC", $F:$F, "&lt;&gt;No"),
   IF(C1750=2, 1000 - SUMIFS($Y:$Y, $A:$A, A1750, $C:$C, C1750, $E:$E, "Approved", $Z:$Z, "&lt;&gt;PFA GC", $F:$F, "&lt;&gt;No"),
   IF(C1750&gt;=3, 500 - SUMIFS($Y:$Y, $A:$A, A1750, $C:$C, C1750, $E:$E, "Approved", $Z:$Z, "&lt;&gt;PFA GC", $F:$F, "&lt;&gt;No"), "")))</f>
        <v>500</v>
      </c>
      <c r="E1750" s="29" t="s">
        <v>139</v>
      </c>
      <c r="F1750" s="28" t="s">
        <v>99</v>
      </c>
      <c r="H1750" s="23" t="s">
        <v>463</v>
      </c>
      <c r="I1750" s="23" t="s">
        <v>94</v>
      </c>
      <c r="J1750" s="23">
        <v>68847</v>
      </c>
      <c r="K1750" s="37" t="s">
        <v>95</v>
      </c>
      <c r="L1750" s="20">
        <v>33040</v>
      </c>
      <c r="M1750" s="37" t="s">
        <v>108</v>
      </c>
      <c r="N1750" s="37" t="s">
        <v>97</v>
      </c>
      <c r="O1750" s="37" t="s">
        <v>98</v>
      </c>
      <c r="P1750" s="37" t="s">
        <v>270</v>
      </c>
      <c r="Q1750" s="37" t="s">
        <v>114</v>
      </c>
      <c r="R1750" s="43" t="s">
        <v>499</v>
      </c>
      <c r="S1750" s="48">
        <v>0</v>
      </c>
      <c r="T1750" s="43">
        <v>987</v>
      </c>
      <c r="U1750" s="7">
        <v>80</v>
      </c>
      <c r="V1750" s="48" t="s">
        <v>1141</v>
      </c>
      <c r="W1750" s="23" t="s">
        <v>878</v>
      </c>
      <c r="X1750" s="56" t="s">
        <v>34</v>
      </c>
      <c r="Y1750" s="10">
        <v>200</v>
      </c>
      <c r="Z1750" s="12"/>
      <c r="AA1750" s="24"/>
      <c r="AB1750" s="51"/>
      <c r="AC1750" s="23"/>
      <c r="AF1750" s="23"/>
    </row>
    <row r="1751" spans="1:32" ht="15" customHeight="1" x14ac:dyDescent="0.25">
      <c r="A1751" s="27" t="s">
        <v>1313</v>
      </c>
      <c r="B1751" s="25">
        <v>45686</v>
      </c>
      <c r="C1751" s="29">
        <f>YEAR(B1751) - YEAR(_xlfn.MINIFS($B:$B, $A:$A, A1751)) + 1</f>
        <v>3</v>
      </c>
      <c r="D1751" s="15">
        <f>IF(C1751=1, 1500 - SUMIFS($Y:$Y, $A:$A, A1751, $C:$C, C1751, $E:$E, "Approved", $Z:$Z, "&lt;&gt;PFA GC", $F:$F, "&lt;&gt;No"),
   IF(C1751=2, 1000 - SUMIFS($Y:$Y, $A:$A, A1751, $C:$C, C1751, $E:$E, "Approved", $Z:$Z, "&lt;&gt;PFA GC", $F:$F, "&lt;&gt;No"),
   IF(C1751&gt;=3, 500 - SUMIFS($Y:$Y, $A:$A, A1751, $C:$C, C1751, $E:$E, "Approved", $Z:$Z, "&lt;&gt;PFA GC", $F:$F, "&lt;&gt;No"), "")))</f>
        <v>407.39</v>
      </c>
      <c r="E1751" s="29" t="s">
        <v>28</v>
      </c>
      <c r="F1751" s="28">
        <v>45686</v>
      </c>
      <c r="G1751" s="28" t="s">
        <v>30</v>
      </c>
      <c r="H1751" s="24" t="s">
        <v>143</v>
      </c>
      <c r="I1751" s="24" t="s">
        <v>125</v>
      </c>
      <c r="J1751" s="52">
        <v>68901</v>
      </c>
      <c r="K1751" s="23" t="s">
        <v>95</v>
      </c>
      <c r="L1751" s="20" t="s">
        <v>2080</v>
      </c>
      <c r="M1751" s="37" t="s">
        <v>101</v>
      </c>
      <c r="N1751" s="23" t="s">
        <v>102</v>
      </c>
      <c r="O1751" s="23" t="s">
        <v>98</v>
      </c>
      <c r="P1751" s="23" t="s">
        <v>99</v>
      </c>
      <c r="Q1751" s="41" t="s">
        <v>114</v>
      </c>
      <c r="R1751" s="37" t="s">
        <v>31</v>
      </c>
      <c r="S1751" s="23">
        <v>1</v>
      </c>
      <c r="T1751" s="43">
        <v>1484</v>
      </c>
      <c r="U1751" s="7" t="s">
        <v>31</v>
      </c>
      <c r="V1751" s="48" t="s">
        <v>32</v>
      </c>
      <c r="W1751" s="23" t="s">
        <v>61</v>
      </c>
      <c r="X1751" s="9" t="s">
        <v>33</v>
      </c>
      <c r="Y1751" s="10">
        <v>92.61</v>
      </c>
      <c r="Z1751" s="12" t="s">
        <v>117</v>
      </c>
      <c r="AA1751" s="12" t="s">
        <v>276</v>
      </c>
      <c r="AB1751" s="51" t="s">
        <v>29</v>
      </c>
      <c r="AC1751" s="23" t="s">
        <v>99</v>
      </c>
      <c r="AF1751" s="23"/>
    </row>
    <row r="1752" spans="1:32" ht="15" customHeight="1" x14ac:dyDescent="0.25">
      <c r="A1752" s="27" t="s">
        <v>1487</v>
      </c>
      <c r="B1752" s="25">
        <v>45686</v>
      </c>
      <c r="C1752" s="29">
        <f>YEAR(B1752) - YEAR(_xlfn.MINIFS($B:$B, $A:$A, A1752)) + 1</f>
        <v>2</v>
      </c>
      <c r="D1752" s="15">
        <f>IF(C1752=1, 1500 - SUMIFS($Y:$Y, $A:$A, A1752, $C:$C, C1752, $E:$E, "Approved", $Z:$Z, "&lt;&gt;PFA GC", $F:$F, "&lt;&gt;No"),
   IF(C1752=2, 1000 - SUMIFS($Y:$Y, $A:$A, A1752, $C:$C, C1752, $E:$E, "Approved", $Z:$Z, "&lt;&gt;PFA GC", $F:$F, "&lt;&gt;No"),
   IF(C1752&gt;=3, 500 - SUMIFS($Y:$Y, $A:$A, A1752, $C:$C, C1752, $E:$E, "Approved", $Z:$Z, "&lt;&gt;PFA GC", $F:$F, "&lt;&gt;No"), "")))</f>
        <v>1000</v>
      </c>
      <c r="E1752" s="29" t="s">
        <v>139</v>
      </c>
      <c r="F1752" s="28" t="s">
        <v>148</v>
      </c>
      <c r="G1752" s="28" t="s">
        <v>30</v>
      </c>
      <c r="H1752" s="23" t="s">
        <v>93</v>
      </c>
      <c r="I1752" s="23" t="s">
        <v>94</v>
      </c>
      <c r="J1752" s="23">
        <v>68508</v>
      </c>
      <c r="K1752" s="23" t="s">
        <v>151</v>
      </c>
      <c r="L1752" s="20" t="s">
        <v>2081</v>
      </c>
      <c r="M1752" s="37" t="s">
        <v>101</v>
      </c>
      <c r="N1752" s="23" t="s">
        <v>102</v>
      </c>
      <c r="O1752" s="23" t="s">
        <v>98</v>
      </c>
      <c r="P1752" s="41" t="s">
        <v>270</v>
      </c>
      <c r="Q1752" s="23" t="s">
        <v>114</v>
      </c>
      <c r="R1752" s="37" t="s">
        <v>31</v>
      </c>
      <c r="S1752" s="23">
        <v>1</v>
      </c>
      <c r="T1752" s="43">
        <v>619.5</v>
      </c>
      <c r="U1752" s="7">
        <v>15</v>
      </c>
      <c r="V1752" s="41" t="s">
        <v>81</v>
      </c>
      <c r="W1752" s="23" t="s">
        <v>109</v>
      </c>
      <c r="X1752" s="9" t="s">
        <v>43</v>
      </c>
      <c r="Y1752" s="10">
        <v>1000</v>
      </c>
      <c r="Z1752" s="23"/>
      <c r="AA1752" s="12"/>
      <c r="AB1752" s="51"/>
      <c r="AC1752" s="23"/>
      <c r="AF1752" s="23"/>
    </row>
    <row r="1753" spans="1:32" ht="15" customHeight="1" x14ac:dyDescent="0.25">
      <c r="A1753" s="27" t="s">
        <v>2046</v>
      </c>
      <c r="B1753" s="25">
        <v>45686</v>
      </c>
      <c r="C1753" s="29">
        <f>YEAR(B1753) - YEAR(_xlfn.MINIFS($B:$B, $A:$A, A1753)) + 1</f>
        <v>1</v>
      </c>
      <c r="D1753" s="15">
        <f>IF(C1753=1, 1500 - SUMIFS($Y:$Y, $A:$A, A1753, $C:$C, C1753, $E:$E, "Approved", $Z:$Z, "&lt;&gt;PFA GC", $F:$F, "&lt;&gt;No"),
   IF(C1753=2, 1000 - SUMIFS($Y:$Y, $A:$A, A1753, $C:$C, C1753, $E:$E, "Approved", $Z:$Z, "&lt;&gt;PFA GC", $F:$F, "&lt;&gt;No"),
   IF(C1753&gt;=3, 500 - SUMIFS($Y:$Y, $A:$A, A1753, $C:$C, C1753, $E:$E, "Approved", $Z:$Z, "&lt;&gt;PFA GC", $F:$F, "&lt;&gt;No"), "")))</f>
        <v>1500</v>
      </c>
      <c r="E1753" s="16" t="s">
        <v>139</v>
      </c>
      <c r="F1753" s="28" t="s">
        <v>99</v>
      </c>
      <c r="H1753" s="23" t="s">
        <v>1146</v>
      </c>
      <c r="I1753" s="23" t="s">
        <v>94</v>
      </c>
      <c r="J1753" s="23">
        <v>69001</v>
      </c>
      <c r="K1753" s="37" t="s">
        <v>106</v>
      </c>
      <c r="L1753" s="20">
        <v>15402</v>
      </c>
      <c r="M1753" s="37" t="s">
        <v>96</v>
      </c>
      <c r="N1753" s="37" t="s">
        <v>102</v>
      </c>
      <c r="O1753" s="37" t="s">
        <v>41</v>
      </c>
      <c r="P1753" s="37" t="s">
        <v>303</v>
      </c>
      <c r="Q1753" s="37" t="s">
        <v>114</v>
      </c>
      <c r="R1753" s="43" t="s">
        <v>115</v>
      </c>
      <c r="S1753" s="48">
        <v>4</v>
      </c>
      <c r="T1753" s="43">
        <v>6000</v>
      </c>
      <c r="U1753" s="7">
        <v>2</v>
      </c>
      <c r="V1753" s="22" t="s">
        <v>1145</v>
      </c>
      <c r="W1753" s="23" t="s">
        <v>844</v>
      </c>
      <c r="X1753" s="56" t="s">
        <v>41</v>
      </c>
      <c r="Y1753" s="10">
        <v>1500</v>
      </c>
      <c r="Z1753" s="12"/>
      <c r="AA1753" s="24"/>
      <c r="AB1753" s="51"/>
      <c r="AC1753" s="23"/>
      <c r="AF1753" s="23"/>
    </row>
    <row r="1754" spans="1:32" ht="15" customHeight="1" x14ac:dyDescent="0.25">
      <c r="A1754" s="30" t="s">
        <v>2044</v>
      </c>
      <c r="B1754" s="25">
        <v>45686</v>
      </c>
      <c r="C1754" s="29">
        <f>YEAR(B1754) - YEAR(_xlfn.MINIFS($B:$B, $A:$A, A1754)) + 1</f>
        <v>1</v>
      </c>
      <c r="D1754" s="15">
        <f>IF(C1754=1, 1500 - SUMIFS($Y:$Y, $A:$A, A1754, $C:$C, C1754, $E:$E, "Approved", $Z:$Z, "&lt;&gt;PFA GC", $F:$F, "&lt;&gt;No"),
   IF(C1754=2, 1000 - SUMIFS($Y:$Y, $A:$A, A1754, $C:$C, C1754, $E:$E, "Approved", $Z:$Z, "&lt;&gt;PFA GC", $F:$F, "&lt;&gt;No"),
   IF(C1754&gt;=3, 500 - SUMIFS($Y:$Y, $A:$A, A1754, $C:$C, C1754, $E:$E, "Approved", $Z:$Z, "&lt;&gt;PFA GC", $F:$F, "&lt;&gt;No"), "")))</f>
        <v>1500</v>
      </c>
      <c r="E1754" s="29" t="s">
        <v>139</v>
      </c>
      <c r="F1754" s="28" t="s">
        <v>99</v>
      </c>
      <c r="H1754" s="23" t="s">
        <v>143</v>
      </c>
      <c r="I1754" s="23" t="s">
        <v>94</v>
      </c>
      <c r="J1754" s="23">
        <v>68901</v>
      </c>
      <c r="K1754" s="37" t="s">
        <v>106</v>
      </c>
      <c r="L1754" s="20">
        <v>16927</v>
      </c>
      <c r="M1754" s="37" t="s">
        <v>96</v>
      </c>
      <c r="N1754" s="37" t="s">
        <v>102</v>
      </c>
      <c r="O1754" s="37" t="s">
        <v>41</v>
      </c>
      <c r="P1754" s="37" t="s">
        <v>303</v>
      </c>
      <c r="Q1754" s="37" t="s">
        <v>114</v>
      </c>
      <c r="R1754" s="43" t="s">
        <v>486</v>
      </c>
      <c r="S1754" s="48">
        <v>2</v>
      </c>
      <c r="T1754" s="43">
        <v>1780.7</v>
      </c>
      <c r="U1754" s="7">
        <v>2</v>
      </c>
      <c r="V1754" s="48" t="s">
        <v>1145</v>
      </c>
      <c r="W1754" s="23" t="s">
        <v>844</v>
      </c>
      <c r="X1754" s="56" t="s">
        <v>45</v>
      </c>
      <c r="Y1754" s="10">
        <v>1000</v>
      </c>
      <c r="Z1754" s="12"/>
      <c r="AA1754" s="24"/>
      <c r="AB1754" s="51"/>
      <c r="AC1754" s="23"/>
      <c r="AE1754" s="23"/>
      <c r="AF1754" s="23"/>
    </row>
    <row r="1755" spans="1:32" ht="15" customHeight="1" x14ac:dyDescent="0.25">
      <c r="A1755" s="30" t="s">
        <v>2002</v>
      </c>
      <c r="B1755" s="25">
        <v>45686</v>
      </c>
      <c r="C1755" s="29">
        <f>YEAR(B1755) - YEAR(_xlfn.MINIFS($B:$B, $A:$A, A1755)) + 1</f>
        <v>2</v>
      </c>
      <c r="D1755" s="15">
        <f>IF(C1755=1, 1500 - SUMIFS($Y:$Y, $A:$A, A1755, $C:$C, C1755, $E:$E, "Approved", $Z:$Z, "&lt;&gt;PFA GC", $F:$F, "&lt;&gt;No"),
   IF(C1755=2, 1000 - SUMIFS($Y:$Y, $A:$A, A1755, $C:$C, C1755, $E:$E, "Approved", $Z:$Z, "&lt;&gt;PFA GC", $F:$F, "&lt;&gt;No"),
   IF(C1755&gt;=3, 500 - SUMIFS($Y:$Y, $A:$A, A1755, $C:$C, C1755, $E:$E, "Approved", $Z:$Z, "&lt;&gt;PFA GC", $F:$F, "&lt;&gt;No"), "")))</f>
        <v>1000</v>
      </c>
      <c r="E1755" s="29" t="s">
        <v>139</v>
      </c>
      <c r="F1755" s="49" t="s">
        <v>148</v>
      </c>
      <c r="G1755" s="28" t="s">
        <v>30</v>
      </c>
      <c r="H1755" s="23" t="s">
        <v>93</v>
      </c>
      <c r="I1755" s="23" t="s">
        <v>94</v>
      </c>
      <c r="J1755" s="23">
        <v>68516</v>
      </c>
      <c r="K1755" s="37" t="s">
        <v>95</v>
      </c>
      <c r="L1755" s="20">
        <v>20806</v>
      </c>
      <c r="M1755" s="37" t="s">
        <v>101</v>
      </c>
      <c r="N1755" s="37" t="s">
        <v>97</v>
      </c>
      <c r="O1755" s="37" t="s">
        <v>98</v>
      </c>
      <c r="P1755" s="37" t="s">
        <v>270</v>
      </c>
      <c r="Q1755" s="37" t="s">
        <v>114</v>
      </c>
      <c r="R1755" s="37" t="s">
        <v>486</v>
      </c>
      <c r="S1755" s="23">
        <v>1</v>
      </c>
      <c r="T1755" s="43">
        <v>1783.7</v>
      </c>
      <c r="U1755" s="7">
        <v>10</v>
      </c>
      <c r="V1755" s="41" t="s">
        <v>81</v>
      </c>
      <c r="W1755" s="23" t="s">
        <v>610</v>
      </c>
      <c r="X1755" s="9" t="s">
        <v>43</v>
      </c>
      <c r="Y1755" s="10">
        <v>928</v>
      </c>
      <c r="Z1755" s="23"/>
      <c r="AA1755" s="12"/>
      <c r="AB1755" s="51"/>
      <c r="AC1755" s="23"/>
      <c r="AE1755" s="23"/>
      <c r="AF1755" s="23"/>
    </row>
    <row r="1756" spans="1:32" ht="15" customHeight="1" x14ac:dyDescent="0.25">
      <c r="A1756" s="30" t="s">
        <v>2002</v>
      </c>
      <c r="B1756" s="25">
        <v>45686</v>
      </c>
      <c r="C1756" s="29">
        <f>YEAR(B1756) - YEAR(_xlfn.MINIFS($B:$B, $A:$A, A1756)) + 1</f>
        <v>2</v>
      </c>
      <c r="D1756" s="15">
        <f>IF(C1756=1, 1500 - SUMIFS($Y:$Y, $A:$A, A1756, $C:$C, C1756, $E:$E, "Approved", $Z:$Z, "&lt;&gt;PFA GC", $F:$F, "&lt;&gt;No"),
   IF(C1756=2, 1000 - SUMIFS($Y:$Y, $A:$A, A1756, $C:$C, C1756, $E:$E, "Approved", $Z:$Z, "&lt;&gt;PFA GC", $F:$F, "&lt;&gt;No"),
   IF(C1756&gt;=3, 500 - SUMIFS($Y:$Y, $A:$A, A1756, $C:$C, C1756, $E:$E, "Approved", $Z:$Z, "&lt;&gt;PFA GC", $F:$F, "&lt;&gt;No"), "")))</f>
        <v>1000</v>
      </c>
      <c r="E1756" s="29" t="s">
        <v>139</v>
      </c>
      <c r="F1756" s="49" t="s">
        <v>148</v>
      </c>
      <c r="G1756" s="28" t="s">
        <v>30</v>
      </c>
      <c r="H1756" s="23" t="s">
        <v>93</v>
      </c>
      <c r="I1756" s="23" t="s">
        <v>94</v>
      </c>
      <c r="J1756" s="23">
        <v>68516</v>
      </c>
      <c r="K1756" s="37" t="s">
        <v>95</v>
      </c>
      <c r="L1756" s="20">
        <v>20806</v>
      </c>
      <c r="M1756" s="37" t="s">
        <v>101</v>
      </c>
      <c r="N1756" s="37" t="s">
        <v>97</v>
      </c>
      <c r="O1756" s="37" t="s">
        <v>98</v>
      </c>
      <c r="P1756" s="37" t="s">
        <v>270</v>
      </c>
      <c r="Q1756" s="37" t="s">
        <v>114</v>
      </c>
      <c r="R1756" s="37" t="s">
        <v>486</v>
      </c>
      <c r="S1756" s="23">
        <v>1</v>
      </c>
      <c r="T1756" s="43">
        <v>1783.7</v>
      </c>
      <c r="U1756" s="7">
        <v>10</v>
      </c>
      <c r="V1756" s="41" t="s">
        <v>81</v>
      </c>
      <c r="W1756" s="23" t="s">
        <v>610</v>
      </c>
      <c r="X1756" s="9" t="s">
        <v>34</v>
      </c>
      <c r="Y1756" s="10">
        <v>100</v>
      </c>
      <c r="Z1756" s="23"/>
      <c r="AA1756" s="12"/>
      <c r="AB1756" s="51"/>
      <c r="AC1756" s="23"/>
      <c r="AE1756" s="23"/>
      <c r="AF1756" s="23"/>
    </row>
    <row r="1757" spans="1:32" ht="15" customHeight="1" x14ac:dyDescent="0.25">
      <c r="A1757" s="30" t="s">
        <v>2045</v>
      </c>
      <c r="B1757" s="25">
        <v>45686</v>
      </c>
      <c r="C1757" s="29">
        <f>YEAR(B1757) - YEAR(_xlfn.MINIFS($B:$B, $A:$A, A1757)) + 1</f>
        <v>1</v>
      </c>
      <c r="D1757" s="15">
        <f>IF(C1757=1, 1500 - SUMIFS($Y:$Y, $A:$A, A1757, $C:$C, C1757, $E:$E, "Approved", $Z:$Z, "&lt;&gt;PFA GC", $F:$F, "&lt;&gt;No"),
   IF(C1757=2, 1000 - SUMIFS($Y:$Y, $A:$A, A1757, $C:$C, C1757, $E:$E, "Approved", $Z:$Z, "&lt;&gt;PFA GC", $F:$F, "&lt;&gt;No"),
   IF(C1757&gt;=3, 500 - SUMIFS($Y:$Y, $A:$A, A1757, $C:$C, C1757, $E:$E, "Approved", $Z:$Z, "&lt;&gt;PFA GC", $F:$F, "&lt;&gt;No"), "")))</f>
        <v>1500</v>
      </c>
      <c r="E1757" s="29" t="s">
        <v>139</v>
      </c>
      <c r="F1757" s="28" t="s">
        <v>99</v>
      </c>
      <c r="H1757" s="23" t="s">
        <v>1144</v>
      </c>
      <c r="I1757" s="23" t="s">
        <v>471</v>
      </c>
      <c r="J1757" s="23">
        <v>51577</v>
      </c>
      <c r="K1757" s="37" t="s">
        <v>95</v>
      </c>
      <c r="L1757" s="20">
        <v>22654</v>
      </c>
      <c r="M1757" s="37" t="s">
        <v>96</v>
      </c>
      <c r="N1757" s="37" t="s">
        <v>97</v>
      </c>
      <c r="O1757" s="37" t="s">
        <v>98</v>
      </c>
      <c r="P1757" s="37" t="s">
        <v>270</v>
      </c>
      <c r="Q1757" s="37" t="s">
        <v>114</v>
      </c>
      <c r="R1757" s="43" t="s">
        <v>488</v>
      </c>
      <c r="S1757" s="48">
        <v>1</v>
      </c>
      <c r="T1757" s="43">
        <v>511</v>
      </c>
      <c r="U1757" s="7">
        <v>108</v>
      </c>
      <c r="V1757" s="48" t="s">
        <v>84</v>
      </c>
      <c r="W1757" s="23" t="s">
        <v>526</v>
      </c>
      <c r="X1757" s="56" t="s">
        <v>141</v>
      </c>
      <c r="Y1757" s="10">
        <v>1500</v>
      </c>
      <c r="Z1757" s="12"/>
      <c r="AA1757" s="24"/>
      <c r="AB1757" s="51"/>
      <c r="AC1757" s="23"/>
      <c r="AE1757" s="23"/>
      <c r="AF1757" s="23"/>
    </row>
    <row r="1758" spans="1:32" ht="15" customHeight="1" x14ac:dyDescent="0.25">
      <c r="A1758" s="30" t="s">
        <v>2048</v>
      </c>
      <c r="B1758" s="25">
        <v>45687</v>
      </c>
      <c r="C1758" s="29">
        <f>YEAR(B1758) - YEAR(_xlfn.MINIFS($B:$B, $A:$A, A1758)) + 1</f>
        <v>1</v>
      </c>
      <c r="D1758" s="15">
        <f>IF(C1758=1, 1500 - SUMIFS($Y:$Y, $A:$A, A1758, $C:$C, C1758, $E:$E, "Approved", $Z:$Z, "&lt;&gt;PFA GC", $F:$F, "&lt;&gt;No"),
   IF(C1758=2, 1000 - SUMIFS($Y:$Y, $A:$A, A1758, $C:$C, C1758, $E:$E, "Approved", $Z:$Z, "&lt;&gt;PFA GC", $F:$F, "&lt;&gt;No"),
   IF(C1758&gt;=3, 500 - SUMIFS($Y:$Y, $A:$A, A1758, $C:$C, C1758, $E:$E, "Approved", $Z:$Z, "&lt;&gt;PFA GC", $F:$F, "&lt;&gt;No"), "")))</f>
        <v>1500</v>
      </c>
      <c r="E1758" s="29" t="s">
        <v>139</v>
      </c>
      <c r="F1758" s="28" t="s">
        <v>99</v>
      </c>
      <c r="H1758" s="23" t="s">
        <v>93</v>
      </c>
      <c r="I1758" s="23" t="s">
        <v>94</v>
      </c>
      <c r="J1758" s="23">
        <v>68516</v>
      </c>
      <c r="K1758" s="37" t="s">
        <v>95</v>
      </c>
      <c r="L1758" s="20">
        <v>18797</v>
      </c>
      <c r="M1758" s="37" t="s">
        <v>101</v>
      </c>
      <c r="N1758" s="37" t="s">
        <v>102</v>
      </c>
      <c r="O1758" s="37" t="s">
        <v>98</v>
      </c>
      <c r="P1758" s="37" t="s">
        <v>270</v>
      </c>
      <c r="Q1758" s="37" t="s">
        <v>231</v>
      </c>
      <c r="R1758" s="43" t="s">
        <v>486</v>
      </c>
      <c r="S1758" s="48">
        <v>1</v>
      </c>
      <c r="T1758" s="43">
        <v>1358</v>
      </c>
      <c r="U1758" s="7">
        <v>8</v>
      </c>
      <c r="V1758" s="48" t="s">
        <v>85</v>
      </c>
      <c r="W1758" s="23" t="s">
        <v>107</v>
      </c>
      <c r="X1758" s="56" t="s">
        <v>43</v>
      </c>
      <c r="Y1758" s="10">
        <v>930</v>
      </c>
      <c r="Z1758" s="12"/>
      <c r="AA1758" s="24"/>
      <c r="AB1758" s="51"/>
      <c r="AC1758" s="23"/>
      <c r="AE1758" s="23"/>
      <c r="AF1758" s="23"/>
    </row>
    <row r="1759" spans="1:32" ht="15" customHeight="1" x14ac:dyDescent="0.25">
      <c r="A1759" s="30" t="s">
        <v>2049</v>
      </c>
      <c r="B1759" s="25">
        <v>45687</v>
      </c>
      <c r="C1759" s="29">
        <f>YEAR(B1759) - YEAR(_xlfn.MINIFS($B:$B, $A:$A, A1759)) + 1</f>
        <v>1</v>
      </c>
      <c r="D1759" s="15">
        <f>IF(C1759=1, 1500 - SUMIFS($Y:$Y, $A:$A, A1759, $C:$C, C1759, $E:$E, "Approved", $Z:$Z, "&lt;&gt;PFA GC", $F:$F, "&lt;&gt;No"),
   IF(C1759=2, 1000 - SUMIFS($Y:$Y, $A:$A, A1759, $C:$C, C1759, $E:$E, "Approved", $Z:$Z, "&lt;&gt;PFA GC", $F:$F, "&lt;&gt;No"),
   IF(C1759&gt;=3, 500 - SUMIFS($Y:$Y, $A:$A, A1759, $C:$C, C1759, $E:$E, "Approved", $Z:$Z, "&lt;&gt;PFA GC", $F:$F, "&lt;&gt;No"), "")))</f>
        <v>1500</v>
      </c>
      <c r="E1759" s="29" t="s">
        <v>139</v>
      </c>
      <c r="F1759" s="28" t="s">
        <v>99</v>
      </c>
      <c r="H1759" s="23" t="s">
        <v>1071</v>
      </c>
      <c r="I1759" s="23" t="s">
        <v>94</v>
      </c>
      <c r="J1759" s="23">
        <v>698863</v>
      </c>
      <c r="K1759" s="37" t="s">
        <v>95</v>
      </c>
      <c r="L1759" s="20">
        <v>25389</v>
      </c>
      <c r="M1759" s="37" t="s">
        <v>108</v>
      </c>
      <c r="N1759" s="37" t="s">
        <v>102</v>
      </c>
      <c r="O1759" s="37" t="s">
        <v>98</v>
      </c>
      <c r="P1759" s="37" t="s">
        <v>270</v>
      </c>
      <c r="Q1759" s="37" t="s">
        <v>114</v>
      </c>
      <c r="R1759" s="43" t="s">
        <v>507</v>
      </c>
      <c r="S1759" s="48">
        <v>1</v>
      </c>
      <c r="T1759" s="43">
        <v>2559.0500000000002</v>
      </c>
      <c r="U1759" s="7">
        <v>48</v>
      </c>
      <c r="V1759" s="48" t="s">
        <v>84</v>
      </c>
      <c r="W1759" s="23" t="s">
        <v>831</v>
      </c>
      <c r="X1759" s="56" t="s">
        <v>141</v>
      </c>
      <c r="Y1759" s="10">
        <v>950</v>
      </c>
      <c r="Z1759" s="12"/>
      <c r="AA1759" s="24"/>
      <c r="AB1759" s="51"/>
      <c r="AC1759" s="23"/>
      <c r="AE1759" s="23"/>
      <c r="AF1759" s="23"/>
    </row>
    <row r="1760" spans="1:32" ht="15" customHeight="1" x14ac:dyDescent="0.25">
      <c r="A1760" s="30" t="s">
        <v>2047</v>
      </c>
      <c r="B1760" s="25">
        <v>45687</v>
      </c>
      <c r="C1760" s="29">
        <f>YEAR(B1760) - YEAR(_xlfn.MINIFS($B:$B, $A:$A, A1760)) + 1</f>
        <v>1</v>
      </c>
      <c r="D1760" s="15">
        <f>IF(C1760=1, 1500 - SUMIFS($Y:$Y, $A:$A, A1760, $C:$C, C1760, $E:$E, "Approved", $Z:$Z, "&lt;&gt;PFA GC", $F:$F, "&lt;&gt;No"),
   IF(C1760=2, 1000 - SUMIFS($Y:$Y, $A:$A, A1760, $C:$C, C1760, $E:$E, "Approved", $Z:$Z, "&lt;&gt;PFA GC", $F:$F, "&lt;&gt;No"),
   IF(C1760&gt;=3, 500 - SUMIFS($Y:$Y, $A:$A, A1760, $C:$C, C1760, $E:$E, "Approved", $Z:$Z, "&lt;&gt;PFA GC", $F:$F, "&lt;&gt;No"), "")))</f>
        <v>1500</v>
      </c>
      <c r="E1760" s="29" t="s">
        <v>139</v>
      </c>
      <c r="F1760" s="28" t="s">
        <v>148</v>
      </c>
      <c r="G1760" s="28" t="s">
        <v>1147</v>
      </c>
      <c r="H1760" s="23" t="s">
        <v>133</v>
      </c>
      <c r="I1760" s="23" t="s">
        <v>94</v>
      </c>
      <c r="J1760" s="23">
        <v>68025</v>
      </c>
      <c r="K1760" s="37" t="s">
        <v>1148</v>
      </c>
      <c r="L1760" s="20">
        <v>25425</v>
      </c>
      <c r="M1760" s="37" t="s">
        <v>96</v>
      </c>
      <c r="N1760" s="37" t="s">
        <v>1149</v>
      </c>
      <c r="O1760" s="37" t="s">
        <v>98</v>
      </c>
      <c r="P1760" s="37" t="s">
        <v>1150</v>
      </c>
      <c r="Q1760" s="37" t="s">
        <v>114</v>
      </c>
      <c r="R1760" s="37" t="s">
        <v>507</v>
      </c>
      <c r="S1760" s="23"/>
      <c r="T1760" s="43">
        <v>1800</v>
      </c>
      <c r="U1760" s="7">
        <v>60</v>
      </c>
      <c r="V1760" s="48" t="s">
        <v>1136</v>
      </c>
      <c r="W1760" s="23" t="s">
        <v>1151</v>
      </c>
      <c r="X1760" s="9" t="s">
        <v>43</v>
      </c>
      <c r="Y1760" s="10">
        <v>1500</v>
      </c>
      <c r="Z1760" s="23"/>
      <c r="AA1760" s="12"/>
      <c r="AB1760" s="51"/>
      <c r="AC1760" s="23"/>
      <c r="AE1760" s="23"/>
      <c r="AF1760" s="23"/>
    </row>
    <row r="1761" spans="1:32" ht="15" customHeight="1" x14ac:dyDescent="0.25">
      <c r="A1761" s="30" t="s">
        <v>1842</v>
      </c>
      <c r="B1761" s="25">
        <v>45688</v>
      </c>
      <c r="C1761" s="29">
        <f>YEAR(B1761) - YEAR(_xlfn.MINIFS($B:$B, $A:$A, A1761)) + 1</f>
        <v>2</v>
      </c>
      <c r="D1761" s="15">
        <f>IF(C1761=1, 1500 - SUMIFS($Y:$Y, $A:$A, A1761, $C:$C, C1761, $E:$E, "Approved", $Z:$Z, "&lt;&gt;PFA GC", $F:$F, "&lt;&gt;No"),
   IF(C1761=2, 1000 - SUMIFS($Y:$Y, $A:$A, A1761, $C:$C, C1761, $E:$E, "Approved", $Z:$Z, "&lt;&gt;PFA GC", $F:$F, "&lt;&gt;No"),
   IF(C1761&gt;=3, 500 - SUMIFS($Y:$Y, $A:$A, A1761, $C:$C, C1761, $E:$E, "Approved", $Z:$Z, "&lt;&gt;PFA GC", $F:$F, "&lt;&gt;No"), "")))</f>
        <v>1000</v>
      </c>
      <c r="E1761" s="29" t="s">
        <v>139</v>
      </c>
      <c r="F1761" s="28" t="s">
        <v>99</v>
      </c>
      <c r="H1761" s="23" t="s">
        <v>446</v>
      </c>
      <c r="I1761" s="23" t="s">
        <v>94</v>
      </c>
      <c r="J1761" s="23">
        <v>68144</v>
      </c>
      <c r="K1761" s="37" t="s">
        <v>95</v>
      </c>
      <c r="L1761" s="20">
        <v>18368</v>
      </c>
      <c r="M1761" s="37" t="s">
        <v>111</v>
      </c>
      <c r="N1761" s="37" t="s">
        <v>102</v>
      </c>
      <c r="O1761" s="37" t="s">
        <v>98</v>
      </c>
      <c r="P1761" s="37" t="s">
        <v>270</v>
      </c>
      <c r="Q1761" s="37" t="s">
        <v>114</v>
      </c>
      <c r="R1761" s="43" t="s">
        <v>486</v>
      </c>
      <c r="S1761" s="48">
        <v>1</v>
      </c>
      <c r="T1761" s="43">
        <v>1321</v>
      </c>
      <c r="U1761" s="7">
        <v>15</v>
      </c>
      <c r="V1761" s="48" t="s">
        <v>32</v>
      </c>
      <c r="W1761" s="23" t="s">
        <v>890</v>
      </c>
      <c r="X1761" s="56" t="s">
        <v>45</v>
      </c>
      <c r="Y1761" s="10">
        <v>310</v>
      </c>
      <c r="Z1761" s="12"/>
      <c r="AA1761" s="24"/>
      <c r="AB1761" s="51"/>
      <c r="AC1761" s="23"/>
      <c r="AE1761" s="23"/>
      <c r="AF1761" s="23"/>
    </row>
    <row r="1762" spans="1:32" ht="15" customHeight="1" x14ac:dyDescent="0.25">
      <c r="A1762" s="30" t="s">
        <v>2052</v>
      </c>
      <c r="B1762" s="25">
        <v>45688</v>
      </c>
      <c r="C1762" s="29">
        <f>YEAR(B1762) - YEAR(_xlfn.MINIFS($B:$B, $A:$A, A1762)) + 1</f>
        <v>1</v>
      </c>
      <c r="D1762" s="15">
        <f>IF(C1762=1, 1500 - SUMIFS($Y:$Y, $A:$A, A1762, $C:$C, C1762, $E:$E, "Approved", $Z:$Z, "&lt;&gt;PFA GC", $F:$F, "&lt;&gt;No"),
   IF(C1762=2, 1000 - SUMIFS($Y:$Y, $A:$A, A1762, $C:$C, C1762, $E:$E, "Approved", $Z:$Z, "&lt;&gt;PFA GC", $F:$F, "&lt;&gt;No"),
   IF(C1762&gt;=3, 500 - SUMIFS($Y:$Y, $A:$A, A1762, $C:$C, C1762, $E:$E, "Approved", $Z:$Z, "&lt;&gt;PFA GC", $F:$F, "&lt;&gt;No"), "")))</f>
        <v>1500</v>
      </c>
      <c r="E1762" s="29" t="s">
        <v>139</v>
      </c>
      <c r="F1762" s="28" t="s">
        <v>99</v>
      </c>
      <c r="H1762" s="23" t="s">
        <v>1152</v>
      </c>
      <c r="I1762" s="23" t="s">
        <v>94</v>
      </c>
      <c r="J1762" s="23">
        <v>68720</v>
      </c>
      <c r="K1762" s="37" t="s">
        <v>95</v>
      </c>
      <c r="L1762" s="20">
        <v>21003</v>
      </c>
      <c r="M1762" s="37" t="s">
        <v>96</v>
      </c>
      <c r="N1762" s="37" t="s">
        <v>102</v>
      </c>
      <c r="O1762" s="37" t="s">
        <v>98</v>
      </c>
      <c r="P1762" s="37" t="s">
        <v>270</v>
      </c>
      <c r="Q1762" s="37" t="s">
        <v>114</v>
      </c>
      <c r="R1762" s="43" t="s">
        <v>115</v>
      </c>
      <c r="S1762" s="48">
        <v>2</v>
      </c>
      <c r="T1762" s="43">
        <v>2089</v>
      </c>
      <c r="U1762" s="7">
        <v>340</v>
      </c>
      <c r="V1762" s="48" t="s">
        <v>1142</v>
      </c>
      <c r="W1762" s="23" t="s">
        <v>130</v>
      </c>
      <c r="X1762" s="56" t="s">
        <v>141</v>
      </c>
      <c r="Y1762" s="10">
        <v>1000</v>
      </c>
      <c r="Z1762" s="12"/>
      <c r="AA1762" s="24"/>
      <c r="AB1762" s="51"/>
      <c r="AC1762" s="23"/>
      <c r="AE1762" s="23"/>
      <c r="AF1762" s="23"/>
    </row>
    <row r="1763" spans="1:32" ht="15" customHeight="1" x14ac:dyDescent="0.25">
      <c r="A1763" s="42" t="s">
        <v>1860</v>
      </c>
      <c r="B1763" s="32">
        <v>45688</v>
      </c>
      <c r="C1763" s="44">
        <f>YEAR(B1763) - YEAR(_xlfn.MINIFS($B:$B, $A:$A, A1763)) + 1</f>
        <v>2</v>
      </c>
      <c r="D1763" s="15">
        <f>IF(C1763=1, 1500 - SUMIFS($Y:$Y, $A:$A, A1763, $C:$C, C1763, $E:$E, "Approved", $Z:$Z, "&lt;&gt;PFA GC", $F:$F, "&lt;&gt;No"),
   IF(C1763=2, 1000 - SUMIFS($Y:$Y, $A:$A, A1763, $C:$C, C1763, $E:$E, "Approved", $Z:$Z, "&lt;&gt;PFA GC", $F:$F, "&lt;&gt;No"),
   IF(C1763&gt;=3, 500 - SUMIFS($Y:$Y, $A:$A, A1763, $C:$C, C1763, $E:$E, "Approved", $Z:$Z, "&lt;&gt;PFA GC", $F:$F, "&lt;&gt;No"), "")))</f>
        <v>1000</v>
      </c>
      <c r="E1763" s="44" t="s">
        <v>139</v>
      </c>
      <c r="F1763" s="28" t="s">
        <v>99</v>
      </c>
      <c r="G1763" s="28" t="s">
        <v>301</v>
      </c>
      <c r="H1763" s="41" t="s">
        <v>110</v>
      </c>
      <c r="I1763" s="23" t="s">
        <v>125</v>
      </c>
      <c r="J1763" s="41">
        <v>68355</v>
      </c>
      <c r="K1763" s="41" t="s">
        <v>95</v>
      </c>
      <c r="L1763" s="55">
        <v>22182</v>
      </c>
      <c r="M1763" s="41" t="s">
        <v>111</v>
      </c>
      <c r="N1763" s="41" t="s">
        <v>97</v>
      </c>
      <c r="O1763" s="41" t="s">
        <v>180</v>
      </c>
      <c r="P1763" s="41" t="s">
        <v>270</v>
      </c>
      <c r="Q1763" s="41" t="s">
        <v>114</v>
      </c>
      <c r="R1763" s="37" t="s">
        <v>115</v>
      </c>
      <c r="S1763" s="41">
        <v>1</v>
      </c>
      <c r="T1763" s="46">
        <v>4000</v>
      </c>
      <c r="U1763" s="7">
        <v>100</v>
      </c>
      <c r="V1763" s="41" t="s">
        <v>82</v>
      </c>
      <c r="W1763" s="41"/>
      <c r="X1763" s="9" t="s">
        <v>40</v>
      </c>
      <c r="Y1763" s="10">
        <v>500</v>
      </c>
      <c r="Z1763" s="41"/>
      <c r="AA1763" s="41"/>
      <c r="AB1763" s="63"/>
      <c r="AC1763" s="41"/>
      <c r="AD1763" s="23" t="s">
        <v>1153</v>
      </c>
      <c r="AE1763" s="23"/>
      <c r="AF1763" s="23"/>
    </row>
    <row r="1764" spans="1:32" ht="15" customHeight="1" x14ac:dyDescent="0.25">
      <c r="A1764" s="42" t="s">
        <v>1860</v>
      </c>
      <c r="B1764" s="32">
        <v>45688</v>
      </c>
      <c r="C1764" s="44">
        <f>YEAR(B1764) - YEAR(_xlfn.MINIFS($B:$B, $A:$A, A1764)) + 1</f>
        <v>2</v>
      </c>
      <c r="D1764" s="15">
        <f>IF(C1764=1, 1500 - SUMIFS($Y:$Y, $A:$A, A1764, $C:$C, C1764, $E:$E, "Approved", $Z:$Z, "&lt;&gt;PFA GC", $F:$F, "&lt;&gt;No"),
   IF(C1764=2, 1000 - SUMIFS($Y:$Y, $A:$A, A1764, $C:$C, C1764, $E:$E, "Approved", $Z:$Z, "&lt;&gt;PFA GC", $F:$F, "&lt;&gt;No"),
   IF(C1764&gt;=3, 500 - SUMIFS($Y:$Y, $A:$A, A1764, $C:$C, C1764, $E:$E, "Approved", $Z:$Z, "&lt;&gt;PFA GC", $F:$F, "&lt;&gt;No"), "")))</f>
        <v>1000</v>
      </c>
      <c r="E1764" s="44" t="s">
        <v>139</v>
      </c>
      <c r="F1764" s="28" t="s">
        <v>99</v>
      </c>
      <c r="G1764" s="28" t="s">
        <v>301</v>
      </c>
      <c r="H1764" s="41" t="s">
        <v>110</v>
      </c>
      <c r="I1764" s="23" t="s">
        <v>125</v>
      </c>
      <c r="J1764" s="41">
        <v>68355</v>
      </c>
      <c r="K1764" s="41" t="s">
        <v>95</v>
      </c>
      <c r="L1764" s="55">
        <v>22182</v>
      </c>
      <c r="M1764" s="41" t="s">
        <v>111</v>
      </c>
      <c r="N1764" s="41" t="s">
        <v>97</v>
      </c>
      <c r="O1764" s="41" t="s">
        <v>180</v>
      </c>
      <c r="P1764" s="41" t="s">
        <v>270</v>
      </c>
      <c r="Q1764" s="41" t="s">
        <v>114</v>
      </c>
      <c r="R1764" s="37" t="s">
        <v>115</v>
      </c>
      <c r="S1764" s="41">
        <v>1</v>
      </c>
      <c r="T1764" s="46">
        <v>4000</v>
      </c>
      <c r="U1764" s="7">
        <v>100</v>
      </c>
      <c r="V1764" s="41" t="s">
        <v>82</v>
      </c>
      <c r="W1764" s="41"/>
      <c r="X1764" s="9" t="s">
        <v>34</v>
      </c>
      <c r="Y1764" s="10">
        <v>500</v>
      </c>
      <c r="Z1764" s="41"/>
      <c r="AA1764" s="41"/>
      <c r="AB1764" s="63"/>
      <c r="AC1764" s="41"/>
      <c r="AD1764" s="23" t="s">
        <v>1153</v>
      </c>
      <c r="AE1764" s="23"/>
      <c r="AF1764" s="23"/>
    </row>
    <row r="1765" spans="1:32" ht="15" customHeight="1" x14ac:dyDescent="0.25">
      <c r="A1765" s="30" t="s">
        <v>2006</v>
      </c>
      <c r="B1765" s="25">
        <v>45688</v>
      </c>
      <c r="C1765" s="29">
        <f>YEAR(B1765) - YEAR(_xlfn.MINIFS($B:$B, $A:$A, A1765)) + 1</f>
        <v>2</v>
      </c>
      <c r="D1765" s="15">
        <f>IF(C1765=1, 1500 - SUMIFS($Y:$Y, $A:$A, A1765, $C:$C, C1765, $E:$E, "Approved", $Z:$Z, "&lt;&gt;PFA GC", $F:$F, "&lt;&gt;No"),
   IF(C1765=2, 1000 - SUMIFS($Y:$Y, $A:$A, A1765, $C:$C, C1765, $E:$E, "Approved", $Z:$Z, "&lt;&gt;PFA GC", $F:$F, "&lt;&gt;No"),
   IF(C1765&gt;=3, 500 - SUMIFS($Y:$Y, $A:$A, A1765, $C:$C, C1765, $E:$E, "Approved", $Z:$Z, "&lt;&gt;PFA GC", $F:$F, "&lt;&gt;No"), "")))</f>
        <v>1000</v>
      </c>
      <c r="E1765" s="29" t="s">
        <v>139</v>
      </c>
      <c r="F1765" s="28" t="s">
        <v>99</v>
      </c>
      <c r="H1765" s="23" t="s">
        <v>815</v>
      </c>
      <c r="I1765" s="23" t="s">
        <v>94</v>
      </c>
      <c r="J1765" s="23">
        <v>68025</v>
      </c>
      <c r="K1765" s="37" t="s">
        <v>95</v>
      </c>
      <c r="L1765" s="20">
        <v>22739</v>
      </c>
      <c r="M1765" s="37" t="s">
        <v>96</v>
      </c>
      <c r="N1765" s="37" t="s">
        <v>102</v>
      </c>
      <c r="O1765" s="37" t="s">
        <v>98</v>
      </c>
      <c r="P1765" s="37" t="s">
        <v>270</v>
      </c>
      <c r="Q1765" s="37" t="s">
        <v>114</v>
      </c>
      <c r="R1765" s="43" t="s">
        <v>507</v>
      </c>
      <c r="S1765" s="48">
        <v>2</v>
      </c>
      <c r="T1765" s="43">
        <v>2895</v>
      </c>
      <c r="U1765" s="7">
        <v>15</v>
      </c>
      <c r="V1765" s="48" t="s">
        <v>32</v>
      </c>
      <c r="W1765" s="23" t="s">
        <v>890</v>
      </c>
      <c r="X1765" s="56" t="s">
        <v>141</v>
      </c>
      <c r="Y1765" s="10">
        <v>1068.56</v>
      </c>
      <c r="Z1765" s="12"/>
      <c r="AA1765" s="24"/>
      <c r="AB1765" s="51"/>
      <c r="AC1765" s="23"/>
      <c r="AE1765" s="23"/>
      <c r="AF1765" s="23"/>
    </row>
    <row r="1766" spans="1:32" ht="15" customHeight="1" x14ac:dyDescent="0.25">
      <c r="A1766" s="27" t="s">
        <v>2050</v>
      </c>
      <c r="B1766" s="25">
        <v>45688</v>
      </c>
      <c r="C1766" s="29">
        <f>YEAR(B1766) - YEAR(_xlfn.MINIFS($B:$B, $A:$A, A1766)) + 1</f>
        <v>1</v>
      </c>
      <c r="D1766" s="15">
        <f>IF(C1766=1, 1500 - SUMIFS($Y:$Y, $A:$A, A1766, $C:$C, C1766, $E:$E, "Approved", $Z:$Z, "&lt;&gt;PFA GC", $F:$F, "&lt;&gt;No"),
   IF(C1766=2, 1000 - SUMIFS($Y:$Y, $A:$A, A1766, $C:$C, C1766, $E:$E, "Approved", $Z:$Z, "&lt;&gt;PFA GC", $F:$F, "&lt;&gt;No"),
   IF(C1766&gt;=3, 500 - SUMIFS($Y:$Y, $A:$A, A1766, $C:$C, C1766, $E:$E, "Approved", $Z:$Z, "&lt;&gt;PFA GC", $F:$F, "&lt;&gt;No"), "")))</f>
        <v>1500</v>
      </c>
      <c r="E1766" s="29" t="s">
        <v>139</v>
      </c>
      <c r="F1766" s="28" t="s">
        <v>99</v>
      </c>
      <c r="H1766" s="23" t="s">
        <v>143</v>
      </c>
      <c r="I1766" s="23" t="s">
        <v>94</v>
      </c>
      <c r="J1766" s="23">
        <v>68901</v>
      </c>
      <c r="K1766" s="37" t="s">
        <v>106</v>
      </c>
      <c r="L1766" s="20">
        <v>29496</v>
      </c>
      <c r="M1766" s="37" t="s">
        <v>101</v>
      </c>
      <c r="N1766" s="37" t="s">
        <v>97</v>
      </c>
      <c r="O1766" s="37" t="s">
        <v>41</v>
      </c>
      <c r="P1766" s="37" t="s">
        <v>303</v>
      </c>
      <c r="Q1766" s="37" t="s">
        <v>114</v>
      </c>
      <c r="R1766" s="43" t="s">
        <v>115</v>
      </c>
      <c r="S1766" s="48">
        <v>2</v>
      </c>
      <c r="T1766" s="43">
        <v>918</v>
      </c>
      <c r="U1766" s="7">
        <v>2</v>
      </c>
      <c r="V1766" s="48" t="s">
        <v>1145</v>
      </c>
      <c r="W1766" s="23" t="s">
        <v>844</v>
      </c>
      <c r="X1766" s="56" t="s">
        <v>43</v>
      </c>
      <c r="Y1766" s="10">
        <v>1500</v>
      </c>
      <c r="Z1766" s="12"/>
      <c r="AA1766" s="24"/>
      <c r="AB1766" s="51"/>
      <c r="AC1766" s="23"/>
      <c r="AE1766" s="23"/>
      <c r="AF1766" s="23"/>
    </row>
    <row r="1767" spans="1:32" ht="15" customHeight="1" x14ac:dyDescent="0.25">
      <c r="A1767" s="27" t="s">
        <v>2051</v>
      </c>
      <c r="B1767" s="25">
        <v>45688</v>
      </c>
      <c r="C1767" s="29">
        <f>YEAR(B1767) - YEAR(_xlfn.MINIFS($B:$B, $A:$A, A1767)) + 1</f>
        <v>1</v>
      </c>
      <c r="D1767" s="15">
        <f>IF(C1767=1, 1500 - SUMIFS($Y:$Y, $A:$A, A1767, $C:$C, C1767, $E:$E, "Approved", $Z:$Z, "&lt;&gt;PFA GC", $F:$F, "&lt;&gt;No"),
   IF(C1767=2, 1000 - SUMIFS($Y:$Y, $A:$A, A1767, $C:$C, C1767, $E:$E, "Approved", $Z:$Z, "&lt;&gt;PFA GC", $F:$F, "&lt;&gt;No"),
   IF(C1767&gt;=3, 500 - SUMIFS($Y:$Y, $A:$A, A1767, $C:$C, C1767, $E:$E, "Approved", $Z:$Z, "&lt;&gt;PFA GC", $F:$F, "&lt;&gt;No"), "")))</f>
        <v>1500</v>
      </c>
      <c r="E1767" s="16" t="s">
        <v>139</v>
      </c>
      <c r="F1767" s="28" t="s">
        <v>148</v>
      </c>
      <c r="H1767" s="23" t="s">
        <v>143</v>
      </c>
      <c r="I1767" s="23" t="s">
        <v>94</v>
      </c>
      <c r="J1767" s="23">
        <v>68901</v>
      </c>
      <c r="K1767" s="37" t="s">
        <v>106</v>
      </c>
      <c r="L1767" s="20">
        <v>29496</v>
      </c>
      <c r="M1767" s="37" t="s">
        <v>101</v>
      </c>
      <c r="N1767" s="37" t="s">
        <v>97</v>
      </c>
      <c r="O1767" s="37" t="s">
        <v>41</v>
      </c>
      <c r="P1767" s="37" t="s">
        <v>1154</v>
      </c>
      <c r="Q1767" s="37" t="s">
        <v>1155</v>
      </c>
      <c r="R1767" s="37" t="s">
        <v>1156</v>
      </c>
      <c r="S1767" s="23">
        <v>2</v>
      </c>
      <c r="T1767" s="43">
        <v>918</v>
      </c>
      <c r="U1767" s="7">
        <v>2</v>
      </c>
      <c r="V1767" s="22" t="s">
        <v>1157</v>
      </c>
      <c r="W1767" s="23" t="s">
        <v>1158</v>
      </c>
      <c r="X1767" s="9" t="s">
        <v>43</v>
      </c>
      <c r="Y1767" s="10">
        <v>1500</v>
      </c>
      <c r="Z1767" s="23"/>
      <c r="AA1767" s="12"/>
      <c r="AB1767" s="51"/>
      <c r="AC1767" s="23"/>
      <c r="AF1767" s="23"/>
    </row>
  </sheetData>
  <phoneticPr fontId="2" type="noConversion"/>
  <conditionalFormatting sqref="A1:A1048576">
    <cfRule type="duplicateValues" dxfId="14" priority="63"/>
  </conditionalFormatting>
  <conditionalFormatting sqref="A1333:A1724">
    <cfRule type="duplicateValues" dxfId="13" priority="64"/>
  </conditionalFormatting>
  <conditionalFormatting sqref="A1735">
    <cfRule type="duplicateValues" dxfId="12" priority="65"/>
  </conditionalFormatting>
  <conditionalFormatting sqref="A1742">
    <cfRule type="duplicateValues" dxfId="11" priority="66"/>
  </conditionalFormatting>
  <conditionalFormatting sqref="A1743">
    <cfRule type="duplicateValues" dxfId="10" priority="67"/>
  </conditionalFormatting>
  <conditionalFormatting sqref="A1744">
    <cfRule type="duplicateValues" dxfId="9" priority="68"/>
  </conditionalFormatting>
  <conditionalFormatting sqref="A1746">
    <cfRule type="duplicateValues" dxfId="8" priority="69"/>
  </conditionalFormatting>
  <conditionalFormatting sqref="A1767">
    <cfRule type="duplicateValues" dxfId="7" priority="70"/>
  </conditionalFormatting>
  <conditionalFormatting sqref="E1768:E1048576 D1:D1767">
    <cfRule type="cellIs" dxfId="6" priority="8" operator="lessThan">
      <formula>0</formula>
    </cfRule>
  </conditionalFormatting>
  <conditionalFormatting sqref="F1768:F1048576 E1:E1767">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G1768:G1048576 F1:F1767">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1768:F1048576 E1:E1767" xr:uid="{18B93A92-D761-4845-944E-4DD441928F39}">
      <formula1>"Approved,Pending,Denied"</formula1>
    </dataValidation>
    <dataValidation type="list" allowBlank="1" showInputMessage="1" showErrorMessage="1" sqref="Y1768:Y1048576 X1:X1767"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4.5" x14ac:dyDescent="0.35"/>
  <cols>
    <col min="1" max="1" width="29.81640625" customWidth="1"/>
    <col min="2" max="2" width="27.1796875" customWidth="1"/>
  </cols>
  <sheetData>
    <row r="1" spans="1:2" x14ac:dyDescent="0.35">
      <c r="A1" s="23" t="s">
        <v>2053</v>
      </c>
      <c r="B1" t="s">
        <v>1159</v>
      </c>
    </row>
    <row r="2" spans="1:2" x14ac:dyDescent="0.35">
      <c r="A2" s="24" t="s">
        <v>2054</v>
      </c>
      <c r="B2" t="s">
        <v>1164</v>
      </c>
    </row>
    <row r="3" spans="1:2" x14ac:dyDescent="0.35">
      <c r="A3" t="s">
        <v>1159</v>
      </c>
      <c r="B3" t="s">
        <v>1165</v>
      </c>
    </row>
    <row r="4" spans="1:2" x14ac:dyDescent="0.35">
      <c r="A4" t="s">
        <v>0</v>
      </c>
      <c r="B4" t="s">
        <v>1166</v>
      </c>
    </row>
    <row r="5" spans="1:2" x14ac:dyDescent="0.35">
      <c r="A5" t="s">
        <v>1</v>
      </c>
      <c r="B5" t="s">
        <v>1167</v>
      </c>
    </row>
    <row r="6" spans="1:2" x14ac:dyDescent="0.35">
      <c r="A6" t="s">
        <v>2</v>
      </c>
      <c r="B6" t="s">
        <v>1168</v>
      </c>
    </row>
    <row r="7" spans="1:2" x14ac:dyDescent="0.35">
      <c r="A7" t="s">
        <v>3</v>
      </c>
      <c r="B7" t="s">
        <v>1169</v>
      </c>
    </row>
    <row r="8" spans="1:2" x14ac:dyDescent="0.35">
      <c r="A8" t="s">
        <v>4</v>
      </c>
      <c r="B8" t="s">
        <v>2119</v>
      </c>
    </row>
    <row r="9" spans="1:2" x14ac:dyDescent="0.35">
      <c r="A9" t="s">
        <v>5</v>
      </c>
      <c r="B9" t="s">
        <v>1170</v>
      </c>
    </row>
    <row r="10" spans="1:2" x14ac:dyDescent="0.35">
      <c r="A10" t="s">
        <v>6</v>
      </c>
      <c r="B10" t="s">
        <v>1171</v>
      </c>
    </row>
    <row r="11" spans="1:2" x14ac:dyDescent="0.35">
      <c r="A11" t="s">
        <v>7</v>
      </c>
      <c r="B11" t="s">
        <v>1172</v>
      </c>
    </row>
    <row r="12" spans="1:2" x14ac:dyDescent="0.35">
      <c r="A12" t="s">
        <v>8</v>
      </c>
      <c r="B12" t="s">
        <v>1173</v>
      </c>
    </row>
    <row r="13" spans="1:2" x14ac:dyDescent="0.35">
      <c r="A13" t="s">
        <v>9</v>
      </c>
      <c r="B13" t="s">
        <v>1174</v>
      </c>
    </row>
    <row r="14" spans="1:2" x14ac:dyDescent="0.35">
      <c r="A14" t="s">
        <v>10</v>
      </c>
      <c r="B14" t="s">
        <v>1175</v>
      </c>
    </row>
    <row r="15" spans="1:2" x14ac:dyDescent="0.35">
      <c r="A15" t="s">
        <v>11</v>
      </c>
      <c r="B15" t="s">
        <v>1176</v>
      </c>
    </row>
    <row r="16" spans="1:2" x14ac:dyDescent="0.35">
      <c r="A16" t="s">
        <v>12</v>
      </c>
      <c r="B16" t="s">
        <v>1178</v>
      </c>
    </row>
    <row r="17" spans="1:2" x14ac:dyDescent="0.35">
      <c r="A17" t="s">
        <v>13</v>
      </c>
      <c r="B17" t="s">
        <v>1177</v>
      </c>
    </row>
    <row r="18" spans="1:2" x14ac:dyDescent="0.35">
      <c r="A18" t="s">
        <v>1179</v>
      </c>
      <c r="B18" t="s">
        <v>1180</v>
      </c>
    </row>
    <row r="19" spans="1:2" x14ac:dyDescent="0.35">
      <c r="A19" t="s">
        <v>14</v>
      </c>
      <c r="B19" t="s">
        <v>1181</v>
      </c>
    </row>
    <row r="20" spans="1:2" x14ac:dyDescent="0.35">
      <c r="A20" t="s">
        <v>15</v>
      </c>
      <c r="B20" t="s">
        <v>1182</v>
      </c>
    </row>
    <row r="21" spans="1:2" x14ac:dyDescent="0.35">
      <c r="A21" t="s">
        <v>16</v>
      </c>
      <c r="B21" t="s">
        <v>1183</v>
      </c>
    </row>
    <row r="22" spans="1:2" x14ac:dyDescent="0.35">
      <c r="A22" t="s">
        <v>17</v>
      </c>
      <c r="B22" t="s">
        <v>1184</v>
      </c>
    </row>
    <row r="23" spans="1:2" x14ac:dyDescent="0.35">
      <c r="A23" t="s">
        <v>18</v>
      </c>
      <c r="B23" t="s">
        <v>1185</v>
      </c>
    </row>
    <row r="24" spans="1:2" x14ac:dyDescent="0.35">
      <c r="A24" t="s">
        <v>19</v>
      </c>
      <c r="B24" t="s">
        <v>1186</v>
      </c>
    </row>
    <row r="25" spans="1:2" x14ac:dyDescent="0.35">
      <c r="A25" t="s">
        <v>1163</v>
      </c>
      <c r="B25" t="s">
        <v>1187</v>
      </c>
    </row>
    <row r="26" spans="1:2" x14ac:dyDescent="0.35">
      <c r="A26" t="s">
        <v>21</v>
      </c>
      <c r="B26" t="s">
        <v>1188</v>
      </c>
    </row>
    <row r="27" spans="1:2" x14ac:dyDescent="0.35">
      <c r="A27" t="s">
        <v>1160</v>
      </c>
      <c r="B27" t="s">
        <v>1189</v>
      </c>
    </row>
    <row r="28" spans="1:2" x14ac:dyDescent="0.35">
      <c r="A28" t="s">
        <v>23</v>
      </c>
      <c r="B28" t="s">
        <v>1190</v>
      </c>
    </row>
    <row r="29" spans="1:2" x14ac:dyDescent="0.35">
      <c r="A29" t="s">
        <v>1161</v>
      </c>
      <c r="B29" t="s">
        <v>1191</v>
      </c>
    </row>
    <row r="30" spans="1:2" x14ac:dyDescent="0.35">
      <c r="A30" t="s">
        <v>1162</v>
      </c>
      <c r="B30" t="s">
        <v>1192</v>
      </c>
    </row>
    <row r="31" spans="1:2" x14ac:dyDescent="0.35">
      <c r="A31" t="s">
        <v>25</v>
      </c>
      <c r="B31" t="s">
        <v>1193</v>
      </c>
    </row>
    <row r="32" spans="1:2" x14ac:dyDescent="0.35">
      <c r="A32" t="s">
        <v>26</v>
      </c>
      <c r="B32" t="s">
        <v>1194</v>
      </c>
    </row>
    <row r="33" spans="1:2" x14ac:dyDescent="0.35">
      <c r="A33" t="s">
        <v>27</v>
      </c>
      <c r="B33" t="s">
        <v>1195</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20FC0D5D-3E8F-4806-AB8F-7A3A1761C265}">
  <ds:schemaRefs>
    <ds:schemaRef ds:uri="http://schemas.microsoft.com/DataMashup"/>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Jared Dingman</cp:lastModifiedBy>
  <cp:revision/>
  <dcterms:created xsi:type="dcterms:W3CDTF">2022-04-14T15:03:08Z</dcterms:created>
  <dcterms:modified xsi:type="dcterms:W3CDTF">2025-05-06T17:13:37Z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