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X_Transactions_Brokerag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<sst xmlns="http://schemas.openxmlformats.org/spreadsheetml/2006/main" count="306" uniqueCount="169">
  <si>
    <t xml:space="preserve">Date</t>
  </si>
  <si>
    <t xml:space="preserve">Action</t>
  </si>
  <si>
    <t xml:space="preserve">Symbol</t>
  </si>
  <si>
    <t xml:space="preserve">Description</t>
  </si>
  <si>
    <t xml:space="preserve">Quantity</t>
  </si>
  <si>
    <t xml:space="preserve">Price</t>
  </si>
  <si>
    <t xml:space="preserve">Fees &amp; Comm</t>
  </si>
  <si>
    <t xml:space="preserve">Amount</t>
  </si>
  <si>
    <t xml:space="preserve">Approx_VIX_Level</t>
  </si>
  <si>
    <t xml:space="preserve">Comments</t>
  </si>
  <si>
    <t xml:space="preserve">08/01/2025</t>
  </si>
  <si>
    <t xml:space="preserve">Sell to Close</t>
  </si>
  <si>
    <t xml:space="preserve">VIX 09/17/2025 20.00 C</t>
  </si>
  <si>
    <t xml:space="preserve">CALL CBOE VOLATILITY IDX$20 EXP 09/17/25</t>
  </si>
  <si>
    <t xml:space="preserve">$3.05</t>
  </si>
  <si>
    <t xml:space="preserve">$5.40</t>
  </si>
  <si>
    <t xml:space="preserve">$1519.60</t>
  </si>
  <si>
    <t xml:space="preserve">Sold half of position due to theta drag, held remaining half for vol spike</t>
  </si>
  <si>
    <t xml:space="preserve">07/23/2025</t>
  </si>
  <si>
    <t xml:space="preserve">Buy to Open</t>
  </si>
  <si>
    <t xml:space="preserve">VIX 10/22/2025 21.00 C</t>
  </si>
  <si>
    <t xml:space="preserve">CALL CBOE VOLATILITY IDX$21 EXP 10/22/25</t>
  </si>
  <si>
    <t xml:space="preserve">$2.92</t>
  </si>
  <si>
    <t xml:space="preserve">$10.81</t>
  </si>
  <si>
    <t xml:space="preserve">-$2930.81</t>
  </si>
  <si>
    <t xml:space="preserve">Continued low volatility, opened long dated call position; VIX level at 4th historical decile</t>
  </si>
  <si>
    <t xml:space="preserve">07/17/2025</t>
  </si>
  <si>
    <t xml:space="preserve">VIX 10/22/2025 23.00 C</t>
  </si>
  <si>
    <t xml:space="preserve">CALL CBOE VOLATILITY IDX$23 EXP 10/22/25</t>
  </si>
  <si>
    <t xml:space="preserve">$2.75</t>
  </si>
  <si>
    <t xml:space="preserve">-$2760.81</t>
  </si>
  <si>
    <t xml:space="preserve">06/26/2025</t>
  </si>
  <si>
    <t xml:space="preserve">VIX 10/22/2025 22.00 C</t>
  </si>
  <si>
    <t xml:space="preserve">CALL CBOE VOLATILITY IDX$22 EXP 10/22/25</t>
  </si>
  <si>
    <t xml:space="preserve">$2.94</t>
  </si>
  <si>
    <t xml:space="preserve">-$2950.81</t>
  </si>
  <si>
    <t xml:space="preserve">Opened long dated call position; VIX level at 4th historical decile</t>
  </si>
  <si>
    <t xml:space="preserve">$3.00</t>
  </si>
  <si>
    <t xml:space="preserve">-$3010.81</t>
  </si>
  <si>
    <t xml:space="preserve">05/13/2025</t>
  </si>
  <si>
    <t xml:space="preserve">VIX 08/20/2025 45.00 P</t>
  </si>
  <si>
    <t xml:space="preserve">PUT CBOE VOLATILITY IDX $45 EXP 08/20/25</t>
  </si>
  <si>
    <t xml:space="preserve">$25.40</t>
  </si>
  <si>
    <t xml:space="preserve">$2.16</t>
  </si>
  <si>
    <t xml:space="preserve">$5077.84</t>
  </si>
  <si>
    <t xml:space="preserve">VIX 07/16/2025 45.00 P</t>
  </si>
  <si>
    <t xml:space="preserve">PUT CBOE VOLATILITY IDX $45 EXP 07/16/25</t>
  </si>
  <si>
    <t xml:space="preserve">$25.65</t>
  </si>
  <si>
    <t xml:space="preserve">$5127.84</t>
  </si>
  <si>
    <t xml:space="preserve">VIX 07/16/2025 36.00 P</t>
  </si>
  <si>
    <t xml:space="preserve">PUT CBOE VOLATILITY IDX $36 EXP 07/16/25</t>
  </si>
  <si>
    <t xml:space="preserve">$17.00</t>
  </si>
  <si>
    <t xml:space="preserve">$1.08</t>
  </si>
  <si>
    <t xml:space="preserve">$1698.92</t>
  </si>
  <si>
    <t xml:space="preserve">VIX 07/16/2025 29.00 P</t>
  </si>
  <si>
    <t xml:space="preserve">PUT CBOE VOLATILITY IDX $29 EXP 07/16/25</t>
  </si>
  <si>
    <t xml:space="preserve">$10.40</t>
  </si>
  <si>
    <t xml:space="preserve">$3.24</t>
  </si>
  <si>
    <t xml:space="preserve">$3116.76</t>
  </si>
  <si>
    <t xml:space="preserve">$16.90</t>
  </si>
  <si>
    <t xml:space="preserve">$3377.84</t>
  </si>
  <si>
    <t xml:space="preserve">$10.30</t>
  </si>
  <si>
    <t xml:space="preserve">$2057.84</t>
  </si>
  <si>
    <t xml:space="preserve">05/12/2025</t>
  </si>
  <si>
    <t xml:space="preserve">VIX 06/18/2025 45.00 P</t>
  </si>
  <si>
    <t xml:space="preserve">PUT CBOE VOLATILITY IDX $45 EXP 06/18/25</t>
  </si>
  <si>
    <t xml:space="preserve">$25.00</t>
  </si>
  <si>
    <t xml:space="preserve">$4997.84</t>
  </si>
  <si>
    <t xml:space="preserve">Market up on positive news of lowering tariffs with China; VIX down 15%, VVIX down 10%</t>
  </si>
  <si>
    <t xml:space="preserve">VIX 06/18/2025 27.00 P</t>
  </si>
  <si>
    <t xml:space="preserve">PUT CBOE VOLATILITY IDX $27 EXP 06/18/25</t>
  </si>
  <si>
    <t xml:space="preserve">$7.55</t>
  </si>
  <si>
    <t xml:space="preserve">$6.49</t>
  </si>
  <si>
    <t xml:space="preserve">$4523.51</t>
  </si>
  <si>
    <t xml:space="preserve">VIX 06/18/2025 36.00 P</t>
  </si>
  <si>
    <t xml:space="preserve">PUT CBOE VOLATILITY IDX $36 EXP 06/18/25</t>
  </si>
  <si>
    <t xml:space="preserve">$16.00</t>
  </si>
  <si>
    <t xml:space="preserve">$4796.76</t>
  </si>
  <si>
    <t xml:space="preserve">$7.40</t>
  </si>
  <si>
    <t xml:space="preserve">$4433.51</t>
  </si>
  <si>
    <t xml:space="preserve">05/07/2025</t>
  </si>
  <si>
    <t xml:space="preserve">VIX 05/21/2025 26.00 P</t>
  </si>
  <si>
    <t xml:space="preserve">PUT CBOE VOLATILITY IDX $26 EXP 05/21/25</t>
  </si>
  <si>
    <t xml:space="preserve">$3.55</t>
  </si>
  <si>
    <t xml:space="preserve">$4.32</t>
  </si>
  <si>
    <t xml:space="preserve">$1415.68</t>
  </si>
  <si>
    <t xml:space="preserve">Closed position ahead of Fed’s (Powell’s) comments</t>
  </si>
  <si>
    <t xml:space="preserve">VIX 05/21/2025 37.00 P</t>
  </si>
  <si>
    <t xml:space="preserve">PUT CBOE VOLATILITY IDX $37 EXP 05/21/25</t>
  </si>
  <si>
    <t xml:space="preserve">$13.75</t>
  </si>
  <si>
    <t xml:space="preserve">$4121.76</t>
  </si>
  <si>
    <t xml:space="preserve">05/02/2025</t>
  </si>
  <si>
    <t xml:space="preserve">$4.35</t>
  </si>
  <si>
    <t xml:space="preserve">$1735.68</t>
  </si>
  <si>
    <t xml:space="preserve">Sold half of remaining position due to vol spike concerns and theta</t>
  </si>
  <si>
    <t xml:space="preserve">04/24/2025</t>
  </si>
  <si>
    <t xml:space="preserve">$3.50</t>
  </si>
  <si>
    <t xml:space="preserve">$7.57</t>
  </si>
  <si>
    <t xml:space="preserve">$2442.43</t>
  </si>
  <si>
    <t xml:space="preserve">Sold half of position due to vol spike concerns and theta</t>
  </si>
  <si>
    <t xml:space="preserve">04/08/2025</t>
  </si>
  <si>
    <t xml:space="preserve">$4.55</t>
  </si>
  <si>
    <t xml:space="preserve">-$1824.32</t>
  </si>
  <si>
    <t xml:space="preserve">Averaged down on existing position</t>
  </si>
  <si>
    <t xml:space="preserve">04/07/2025</t>
  </si>
  <si>
    <t xml:space="preserve">$21.75</t>
  </si>
  <si>
    <t xml:space="preserve">-$4352.16</t>
  </si>
  <si>
    <t xml:space="preserve">$21.55</t>
  </si>
  <si>
    <t xml:space="preserve">-$4312.16</t>
  </si>
  <si>
    <t xml:space="preserve">$18.85</t>
  </si>
  <si>
    <t xml:space="preserve">-$3772.16</t>
  </si>
  <si>
    <t xml:space="preserve">04/04/2025</t>
  </si>
  <si>
    <t xml:space="preserve">$4.10</t>
  </si>
  <si>
    <t xml:space="preserve">-$4110.81</t>
  </si>
  <si>
    <t xml:space="preserve">$13.80</t>
  </si>
  <si>
    <t xml:space="preserve">-$4143.24</t>
  </si>
  <si>
    <t xml:space="preserve">$13.20</t>
  </si>
  <si>
    <t xml:space="preserve">-$3963.24</t>
  </si>
  <si>
    <t xml:space="preserve">$13.40</t>
  </si>
  <si>
    <t xml:space="preserve">-$4023.24</t>
  </si>
  <si>
    <t xml:space="preserve">04/03/2025</t>
  </si>
  <si>
    <t xml:space="preserve">$8.55</t>
  </si>
  <si>
    <t xml:space="preserve">-$4280.40</t>
  </si>
  <si>
    <t xml:space="preserve">$7.05</t>
  </si>
  <si>
    <t xml:space="preserve">$8.65</t>
  </si>
  <si>
    <t xml:space="preserve">-$5648.65</t>
  </si>
  <si>
    <t xml:space="preserve">03/24/2025</t>
  </si>
  <si>
    <t xml:space="preserve">VIX 04/16/2025 25.00 P</t>
  </si>
  <si>
    <t xml:space="preserve">PUT CBOE VOLATILITY IDX $25 EXP 04/16/25</t>
  </si>
  <si>
    <t xml:space="preserve">$7.00</t>
  </si>
  <si>
    <t xml:space="preserve">$3494.60</t>
  </si>
  <si>
    <t xml:space="preserve">03/10/2025</t>
  </si>
  <si>
    <t xml:space="preserve">$7.10</t>
  </si>
  <si>
    <t xml:space="preserve">-$3555.40</t>
  </si>
  <si>
    <t xml:space="preserve">Missed opportunity to close position for 20% profit before vol spike in early April 2025</t>
  </si>
  <si>
    <t xml:space="preserve">03/04/2025</t>
  </si>
  <si>
    <t xml:space="preserve">$5.65</t>
  </si>
  <si>
    <t xml:space="preserve">-$2830.40</t>
  </si>
  <si>
    <t xml:space="preserve">11/27/2024</t>
  </si>
  <si>
    <t xml:space="preserve">VIX 12/18/2024 30.00 P</t>
  </si>
  <si>
    <t xml:space="preserve">PUT CBOE VOLATILITY IDX $30 EXP 12/18/24</t>
  </si>
  <si>
    <t xml:space="preserve">$14.95</t>
  </si>
  <si>
    <t xml:space="preserve">$1493.92</t>
  </si>
  <si>
    <t xml:space="preserve">11/04/2024</t>
  </si>
  <si>
    <t xml:space="preserve">VIX 11/20/2024 25.00 P</t>
  </si>
  <si>
    <t xml:space="preserve">PUT CBOE VOLATILITY IDX $25 EXP 11/20/24</t>
  </si>
  <si>
    <t xml:space="preserve">$6.10</t>
  </si>
  <si>
    <t xml:space="preserve">$1217.84</t>
  </si>
  <si>
    <t xml:space="preserve">09/18/2024</t>
  </si>
  <si>
    <t xml:space="preserve">VIX 10/16/2024 40.00 P</t>
  </si>
  <si>
    <t xml:space="preserve">PUT CBOE VOLATILITY IDX $40 EXP 10/16/24</t>
  </si>
  <si>
    <t xml:space="preserve">$21.54</t>
  </si>
  <si>
    <t xml:space="preserve">$2152.92</t>
  </si>
  <si>
    <t xml:space="preserve">08/21/2024</t>
  </si>
  <si>
    <t xml:space="preserve">VIX 09/18/2024 34.00 P</t>
  </si>
  <si>
    <t xml:space="preserve">PUT CBOE VOLATILITY IDX $34 EXP 09/18/24</t>
  </si>
  <si>
    <t xml:space="preserve">$17.95</t>
  </si>
  <si>
    <t xml:space="preserve">$1793.92</t>
  </si>
  <si>
    <t xml:space="preserve">08/07/2024</t>
  </si>
  <si>
    <t xml:space="preserve">$5.90</t>
  </si>
  <si>
    <t xml:space="preserve">-$1182.16</t>
  </si>
  <si>
    <t xml:space="preserve">08/06/2024</t>
  </si>
  <si>
    <t xml:space="preserve">$10.25</t>
  </si>
  <si>
    <t xml:space="preserve">-$1026.08</t>
  </si>
  <si>
    <t xml:space="preserve">08/05/2024</t>
  </si>
  <si>
    <t xml:space="preserve">$10.95</t>
  </si>
  <si>
    <t xml:space="preserve">-$1096.08</t>
  </si>
  <si>
    <t xml:space="preserve">$16.35</t>
  </si>
  <si>
    <t xml:space="preserve">-$1636.08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</si>
</sst>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0.48"/>
    <col collapsed="false" customWidth="true" hidden="false" outlineLevel="0" max="2" min="2" style="0" width="11.86"/>
    <col collapsed="false" customWidth="true" hidden="false" outlineLevel="0" max="3" min="3" style="0" width="20.91"/>
    <col collapsed="false" customWidth="true" hidden="false" outlineLevel="0" max="4" min="4" style="0" width="41.08"/>
    <col collapsed="false" customWidth="true" hidden="false" outlineLevel="0" max="5" min="5" style="0" width="8.11"/>
    <col collapsed="false" customWidth="true" hidden="false" outlineLevel="0" max="6" min="6" style="0" width="7"/>
    <col collapsed="false" customWidth="true" hidden="false" outlineLevel="0" max="7" min="7" style="0" width="12.56"/>
    <col collapsed="false" customWidth="true" hidden="false" outlineLevel="0" max="8" min="8" style="0" width="9.51"/>
    <col collapsed="false" customWidth="true" hidden="false" outlineLevel="0" max="9" min="9" style="0" width="15.62"/>
    <col collapsed="false" customWidth="true" hidden="false" outlineLevel="0" max="10" min="10" style="0" width="71.5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2" t="s">
        <v>10</v>
      </c>
      <c r="B2" s="0" t="s">
        <v>11</v>
      </c>
      <c r="C2" s="0" t="s">
        <v>12</v>
      </c>
      <c r="D2" s="0" t="s">
        <v>13</v>
      </c>
      <c r="E2" s="0" t="n">
        <v>5</v>
      </c>
      <c r="F2" s="2" t="s">
        <v>14</v>
      </c>
      <c r="G2" s="2" t="s">
        <v>15</v>
      </c>
      <c r="H2" s="2" t="s">
        <v>16</v>
      </c>
      <c r="I2" s="0" t="n">
        <v>20.48</v>
      </c>
      <c r="J2" s="0" t="s">
        <v>17</v>
      </c>
    </row>
    <row r="3" customFormat="false" ht="12.8" hidden="false" customHeight="false" outlineLevel="0" collapsed="false">
      <c r="A3" s="2" t="s">
        <v>18</v>
      </c>
      <c r="B3" s="0" t="s">
        <v>19</v>
      </c>
      <c r="C3" s="0" t="s">
        <v>20</v>
      </c>
      <c r="D3" s="0" t="s">
        <v>21</v>
      </c>
      <c r="E3" s="0" t="n">
        <v>10</v>
      </c>
      <c r="F3" s="2" t="s">
        <v>22</v>
      </c>
      <c r="G3" s="2" t="s">
        <v>23</v>
      </c>
      <c r="H3" s="2" t="s">
        <v>24</v>
      </c>
      <c r="I3" s="0" t="n">
        <v>15.4</v>
      </c>
      <c r="J3" s="1" t="s">
        <v>25</v>
      </c>
    </row>
    <row r="4" customFormat="false" ht="12.8" hidden="false" customHeight="false" outlineLevel="0" collapsed="false">
      <c r="A4" s="2" t="s">
        <v>26</v>
      </c>
      <c r="B4" s="0" t="s">
        <v>19</v>
      </c>
      <c r="C4" s="0" t="s">
        <v>27</v>
      </c>
      <c r="D4" s="0" t="s">
        <v>28</v>
      </c>
      <c r="E4" s="0" t="n">
        <v>10</v>
      </c>
      <c r="F4" s="2" t="s">
        <v>29</v>
      </c>
      <c r="G4" s="2" t="s">
        <v>23</v>
      </c>
      <c r="H4" s="2" t="s">
        <v>30</v>
      </c>
      <c r="I4" s="3" t="n">
        <v>16.86</v>
      </c>
      <c r="J4" s="1" t="s">
        <v>25</v>
      </c>
    </row>
    <row r="5" customFormat="false" ht="12.8" hidden="false" customHeight="false" outlineLevel="0" collapsed="false">
      <c r="A5" s="2" t="s">
        <v>31</v>
      </c>
      <c r="B5" s="0" t="s">
        <v>19</v>
      </c>
      <c r="C5" s="0" t="s">
        <v>32</v>
      </c>
      <c r="D5" s="0" t="s">
        <v>33</v>
      </c>
      <c r="E5" s="0" t="n">
        <v>10</v>
      </c>
      <c r="F5" s="2" t="s">
        <v>34</v>
      </c>
      <c r="G5" s="2" t="s">
        <v>23</v>
      </c>
      <c r="H5" s="2" t="s">
        <v>35</v>
      </c>
      <c r="I5" s="1" t="n">
        <v>16.43</v>
      </c>
      <c r="J5" s="1" t="s">
        <v>36</v>
      </c>
    </row>
    <row r="6" customFormat="false" ht="12.8" hidden="false" customHeight="false" outlineLevel="0" collapsed="false">
      <c r="A6" s="2" t="s">
        <v>31</v>
      </c>
      <c r="B6" s="0" t="s">
        <v>19</v>
      </c>
      <c r="C6" s="0" t="s">
        <v>12</v>
      </c>
      <c r="D6" s="0" t="s">
        <v>13</v>
      </c>
      <c r="E6" s="0" t="n">
        <v>10</v>
      </c>
      <c r="F6" s="2" t="s">
        <v>37</v>
      </c>
      <c r="G6" s="2" t="s">
        <v>23</v>
      </c>
      <c r="H6" s="2" t="s">
        <v>38</v>
      </c>
      <c r="I6" s="1" t="n">
        <v>16.37</v>
      </c>
      <c r="J6" s="1" t="s">
        <v>36</v>
      </c>
    </row>
    <row r="7" customFormat="false" ht="12.8" hidden="false" customHeight="false" outlineLevel="0" collapsed="false">
      <c r="A7" s="2" t="s">
        <v>39</v>
      </c>
      <c r="B7" s="0" t="s">
        <v>11</v>
      </c>
      <c r="C7" s="0" t="s">
        <v>40</v>
      </c>
      <c r="D7" s="0" t="s">
        <v>41</v>
      </c>
      <c r="E7" s="0" t="n">
        <v>2</v>
      </c>
      <c r="F7" s="2" t="s">
        <v>42</v>
      </c>
      <c r="G7" s="2" t="s">
        <v>43</v>
      </c>
      <c r="H7" s="2" t="s">
        <v>44</v>
      </c>
      <c r="I7" s="1" t="n">
        <v>18.06</v>
      </c>
      <c r="J7" s="1"/>
    </row>
    <row r="8" customFormat="false" ht="12.8" hidden="false" customHeight="false" outlineLevel="0" collapsed="false">
      <c r="A8" s="2" t="s">
        <v>39</v>
      </c>
      <c r="B8" s="0" t="s">
        <v>11</v>
      </c>
      <c r="C8" s="0" t="s">
        <v>45</v>
      </c>
      <c r="D8" s="0" t="s">
        <v>46</v>
      </c>
      <c r="E8" s="0" t="n">
        <v>2</v>
      </c>
      <c r="F8" s="2" t="s">
        <v>47</v>
      </c>
      <c r="G8" s="2" t="s">
        <v>43</v>
      </c>
      <c r="H8" s="2" t="s">
        <v>48</v>
      </c>
      <c r="I8" s="1" t="n">
        <v>17.96</v>
      </c>
      <c r="J8" s="1"/>
    </row>
    <row r="9" customFormat="false" ht="12.8" hidden="false" customHeight="false" outlineLevel="0" collapsed="false">
      <c r="A9" s="2" t="s">
        <v>39</v>
      </c>
      <c r="B9" s="0" t="s">
        <v>11</v>
      </c>
      <c r="C9" s="0" t="s">
        <v>49</v>
      </c>
      <c r="D9" s="0" t="s">
        <v>50</v>
      </c>
      <c r="E9" s="0" t="n">
        <v>1</v>
      </c>
      <c r="F9" s="2" t="s">
        <v>51</v>
      </c>
      <c r="G9" s="2" t="s">
        <v>52</v>
      </c>
      <c r="H9" s="2" t="s">
        <v>53</v>
      </c>
      <c r="I9" s="1" t="n">
        <v>17.79</v>
      </c>
      <c r="J9" s="1"/>
    </row>
    <row r="10" customFormat="false" ht="12.8" hidden="false" customHeight="false" outlineLevel="0" collapsed="false">
      <c r="A10" s="2" t="s">
        <v>39</v>
      </c>
      <c r="B10" s="0" t="s">
        <v>11</v>
      </c>
      <c r="C10" s="0" t="s">
        <v>54</v>
      </c>
      <c r="D10" s="0" t="s">
        <v>55</v>
      </c>
      <c r="E10" s="0" t="n">
        <v>3</v>
      </c>
      <c r="F10" s="2" t="s">
        <v>56</v>
      </c>
      <c r="G10" s="2" t="s">
        <v>57</v>
      </c>
      <c r="H10" s="2" t="s">
        <v>58</v>
      </c>
      <c r="I10" s="1" t="n">
        <v>17.72</v>
      </c>
      <c r="J10" s="1"/>
    </row>
    <row r="11" customFormat="false" ht="12.8" hidden="false" customHeight="false" outlineLevel="0" collapsed="false">
      <c r="A11" s="2" t="s">
        <v>39</v>
      </c>
      <c r="B11" s="0" t="s">
        <v>11</v>
      </c>
      <c r="C11" s="0" t="s">
        <v>49</v>
      </c>
      <c r="D11" s="0" t="s">
        <v>50</v>
      </c>
      <c r="E11" s="0" t="n">
        <v>2</v>
      </c>
      <c r="F11" s="2" t="s">
        <v>59</v>
      </c>
      <c r="G11" s="2" t="s">
        <v>43</v>
      </c>
      <c r="H11" s="2" t="s">
        <v>60</v>
      </c>
      <c r="I11" s="1" t="n">
        <v>17.72</v>
      </c>
      <c r="J11" s="1"/>
    </row>
    <row r="12" customFormat="false" ht="12.8" hidden="false" customHeight="false" outlineLevel="0" collapsed="false">
      <c r="A12" s="2" t="s">
        <v>39</v>
      </c>
      <c r="B12" s="0" t="s">
        <v>11</v>
      </c>
      <c r="C12" s="0" t="s">
        <v>54</v>
      </c>
      <c r="D12" s="0" t="s">
        <v>55</v>
      </c>
      <c r="E12" s="0" t="n">
        <v>2</v>
      </c>
      <c r="F12" s="2" t="s">
        <v>61</v>
      </c>
      <c r="G12" s="2" t="s">
        <v>43</v>
      </c>
      <c r="H12" s="2" t="s">
        <v>62</v>
      </c>
      <c r="I12" s="1" t="n">
        <v>17.68</v>
      </c>
      <c r="J12" s="1"/>
    </row>
    <row r="13" customFormat="false" ht="12.8" hidden="false" customHeight="false" outlineLevel="0" collapsed="false">
      <c r="A13" s="2" t="s">
        <v>63</v>
      </c>
      <c r="B13" s="0" t="s">
        <v>11</v>
      </c>
      <c r="C13" s="0" t="s">
        <v>64</v>
      </c>
      <c r="D13" s="0" t="s">
        <v>65</v>
      </c>
      <c r="E13" s="0" t="n">
        <v>2</v>
      </c>
      <c r="F13" s="2" t="s">
        <v>66</v>
      </c>
      <c r="G13" s="2" t="s">
        <v>43</v>
      </c>
      <c r="H13" s="2" t="s">
        <v>67</v>
      </c>
      <c r="I13" s="1" t="n">
        <v>19.24</v>
      </c>
      <c r="J13" s="1" t="s">
        <v>68</v>
      </c>
    </row>
    <row r="14" customFormat="false" ht="12.8" hidden="false" customHeight="false" outlineLevel="0" collapsed="false">
      <c r="A14" s="2" t="s">
        <v>63</v>
      </c>
      <c r="B14" s="0" t="s">
        <v>11</v>
      </c>
      <c r="C14" s="0" t="s">
        <v>69</v>
      </c>
      <c r="D14" s="0" t="s">
        <v>70</v>
      </c>
      <c r="E14" s="0" t="n">
        <v>6</v>
      </c>
      <c r="F14" s="2" t="s">
        <v>71</v>
      </c>
      <c r="G14" s="2" t="s">
        <v>72</v>
      </c>
      <c r="H14" s="2" t="s">
        <v>73</v>
      </c>
      <c r="I14" s="1" t="n">
        <v>19.05</v>
      </c>
      <c r="J14" s="1" t="s">
        <v>68</v>
      </c>
    </row>
    <row r="15" customFormat="false" ht="12.8" hidden="false" customHeight="false" outlineLevel="0" collapsed="false">
      <c r="A15" s="2" t="s">
        <v>63</v>
      </c>
      <c r="B15" s="0" t="s">
        <v>11</v>
      </c>
      <c r="C15" s="0" t="s">
        <v>74</v>
      </c>
      <c r="D15" s="0" t="s">
        <v>75</v>
      </c>
      <c r="E15" s="0" t="n">
        <v>3</v>
      </c>
      <c r="F15" s="2" t="s">
        <v>76</v>
      </c>
      <c r="G15" s="2" t="s">
        <v>57</v>
      </c>
      <c r="H15" s="2" t="s">
        <v>77</v>
      </c>
      <c r="I15" s="1" t="n">
        <v>19.14</v>
      </c>
      <c r="J15" s="1" t="s">
        <v>68</v>
      </c>
    </row>
    <row r="16" customFormat="false" ht="12.8" hidden="false" customHeight="false" outlineLevel="0" collapsed="false">
      <c r="A16" s="2" t="s">
        <v>63</v>
      </c>
      <c r="B16" s="0" t="s">
        <v>11</v>
      </c>
      <c r="C16" s="0" t="s">
        <v>69</v>
      </c>
      <c r="D16" s="0" t="s">
        <v>70</v>
      </c>
      <c r="E16" s="0" t="n">
        <v>6</v>
      </c>
      <c r="F16" s="2" t="s">
        <v>78</v>
      </c>
      <c r="G16" s="2" t="s">
        <v>72</v>
      </c>
      <c r="H16" s="2" t="s">
        <v>79</v>
      </c>
      <c r="I16" s="1" t="n">
        <v>19.47</v>
      </c>
      <c r="J16" s="1" t="s">
        <v>68</v>
      </c>
    </row>
    <row r="17" customFormat="false" ht="12.8" hidden="false" customHeight="false" outlineLevel="0" collapsed="false">
      <c r="A17" s="2" t="s">
        <v>80</v>
      </c>
      <c r="B17" s="0" t="s">
        <v>11</v>
      </c>
      <c r="C17" s="0" t="s">
        <v>81</v>
      </c>
      <c r="D17" s="0" t="s">
        <v>82</v>
      </c>
      <c r="E17" s="0" t="n">
        <v>4</v>
      </c>
      <c r="F17" s="2" t="s">
        <v>83</v>
      </c>
      <c r="G17" s="2" t="s">
        <v>84</v>
      </c>
      <c r="H17" s="2" t="s">
        <v>85</v>
      </c>
      <c r="I17" s="1" t="n">
        <v>24.49</v>
      </c>
      <c r="J17" s="1" t="s">
        <v>86</v>
      </c>
    </row>
    <row r="18" customFormat="false" ht="12.8" hidden="false" customHeight="false" outlineLevel="0" collapsed="false">
      <c r="A18" s="2" t="s">
        <v>80</v>
      </c>
      <c r="B18" s="0" t="s">
        <v>11</v>
      </c>
      <c r="C18" s="0" t="s">
        <v>87</v>
      </c>
      <c r="D18" s="0" t="s">
        <v>88</v>
      </c>
      <c r="E18" s="0" t="n">
        <v>3</v>
      </c>
      <c r="F18" s="2" t="s">
        <v>89</v>
      </c>
      <c r="G18" s="2" t="s">
        <v>57</v>
      </c>
      <c r="H18" s="2" t="s">
        <v>90</v>
      </c>
      <c r="I18" s="1" t="n">
        <v>24.51</v>
      </c>
      <c r="J18" s="1" t="s">
        <v>86</v>
      </c>
    </row>
    <row r="19" customFormat="false" ht="12.8" hidden="false" customHeight="false" outlineLevel="0" collapsed="false">
      <c r="A19" s="2" t="s">
        <v>91</v>
      </c>
      <c r="B19" s="0" t="s">
        <v>11</v>
      </c>
      <c r="C19" s="0" t="s">
        <v>81</v>
      </c>
      <c r="D19" s="0" t="s">
        <v>82</v>
      </c>
      <c r="E19" s="0" t="n">
        <v>4</v>
      </c>
      <c r="F19" s="2" t="s">
        <v>92</v>
      </c>
      <c r="G19" s="2" t="s">
        <v>84</v>
      </c>
      <c r="H19" s="2" t="s">
        <v>93</v>
      </c>
      <c r="I19" s="1" t="n">
        <v>22.73</v>
      </c>
      <c r="J19" s="1" t="s">
        <v>94</v>
      </c>
    </row>
    <row r="20" customFormat="false" ht="12.8" hidden="false" customHeight="false" outlineLevel="0" collapsed="false">
      <c r="A20" s="2" t="s">
        <v>95</v>
      </c>
      <c r="B20" s="0" t="s">
        <v>11</v>
      </c>
      <c r="C20" s="0" t="s">
        <v>81</v>
      </c>
      <c r="D20" s="0" t="s">
        <v>82</v>
      </c>
      <c r="E20" s="0" t="n">
        <v>7</v>
      </c>
      <c r="F20" s="2" t="s">
        <v>96</v>
      </c>
      <c r="G20" s="2" t="s">
        <v>97</v>
      </c>
      <c r="H20" s="2" t="s">
        <v>98</v>
      </c>
      <c r="I20" s="1" t="n">
        <v>27.37</v>
      </c>
      <c r="J20" s="1" t="s">
        <v>99</v>
      </c>
    </row>
    <row r="21" customFormat="false" ht="12.8" hidden="false" customHeight="false" outlineLevel="0" collapsed="false">
      <c r="A21" s="2" t="s">
        <v>100</v>
      </c>
      <c r="B21" s="0" t="s">
        <v>19</v>
      </c>
      <c r="C21" s="0" t="s">
        <v>69</v>
      </c>
      <c r="D21" s="0" t="s">
        <v>70</v>
      </c>
      <c r="E21" s="0" t="n">
        <v>4</v>
      </c>
      <c r="F21" s="2" t="s">
        <v>101</v>
      </c>
      <c r="G21" s="2" t="s">
        <v>84</v>
      </c>
      <c r="H21" s="2" t="s">
        <v>102</v>
      </c>
      <c r="I21" s="1" t="n">
        <v>55.44</v>
      </c>
      <c r="J21" s="1" t="s">
        <v>103</v>
      </c>
    </row>
    <row r="22" customFormat="false" ht="12.8" hidden="false" customHeight="false" outlineLevel="0" collapsed="false">
      <c r="A22" s="2" t="s">
        <v>104</v>
      </c>
      <c r="B22" s="0" t="s">
        <v>19</v>
      </c>
      <c r="C22" s="0" t="s">
        <v>40</v>
      </c>
      <c r="D22" s="0" t="s">
        <v>41</v>
      </c>
      <c r="E22" s="0" t="n">
        <v>2</v>
      </c>
      <c r="F22" s="2" t="s">
        <v>105</v>
      </c>
      <c r="G22" s="2" t="s">
        <v>43</v>
      </c>
      <c r="H22" s="2" t="s">
        <v>106</v>
      </c>
      <c r="I22" s="1" t="n">
        <v>49.07</v>
      </c>
      <c r="J22" s="1"/>
    </row>
    <row r="23" customFormat="false" ht="12.8" hidden="false" customHeight="false" outlineLevel="0" collapsed="false">
      <c r="A23" s="2" t="s">
        <v>104</v>
      </c>
      <c r="B23" s="0" t="s">
        <v>19</v>
      </c>
      <c r="C23" s="0" t="s">
        <v>45</v>
      </c>
      <c r="D23" s="0" t="s">
        <v>46</v>
      </c>
      <c r="E23" s="0" t="n">
        <v>2</v>
      </c>
      <c r="F23" s="2" t="s">
        <v>107</v>
      </c>
      <c r="G23" s="2" t="s">
        <v>43</v>
      </c>
      <c r="H23" s="2" t="s">
        <v>108</v>
      </c>
      <c r="I23" s="1" t="n">
        <v>46.17</v>
      </c>
      <c r="J23" s="1"/>
    </row>
    <row r="24" customFormat="false" ht="12.8" hidden="false" customHeight="false" outlineLevel="0" collapsed="false">
      <c r="A24" s="2" t="s">
        <v>104</v>
      </c>
      <c r="B24" s="0" t="s">
        <v>19</v>
      </c>
      <c r="C24" s="0" t="s">
        <v>64</v>
      </c>
      <c r="D24" s="0" t="s">
        <v>65</v>
      </c>
      <c r="E24" s="0" t="n">
        <v>2</v>
      </c>
      <c r="F24" s="2" t="s">
        <v>109</v>
      </c>
      <c r="G24" s="2" t="s">
        <v>43</v>
      </c>
      <c r="H24" s="2" t="s">
        <v>110</v>
      </c>
      <c r="I24" s="1" t="n">
        <v>53.65</v>
      </c>
      <c r="J24" s="1"/>
    </row>
    <row r="25" customFormat="false" ht="12.8" hidden="false" customHeight="false" outlineLevel="0" collapsed="false">
      <c r="A25" s="2" t="s">
        <v>111</v>
      </c>
      <c r="B25" s="0" t="s">
        <v>19</v>
      </c>
      <c r="C25" s="0" t="s">
        <v>81</v>
      </c>
      <c r="D25" s="0" t="s">
        <v>82</v>
      </c>
      <c r="E25" s="0" t="n">
        <v>10</v>
      </c>
      <c r="F25" s="2" t="s">
        <v>112</v>
      </c>
      <c r="G25" s="2" t="s">
        <v>23</v>
      </c>
      <c r="H25" s="2" t="s">
        <v>113</v>
      </c>
      <c r="I25" s="1" t="n">
        <f aca="false">(39.27+38.49)/2</f>
        <v>38.88</v>
      </c>
      <c r="J25" s="1" t="s">
        <v>103</v>
      </c>
    </row>
    <row r="26" customFormat="false" ht="12.8" hidden="false" customHeight="false" outlineLevel="0" collapsed="false">
      <c r="A26" s="2" t="s">
        <v>111</v>
      </c>
      <c r="B26" s="0" t="s">
        <v>19</v>
      </c>
      <c r="C26" s="0" t="s">
        <v>49</v>
      </c>
      <c r="D26" s="0" t="s">
        <v>50</v>
      </c>
      <c r="E26" s="0" t="n">
        <v>3</v>
      </c>
      <c r="F26" s="2" t="s">
        <v>114</v>
      </c>
      <c r="G26" s="2" t="s">
        <v>57</v>
      </c>
      <c r="H26" s="2" t="s">
        <v>115</v>
      </c>
      <c r="I26" s="1" t="n">
        <f aca="false">(37.11+36.8)/2</f>
        <v>36.955</v>
      </c>
      <c r="J26" s="1"/>
    </row>
    <row r="27" customFormat="false" ht="12.8" hidden="false" customHeight="false" outlineLevel="0" collapsed="false">
      <c r="A27" s="2" t="s">
        <v>111</v>
      </c>
      <c r="B27" s="0" t="s">
        <v>19</v>
      </c>
      <c r="C27" s="0" t="s">
        <v>87</v>
      </c>
      <c r="D27" s="0" t="s">
        <v>88</v>
      </c>
      <c r="E27" s="0" t="n">
        <v>3</v>
      </c>
      <c r="F27" s="2" t="s">
        <v>116</v>
      </c>
      <c r="G27" s="2" t="s">
        <v>57</v>
      </c>
      <c r="H27" s="2" t="s">
        <v>117</v>
      </c>
      <c r="I27" s="1" t="n">
        <f aca="false">(37.03+35.89)/2</f>
        <v>36.46</v>
      </c>
      <c r="J27" s="1"/>
    </row>
    <row r="28" customFormat="false" ht="12.8" hidden="false" customHeight="false" outlineLevel="0" collapsed="false">
      <c r="A28" s="2" t="s">
        <v>111</v>
      </c>
      <c r="B28" s="0" t="s">
        <v>19</v>
      </c>
      <c r="C28" s="0" t="s">
        <v>74</v>
      </c>
      <c r="D28" s="0" t="s">
        <v>75</v>
      </c>
      <c r="E28" s="0" t="n">
        <v>3</v>
      </c>
      <c r="F28" s="2" t="s">
        <v>118</v>
      </c>
      <c r="G28" s="2" t="s">
        <v>57</v>
      </c>
      <c r="H28" s="2" t="s">
        <v>119</v>
      </c>
      <c r="I28" s="1" t="n">
        <f aca="false">(37.41+35.81)/2</f>
        <v>36.61</v>
      </c>
      <c r="J28" s="1"/>
    </row>
    <row r="29" customFormat="false" ht="12.8" hidden="false" customHeight="false" outlineLevel="0" collapsed="false">
      <c r="A29" s="2" t="s">
        <v>120</v>
      </c>
      <c r="B29" s="0" t="s">
        <v>19</v>
      </c>
      <c r="C29" s="0" t="s">
        <v>54</v>
      </c>
      <c r="D29" s="0" t="s">
        <v>55</v>
      </c>
      <c r="E29" s="0" t="n">
        <v>5</v>
      </c>
      <c r="F29" s="2" t="s">
        <v>121</v>
      </c>
      <c r="G29" s="2" t="s">
        <v>15</v>
      </c>
      <c r="H29" s="2" t="s">
        <v>122</v>
      </c>
      <c r="I29" s="1" t="n">
        <f aca="false">(29.29+28.77)/2</f>
        <v>29.03</v>
      </c>
      <c r="J29" s="1"/>
    </row>
    <row r="30" customFormat="false" ht="12.8" hidden="false" customHeight="false" outlineLevel="0" collapsed="false">
      <c r="A30" s="2" t="s">
        <v>120</v>
      </c>
      <c r="B30" s="0" t="s">
        <v>19</v>
      </c>
      <c r="C30" s="0" t="s">
        <v>69</v>
      </c>
      <c r="D30" s="0" t="s">
        <v>70</v>
      </c>
      <c r="E30" s="0" t="n">
        <v>8</v>
      </c>
      <c r="F30" s="2" t="s">
        <v>123</v>
      </c>
      <c r="G30" s="2" t="s">
        <v>124</v>
      </c>
      <c r="H30" s="2" t="s">
        <v>125</v>
      </c>
      <c r="I30" s="1" t="n">
        <f aca="false">(27.79+27.46)/2</f>
        <v>27.625</v>
      </c>
      <c r="J30" s="1"/>
    </row>
    <row r="31" customFormat="false" ht="12.8" hidden="false" customHeight="false" outlineLevel="0" collapsed="false">
      <c r="A31" s="2" t="s">
        <v>126</v>
      </c>
      <c r="B31" s="0" t="s">
        <v>11</v>
      </c>
      <c r="C31" s="0" t="s">
        <v>127</v>
      </c>
      <c r="D31" s="0" t="s">
        <v>128</v>
      </c>
      <c r="E31" s="0" t="n">
        <v>5</v>
      </c>
      <c r="F31" s="2" t="s">
        <v>129</v>
      </c>
      <c r="G31" s="2" t="s">
        <v>15</v>
      </c>
      <c r="H31" s="2" t="s">
        <v>130</v>
      </c>
      <c r="I31" s="1" t="n">
        <f aca="false">(18.04+17.98)/2</f>
        <v>18.01</v>
      </c>
      <c r="J31" s="1"/>
    </row>
    <row r="32" customFormat="false" ht="12.8" hidden="false" customHeight="false" outlineLevel="0" collapsed="false">
      <c r="A32" s="2" t="s">
        <v>131</v>
      </c>
      <c r="B32" s="0" t="s">
        <v>19</v>
      </c>
      <c r="C32" s="0" t="s">
        <v>81</v>
      </c>
      <c r="D32" s="0" t="s">
        <v>82</v>
      </c>
      <c r="E32" s="0" t="n">
        <v>5</v>
      </c>
      <c r="F32" s="2" t="s">
        <v>132</v>
      </c>
      <c r="G32" s="2" t="s">
        <v>15</v>
      </c>
      <c r="H32" s="2" t="s">
        <v>133</v>
      </c>
      <c r="I32" s="1" t="n">
        <f aca="false">(27.7+27.37)/2</f>
        <v>27.535</v>
      </c>
      <c r="J32" s="1" t="s">
        <v>134</v>
      </c>
    </row>
    <row r="33" customFormat="false" ht="12.8" hidden="false" customHeight="false" outlineLevel="0" collapsed="false">
      <c r="A33" s="2" t="s">
        <v>135</v>
      </c>
      <c r="B33" s="0" t="s">
        <v>19</v>
      </c>
      <c r="C33" s="0" t="s">
        <v>127</v>
      </c>
      <c r="D33" s="0" t="s">
        <v>128</v>
      </c>
      <c r="E33" s="0" t="n">
        <v>5</v>
      </c>
      <c r="F33" s="2" t="s">
        <v>136</v>
      </c>
      <c r="G33" s="2" t="s">
        <v>15</v>
      </c>
      <c r="H33" s="2" t="s">
        <v>137</v>
      </c>
      <c r="I33" s="1" t="n">
        <f aca="false">(26.15+25.34)/2</f>
        <v>25.745</v>
      </c>
      <c r="J33" s="1"/>
    </row>
    <row r="34" customFormat="false" ht="12.8" hidden="false" customHeight="false" outlineLevel="0" collapsed="false">
      <c r="A34" s="2" t="s">
        <v>138</v>
      </c>
      <c r="B34" s="0" t="s">
        <v>11</v>
      </c>
      <c r="C34" s="0" t="s">
        <v>139</v>
      </c>
      <c r="D34" s="0" t="s">
        <v>140</v>
      </c>
      <c r="E34" s="0" t="n">
        <v>1</v>
      </c>
      <c r="F34" s="2" t="s">
        <v>141</v>
      </c>
      <c r="G34" s="2" t="s">
        <v>52</v>
      </c>
      <c r="H34" s="2" t="s">
        <v>142</v>
      </c>
      <c r="I34" s="1" t="n">
        <f aca="false">(14.08+14.01)/2</f>
        <v>14.045</v>
      </c>
      <c r="J34" s="1"/>
    </row>
    <row r="35" customFormat="false" ht="12.8" hidden="false" customHeight="false" outlineLevel="0" collapsed="false">
      <c r="A35" s="2" t="s">
        <v>143</v>
      </c>
      <c r="B35" s="0" t="s">
        <v>11</v>
      </c>
      <c r="C35" s="0" t="s">
        <v>144</v>
      </c>
      <c r="D35" s="0" t="s">
        <v>145</v>
      </c>
      <c r="E35" s="0" t="n">
        <v>2</v>
      </c>
      <c r="F35" s="2" t="s">
        <v>146</v>
      </c>
      <c r="G35" s="2" t="s">
        <v>43</v>
      </c>
      <c r="H35" s="2" t="s">
        <v>147</v>
      </c>
      <c r="I35" s="1" t="n">
        <f aca="false">(22.51+22.35)/2</f>
        <v>22.43</v>
      </c>
      <c r="J35" s="1"/>
    </row>
    <row r="36" customFormat="false" ht="12.8" hidden="false" customHeight="false" outlineLevel="0" collapsed="false">
      <c r="A36" s="2" t="s">
        <v>148</v>
      </c>
      <c r="B36" s="0" t="s">
        <v>11</v>
      </c>
      <c r="C36" s="0" t="s">
        <v>149</v>
      </c>
      <c r="D36" s="0" t="s">
        <v>150</v>
      </c>
      <c r="E36" s="0" t="n">
        <v>1</v>
      </c>
      <c r="F36" s="2" t="s">
        <v>151</v>
      </c>
      <c r="G36" s="2" t="s">
        <v>52</v>
      </c>
      <c r="H36" s="2" t="s">
        <v>152</v>
      </c>
      <c r="I36" s="1" t="n">
        <f aca="false">(18.92+18.78)/2</f>
        <v>18.85</v>
      </c>
      <c r="J36" s="1"/>
    </row>
    <row r="37" customFormat="false" ht="12.8" hidden="false" customHeight="false" outlineLevel="0" collapsed="false">
      <c r="A37" s="2" t="s">
        <v>153</v>
      </c>
      <c r="B37" s="0" t="s">
        <v>11</v>
      </c>
      <c r="C37" s="0" t="s">
        <v>154</v>
      </c>
      <c r="D37" s="0" t="s">
        <v>155</v>
      </c>
      <c r="E37" s="0" t="n">
        <v>1</v>
      </c>
      <c r="F37" s="2" t="s">
        <v>156</v>
      </c>
      <c r="G37" s="2" t="s">
        <v>52</v>
      </c>
      <c r="H37" s="2" t="s">
        <v>157</v>
      </c>
      <c r="I37" s="1" t="n">
        <f aca="false">(16.59+16.4)/2</f>
        <v>16.495</v>
      </c>
      <c r="J37" s="1"/>
    </row>
    <row r="38" customFormat="false" ht="12.8" hidden="false" customHeight="false" outlineLevel="0" collapsed="false">
      <c r="A38" s="2" t="s">
        <v>158</v>
      </c>
      <c r="B38" s="0" t="s">
        <v>19</v>
      </c>
      <c r="C38" s="0" t="s">
        <v>144</v>
      </c>
      <c r="D38" s="0" t="s">
        <v>145</v>
      </c>
      <c r="E38" s="0" t="n">
        <v>2</v>
      </c>
      <c r="F38" s="2" t="s">
        <v>159</v>
      </c>
      <c r="G38" s="2" t="s">
        <v>43</v>
      </c>
      <c r="H38" s="2" t="s">
        <v>160</v>
      </c>
      <c r="I38" s="1" t="n">
        <f aca="false">(27.48+26.74)/2</f>
        <v>27.11</v>
      </c>
      <c r="J38" s="1"/>
    </row>
    <row r="39" customFormat="false" ht="12.8" hidden="false" customHeight="false" outlineLevel="0" collapsed="false">
      <c r="A39" s="2" t="s">
        <v>161</v>
      </c>
      <c r="B39" s="0" t="s">
        <v>19</v>
      </c>
      <c r="C39" s="0" t="s">
        <v>139</v>
      </c>
      <c r="D39" s="0" t="s">
        <v>140</v>
      </c>
      <c r="E39" s="0" t="n">
        <v>1</v>
      </c>
      <c r="F39" s="2" t="s">
        <v>162</v>
      </c>
      <c r="G39" s="2" t="s">
        <v>52</v>
      </c>
      <c r="H39" s="2" t="s">
        <v>163</v>
      </c>
      <c r="I39" s="1" t="n">
        <f aca="false">(32.72+31.83)/2</f>
        <v>32.275</v>
      </c>
      <c r="J39" s="1"/>
    </row>
    <row r="40" customFormat="false" ht="12.8" hidden="false" customHeight="false" outlineLevel="0" collapsed="false">
      <c r="A40" s="2" t="s">
        <v>164</v>
      </c>
      <c r="B40" s="0" t="s">
        <v>19</v>
      </c>
      <c r="C40" s="0" t="s">
        <v>154</v>
      </c>
      <c r="D40" s="0" t="s">
        <v>155</v>
      </c>
      <c r="E40" s="0" t="n">
        <v>1</v>
      </c>
      <c r="F40" s="2" t="s">
        <v>165</v>
      </c>
      <c r="G40" s="2" t="s">
        <v>52</v>
      </c>
      <c r="H40" s="2" t="s">
        <v>166</v>
      </c>
      <c r="I40" s="1" t="n">
        <f aca="false">(34.61+34.05)/2</f>
        <v>34.33</v>
      </c>
      <c r="J40" s="1"/>
    </row>
    <row r="41" customFormat="false" ht="12.8" hidden="false" customHeight="false" outlineLevel="0" collapsed="false">
      <c r="A41" s="2" t="s">
        <v>164</v>
      </c>
      <c r="B41" s="0" t="s">
        <v>19</v>
      </c>
      <c r="C41" s="0" t="s">
        <v>149</v>
      </c>
      <c r="D41" s="0" t="s">
        <v>150</v>
      </c>
      <c r="E41" s="0" t="n">
        <v>1</v>
      </c>
      <c r="F41" s="2" t="s">
        <v>167</v>
      </c>
      <c r="G41" s="2" t="s">
        <v>52</v>
      </c>
      <c r="H41" s="2" t="s">
        <v>168</v>
      </c>
      <c r="I41" s="1" t="n">
        <f aca="false">(43.42+42)/2</f>
        <v>42.71</v>
      </c>
      <c r="J4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2025-08-05T01:09:53Z</dcterms:modified>
  <cp:revision>2</cp:revision>
  <dc:subject/>
  <dc:title/>
</cp:coreProperties>
</file>