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renquegan/Documents/Workspace/vividly/"/>
    </mc:Choice>
  </mc:AlternateContent>
  <xr:revisionPtr revIDLastSave="0" documentId="13_ncr:1_{A5693FD5-E995-A945-A716-E2D9076F8C0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ProjectSchedule (2)" sheetId="14" r:id="rId1"/>
    <sheet name="ProjectSchedule" sheetId="11" r:id="rId2"/>
  </sheets>
  <definedNames>
    <definedName name="_xlnm.Print_Area" localSheetId="1">ProjectSchedule!$A$1:$BF$34</definedName>
    <definedName name="_xlnm.Print_Area" localSheetId="0">'ProjectSchedule (2)'!$A$1:$BE$21</definedName>
    <definedName name="_xlnm.Print_Titles" localSheetId="1">ProjectSchedule!$4:$6</definedName>
    <definedName name="_xlnm.Print_Titles" localSheetId="0">'ProjectSchedule (2)'!$4:$6</definedName>
    <definedName name="task_end" localSheetId="1">ProjectSchedule!$F1</definedName>
    <definedName name="task_end" localSheetId="0">'ProjectSchedule (2)'!$E1</definedName>
    <definedName name="task_progress" localSheetId="1">ProjectSchedule!$D1</definedName>
    <definedName name="task_progress" localSheetId="0">'ProjectSchedule (2)'!#REF!</definedName>
    <definedName name="task_start" localSheetId="1">ProjectSchedule!$E1</definedName>
    <definedName name="task_start" localSheetId="0">'ProjectSchedule (2)'!$D1</definedName>
    <definedName name="today" localSheetId="1">ProjectSchedule!$E$3</definedName>
    <definedName name="today" localSheetId="0">'ProjectSchedule (2)'!$D$3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4" l="1"/>
  <c r="H15" i="14"/>
  <c r="H19" i="14"/>
  <c r="H21" i="14"/>
  <c r="H20" i="14"/>
  <c r="H18" i="14"/>
  <c r="H17" i="14"/>
  <c r="H16" i="14"/>
  <c r="H14" i="14"/>
  <c r="H12" i="14"/>
  <c r="H11" i="14"/>
  <c r="H10" i="14"/>
  <c r="H7" i="14"/>
  <c r="I5" i="14"/>
  <c r="I6" i="14" s="1"/>
  <c r="J1" i="14"/>
  <c r="E3" i="11"/>
  <c r="F8" i="11"/>
  <c r="I8" i="11" s="1"/>
  <c r="I4" i="14" l="1"/>
  <c r="J5" i="14"/>
  <c r="J6" i="14" s="1"/>
  <c r="J5" i="11"/>
  <c r="J6" i="11" s="1"/>
  <c r="I10" i="11"/>
  <c r="K1" i="11"/>
  <c r="F15" i="11"/>
  <c r="F12" i="11"/>
  <c r="F11" i="11"/>
  <c r="F22" i="11"/>
  <c r="I22" i="11" s="1"/>
  <c r="F33" i="11"/>
  <c r="F34" i="11"/>
  <c r="F24" i="11"/>
  <c r="F25" i="11"/>
  <c r="I25" i="11" s="1"/>
  <c r="F27" i="11"/>
  <c r="F28" i="11"/>
  <c r="F29" i="11"/>
  <c r="F31" i="11"/>
  <c r="F14" i="11"/>
  <c r="I14" i="11" s="1"/>
  <c r="F16" i="11"/>
  <c r="F18" i="11"/>
  <c r="F19" i="11"/>
  <c r="F20" i="11"/>
  <c r="I20" i="11" s="1"/>
  <c r="F21" i="11"/>
  <c r="I21" i="11" s="1"/>
  <c r="F9" i="11"/>
  <c r="K5" i="14" l="1"/>
  <c r="L5" i="14" s="1"/>
  <c r="K6" i="14"/>
  <c r="I7" i="11"/>
  <c r="I24" i="11"/>
  <c r="I19" i="11"/>
  <c r="I18" i="11"/>
  <c r="I17" i="11"/>
  <c r="I16" i="11"/>
  <c r="I15" i="11"/>
  <c r="I13" i="11"/>
  <c r="I11" i="11"/>
  <c r="L6" i="14" l="1"/>
  <c r="M5" i="14"/>
  <c r="K5" i="11"/>
  <c r="L5" i="11" s="1"/>
  <c r="M5" i="11" s="1"/>
  <c r="N5" i="11" s="1"/>
  <c r="O5" i="11" s="1"/>
  <c r="P5" i="11" s="1"/>
  <c r="Q5" i="11" s="1"/>
  <c r="J4" i="11"/>
  <c r="M6" i="14" l="1"/>
  <c r="N5" i="14"/>
  <c r="Q4" i="11"/>
  <c r="R5" i="11"/>
  <c r="S5" i="11" s="1"/>
  <c r="T5" i="11" s="1"/>
  <c r="U5" i="11" s="1"/>
  <c r="V5" i="11" s="1"/>
  <c r="W5" i="11" s="1"/>
  <c r="X5" i="11" s="1"/>
  <c r="K6" i="11"/>
  <c r="N6" i="14" l="1"/>
  <c r="O5" i="14"/>
  <c r="X4" i="11"/>
  <c r="Y5" i="11"/>
  <c r="Z5" i="11" s="1"/>
  <c r="AA5" i="11" s="1"/>
  <c r="AB5" i="11" s="1"/>
  <c r="AC5" i="11" s="1"/>
  <c r="AD5" i="11" s="1"/>
  <c r="AE5" i="11" s="1"/>
  <c r="L6" i="11"/>
  <c r="O6" i="14" l="1"/>
  <c r="P5" i="14"/>
  <c r="AF5" i="11"/>
  <c r="AG5" i="11" s="1"/>
  <c r="AH5" i="11" s="1"/>
  <c r="AI5" i="11" s="1"/>
  <c r="AJ5" i="11" s="1"/>
  <c r="AK5" i="11" s="1"/>
  <c r="AE4" i="11"/>
  <c r="M6" i="11"/>
  <c r="P6" i="14" l="1"/>
  <c r="Q5" i="14"/>
  <c r="P4" i="14"/>
  <c r="AL5" i="11"/>
  <c r="AM5" i="11" s="1"/>
  <c r="AN5" i="11" s="1"/>
  <c r="AO5" i="11" s="1"/>
  <c r="AP5" i="11" s="1"/>
  <c r="AQ5" i="11" s="1"/>
  <c r="AR5" i="11" s="1"/>
  <c r="N6" i="11"/>
  <c r="Q6" i="14" l="1"/>
  <c r="R5" i="14"/>
  <c r="AS5" i="11"/>
  <c r="AT5" i="11" s="1"/>
  <c r="AL4" i="11"/>
  <c r="O6" i="11"/>
  <c r="R6" i="14" l="1"/>
  <c r="S5" i="14"/>
  <c r="AU5" i="11"/>
  <c r="AT6" i="11"/>
  <c r="AS4" i="11"/>
  <c r="P6" i="11"/>
  <c r="S6" i="14" l="1"/>
  <c r="T5" i="14"/>
  <c r="AV5" i="11"/>
  <c r="AU6" i="11"/>
  <c r="T6" i="14" l="1"/>
  <c r="U5" i="14"/>
  <c r="AW5" i="11"/>
  <c r="AV6" i="11"/>
  <c r="Q6" i="11"/>
  <c r="R6" i="11"/>
  <c r="U6" i="14" l="1"/>
  <c r="V5" i="14"/>
  <c r="AX5" i="11"/>
  <c r="AW6" i="11"/>
  <c r="S6" i="11"/>
  <c r="W5" i="14" l="1"/>
  <c r="V6" i="14"/>
  <c r="AY5" i="11"/>
  <c r="AZ5" i="11" s="1"/>
  <c r="AX6" i="11"/>
  <c r="T6" i="11"/>
  <c r="W6" i="14" l="1"/>
  <c r="X5" i="14"/>
  <c r="W4" i="14"/>
  <c r="AZ6" i="11"/>
  <c r="BA5" i="11"/>
  <c r="AZ4" i="11"/>
  <c r="AY6" i="11"/>
  <c r="U6" i="11"/>
  <c r="X6" i="14" l="1"/>
  <c r="Y5" i="14"/>
  <c r="BB5" i="11"/>
  <c r="BA6" i="11"/>
  <c r="V6" i="11"/>
  <c r="Z5" i="14" l="1"/>
  <c r="Y6" i="14"/>
  <c r="BB6" i="11"/>
  <c r="BC5" i="11"/>
  <c r="W6" i="11"/>
  <c r="AA5" i="14" l="1"/>
  <c r="Z6" i="14"/>
  <c r="BC6" i="11"/>
  <c r="BD5" i="11"/>
  <c r="X6" i="11"/>
  <c r="AA6" i="14" l="1"/>
  <c r="AB5" i="14"/>
  <c r="BD6" i="11"/>
  <c r="BE5" i="11"/>
  <c r="Y6" i="11"/>
  <c r="AB6" i="14" l="1"/>
  <c r="AC5" i="14"/>
  <c r="BF5" i="11"/>
  <c r="BE6" i="11"/>
  <c r="Z6" i="11"/>
  <c r="AC6" i="14" l="1"/>
  <c r="AD5" i="14"/>
  <c r="BF6" i="11"/>
  <c r="AA6" i="11"/>
  <c r="AD6" i="14" l="1"/>
  <c r="AD4" i="14"/>
  <c r="AE5" i="14"/>
  <c r="AB6" i="11"/>
  <c r="AE6" i="14" l="1"/>
  <c r="AF5" i="14"/>
  <c r="AC6" i="11"/>
  <c r="AF6" i="14" l="1"/>
  <c r="AG5" i="14"/>
  <c r="AD6" i="11"/>
  <c r="AG6" i="14" l="1"/>
  <c r="AH5" i="14"/>
  <c r="AE6" i="11"/>
  <c r="AH6" i="14" l="1"/>
  <c r="AI5" i="14"/>
  <c r="AF6" i="11"/>
  <c r="AI6" i="14" l="1"/>
  <c r="AJ5" i="14"/>
  <c r="AG6" i="11"/>
  <c r="AJ6" i="14" l="1"/>
  <c r="AK5" i="14"/>
  <c r="AH6" i="11"/>
  <c r="AK6" i="14" l="1"/>
  <c r="AL5" i="14"/>
  <c r="AK4" i="14"/>
  <c r="AI6" i="11"/>
  <c r="AL6" i="14" l="1"/>
  <c r="AM5" i="14"/>
  <c r="AJ6" i="11"/>
  <c r="AM6" i="14" l="1"/>
  <c r="AN5" i="14"/>
  <c r="AK6" i="11"/>
  <c r="AN6" i="14" l="1"/>
  <c r="AO5" i="14"/>
  <c r="AL6" i="11"/>
  <c r="AP5" i="14" l="1"/>
  <c r="AO6" i="14"/>
  <c r="AM6" i="11"/>
  <c r="AP6" i="14" l="1"/>
  <c r="AQ5" i="14"/>
  <c r="AN6" i="11"/>
  <c r="AQ6" i="14" l="1"/>
  <c r="AR5" i="14"/>
  <c r="AO6" i="11"/>
  <c r="AR6" i="14" l="1"/>
  <c r="AS5" i="14"/>
  <c r="AR4" i="14"/>
  <c r="AP6" i="11"/>
  <c r="AS6" i="14" l="1"/>
  <c r="AT5" i="14"/>
  <c r="AQ6" i="11"/>
  <c r="AT6" i="14" l="1"/>
  <c r="AU5" i="14"/>
  <c r="AR6" i="11"/>
  <c r="AU6" i="14" l="1"/>
  <c r="AV5" i="14"/>
  <c r="AS6" i="11"/>
  <c r="AV6" i="14" l="1"/>
  <c r="AW5" i="14"/>
  <c r="I9" i="11"/>
  <c r="F23" i="11"/>
  <c r="I23" i="11" s="1"/>
  <c r="AW6" i="14" l="1"/>
  <c r="AX5" i="14"/>
  <c r="AX6" i="14" l="1"/>
  <c r="AY5" i="14"/>
  <c r="AY4" i="14" l="1"/>
  <c r="AY6" i="14"/>
  <c r="AZ5" i="14"/>
  <c r="AZ6" i="14" l="1"/>
  <c r="BA5" i="14"/>
  <c r="BA6" i="14" l="1"/>
  <c r="BB5" i="14"/>
  <c r="BB6" i="14" l="1"/>
  <c r="BC5" i="14"/>
  <c r="BC6" i="14" l="1"/>
  <c r="BD5" i="14"/>
  <c r="BD6" i="14" l="1"/>
  <c r="BE5" i="14"/>
  <c r="BE6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64EFC961-8AAE-2E46-80C1-2EF38FAB861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<sst xmlns="http://schemas.openxmlformats.org/spreadsheetml/2006/main" count="96" uniqueCount="60">
  <si>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</si>
  <si>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</si>
  <si>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</si>
  <si>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</si>
  <si>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</si>
  <si>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</si>
  <si>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</si>
  <si>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</si>
  <si>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Today:</t>
  </si>
  <si>
    <t>Phase 1 Planning</t>
  </si>
  <si>
    <t>Conduct Research on Target Beneficiaries</t>
  </si>
  <si>
    <t>Create Structure, HTML, JS</t>
  </si>
  <si>
    <t>Analysis of Research Data</t>
  </si>
  <si>
    <t>Implement Search Bar</t>
  </si>
  <si>
    <t>Artwork Action (Comments, Like Functionality)</t>
  </si>
  <si>
    <t>Logout Functionality</t>
  </si>
  <si>
    <t>User Action (Upload, Edit Posts/Profiles, Follow button etc.)</t>
  </si>
  <si>
    <t>System Output to User (Link Pages)</t>
  </si>
  <si>
    <t>VIVIDLY PROJECT SCHEDULE</t>
  </si>
  <si>
    <t>Implement System Admin</t>
  </si>
  <si>
    <t>Phase 5 Testing and Refining</t>
  </si>
  <si>
    <t>Test Website Functionality</t>
  </si>
  <si>
    <t>Identify and Fix Bugs</t>
  </si>
  <si>
    <t>Sample Data Inputs</t>
  </si>
  <si>
    <t>Tugas</t>
  </si>
  <si>
    <t>Quegan</t>
  </si>
  <si>
    <t>Logo Creation</t>
  </si>
  <si>
    <t>Castañeda</t>
  </si>
  <si>
    <t>CSS</t>
  </si>
  <si>
    <t>Prepare for Project Presentation</t>
  </si>
  <si>
    <t>Project Proposal</t>
  </si>
  <si>
    <t>Acknowledge Recommendations</t>
  </si>
  <si>
    <t>Project Lead: Jaren Quegan</t>
  </si>
  <si>
    <t>Members: Jephunneh Tugas, Stephen Castañeda, &amp; Rovin Navarette</t>
  </si>
  <si>
    <t>Implement Login, Account Creation, and Password Reset</t>
  </si>
  <si>
    <t>Vision &amp; Strategy</t>
  </si>
  <si>
    <t>Phase 4 Implementation</t>
  </si>
  <si>
    <t>Phase 7 Presentation</t>
  </si>
  <si>
    <t>Phase 6 Preparation</t>
  </si>
  <si>
    <t>Phase 2 Reasarch</t>
  </si>
  <si>
    <t>Phase 3 Designing/Front-end Development</t>
  </si>
  <si>
    <t>All</t>
  </si>
  <si>
    <t>Implement Logic and System Workflow, Database</t>
  </si>
  <si>
    <t>Brainstorming</t>
  </si>
  <si>
    <t>Quegan et al.</t>
  </si>
  <si>
    <t xml:space="preserve">Project Start: </t>
  </si>
  <si>
    <t>Members: Jephunneh Jediael Tugas, Stephen Castañeda, &amp; Rovin Navarette</t>
  </si>
  <si>
    <t>Project Team Meeting</t>
  </si>
  <si>
    <t>Game Mock-ups Creation (including revisions of game mechanics &amp; components)</t>
  </si>
  <si>
    <t>Game Mechanics reviewed by experts and PWDs</t>
  </si>
  <si>
    <t>Phase 2 Game Development</t>
  </si>
  <si>
    <t>Final Prototype</t>
  </si>
  <si>
    <t>Playtest of the Card Game</t>
  </si>
  <si>
    <t>Production &amp; Delivery</t>
  </si>
  <si>
    <t>Phase 3 Implementation</t>
  </si>
  <si>
    <t>Contacting public and special schools</t>
  </si>
  <si>
    <t>Workshops</t>
  </si>
  <si>
    <t>Impact Measurement and Report</t>
  </si>
  <si>
    <t>Phase 4 Post-project Review</t>
  </si>
  <si>
    <t>Team Meeting (Evaluation of Strengths and Areas for Improvement)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</si>
</sst>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d\,\ m/d/yyyy"/>
    <numFmt numFmtId="165" formatCode="mmm\ d\,\ yyyy"/>
    <numFmt numFmtId="166" formatCode="d"/>
  </numFmts>
  <fonts count="27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9"/>
      <color theme="0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sz val="14"/>
      <color theme="1"/>
      <name val="Arial"/>
      <family val="2"/>
      <scheme val="minor"/>
    </font>
    <font>
      <sz val="9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Arial"/>
      <family val="2"/>
      <scheme val="minor"/>
    </font>
    <font>
      <b/>
      <sz val="22"/>
      <color theme="1" tint="0.34998626667073579"/>
      <name val="Arial"/>
      <family val="2"/>
      <scheme val="major"/>
    </font>
    <font>
      <b/>
      <sz val="11"/>
      <color theme="1" tint="0.499984740745262"/>
      <name val="Arial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  <font>
      <sz val="12"/>
      <name val="Arial"/>
      <family val="2"/>
      <scheme val="minor"/>
    </font>
    <font>
      <sz val="16"/>
      <name val="Arial"/>
      <family val="2"/>
      <scheme val="minor"/>
    </font>
    <font>
      <u/>
      <sz val="11"/>
      <color theme="0"/>
      <name val="Arial"/>
      <family val="2"/>
    </font>
    <font>
      <u/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3" fillId="5" borderId="2" applyFill="0">
      <alignment horizontal="left" vertical="center" indent="1"/>
    </xf>
    <xf numFmtId="0" fontId="3" fillId="0" borderId="2">
      <alignment horizontal="left" vertical="center" indent="1"/>
    </xf>
    <xf numFmtId="0" fontId="3" fillId="0" borderId="2" applyFont="0" applyBorder="0">
      <alignment horizontal="left" vertical="center" wrapText="1" indent="1"/>
    </xf>
    <xf numFmtId="0" fontId="3" fillId="0" borderId="2">
      <alignment horizontal="left" vertical="center" indent="1"/>
    </xf>
    <xf numFmtId="0" fontId="3" fillId="0" borderId="2" applyAlignment="0">
      <alignment horizontal="left" vertical="center" indent="1"/>
    </xf>
  </cellStyleXfs>
  <cellXfs count="61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4" borderId="1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/>
    </xf>
    <xf numFmtId="166" fontId="12" fillId="2" borderId="8" xfId="0" applyNumberFormat="1" applyFont="1" applyFill="1" applyBorder="1" applyAlignment="1">
      <alignment horizontal="center" vertical="center"/>
    </xf>
    <xf numFmtId="166" fontId="12" fillId="2" borderId="9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 shrinkToFit="1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6" fillId="0" borderId="0" xfId="0" applyFont="1" applyAlignment="1">
      <alignment horizontal="right" vertical="center"/>
    </xf>
    <xf numFmtId="0" fontId="21" fillId="0" borderId="0" xfId="0" applyFont="1"/>
    <xf numFmtId="164" fontId="0" fillId="0" borderId="0" xfId="0" applyNumberFormat="1" applyAlignment="1">
      <alignment horizontal="center" vertical="center"/>
    </xf>
    <xf numFmtId="0" fontId="7" fillId="0" borderId="0" xfId="1" applyAlignment="1" applyProtection="1"/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" xfId="6" applyAlignment="1">
      <alignment horizontal="center" vertical="center"/>
    </xf>
    <xf numFmtId="0" fontId="3" fillId="0" borderId="2" xfId="6" applyAlignment="1">
      <alignment horizontal="left" vertical="center" indent="2"/>
    </xf>
    <xf numFmtId="9" fontId="3" fillId="0" borderId="2" xfId="6" applyNumberFormat="1" applyAlignment="1">
      <alignment horizontal="center" vertical="center"/>
    </xf>
    <xf numFmtId="0" fontId="3" fillId="0" borderId="2" xfId="6" applyAlignment="1">
      <alignment vertical="center"/>
    </xf>
    <xf numFmtId="0" fontId="3" fillId="0" borderId="2" xfId="6" applyAlignment="1">
      <alignment horizontal="right" vertical="center"/>
    </xf>
    <xf numFmtId="14" fontId="3" fillId="0" borderId="2" xfId="6" applyNumberFormat="1" applyAlignment="1">
      <alignment horizontal="center" vertical="center" shrinkToFit="1"/>
    </xf>
    <xf numFmtId="0" fontId="24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23" fillId="6" borderId="2" xfId="6" applyFont="1" applyFill="1" applyAlignment="1">
      <alignment horizontal="left" vertical="center" indent="1"/>
    </xf>
    <xf numFmtId="0" fontId="23" fillId="6" borderId="2" xfId="6" applyFont="1" applyFill="1" applyAlignment="1">
      <alignment horizontal="center" vertical="center"/>
    </xf>
    <xf numFmtId="9" fontId="23" fillId="6" borderId="2" xfId="6" applyNumberFormat="1" applyFont="1" applyFill="1" applyAlignment="1">
      <alignment horizontal="center" vertical="center"/>
    </xf>
    <xf numFmtId="14" fontId="23" fillId="6" borderId="2" xfId="6" applyNumberFormat="1" applyFont="1" applyFill="1" applyAlignment="1">
      <alignment horizontal="center" vertical="center" shrinkToFit="1"/>
    </xf>
    <xf numFmtId="0" fontId="8" fillId="6" borderId="2" xfId="0" applyFont="1" applyFill="1" applyBorder="1" applyAlignment="1">
      <alignment horizontal="center" vertical="center"/>
    </xf>
    <xf numFmtId="0" fontId="23" fillId="6" borderId="2" xfId="6" applyFont="1" applyFill="1" applyAlignment="1">
      <alignment vertical="center"/>
    </xf>
    <xf numFmtId="0" fontId="3" fillId="6" borderId="2" xfId="6" applyFill="1" applyAlignment="1">
      <alignment horizontal="left" vertical="center" indent="1"/>
    </xf>
    <xf numFmtId="0" fontId="3" fillId="6" borderId="2" xfId="6" applyFill="1" applyAlignment="1">
      <alignment horizontal="center" vertical="center"/>
    </xf>
    <xf numFmtId="9" fontId="3" fillId="6" borderId="2" xfId="6" applyNumberFormat="1" applyFill="1" applyAlignment="1">
      <alignment horizontal="center" vertical="center"/>
    </xf>
    <xf numFmtId="14" fontId="3" fillId="6" borderId="2" xfId="6" applyNumberFormat="1" applyFill="1" applyAlignment="1">
      <alignment horizontal="center" vertical="center" shrinkToFit="1"/>
    </xf>
    <xf numFmtId="0" fontId="3" fillId="6" borderId="2" xfId="6" applyFill="1" applyAlignment="1">
      <alignment vertical="center"/>
    </xf>
    <xf numFmtId="0" fontId="2" fillId="0" borderId="2" xfId="6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2" borderId="7" xfId="0" applyNumberFormat="1" applyFill="1" applyBorder="1" applyAlignment="1">
      <alignment horizontal="center" vertical="center" wrapText="1"/>
    </xf>
    <xf numFmtId="0" fontId="25" fillId="0" borderId="0" xfId="1" applyFont="1" applyAlignment="1" applyProtection="1">
      <alignment horizontal="left" vertical="center"/>
    </xf>
    <xf numFmtId="0" fontId="26" fillId="0" borderId="0" xfId="1" applyFont="1" applyAlignment="1" applyProtection="1">
      <alignment horizontal="left" vertical="center"/>
    </xf>
    <xf numFmtId="0" fontId="7" fillId="0" borderId="0" xfId="1" applyAlignment="1" applyProtection="1">
      <alignment horizontal="left" vertical="center"/>
    </xf>
    <xf numFmtId="0" fontId="22" fillId="0" borderId="0" xfId="1" applyFont="1" applyAlignment="1" applyProtection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7">
    <cellStyle name="Hyperlink" xfId="1" builtinId="8" customBuiltin="1"/>
    <cellStyle name="jaren" xfId="6" xr:uid="{1133FD1D-4F06-F444-B186-5BFF3BF96980}"/>
    <cellStyle name="Normal" xfId="0" builtinId="0"/>
    <cellStyle name="Style 1" xfId="2" xr:uid="{0FF0F7B1-1A5B-854E-8FA6-E01EA1971AE6}"/>
    <cellStyle name="Style 2" xfId="3" xr:uid="{257DFB8D-3C49-4646-BD9C-06F1DF348121}"/>
    <cellStyle name="Style 3" xfId="4" xr:uid="{BCF9B591-9B0C-134F-A612-4D6B5A35A9DB}"/>
    <cellStyle name="Style 4" xfId="5" xr:uid="{CD9998C1-8A6D-964C-9902-296CE50218C3}"/>
  </cellStyles>
  <dxfs count="15">
    <dxf>
      <fill>
        <patternFill>
          <bgColor theme="7"/>
        </patternFill>
      </fill>
      <border>
        <left/>
        <right/>
      </border>
    </dxf>
    <dxf>
      <fill>
        <patternFill>
          <bgColor theme="4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4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DE2E8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86ED-4201-8646-BC64-7C6D2E42C1D6}">
  <sheetPr>
    <pageSetUpPr fitToPage="1"/>
  </sheetPr>
  <dimension ref="A1:BE35"/>
  <sheetViews>
    <sheetView showGridLines="0" tabSelected="1" showRuler="0" zoomScale="75" zoomScaleNormal="110" zoomScalePageLayoutView="70" workbookViewId="0">
      <pane ySplit="6" topLeftCell="A7" activePane="bottomLeft" state="frozen"/>
      <selection pane="bottomLeft" activeCell="AN44" sqref="AN44"/>
    </sheetView>
  </sheetViews>
  <sheetFormatPr baseColWidth="10" defaultColWidth="8.83203125" defaultRowHeight="14" x14ac:dyDescent="0.15"/>
  <cols>
    <col min="1" max="1" width="2.6640625" customWidth="1"/>
    <col min="2" max="2" width="58.83203125" bestFit="1" customWidth="1"/>
    <col min="3" max="3" width="10.83203125" bestFit="1" customWidth="1"/>
    <col min="4" max="4" width="10.5" style="5" customWidth="1"/>
    <col min="5" max="6" width="10.5" customWidth="1"/>
    <col min="7" max="7" width="2.6640625" customWidth="1"/>
    <col min="8" max="8" width="6.1640625" hidden="1" customWidth="1"/>
    <col min="9" max="57" width="2.5" customWidth="1"/>
  </cols>
  <sheetData>
    <row r="1" spans="1:57" ht="28" x14ac:dyDescent="0.25">
      <c r="B1" s="24" t="s">
        <v>18</v>
      </c>
      <c r="C1" s="1"/>
      <c r="D1" s="4"/>
      <c r="E1" s="20"/>
      <c r="F1" s="20"/>
      <c r="H1" s="2"/>
      <c r="I1" s="8"/>
      <c r="J1" s="55" t="str">
        <f>HYPERLINK("http://localhost/index.php","► Vividly Website")</f>
        <v>► Vividly Website</v>
      </c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57" ht="19.5" customHeight="1" x14ac:dyDescent="0.15">
      <c r="B2" s="25" t="s">
        <v>44</v>
      </c>
      <c r="C2" s="47" t="s">
        <v>45</v>
      </c>
      <c r="D2" s="50">
        <v>45536</v>
      </c>
      <c r="E2" s="50"/>
      <c r="F2" s="22"/>
    </row>
    <row r="3" spans="1:57" ht="19.5" customHeight="1" x14ac:dyDescent="0.15">
      <c r="B3" s="25" t="s">
        <v>32</v>
      </c>
      <c r="D3" s="51"/>
      <c r="E3" s="51"/>
      <c r="F3" s="22"/>
    </row>
    <row r="4" spans="1:57" ht="19.5" customHeight="1" x14ac:dyDescent="0.15">
      <c r="B4" s="49" t="s">
        <v>46</v>
      </c>
      <c r="D4" s="48">
        <v>1</v>
      </c>
      <c r="I4" s="52">
        <f>I5</f>
        <v>45536</v>
      </c>
      <c r="J4" s="53"/>
      <c r="K4" s="53"/>
      <c r="L4" s="53"/>
      <c r="M4" s="53"/>
      <c r="N4" s="53"/>
      <c r="O4" s="54"/>
      <c r="P4" s="52">
        <f>P5</f>
        <v>45543</v>
      </c>
      <c r="Q4" s="53"/>
      <c r="R4" s="53"/>
      <c r="S4" s="53"/>
      <c r="T4" s="53"/>
      <c r="U4" s="53"/>
      <c r="V4" s="54"/>
      <c r="W4" s="52">
        <f>W5</f>
        <v>45550</v>
      </c>
      <c r="X4" s="53"/>
      <c r="Y4" s="53"/>
      <c r="Z4" s="53"/>
      <c r="AA4" s="53"/>
      <c r="AB4" s="53"/>
      <c r="AC4" s="54"/>
      <c r="AD4" s="52">
        <f>AD5</f>
        <v>45557</v>
      </c>
      <c r="AE4" s="53"/>
      <c r="AF4" s="53"/>
      <c r="AG4" s="53"/>
      <c r="AH4" s="53"/>
      <c r="AI4" s="53"/>
      <c r="AJ4" s="54"/>
      <c r="AK4" s="52">
        <f>AK5</f>
        <v>45564</v>
      </c>
      <c r="AL4" s="53"/>
      <c r="AM4" s="53"/>
      <c r="AN4" s="53"/>
      <c r="AO4" s="53"/>
      <c r="AP4" s="53"/>
      <c r="AQ4" s="54"/>
      <c r="AR4" s="52">
        <f>AR5</f>
        <v>45571</v>
      </c>
      <c r="AS4" s="53"/>
      <c r="AT4" s="53"/>
      <c r="AU4" s="53"/>
      <c r="AV4" s="53"/>
      <c r="AW4" s="53"/>
      <c r="AX4" s="54"/>
      <c r="AY4" s="52">
        <f>AY5</f>
        <v>45578</v>
      </c>
      <c r="AZ4" s="53"/>
      <c r="BA4" s="53"/>
      <c r="BB4" s="53"/>
      <c r="BC4" s="53"/>
      <c r="BD4" s="53"/>
      <c r="BE4" s="54"/>
    </row>
    <row r="5" spans="1:57" x14ac:dyDescent="0.15">
      <c r="A5" s="6"/>
      <c r="G5" s="6"/>
      <c r="I5" s="12">
        <f>D2-WEEKDAY(D2,16)+2+7*(D4-1)</f>
        <v>45536</v>
      </c>
      <c r="J5" s="11">
        <f>I5+1</f>
        <v>45537</v>
      </c>
      <c r="K5" s="11">
        <f t="shared" ref="K5:BE5" si="0">J5+1</f>
        <v>45538</v>
      </c>
      <c r="L5" s="11">
        <f t="shared" si="0"/>
        <v>45539</v>
      </c>
      <c r="M5" s="11">
        <f t="shared" si="0"/>
        <v>45540</v>
      </c>
      <c r="N5" s="11">
        <f t="shared" si="0"/>
        <v>45541</v>
      </c>
      <c r="O5" s="13">
        <f t="shared" si="0"/>
        <v>45542</v>
      </c>
      <c r="P5" s="12">
        <f>O5+1</f>
        <v>45543</v>
      </c>
      <c r="Q5" s="11">
        <f>P5+1</f>
        <v>45544</v>
      </c>
      <c r="R5" s="11">
        <f t="shared" si="0"/>
        <v>45545</v>
      </c>
      <c r="S5" s="11">
        <f t="shared" si="0"/>
        <v>45546</v>
      </c>
      <c r="T5" s="11">
        <f t="shared" si="0"/>
        <v>45547</v>
      </c>
      <c r="U5" s="11">
        <f t="shared" si="0"/>
        <v>45548</v>
      </c>
      <c r="V5" s="13">
        <f t="shared" si="0"/>
        <v>45549</v>
      </c>
      <c r="W5" s="12">
        <f>V5+1</f>
        <v>45550</v>
      </c>
      <c r="X5" s="11">
        <f>W5+1</f>
        <v>45551</v>
      </c>
      <c r="Y5" s="11">
        <f t="shared" si="0"/>
        <v>45552</v>
      </c>
      <c r="Z5" s="11">
        <f t="shared" si="0"/>
        <v>45553</v>
      </c>
      <c r="AA5" s="11">
        <f t="shared" si="0"/>
        <v>45554</v>
      </c>
      <c r="AB5" s="11">
        <f t="shared" si="0"/>
        <v>45555</v>
      </c>
      <c r="AC5" s="13">
        <f t="shared" si="0"/>
        <v>45556</v>
      </c>
      <c r="AD5" s="12">
        <f>AC5+1</f>
        <v>45557</v>
      </c>
      <c r="AE5" s="11">
        <f>AD5+1</f>
        <v>45558</v>
      </c>
      <c r="AF5" s="11">
        <f t="shared" si="0"/>
        <v>45559</v>
      </c>
      <c r="AG5" s="11">
        <f t="shared" si="0"/>
        <v>45560</v>
      </c>
      <c r="AH5" s="11">
        <f t="shared" si="0"/>
        <v>45561</v>
      </c>
      <c r="AI5" s="11">
        <f t="shared" si="0"/>
        <v>45562</v>
      </c>
      <c r="AJ5" s="13">
        <f t="shared" si="0"/>
        <v>45563</v>
      </c>
      <c r="AK5" s="12">
        <f>AJ5+1</f>
        <v>45564</v>
      </c>
      <c r="AL5" s="11">
        <f>AK5+1</f>
        <v>45565</v>
      </c>
      <c r="AM5" s="11">
        <f t="shared" si="0"/>
        <v>45566</v>
      </c>
      <c r="AN5" s="11">
        <f t="shared" si="0"/>
        <v>45567</v>
      </c>
      <c r="AO5" s="11">
        <f t="shared" si="0"/>
        <v>45568</v>
      </c>
      <c r="AP5" s="11">
        <f t="shared" si="0"/>
        <v>45569</v>
      </c>
      <c r="AQ5" s="13">
        <f t="shared" si="0"/>
        <v>45570</v>
      </c>
      <c r="AR5" s="12">
        <f>AQ5+1</f>
        <v>45571</v>
      </c>
      <c r="AS5" s="11">
        <f>AR5+1</f>
        <v>45572</v>
      </c>
      <c r="AT5" s="11">
        <f t="shared" si="0"/>
        <v>45573</v>
      </c>
      <c r="AU5" s="11">
        <f t="shared" si="0"/>
        <v>45574</v>
      </c>
      <c r="AV5" s="11">
        <f t="shared" si="0"/>
        <v>45575</v>
      </c>
      <c r="AW5" s="11">
        <f t="shared" si="0"/>
        <v>45576</v>
      </c>
      <c r="AX5" s="13">
        <f t="shared" si="0"/>
        <v>45577</v>
      </c>
      <c r="AY5" s="12">
        <f t="shared" si="0"/>
        <v>45578</v>
      </c>
      <c r="AZ5" s="11">
        <f t="shared" si="0"/>
        <v>45579</v>
      </c>
      <c r="BA5" s="11">
        <f t="shared" si="0"/>
        <v>45580</v>
      </c>
      <c r="BB5" s="11">
        <f t="shared" si="0"/>
        <v>45581</v>
      </c>
      <c r="BC5" s="11">
        <f t="shared" si="0"/>
        <v>45582</v>
      </c>
      <c r="BD5" s="11">
        <f t="shared" si="0"/>
        <v>45583</v>
      </c>
      <c r="BE5" s="13">
        <f t="shared" si="0"/>
        <v>45584</v>
      </c>
    </row>
    <row r="6" spans="1:57" ht="29.25" customHeight="1" thickBot="1" x14ac:dyDescent="0.2">
      <c r="A6" s="17"/>
      <c r="B6" s="9" t="s">
        <v>7</v>
      </c>
      <c r="C6" s="10" t="s">
        <v>2</v>
      </c>
      <c r="D6" s="10" t="s">
        <v>3</v>
      </c>
      <c r="E6" s="10" t="s">
        <v>4</v>
      </c>
      <c r="F6" s="10" t="s">
        <v>5</v>
      </c>
      <c r="G6" s="10"/>
      <c r="H6" s="10" t="s">
        <v>5</v>
      </c>
      <c r="I6" s="14" t="str">
        <f>LEFT(TEXT(I5,"ddd"),1)</f>
        <v>S</v>
      </c>
      <c r="J6" s="14" t="str">
        <f t="shared" ref="J6:BE6" si="1">LEFT(TEXT(J5,"ddd"),1)</f>
        <v>M</v>
      </c>
      <c r="K6" s="14" t="str">
        <f t="shared" si="1"/>
        <v>T</v>
      </c>
      <c r="L6" s="14" t="str">
        <f t="shared" si="1"/>
        <v>W</v>
      </c>
      <c r="M6" s="14" t="str">
        <f t="shared" si="1"/>
        <v>T</v>
      </c>
      <c r="N6" s="14" t="str">
        <f t="shared" si="1"/>
        <v>F</v>
      </c>
      <c r="O6" s="14" t="str">
        <f t="shared" si="1"/>
        <v>S</v>
      </c>
      <c r="P6" s="14" t="str">
        <f t="shared" si="1"/>
        <v>S</v>
      </c>
      <c r="Q6" s="14" t="str">
        <f t="shared" si="1"/>
        <v>M</v>
      </c>
      <c r="R6" s="14" t="str">
        <f t="shared" si="1"/>
        <v>T</v>
      </c>
      <c r="S6" s="14" t="str">
        <f t="shared" si="1"/>
        <v>W</v>
      </c>
      <c r="T6" s="14" t="str">
        <f t="shared" si="1"/>
        <v>T</v>
      </c>
      <c r="U6" s="14" t="str">
        <f t="shared" si="1"/>
        <v>F</v>
      </c>
      <c r="V6" s="14" t="str">
        <f t="shared" si="1"/>
        <v>S</v>
      </c>
      <c r="W6" s="14" t="str">
        <f t="shared" si="1"/>
        <v>S</v>
      </c>
      <c r="X6" s="14" t="str">
        <f t="shared" si="1"/>
        <v>M</v>
      </c>
      <c r="Y6" s="14" t="str">
        <f t="shared" si="1"/>
        <v>T</v>
      </c>
      <c r="Z6" s="14" t="str">
        <f t="shared" si="1"/>
        <v>W</v>
      </c>
      <c r="AA6" s="14" t="str">
        <f t="shared" si="1"/>
        <v>T</v>
      </c>
      <c r="AB6" s="14" t="str">
        <f t="shared" si="1"/>
        <v>F</v>
      </c>
      <c r="AC6" s="14" t="str">
        <f t="shared" si="1"/>
        <v>S</v>
      </c>
      <c r="AD6" s="14" t="str">
        <f t="shared" si="1"/>
        <v>S</v>
      </c>
      <c r="AE6" s="14" t="str">
        <f t="shared" si="1"/>
        <v>M</v>
      </c>
      <c r="AF6" s="14" t="str">
        <f t="shared" si="1"/>
        <v>T</v>
      </c>
      <c r="AG6" s="14" t="str">
        <f t="shared" si="1"/>
        <v>W</v>
      </c>
      <c r="AH6" s="14" t="str">
        <f t="shared" si="1"/>
        <v>T</v>
      </c>
      <c r="AI6" s="14" t="str">
        <f t="shared" si="1"/>
        <v>F</v>
      </c>
      <c r="AJ6" s="14" t="str">
        <f t="shared" si="1"/>
        <v>S</v>
      </c>
      <c r="AK6" s="14" t="str">
        <f t="shared" si="1"/>
        <v>S</v>
      </c>
      <c r="AL6" s="14" t="str">
        <f t="shared" si="1"/>
        <v>M</v>
      </c>
      <c r="AM6" s="14" t="str">
        <f t="shared" si="1"/>
        <v>T</v>
      </c>
      <c r="AN6" s="14" t="str">
        <f t="shared" si="1"/>
        <v>W</v>
      </c>
      <c r="AO6" s="14" t="str">
        <f t="shared" si="1"/>
        <v>T</v>
      </c>
      <c r="AP6" s="14" t="str">
        <f t="shared" si="1"/>
        <v>F</v>
      </c>
      <c r="AQ6" s="14" t="str">
        <f t="shared" si="1"/>
        <v>S</v>
      </c>
      <c r="AR6" s="14" t="str">
        <f t="shared" si="1"/>
        <v>S</v>
      </c>
      <c r="AS6" s="14" t="str">
        <f t="shared" si="1"/>
        <v>M</v>
      </c>
      <c r="AT6" s="14" t="str">
        <f t="shared" si="1"/>
        <v>T</v>
      </c>
      <c r="AU6" s="14" t="str">
        <f t="shared" si="1"/>
        <v>W</v>
      </c>
      <c r="AV6" s="14" t="str">
        <f t="shared" si="1"/>
        <v>T</v>
      </c>
      <c r="AW6" s="14" t="str">
        <f t="shared" si="1"/>
        <v>F</v>
      </c>
      <c r="AX6" s="14" t="str">
        <f t="shared" si="1"/>
        <v>S</v>
      </c>
      <c r="AY6" s="14" t="str">
        <f t="shared" si="1"/>
        <v>S</v>
      </c>
      <c r="AZ6" s="14" t="str">
        <f t="shared" si="1"/>
        <v>M</v>
      </c>
      <c r="BA6" s="14" t="str">
        <f t="shared" si="1"/>
        <v>T</v>
      </c>
      <c r="BB6" s="14" t="str">
        <f t="shared" si="1"/>
        <v>W</v>
      </c>
      <c r="BC6" s="14" t="str">
        <f t="shared" si="1"/>
        <v>T</v>
      </c>
      <c r="BD6" s="14" t="str">
        <f t="shared" si="1"/>
        <v>F</v>
      </c>
      <c r="BE6" s="14" t="str">
        <f t="shared" si="1"/>
        <v>S</v>
      </c>
    </row>
    <row r="7" spans="1:57" s="34" customFormat="1" ht="21" thickBot="1" x14ac:dyDescent="0.2">
      <c r="A7" s="33"/>
      <c r="B7" s="35" t="s">
        <v>9</v>
      </c>
      <c r="C7" s="36"/>
      <c r="D7" s="38"/>
      <c r="E7" s="38"/>
      <c r="F7" s="36"/>
      <c r="G7" s="39"/>
      <c r="H7" s="39" t="str">
        <f>IF(OR(G7=0,E7=0)," - ",NETWORKDAYS(E7,G7))</f>
        <v xml:space="preserve"> - 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</row>
    <row r="8" spans="1:57" s="3" customFormat="1" ht="21" thickBot="1" x14ac:dyDescent="0.2">
      <c r="A8" s="17"/>
      <c r="B8" s="28" t="s">
        <v>47</v>
      </c>
      <c r="C8" s="46" t="s">
        <v>41</v>
      </c>
      <c r="D8" s="32">
        <v>45536</v>
      </c>
      <c r="E8" s="32">
        <v>45537</v>
      </c>
      <c r="F8" s="27">
        <v>2</v>
      </c>
      <c r="G8" s="18"/>
      <c r="H8" s="18">
        <f t="shared" ref="H8:H21" si="2">IF(OR(ISBLANK(task_start),ISBLANK(task_end)),"",task_end-task_start+1)</f>
        <v>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 spans="1:57" s="3" customFormat="1" ht="21" thickBot="1" x14ac:dyDescent="0.2">
      <c r="A9" s="17"/>
      <c r="B9" s="28"/>
      <c r="C9" s="46"/>
      <c r="D9" s="32"/>
      <c r="E9" s="32"/>
      <c r="F9" s="27"/>
      <c r="G9" s="18"/>
      <c r="H9" s="1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</row>
    <row r="10" spans="1:57" s="3" customFormat="1" ht="21" thickBot="1" x14ac:dyDescent="0.2">
      <c r="A10" s="17"/>
      <c r="B10" s="28" t="s">
        <v>48</v>
      </c>
      <c r="C10" s="27" t="s">
        <v>25</v>
      </c>
      <c r="D10" s="32">
        <v>45536</v>
      </c>
      <c r="E10" s="32">
        <v>45551</v>
      </c>
      <c r="F10" s="27">
        <v>16</v>
      </c>
      <c r="G10" s="18"/>
      <c r="H10" s="18">
        <f t="shared" si="2"/>
        <v>16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</row>
    <row r="11" spans="1:57" s="3" customFormat="1" ht="21" thickBot="1" x14ac:dyDescent="0.2">
      <c r="A11" s="17"/>
      <c r="B11" s="41" t="s">
        <v>49</v>
      </c>
      <c r="C11" s="42"/>
      <c r="D11" s="44"/>
      <c r="E11" s="44"/>
      <c r="F11" s="42"/>
      <c r="G11" s="39"/>
      <c r="H11" s="39" t="str">
        <f>IF(OR(G11=0,E11=0)," - ",NETWORKDAYS(E11,G11))</f>
        <v xml:space="preserve"> - 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</row>
    <row r="12" spans="1:57" s="3" customFormat="1" ht="21" thickBot="1" x14ac:dyDescent="0.2">
      <c r="A12" s="17"/>
      <c r="B12" s="28" t="s">
        <v>50</v>
      </c>
      <c r="C12" s="27"/>
      <c r="D12" s="32"/>
      <c r="E12" s="32"/>
      <c r="F12" s="27"/>
      <c r="G12" s="18"/>
      <c r="H12" s="18" t="str">
        <f t="shared" si="2"/>
        <v/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1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</row>
    <row r="13" spans="1:57" s="3" customFormat="1" ht="21" thickBot="1" x14ac:dyDescent="0.2">
      <c r="A13" s="17"/>
      <c r="B13" s="28" t="s">
        <v>51</v>
      </c>
      <c r="C13" s="27" t="s">
        <v>41</v>
      </c>
      <c r="D13" s="32">
        <v>45536</v>
      </c>
      <c r="E13" s="32">
        <v>45545</v>
      </c>
      <c r="F13" s="27">
        <v>10</v>
      </c>
      <c r="G13" s="18"/>
      <c r="H13" s="18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1"/>
      <c r="V13" s="31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</row>
    <row r="14" spans="1:57" s="3" customFormat="1" ht="21" thickBot="1" x14ac:dyDescent="0.2">
      <c r="A14" s="17"/>
      <c r="B14" s="41" t="s">
        <v>52</v>
      </c>
      <c r="C14" s="42" t="s">
        <v>41</v>
      </c>
      <c r="D14" s="44">
        <v>45536</v>
      </c>
      <c r="E14" s="44">
        <v>45538</v>
      </c>
      <c r="F14" s="42">
        <v>3</v>
      </c>
      <c r="G14" s="39"/>
      <c r="H14" s="39">
        <f t="shared" si="2"/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</row>
    <row r="15" spans="1:57" s="3" customFormat="1" ht="21" thickBot="1" x14ac:dyDescent="0.2">
      <c r="A15" s="17"/>
      <c r="B15" s="28" t="s">
        <v>53</v>
      </c>
      <c r="C15" s="27"/>
      <c r="D15" s="32"/>
      <c r="E15" s="32"/>
      <c r="F15" s="27"/>
      <c r="G15" s="18"/>
      <c r="H15" s="18" t="str">
        <f t="shared" si="2"/>
        <v/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</row>
    <row r="16" spans="1:57" s="3" customFormat="1" ht="21" thickBot="1" x14ac:dyDescent="0.2">
      <c r="A16" s="17"/>
      <c r="B16" s="28" t="s">
        <v>54</v>
      </c>
      <c r="C16" s="27"/>
      <c r="D16" s="32"/>
      <c r="E16" s="32"/>
      <c r="F16" s="27"/>
      <c r="G16" s="18"/>
      <c r="H16" s="18" t="str">
        <f t="shared" si="2"/>
        <v/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</row>
    <row r="17" spans="1:57" s="3" customFormat="1" ht="21" thickBot="1" x14ac:dyDescent="0.2">
      <c r="A17" s="17"/>
      <c r="B17" s="28" t="s">
        <v>55</v>
      </c>
      <c r="C17" s="27" t="s">
        <v>25</v>
      </c>
      <c r="D17" s="32">
        <v>45536</v>
      </c>
      <c r="E17" s="32">
        <v>45538</v>
      </c>
      <c r="F17" s="27">
        <v>3</v>
      </c>
      <c r="G17" s="18"/>
      <c r="H17" s="18">
        <f t="shared" si="2"/>
        <v>3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1"/>
      <c r="V17" s="31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</row>
    <row r="18" spans="1:57" s="3" customFormat="1" ht="21" thickBot="1" x14ac:dyDescent="0.2">
      <c r="A18" s="17"/>
      <c r="B18" s="41" t="s">
        <v>56</v>
      </c>
      <c r="C18" s="42" t="s">
        <v>25</v>
      </c>
      <c r="D18" s="44">
        <v>45536</v>
      </c>
      <c r="E18" s="44">
        <v>45539</v>
      </c>
      <c r="F18" s="42">
        <v>4</v>
      </c>
      <c r="G18" s="39"/>
      <c r="H18" s="39">
        <f t="shared" si="2"/>
        <v>4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spans="1:57" s="3" customFormat="1" ht="21" thickBot="1" x14ac:dyDescent="0.2">
      <c r="A19" s="17"/>
      <c r="B19" s="28" t="s">
        <v>57</v>
      </c>
      <c r="C19" s="27" t="s">
        <v>27</v>
      </c>
      <c r="D19" s="32">
        <v>45536</v>
      </c>
      <c r="E19" s="32">
        <v>45536</v>
      </c>
      <c r="F19" s="27">
        <v>1</v>
      </c>
      <c r="G19" s="18"/>
      <c r="H19" s="18">
        <f t="shared" si="2"/>
        <v>1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</row>
    <row r="20" spans="1:57" s="3" customFormat="1" ht="21" thickBot="1" x14ac:dyDescent="0.2">
      <c r="A20" s="17"/>
      <c r="B20" s="28" t="s">
        <v>58</v>
      </c>
      <c r="C20" s="27"/>
      <c r="D20" s="32"/>
      <c r="E20" s="32"/>
      <c r="F20" s="27"/>
      <c r="G20" s="18"/>
      <c r="H20" s="18" t="str">
        <f t="shared" si="2"/>
        <v/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</row>
    <row r="21" spans="1:57" s="3" customFormat="1" ht="21" thickBot="1" x14ac:dyDescent="0.2">
      <c r="A21" s="17"/>
      <c r="B21" s="28" t="s">
        <v>59</v>
      </c>
      <c r="C21" s="27" t="s">
        <v>25</v>
      </c>
      <c r="D21" s="32">
        <v>45536</v>
      </c>
      <c r="E21" s="32">
        <v>45543</v>
      </c>
      <c r="F21" s="27">
        <v>8</v>
      </c>
      <c r="G21" s="18"/>
      <c r="H21" s="18">
        <f t="shared" si="2"/>
        <v>8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</row>
    <row r="22" spans="1:57" s="3" customFormat="1" x14ac:dyDescent="0.15">
      <c r="A22"/>
      <c r="B22" s="15"/>
      <c r="C22" s="15"/>
      <c r="D22" s="5"/>
      <c r="E22" s="19">
        <v>43113</v>
      </c>
      <c r="F22" s="19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1:57" s="3" customFormat="1" x14ac:dyDescent="0.15">
      <c r="A23"/>
      <c r="B23" s="23"/>
      <c r="C23" s="16"/>
      <c r="D23" s="5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1:57" s="3" customFormat="1" x14ac:dyDescent="0.15">
      <c r="A24"/>
      <c r="B24" s="21"/>
      <c r="C24"/>
      <c r="D24" s="5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3" customFormat="1" x14ac:dyDescent="0.15">
      <c r="A25"/>
      <c r="B25"/>
      <c r="C25"/>
      <c r="D25" s="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s="3" customFormat="1" x14ac:dyDescent="0.15">
      <c r="A26"/>
      <c r="B26"/>
      <c r="C26"/>
      <c r="D26" s="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1:57" s="3" customFormat="1" x14ac:dyDescent="0.15">
      <c r="A27"/>
      <c r="B27"/>
      <c r="C27"/>
      <c r="D27" s="5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1:57" s="3" customFormat="1" x14ac:dyDescent="0.15">
      <c r="A28"/>
      <c r="B28"/>
      <c r="C28"/>
      <c r="D28" s="5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57" s="3" customFormat="1" x14ac:dyDescent="0.15">
      <c r="A29"/>
      <c r="B29"/>
      <c r="C29"/>
      <c r="D29" s="5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57" s="3" customFormat="1" x14ac:dyDescent="0.15">
      <c r="A30"/>
      <c r="B30"/>
      <c r="C30"/>
      <c r="D30" s="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1:57" s="3" customFormat="1" x14ac:dyDescent="0.15">
      <c r="A31"/>
      <c r="B31"/>
      <c r="C31"/>
      <c r="D31" s="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1:57" s="3" customFormat="1" x14ac:dyDescent="0.15">
      <c r="A32"/>
      <c r="B32"/>
      <c r="C32"/>
      <c r="D32" s="5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3" customFormat="1" x14ac:dyDescent="0.15">
      <c r="A33"/>
      <c r="B33"/>
      <c r="C33"/>
      <c r="D33" s="5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1:57" s="3" customFormat="1" x14ac:dyDescent="0.15">
      <c r="A34"/>
      <c r="B34"/>
      <c r="C34"/>
      <c r="D34" s="5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1:57" s="3" customFormat="1" x14ac:dyDescent="0.15">
      <c r="A35"/>
      <c r="B35"/>
      <c r="C35"/>
      <c r="D35" s="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</sheetData>
  <mergeCells count="10">
    <mergeCell ref="AD4:AJ4"/>
    <mergeCell ref="AK4:AQ4"/>
    <mergeCell ref="AR4:AX4"/>
    <mergeCell ref="AY4:BE4"/>
    <mergeCell ref="J1:AA1"/>
    <mergeCell ref="D2:E2"/>
    <mergeCell ref="D3:E3"/>
    <mergeCell ref="I4:O4"/>
    <mergeCell ref="P4:V4"/>
    <mergeCell ref="W4:AC4"/>
  </mergeCells>
  <conditionalFormatting sqref="I5:BE21">
    <cfRule type="expression" dxfId="5" priority="2">
      <formula>AND(today&gt;=I$5,today&lt;I$5+1)</formula>
    </cfRule>
  </conditionalFormatting>
  <conditionalFormatting sqref="I7:BE21">
    <cfRule type="expression" dxfId="4" priority="3">
      <formula>AND(task_start&lt;=I$5,ROUNDDOWN((task_end-task_start+1)*task_progress,0)+task_start-1&gt;=I$5)</formula>
    </cfRule>
    <cfRule type="expression" dxfId="3" priority="4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6227FB0D-C2F9-A048-834D-116A0DADB22B}">
      <formula1>1</formula1>
    </dataValidation>
  </dataValidations>
  <printOptions horizontalCentered="1" verticalCentered="1"/>
  <pageMargins left="0.35" right="0.35" top="0.35" bottom="0.5" header="0.3" footer="0.3"/>
  <pageSetup scale="53" fitToHeight="0" orientation="landscape" r:id="rId1"/>
  <headerFooter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F37"/>
  <sheetViews>
    <sheetView showGridLines="0" showRuler="0" zoomScale="65" zoomScaleNormal="110" zoomScalePageLayoutView="70" workbookViewId="0">
      <pane ySplit="6" topLeftCell="A7" activePane="bottomLeft" state="frozen"/>
      <selection pane="bottomLeft" activeCell="F42" sqref="F42"/>
    </sheetView>
  </sheetViews>
  <sheetFormatPr baseColWidth="10" defaultColWidth="8.83203125" defaultRowHeight="14" x14ac:dyDescent="0.15"/>
  <cols>
    <col min="1" max="1" width="2.6640625" customWidth="1"/>
    <col min="2" max="2" width="58.83203125" bestFit="1" customWidth="1"/>
    <col min="3" max="3" width="10.83203125" bestFit="1" customWidth="1"/>
    <col min="4" max="4" width="10.6640625" customWidth="1"/>
    <col min="5" max="5" width="10.5" style="5" customWidth="1"/>
    <col min="6" max="7" width="10.5" customWidth="1"/>
    <col min="8" max="8" width="2.6640625" customWidth="1"/>
    <col min="9" max="9" width="6.1640625" hidden="1" customWidth="1"/>
    <col min="10" max="58" width="2.5" customWidth="1"/>
  </cols>
  <sheetData>
    <row r="1" spans="1:58" ht="28" x14ac:dyDescent="0.25">
      <c r="B1" s="24" t="s">
        <v>18</v>
      </c>
      <c r="C1" s="1"/>
      <c r="D1" s="2"/>
      <c r="E1" s="4"/>
      <c r="F1" s="20"/>
      <c r="G1" s="20"/>
      <c r="I1" s="2"/>
      <c r="J1" s="8"/>
      <c r="K1" s="57" t="str">
        <f>HYPERLINK("http://localhost/index.php","► Vividly Website")</f>
        <v>► Vividly Website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58" ht="19.5" customHeight="1" x14ac:dyDescent="0.15">
      <c r="B2" s="25" t="s">
        <v>44</v>
      </c>
      <c r="D2" s="6" t="s">
        <v>0</v>
      </c>
      <c r="E2" s="59">
        <v>45266</v>
      </c>
      <c r="F2" s="60"/>
      <c r="G2" s="22"/>
    </row>
    <row r="3" spans="1:58" ht="19.5" customHeight="1" x14ac:dyDescent="0.15">
      <c r="B3" s="25" t="s">
        <v>32</v>
      </c>
      <c r="D3" s="6" t="s">
        <v>8</v>
      </c>
      <c r="E3" s="59">
        <f ca="1">TODAY()</f>
        <v>45500</v>
      </c>
      <c r="F3" s="60"/>
      <c r="G3" s="22"/>
    </row>
    <row r="4" spans="1:58" ht="19.5" customHeight="1" x14ac:dyDescent="0.15">
      <c r="B4" s="26" t="s">
        <v>33</v>
      </c>
      <c r="D4" s="6" t="s">
        <v>6</v>
      </c>
      <c r="E4" s="7">
        <v>1</v>
      </c>
      <c r="J4" s="52">
        <f>J5</f>
        <v>45263</v>
      </c>
      <c r="K4" s="53"/>
      <c r="L4" s="53"/>
      <c r="M4" s="53"/>
      <c r="N4" s="53"/>
      <c r="O4" s="53"/>
      <c r="P4" s="54"/>
      <c r="Q4" s="52">
        <f>Q5</f>
        <v>45270</v>
      </c>
      <c r="R4" s="53"/>
      <c r="S4" s="53"/>
      <c r="T4" s="53"/>
      <c r="U4" s="53"/>
      <c r="V4" s="53"/>
      <c r="W4" s="54"/>
      <c r="X4" s="52">
        <f>X5</f>
        <v>45277</v>
      </c>
      <c r="Y4" s="53"/>
      <c r="Z4" s="53"/>
      <c r="AA4" s="53"/>
      <c r="AB4" s="53"/>
      <c r="AC4" s="53"/>
      <c r="AD4" s="54"/>
      <c r="AE4" s="52">
        <f>AE5</f>
        <v>45284</v>
      </c>
      <c r="AF4" s="53"/>
      <c r="AG4" s="53"/>
      <c r="AH4" s="53"/>
      <c r="AI4" s="53"/>
      <c r="AJ4" s="53"/>
      <c r="AK4" s="54"/>
      <c r="AL4" s="52">
        <f>AL5</f>
        <v>45291</v>
      </c>
      <c r="AM4" s="53"/>
      <c r="AN4" s="53"/>
      <c r="AO4" s="53"/>
      <c r="AP4" s="53"/>
      <c r="AQ4" s="53"/>
      <c r="AR4" s="54"/>
      <c r="AS4" s="52">
        <f>AS5</f>
        <v>45298</v>
      </c>
      <c r="AT4" s="53"/>
      <c r="AU4" s="53"/>
      <c r="AV4" s="53"/>
      <c r="AW4" s="53"/>
      <c r="AX4" s="53"/>
      <c r="AY4" s="54"/>
      <c r="AZ4" s="52">
        <f>AZ5</f>
        <v>45305</v>
      </c>
      <c r="BA4" s="53"/>
      <c r="BB4" s="53"/>
      <c r="BC4" s="53"/>
      <c r="BD4" s="53"/>
      <c r="BE4" s="53"/>
      <c r="BF4" s="54"/>
    </row>
    <row r="5" spans="1:58" x14ac:dyDescent="0.15">
      <c r="A5" s="6"/>
      <c r="H5" s="6"/>
      <c r="J5" s="12">
        <f>E2-WEEKDAY(E2,16)+2+7*(E4-1)</f>
        <v>45263</v>
      </c>
      <c r="K5" s="11">
        <f>J5+1</f>
        <v>45264</v>
      </c>
      <c r="L5" s="11">
        <f t="shared" ref="L5:AY5" si="0">K5+1</f>
        <v>45265</v>
      </c>
      <c r="M5" s="11">
        <f t="shared" si="0"/>
        <v>45266</v>
      </c>
      <c r="N5" s="11">
        <f t="shared" si="0"/>
        <v>45267</v>
      </c>
      <c r="O5" s="11">
        <f t="shared" si="0"/>
        <v>45268</v>
      </c>
      <c r="P5" s="13">
        <f t="shared" si="0"/>
        <v>45269</v>
      </c>
      <c r="Q5" s="12">
        <f>P5+1</f>
        <v>45270</v>
      </c>
      <c r="R5" s="11">
        <f>Q5+1</f>
        <v>45271</v>
      </c>
      <c r="S5" s="11">
        <f t="shared" si="0"/>
        <v>45272</v>
      </c>
      <c r="T5" s="11">
        <f t="shared" si="0"/>
        <v>45273</v>
      </c>
      <c r="U5" s="11">
        <f t="shared" si="0"/>
        <v>45274</v>
      </c>
      <c r="V5" s="11">
        <f t="shared" si="0"/>
        <v>45275</v>
      </c>
      <c r="W5" s="13">
        <f t="shared" si="0"/>
        <v>45276</v>
      </c>
      <c r="X5" s="12">
        <f>W5+1</f>
        <v>45277</v>
      </c>
      <c r="Y5" s="11">
        <f>X5+1</f>
        <v>45278</v>
      </c>
      <c r="Z5" s="11">
        <f t="shared" si="0"/>
        <v>45279</v>
      </c>
      <c r="AA5" s="11">
        <f t="shared" si="0"/>
        <v>45280</v>
      </c>
      <c r="AB5" s="11">
        <f t="shared" si="0"/>
        <v>45281</v>
      </c>
      <c r="AC5" s="11">
        <f t="shared" si="0"/>
        <v>45282</v>
      </c>
      <c r="AD5" s="13">
        <f t="shared" si="0"/>
        <v>45283</v>
      </c>
      <c r="AE5" s="12">
        <f>AD5+1</f>
        <v>45284</v>
      </c>
      <c r="AF5" s="11">
        <f>AE5+1</f>
        <v>45285</v>
      </c>
      <c r="AG5" s="11">
        <f t="shared" si="0"/>
        <v>45286</v>
      </c>
      <c r="AH5" s="11">
        <f t="shared" si="0"/>
        <v>45287</v>
      </c>
      <c r="AI5" s="11">
        <f t="shared" si="0"/>
        <v>45288</v>
      </c>
      <c r="AJ5" s="11">
        <f t="shared" si="0"/>
        <v>45289</v>
      </c>
      <c r="AK5" s="13">
        <f t="shared" si="0"/>
        <v>45290</v>
      </c>
      <c r="AL5" s="12">
        <f>AK5+1</f>
        <v>45291</v>
      </c>
      <c r="AM5" s="11">
        <f>AL5+1</f>
        <v>45292</v>
      </c>
      <c r="AN5" s="11">
        <f t="shared" si="0"/>
        <v>45293</v>
      </c>
      <c r="AO5" s="11">
        <f t="shared" si="0"/>
        <v>45294</v>
      </c>
      <c r="AP5" s="11">
        <f t="shared" si="0"/>
        <v>45295</v>
      </c>
      <c r="AQ5" s="11">
        <f t="shared" si="0"/>
        <v>45296</v>
      </c>
      <c r="AR5" s="13">
        <f t="shared" si="0"/>
        <v>45297</v>
      </c>
      <c r="AS5" s="12">
        <f>AR5+1</f>
        <v>45298</v>
      </c>
      <c r="AT5" s="11">
        <f>AS5+1</f>
        <v>45299</v>
      </c>
      <c r="AU5" s="11">
        <f t="shared" si="0"/>
        <v>45300</v>
      </c>
      <c r="AV5" s="11">
        <f t="shared" si="0"/>
        <v>45301</v>
      </c>
      <c r="AW5" s="11">
        <f t="shared" si="0"/>
        <v>45302</v>
      </c>
      <c r="AX5" s="11">
        <f t="shared" si="0"/>
        <v>45303</v>
      </c>
      <c r="AY5" s="13">
        <f t="shared" si="0"/>
        <v>45304</v>
      </c>
      <c r="AZ5" s="12">
        <f t="shared" ref="AZ5:BF5" si="1">AY5+1</f>
        <v>45305</v>
      </c>
      <c r="BA5" s="11">
        <f t="shared" si="1"/>
        <v>45306</v>
      </c>
      <c r="BB5" s="11">
        <f t="shared" si="1"/>
        <v>45307</v>
      </c>
      <c r="BC5" s="11">
        <f t="shared" si="1"/>
        <v>45308</v>
      </c>
      <c r="BD5" s="11">
        <f t="shared" si="1"/>
        <v>45309</v>
      </c>
      <c r="BE5" s="11">
        <f t="shared" si="1"/>
        <v>45310</v>
      </c>
      <c r="BF5" s="13">
        <f t="shared" si="1"/>
        <v>45311</v>
      </c>
    </row>
    <row r="6" spans="1:58" ht="29.25" customHeight="1" thickBot="1" x14ac:dyDescent="0.2">
      <c r="A6" s="17"/>
      <c r="B6" s="9" t="s">
        <v>7</v>
      </c>
      <c r="C6" s="10" t="s">
        <v>2</v>
      </c>
      <c r="D6" s="10" t="s">
        <v>1</v>
      </c>
      <c r="E6" s="10" t="s">
        <v>3</v>
      </c>
      <c r="F6" s="10" t="s">
        <v>4</v>
      </c>
      <c r="G6" s="10" t="s">
        <v>5</v>
      </c>
      <c r="H6" s="10"/>
      <c r="I6" s="10" t="s">
        <v>5</v>
      </c>
      <c r="J6" s="14" t="str">
        <f>LEFT(TEXT(J5,"ddd"),1)</f>
        <v>S</v>
      </c>
      <c r="K6" s="14" t="str">
        <f t="shared" ref="K6:AS6" si="2">LEFT(TEXT(K5,"ddd"),1)</f>
        <v>M</v>
      </c>
      <c r="L6" s="14" t="str">
        <f t="shared" si="2"/>
        <v>T</v>
      </c>
      <c r="M6" s="14" t="str">
        <f t="shared" si="2"/>
        <v>W</v>
      </c>
      <c r="N6" s="14" t="str">
        <f t="shared" si="2"/>
        <v>T</v>
      </c>
      <c r="O6" s="14" t="str">
        <f t="shared" si="2"/>
        <v>F</v>
      </c>
      <c r="P6" s="14" t="str">
        <f t="shared" si="2"/>
        <v>S</v>
      </c>
      <c r="Q6" s="14" t="str">
        <f t="shared" si="2"/>
        <v>S</v>
      </c>
      <c r="R6" s="14" t="str">
        <f t="shared" si="2"/>
        <v>M</v>
      </c>
      <c r="S6" s="14" t="str">
        <f t="shared" si="2"/>
        <v>T</v>
      </c>
      <c r="T6" s="14" t="str">
        <f t="shared" si="2"/>
        <v>W</v>
      </c>
      <c r="U6" s="14" t="str">
        <f t="shared" si="2"/>
        <v>T</v>
      </c>
      <c r="V6" s="14" t="str">
        <f t="shared" si="2"/>
        <v>F</v>
      </c>
      <c r="W6" s="14" t="str">
        <f t="shared" si="2"/>
        <v>S</v>
      </c>
      <c r="X6" s="14" t="str">
        <f t="shared" si="2"/>
        <v>S</v>
      </c>
      <c r="Y6" s="14" t="str">
        <f t="shared" si="2"/>
        <v>M</v>
      </c>
      <c r="Z6" s="14" t="str">
        <f t="shared" si="2"/>
        <v>T</v>
      </c>
      <c r="AA6" s="14" t="str">
        <f t="shared" si="2"/>
        <v>W</v>
      </c>
      <c r="AB6" s="14" t="str">
        <f t="shared" si="2"/>
        <v>T</v>
      </c>
      <c r="AC6" s="14" t="str">
        <f t="shared" si="2"/>
        <v>F</v>
      </c>
      <c r="AD6" s="14" t="str">
        <f t="shared" si="2"/>
        <v>S</v>
      </c>
      <c r="AE6" s="14" t="str">
        <f t="shared" si="2"/>
        <v>S</v>
      </c>
      <c r="AF6" s="14" t="str">
        <f t="shared" si="2"/>
        <v>M</v>
      </c>
      <c r="AG6" s="14" t="str">
        <f t="shared" si="2"/>
        <v>T</v>
      </c>
      <c r="AH6" s="14" t="str">
        <f t="shared" si="2"/>
        <v>W</v>
      </c>
      <c r="AI6" s="14" t="str">
        <f t="shared" si="2"/>
        <v>T</v>
      </c>
      <c r="AJ6" s="14" t="str">
        <f t="shared" si="2"/>
        <v>F</v>
      </c>
      <c r="AK6" s="14" t="str">
        <f t="shared" si="2"/>
        <v>S</v>
      </c>
      <c r="AL6" s="14" t="str">
        <f t="shared" si="2"/>
        <v>S</v>
      </c>
      <c r="AM6" s="14" t="str">
        <f t="shared" si="2"/>
        <v>M</v>
      </c>
      <c r="AN6" s="14" t="str">
        <f t="shared" si="2"/>
        <v>T</v>
      </c>
      <c r="AO6" s="14" t="str">
        <f t="shared" si="2"/>
        <v>W</v>
      </c>
      <c r="AP6" s="14" t="str">
        <f t="shared" si="2"/>
        <v>T</v>
      </c>
      <c r="AQ6" s="14" t="str">
        <f t="shared" si="2"/>
        <v>F</v>
      </c>
      <c r="AR6" s="14" t="str">
        <f t="shared" si="2"/>
        <v>S</v>
      </c>
      <c r="AS6" s="14" t="str">
        <f t="shared" si="2"/>
        <v>S</v>
      </c>
      <c r="AT6" s="14" t="str">
        <f t="shared" ref="AT6:BF6" si="3">LEFT(TEXT(AT5,"ddd"),1)</f>
        <v>M</v>
      </c>
      <c r="AU6" s="14" t="str">
        <f t="shared" si="3"/>
        <v>T</v>
      </c>
      <c r="AV6" s="14" t="str">
        <f t="shared" si="3"/>
        <v>W</v>
      </c>
      <c r="AW6" s="14" t="str">
        <f t="shared" si="3"/>
        <v>T</v>
      </c>
      <c r="AX6" s="14" t="str">
        <f t="shared" si="3"/>
        <v>F</v>
      </c>
      <c r="AY6" s="14" t="str">
        <f t="shared" si="3"/>
        <v>S</v>
      </c>
      <c r="AZ6" s="14" t="str">
        <f t="shared" si="3"/>
        <v>S</v>
      </c>
      <c r="BA6" s="14" t="str">
        <f t="shared" si="3"/>
        <v>M</v>
      </c>
      <c r="BB6" s="14" t="str">
        <f t="shared" si="3"/>
        <v>T</v>
      </c>
      <c r="BC6" s="14" t="str">
        <f t="shared" si="3"/>
        <v>W</v>
      </c>
      <c r="BD6" s="14" t="str">
        <f t="shared" si="3"/>
        <v>T</v>
      </c>
      <c r="BE6" s="14" t="str">
        <f t="shared" si="3"/>
        <v>F</v>
      </c>
      <c r="BF6" s="14" t="str">
        <f t="shared" si="3"/>
        <v>S</v>
      </c>
    </row>
    <row r="7" spans="1:58" s="34" customFormat="1" ht="21" thickBot="1" x14ac:dyDescent="0.2">
      <c r="A7" s="33"/>
      <c r="B7" s="35" t="s">
        <v>9</v>
      </c>
      <c r="C7" s="36"/>
      <c r="D7" s="37"/>
      <c r="E7" s="38"/>
      <c r="F7" s="38"/>
      <c r="G7" s="36"/>
      <c r="H7" s="39"/>
      <c r="I7" s="39" t="str">
        <f>IF(OR(H7=0,F7=0)," - ",NETWORKDAYS(F7,H7))</f>
        <v xml:space="preserve"> - 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58" s="3" customFormat="1" ht="21" thickBot="1" x14ac:dyDescent="0.2">
      <c r="A8" s="17"/>
      <c r="B8" s="28" t="s">
        <v>43</v>
      </c>
      <c r="C8" s="46" t="s">
        <v>41</v>
      </c>
      <c r="D8" s="29">
        <v>1</v>
      </c>
      <c r="E8" s="32">
        <v>45266</v>
      </c>
      <c r="F8" s="32">
        <f>IF(OR(G8=0,E8="")," - ",E8+G8-1)</f>
        <v>45271</v>
      </c>
      <c r="G8" s="27">
        <v>6</v>
      </c>
      <c r="H8" s="18"/>
      <c r="I8" s="18">
        <f t="shared" ref="I8:I25" si="4">IF(OR(ISBLANK(task_start),ISBLANK(task_end)),"",task_end-task_start+1)</f>
        <v>6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</row>
    <row r="9" spans="1:58" s="3" customFormat="1" ht="21" thickBot="1" x14ac:dyDescent="0.2">
      <c r="A9" s="17"/>
      <c r="B9" s="28" t="s">
        <v>35</v>
      </c>
      <c r="C9" s="27" t="s">
        <v>25</v>
      </c>
      <c r="D9" s="29">
        <v>1</v>
      </c>
      <c r="E9" s="32">
        <v>45266</v>
      </c>
      <c r="F9" s="32">
        <f>IF(OR(G9=0,E9="")," - ",E9+G9-1)</f>
        <v>45281</v>
      </c>
      <c r="G9" s="27">
        <v>16</v>
      </c>
      <c r="H9" s="18"/>
      <c r="I9" s="18">
        <f t="shared" si="4"/>
        <v>16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s="3" customFormat="1" ht="21" thickBot="1" x14ac:dyDescent="0.2">
      <c r="A10" s="17"/>
      <c r="B10" s="41" t="s">
        <v>39</v>
      </c>
      <c r="C10" s="42"/>
      <c r="D10" s="43"/>
      <c r="E10" s="44"/>
      <c r="F10" s="44"/>
      <c r="G10" s="42"/>
      <c r="H10" s="39"/>
      <c r="I10" s="39" t="str">
        <f>IF(OR(H10=0,F10=0)," - ",NETWORKDAYS(F10,H10))</f>
        <v xml:space="preserve"> - 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1:58" s="3" customFormat="1" ht="21" thickBot="1" x14ac:dyDescent="0.2">
      <c r="A11" s="17"/>
      <c r="B11" s="28" t="s">
        <v>10</v>
      </c>
      <c r="C11" s="27" t="s">
        <v>41</v>
      </c>
      <c r="D11" s="29">
        <v>1</v>
      </c>
      <c r="E11" s="32">
        <v>45272</v>
      </c>
      <c r="F11" s="32">
        <f>IF(OR(G11=0,E11="")," - ",E11+G11-1)</f>
        <v>45281</v>
      </c>
      <c r="G11" s="27">
        <v>10</v>
      </c>
      <c r="H11" s="18"/>
      <c r="I11" s="18">
        <f t="shared" si="4"/>
        <v>10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1"/>
      <c r="W11" s="31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</row>
    <row r="12" spans="1:58" s="3" customFormat="1" ht="21" thickBot="1" x14ac:dyDescent="0.2">
      <c r="A12" s="17"/>
      <c r="B12" s="28" t="s">
        <v>12</v>
      </c>
      <c r="C12" s="27" t="s">
        <v>41</v>
      </c>
      <c r="D12" s="29">
        <v>1</v>
      </c>
      <c r="E12" s="32">
        <v>45282</v>
      </c>
      <c r="F12" s="32">
        <f>IF(OR(G12=0,E12="")," - ",E12+G12-1)</f>
        <v>45284</v>
      </c>
      <c r="G12" s="27">
        <v>3</v>
      </c>
      <c r="H12" s="18"/>
      <c r="I12" s="18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1"/>
      <c r="W12" s="31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</row>
    <row r="13" spans="1:58" s="3" customFormat="1" ht="21" thickBot="1" x14ac:dyDescent="0.2">
      <c r="A13" s="17"/>
      <c r="B13" s="41" t="s">
        <v>40</v>
      </c>
      <c r="C13" s="42"/>
      <c r="D13" s="43"/>
      <c r="E13" s="44"/>
      <c r="F13" s="44"/>
      <c r="G13" s="42"/>
      <c r="H13" s="39"/>
      <c r="I13" s="39" t="str">
        <f t="shared" si="4"/>
        <v/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s="3" customFormat="1" ht="21" thickBot="1" x14ac:dyDescent="0.2">
      <c r="A14" s="17"/>
      <c r="B14" s="28" t="s">
        <v>11</v>
      </c>
      <c r="C14" s="27" t="s">
        <v>25</v>
      </c>
      <c r="D14" s="29">
        <v>1</v>
      </c>
      <c r="E14" s="32">
        <v>45284</v>
      </c>
      <c r="F14" s="32">
        <f t="shared" ref="F14:F34" si="5">IF(OR(G14=0,E14="")," - ",E14+G14-1)</f>
        <v>45286</v>
      </c>
      <c r="G14" s="27">
        <v>3</v>
      </c>
      <c r="H14" s="18"/>
      <c r="I14" s="18">
        <f t="shared" si="4"/>
        <v>3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</row>
    <row r="15" spans="1:58" s="3" customFormat="1" ht="21" thickBot="1" x14ac:dyDescent="0.2">
      <c r="A15" s="17"/>
      <c r="B15" s="28" t="s">
        <v>28</v>
      </c>
      <c r="C15" s="27" t="s">
        <v>25</v>
      </c>
      <c r="D15" s="29">
        <v>1</v>
      </c>
      <c r="E15" s="32">
        <v>45284</v>
      </c>
      <c r="F15" s="32">
        <f>IF(OR(G15=0,E15="")," - ",E15+G15-1)</f>
        <v>45287</v>
      </c>
      <c r="G15" s="27">
        <v>4</v>
      </c>
      <c r="H15" s="18"/>
      <c r="I15" s="18">
        <f t="shared" si="4"/>
        <v>4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</row>
    <row r="16" spans="1:58" s="3" customFormat="1" ht="21" thickBot="1" x14ac:dyDescent="0.2">
      <c r="A16" s="17"/>
      <c r="B16" s="28" t="s">
        <v>26</v>
      </c>
      <c r="C16" s="27" t="s">
        <v>27</v>
      </c>
      <c r="D16" s="29">
        <v>1</v>
      </c>
      <c r="E16" s="32">
        <v>45285</v>
      </c>
      <c r="F16" s="32">
        <f t="shared" si="5"/>
        <v>45285</v>
      </c>
      <c r="G16" s="27">
        <v>1</v>
      </c>
      <c r="H16" s="18"/>
      <c r="I16" s="18">
        <f t="shared" si="4"/>
        <v>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1"/>
      <c r="W16" s="31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</row>
    <row r="17" spans="1:58" s="3" customFormat="1" ht="21" thickBot="1" x14ac:dyDescent="0.2">
      <c r="A17" s="17"/>
      <c r="B17" s="41" t="s">
        <v>36</v>
      </c>
      <c r="C17" s="42"/>
      <c r="D17" s="43"/>
      <c r="E17" s="44"/>
      <c r="F17" s="44"/>
      <c r="G17" s="42"/>
      <c r="H17" s="39"/>
      <c r="I17" s="39" t="str">
        <f t="shared" si="4"/>
        <v/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s="3" customFormat="1" ht="21" thickBot="1" x14ac:dyDescent="0.2">
      <c r="A18" s="17"/>
      <c r="B18" s="28" t="s">
        <v>42</v>
      </c>
      <c r="C18" s="27" t="s">
        <v>25</v>
      </c>
      <c r="D18" s="29">
        <v>1</v>
      </c>
      <c r="E18" s="32">
        <v>45288</v>
      </c>
      <c r="F18" s="32">
        <f t="shared" si="5"/>
        <v>45295</v>
      </c>
      <c r="G18" s="27">
        <v>8</v>
      </c>
      <c r="H18" s="18"/>
      <c r="I18" s="18">
        <f t="shared" si="4"/>
        <v>8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</row>
    <row r="19" spans="1:58" s="3" customFormat="1" ht="21" thickBot="1" x14ac:dyDescent="0.2">
      <c r="A19" s="17"/>
      <c r="B19" s="28" t="s">
        <v>34</v>
      </c>
      <c r="C19" s="27" t="s">
        <v>25</v>
      </c>
      <c r="D19" s="29">
        <v>1</v>
      </c>
      <c r="E19" s="32">
        <v>45289</v>
      </c>
      <c r="F19" s="32">
        <f t="shared" si="5"/>
        <v>45289</v>
      </c>
      <c r="G19" s="27">
        <v>1</v>
      </c>
      <c r="H19" s="18"/>
      <c r="I19" s="18">
        <f t="shared" si="4"/>
        <v>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</row>
    <row r="20" spans="1:58" s="3" customFormat="1" ht="21" thickBot="1" x14ac:dyDescent="0.2">
      <c r="A20" s="17"/>
      <c r="B20" s="28" t="s">
        <v>15</v>
      </c>
      <c r="C20" s="27" t="s">
        <v>25</v>
      </c>
      <c r="D20" s="29">
        <v>1</v>
      </c>
      <c r="E20" s="32">
        <v>45289</v>
      </c>
      <c r="F20" s="32">
        <f t="shared" si="5"/>
        <v>45289</v>
      </c>
      <c r="G20" s="27">
        <v>1</v>
      </c>
      <c r="H20" s="18"/>
      <c r="I20" s="18">
        <f t="shared" si="4"/>
        <v>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</row>
    <row r="21" spans="1:58" s="3" customFormat="1" ht="21" thickBot="1" x14ac:dyDescent="0.2">
      <c r="A21" s="17"/>
      <c r="B21" s="28" t="s">
        <v>16</v>
      </c>
      <c r="C21" s="27" t="s">
        <v>25</v>
      </c>
      <c r="D21" s="29">
        <v>1</v>
      </c>
      <c r="E21" s="32">
        <v>45289</v>
      </c>
      <c r="F21" s="32">
        <f t="shared" si="5"/>
        <v>45290</v>
      </c>
      <c r="G21" s="27">
        <v>2</v>
      </c>
      <c r="H21" s="18"/>
      <c r="I21" s="18">
        <f t="shared" si="4"/>
        <v>2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</row>
    <row r="22" spans="1:58" s="3" customFormat="1" ht="21" thickBot="1" x14ac:dyDescent="0.2">
      <c r="A22" s="17"/>
      <c r="B22" s="28" t="s">
        <v>14</v>
      </c>
      <c r="C22" s="27" t="s">
        <v>25</v>
      </c>
      <c r="D22" s="29">
        <v>1</v>
      </c>
      <c r="E22" s="32">
        <v>45290</v>
      </c>
      <c r="F22" s="32">
        <f>IF(OR(G22=0,E22="")," - ",E22+G22-1)</f>
        <v>45291</v>
      </c>
      <c r="G22" s="27">
        <v>2</v>
      </c>
      <c r="H22" s="18"/>
      <c r="I22" s="18">
        <f t="shared" si="4"/>
        <v>2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</row>
    <row r="23" spans="1:58" s="3" customFormat="1" ht="21" thickBot="1" x14ac:dyDescent="0.2">
      <c r="A23" s="17"/>
      <c r="B23" s="28" t="s">
        <v>17</v>
      </c>
      <c r="C23" s="27" t="s">
        <v>25</v>
      </c>
      <c r="D23" s="29">
        <v>1</v>
      </c>
      <c r="E23" s="32">
        <v>45292</v>
      </c>
      <c r="F23" s="32">
        <f>IF(OR(G23=0,E23="")," - ",E23+G23-1)</f>
        <v>45292</v>
      </c>
      <c r="G23" s="27">
        <v>1</v>
      </c>
      <c r="H23" s="18"/>
      <c r="I23" s="18">
        <f t="shared" si="4"/>
        <v>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</row>
    <row r="24" spans="1:58" s="3" customFormat="1" ht="21" thickBot="1" x14ac:dyDescent="0.2">
      <c r="A24" s="17"/>
      <c r="B24" s="28" t="s">
        <v>13</v>
      </c>
      <c r="C24" s="27" t="s">
        <v>25</v>
      </c>
      <c r="D24" s="29">
        <v>1</v>
      </c>
      <c r="E24" s="32">
        <v>45292</v>
      </c>
      <c r="F24" s="32">
        <f t="shared" si="5"/>
        <v>45292</v>
      </c>
      <c r="G24" s="27">
        <v>1</v>
      </c>
      <c r="H24" s="18"/>
      <c r="I24" s="18">
        <f t="shared" si="4"/>
        <v>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</row>
    <row r="25" spans="1:58" s="3" customFormat="1" ht="21" thickBot="1" x14ac:dyDescent="0.2">
      <c r="A25" s="17"/>
      <c r="B25" s="28" t="s">
        <v>19</v>
      </c>
      <c r="C25" s="27" t="s">
        <v>25</v>
      </c>
      <c r="D25" s="29">
        <v>1</v>
      </c>
      <c r="E25" s="32">
        <v>45292</v>
      </c>
      <c r="F25" s="32">
        <f t="shared" si="5"/>
        <v>45295</v>
      </c>
      <c r="G25" s="27">
        <v>4</v>
      </c>
      <c r="H25" s="18"/>
      <c r="I25" s="18">
        <f t="shared" si="4"/>
        <v>4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</row>
    <row r="26" spans="1:58" s="3" customFormat="1" ht="21" thickBot="1" x14ac:dyDescent="0.2">
      <c r="A26" s="17"/>
      <c r="B26" s="41" t="s">
        <v>20</v>
      </c>
      <c r="C26" s="42"/>
      <c r="D26" s="43"/>
      <c r="E26" s="44"/>
      <c r="F26" s="44"/>
      <c r="G26" s="42"/>
      <c r="H26" s="39"/>
      <c r="I26" s="39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s="3" customFormat="1" ht="21" thickBot="1" x14ac:dyDescent="0.2">
      <c r="A27" s="17"/>
      <c r="B27" s="28" t="s">
        <v>23</v>
      </c>
      <c r="C27" s="27" t="s">
        <v>24</v>
      </c>
      <c r="D27" s="29">
        <v>1</v>
      </c>
      <c r="E27" s="32">
        <v>45295</v>
      </c>
      <c r="F27" s="32">
        <f t="shared" si="5"/>
        <v>45296</v>
      </c>
      <c r="G27" s="27">
        <v>2</v>
      </c>
      <c r="H27" s="18"/>
      <c r="I27" s="18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</row>
    <row r="28" spans="1:58" s="3" customFormat="1" ht="21" thickBot="1" x14ac:dyDescent="0.2">
      <c r="A28" s="17"/>
      <c r="B28" s="28" t="s">
        <v>21</v>
      </c>
      <c r="C28" s="27" t="s">
        <v>25</v>
      </c>
      <c r="D28" s="29">
        <v>1</v>
      </c>
      <c r="E28" s="32">
        <v>45296</v>
      </c>
      <c r="F28" s="32">
        <f t="shared" si="5"/>
        <v>45305</v>
      </c>
      <c r="G28" s="27">
        <v>10</v>
      </c>
      <c r="H28" s="18"/>
      <c r="I28" s="18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</row>
    <row r="29" spans="1:58" s="3" customFormat="1" ht="21" thickBot="1" x14ac:dyDescent="0.2">
      <c r="A29" s="17"/>
      <c r="B29" s="28" t="s">
        <v>22</v>
      </c>
      <c r="C29" s="27" t="s">
        <v>25</v>
      </c>
      <c r="D29" s="29">
        <v>1</v>
      </c>
      <c r="E29" s="32">
        <v>45296</v>
      </c>
      <c r="F29" s="32">
        <f t="shared" si="5"/>
        <v>45305</v>
      </c>
      <c r="G29" s="27">
        <v>10</v>
      </c>
      <c r="H29" s="18"/>
      <c r="I29" s="18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</row>
    <row r="30" spans="1:58" s="3" customFormat="1" ht="21" thickBot="1" x14ac:dyDescent="0.2">
      <c r="A30" s="17"/>
      <c r="B30" s="41" t="s">
        <v>38</v>
      </c>
      <c r="C30" s="42"/>
      <c r="D30" s="43"/>
      <c r="E30" s="44"/>
      <c r="F30" s="44"/>
      <c r="G30" s="42"/>
      <c r="H30" s="39"/>
      <c r="I30" s="39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s="3" customFormat="1" ht="21" thickBot="1" x14ac:dyDescent="0.2">
      <c r="A31" s="17"/>
      <c r="B31" s="28" t="s">
        <v>29</v>
      </c>
      <c r="C31" s="27" t="s">
        <v>41</v>
      </c>
      <c r="D31" s="29">
        <v>1</v>
      </c>
      <c r="E31" s="32">
        <v>45299</v>
      </c>
      <c r="F31" s="32">
        <f t="shared" si="5"/>
        <v>45305</v>
      </c>
      <c r="G31" s="27">
        <v>7</v>
      </c>
      <c r="H31" s="18"/>
      <c r="I31" s="18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</row>
    <row r="32" spans="1:58" s="3" customFormat="1" ht="21" thickBot="1" x14ac:dyDescent="0.2">
      <c r="A32" s="17"/>
      <c r="B32" s="41" t="s">
        <v>37</v>
      </c>
      <c r="C32" s="42"/>
      <c r="D32" s="43"/>
      <c r="E32" s="44"/>
      <c r="F32" s="44"/>
      <c r="G32" s="42"/>
      <c r="H32" s="39"/>
      <c r="I32" s="39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s="3" customFormat="1" ht="21" thickBot="1" x14ac:dyDescent="0.2">
      <c r="A33" s="17"/>
      <c r="B33" s="28" t="s">
        <v>30</v>
      </c>
      <c r="C33" s="27" t="s">
        <v>41</v>
      </c>
      <c r="D33" s="29">
        <v>0</v>
      </c>
      <c r="E33" s="32">
        <v>45306</v>
      </c>
      <c r="F33" s="32">
        <f>IF(OR(G33=0,E33="")," - ",E33+G33-1)</f>
        <v>45306</v>
      </c>
      <c r="G33" s="27">
        <v>1</v>
      </c>
      <c r="H33" s="18"/>
      <c r="I33" s="18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</row>
    <row r="34" spans="1:58" s="3" customFormat="1" ht="21" thickBot="1" x14ac:dyDescent="0.2">
      <c r="A34" s="17"/>
      <c r="B34" s="28" t="s">
        <v>31</v>
      </c>
      <c r="C34" s="27" t="s">
        <v>41</v>
      </c>
      <c r="D34" s="29">
        <v>0</v>
      </c>
      <c r="E34" s="32">
        <v>45306</v>
      </c>
      <c r="F34" s="32">
        <f t="shared" si="5"/>
        <v>45306</v>
      </c>
      <c r="G34" s="27">
        <v>1</v>
      </c>
      <c r="H34" s="18"/>
      <c r="I34" s="18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</row>
    <row r="35" spans="1:58" x14ac:dyDescent="0.15">
      <c r="B35" s="15"/>
      <c r="C35" s="15"/>
      <c r="F35" s="19">
        <v>43113</v>
      </c>
      <c r="G35" s="19"/>
    </row>
    <row r="36" spans="1:58" x14ac:dyDescent="0.15">
      <c r="B36" s="23"/>
      <c r="C36" s="16"/>
    </row>
    <row r="37" spans="1:58" x14ac:dyDescent="0.15">
      <c r="B37" s="21"/>
    </row>
  </sheetData>
  <mergeCells count="10">
    <mergeCell ref="K1:AB1"/>
    <mergeCell ref="AL4:AR4"/>
    <mergeCell ref="AS4:AY4"/>
    <mergeCell ref="AZ4:BF4"/>
    <mergeCell ref="E2:F2"/>
    <mergeCell ref="J4:P4"/>
    <mergeCell ref="Q4:W4"/>
    <mergeCell ref="X4:AD4"/>
    <mergeCell ref="AE4:AK4"/>
    <mergeCell ref="E3:F3"/>
  </mergeCells>
  <conditionalFormatting sqref="D7:D34">
    <cfRule type="dataBar" priority="13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5:BF34">
    <cfRule type="expression" dxfId="2" priority="26">
      <formula>AND(today&gt;=J$5,today&lt;J$5+1)</formula>
    </cfRule>
  </conditionalFormatting>
  <conditionalFormatting sqref="J7:BF34">
    <cfRule type="expression" dxfId="1" priority="27">
      <formula>AND(task_start&lt;=J$5,ROUNDDOWN((task_end-task_start+1)*task_progress,0)+task_start-1&gt;=J$5)</formula>
    </cfRule>
    <cfRule type="expression" dxfId="0" priority="28" stopIfTrue="1">
      <formula>AND(task_end&gt;=J$5,task_start&lt;J$5+1)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rintOptions horizontalCentered="1" verticalCentered="1"/>
  <pageMargins left="0.35" right="0.35" top="0.35" bottom="0.5" header="0.3" footer="0.3"/>
  <pageSetup scale="51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ProjectSchedule (2)</vt:lpstr>
      <vt:lpstr>ProjectSchedule</vt:lpstr>
      <vt:lpstr>ProjectSchedule!Print_Area</vt:lpstr>
      <vt:lpstr>'ProjectSchedule (2)'!Print_Area</vt:lpstr>
      <vt:lpstr>ProjectSchedule!Print_Titles</vt:lpstr>
      <vt:lpstr>'ProjectSchedule (2)'!Print_Titles</vt:lpstr>
      <vt:lpstr>ProjectSchedule!task_end</vt:lpstr>
      <vt:lpstr>'ProjectSchedule (2)'!task_end</vt:lpstr>
      <vt:lpstr>ProjectSchedule!task_progress</vt:lpstr>
      <vt:lpstr>ProjectSchedule!task_start</vt:lpstr>
      <vt:lpstr>'ProjectSchedule (2)'!task_start</vt:lpstr>
      <vt:lpstr>ProjectSchedule!today</vt:lpstr>
      <vt:lpstr>'ProjectSchedule (2)'!today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</dc:title>
  <dc:subject/>
  <dc:creator>Jaren Quegan</dc:creator>
  <cp:keywords/>
  <dc:description>© 2023-2024. All Rights Reserved.</dc:description>
  <cp:lastModifiedBy>Jaren Quegan</cp:lastModifiedBy>
  <cp:lastPrinted>2024-01-06T13:25:52Z</cp:lastPrinted>
  <dcterms:created xsi:type="dcterms:W3CDTF">2017-01-09T18:01:51Z</dcterms:created>
  <dcterms:modified xsi:type="dcterms:W3CDTF">2024-07-27T15:46:16Z</dcterms:modified>
  <cp:category/>
</cp:coreProperties>
</file>