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chool\Software Dev (ITSC 4155-051)\Software Dev Project (ITSC 4155)\Sprint 2\"/>
    </mc:Choice>
  </mc:AlternateContent>
  <xr:revisionPtr revIDLastSave="0" documentId="13_ncr:1_{21FAFF6F-A658-4EDE-93DD-E7078532CD84}" xr6:coauthVersionLast="47" xr6:coauthVersionMax="47" xr10:uidLastSave="{00000000-0000-0000-0000-000000000000}"/>
  <bookViews>
    <workbookView xWindow="3510" yWindow="3510" windowWidth="28800" windowHeight="15345" xr2:uid="{08A02FD8-1DFD-45AE-98FC-4A68687337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<sst xmlns="http://schemas.openxmlformats.org/spreadsheetml/2006/main" count="27" uniqueCount="27">
  <si>
    <t>Cone Deck W</t>
  </si>
  <si>
    <t>Wallis Hall W/Light Rail</t>
  </si>
  <si>
    <t>Student Union E</t>
  </si>
  <si>
    <t>Aux Services East</t>
  </si>
  <si>
    <t>Robinson Hall S</t>
  </si>
  <si>
    <t>Student Health N</t>
  </si>
  <si>
    <t>Student Health (Green) W</t>
  </si>
  <si>
    <t>Reese East</t>
  </si>
  <si>
    <t>Robinson Hall N</t>
  </si>
  <si>
    <t>Cato Hall N</t>
  </si>
  <si>
    <t>Fretwell N</t>
  </si>
  <si>
    <t>Fretwell S</t>
  </si>
  <si>
    <t>Cato Hall S</t>
  </si>
  <si>
    <t>Belk Hall S</t>
  </si>
  <si>
    <t>North Deck</t>
  </si>
  <si>
    <t>South Village Deck</t>
  </si>
  <si>
    <t>Hickory Hall North</t>
  </si>
  <si>
    <t>Woodward Hall East</t>
  </si>
  <si>
    <t>Levine Hall E</t>
  </si>
  <si>
    <t>Harris Alumni Center South</t>
  </si>
  <si>
    <t>Hunt Hall</t>
  </si>
  <si>
    <t>CRI Deck</t>
  </si>
  <si>
    <t>Alumni Way E</t>
  </si>
  <si>
    <t>Stops</t>
  </si>
  <si>
    <t>DailyAvgOn</t>
  </si>
  <si>
    <t>DailyAvgOff</t>
  </si>
  <si>
    <t>TOTAL USAGE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</si>
</sst>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Var(--jp-code-font-family)"/>
    </font>
    <font>
      <b/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4" fillId="2" borderId="0" xfId="0" applyFont="1" applyFill="1" applyAlignment="1">
      <alignment vertical="center"/>
    </xf>
    <xf numFmtId="2" fontId="0" fillId="2" borderId="0" xfId="0" applyNumberFormat="1" applyFill="1"/>
    <xf numFmtId="0" fontId="2" fillId="3" borderId="0" xfId="0" applyFont="1" applyFill="1" applyAlignment="1">
      <alignment vertical="center"/>
    </xf>
    <xf numFmtId="2" fontId="3" fillId="3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E5BD-B7C6-486E-BE7F-750969878C2E}">
  <dimension ref="A1:C25"/>
  <sheetViews>
    <sheetView tabSelected="1" zoomScale="130" zoomScaleNormal="130" workbookViewId="0">
      <selection activeCell="D6" sqref="D6"/>
    </sheetView>
  </sheetViews>
  <sheetFormatPr defaultRowHeight="15"/>
  <cols>
    <col min="1" max="1" width="26" customWidth="1"/>
    <col min="2" max="2" width="13.85546875" customWidth="1"/>
    <col min="3" max="3" width="13.140625" customWidth="1"/>
  </cols>
  <sheetData>
    <row r="1" spans="1:3">
      <c r="A1" s="1" t="s">
        <v>23</v>
      </c>
      <c r="B1" s="1" t="s">
        <v>24</v>
      </c>
      <c r="C1" s="1" t="s">
        <v>25</v>
      </c>
    </row>
    <row r="2" spans="1:3">
      <c r="A2" s="4" t="s">
        <v>0</v>
      </c>
      <c r="B2" s="5">
        <f>6540/185</f>
        <v>35.351351351351354</v>
      </c>
      <c r="C2" s="5">
        <f>8685/185</f>
        <v>46.945945945945944</v>
      </c>
    </row>
    <row r="3" spans="1:3">
      <c r="A3" s="4" t="s">
        <v>1</v>
      </c>
      <c r="B3" s="5">
        <f xml:space="preserve"> 18301/185</f>
        <v>98.924324324324331</v>
      </c>
      <c r="C3" s="5">
        <f>16443/185</f>
        <v>88.881081081081078</v>
      </c>
    </row>
    <row r="4" spans="1:3">
      <c r="A4" s="4" t="s">
        <v>2</v>
      </c>
      <c r="B4" s="5">
        <f xml:space="preserve"> 29685/185</f>
        <v>160.45945945945945</v>
      </c>
      <c r="C4" s="5">
        <f>16477/185</f>
        <v>89.064864864864859</v>
      </c>
    </row>
    <row r="5" spans="1:3">
      <c r="A5" s="4" t="s">
        <v>3</v>
      </c>
      <c r="B5" s="5">
        <f xml:space="preserve"> 2583/185</f>
        <v>13.962162162162162</v>
      </c>
      <c r="C5" s="5">
        <f>3710/185</f>
        <v>20.054054054054053</v>
      </c>
    </row>
    <row r="6" spans="1:3">
      <c r="A6" s="4" t="s">
        <v>4</v>
      </c>
      <c r="B6" s="5">
        <f xml:space="preserve"> 2046/185</f>
        <v>11.059459459459459</v>
      </c>
      <c r="C6" s="5">
        <f>6307/185</f>
        <v>34.091891891891891</v>
      </c>
    </row>
    <row r="7" spans="1:3">
      <c r="A7" s="4" t="s">
        <v>5</v>
      </c>
      <c r="B7" s="5">
        <f xml:space="preserve"> 30166/185</f>
        <v>163.05945945945945</v>
      </c>
      <c r="C7" s="5">
        <f>31057/185</f>
        <v>167.87567567567567</v>
      </c>
    </row>
    <row r="8" spans="1:3">
      <c r="A8" s="4" t="s">
        <v>6</v>
      </c>
      <c r="B8" s="5">
        <f>7157/185</f>
        <v>38.686486486486487</v>
      </c>
      <c r="C8" s="5">
        <f>7859/185</f>
        <v>42.481081081081079</v>
      </c>
    </row>
    <row r="9" spans="1:3">
      <c r="A9" s="4" t="s">
        <v>7</v>
      </c>
      <c r="B9" s="5">
        <f>3481/185</f>
        <v>18.816216216216215</v>
      </c>
      <c r="C9" s="5">
        <f>8032/185</f>
        <v>43.416216216216213</v>
      </c>
    </row>
    <row r="10" spans="1:3">
      <c r="A10" s="4" t="s">
        <v>8</v>
      </c>
      <c r="B10" s="5">
        <f>2686/185</f>
        <v>14.518918918918919</v>
      </c>
      <c r="C10" s="5">
        <f>2567/185</f>
        <v>13.875675675675677</v>
      </c>
    </row>
    <row r="11" spans="1:3">
      <c r="A11" s="4" t="s">
        <v>9</v>
      </c>
      <c r="B11" s="5">
        <f>2175/185</f>
        <v>11.756756756756756</v>
      </c>
      <c r="C11" s="5">
        <f>7139/185</f>
        <v>38.589189189189192</v>
      </c>
    </row>
    <row r="12" spans="1:3">
      <c r="A12" s="4" t="s">
        <v>10</v>
      </c>
      <c r="B12" s="5">
        <f>6135/185</f>
        <v>33.162162162162161</v>
      </c>
      <c r="C12" s="5">
        <f>10612/185</f>
        <v>57.362162162162164</v>
      </c>
    </row>
    <row r="13" spans="1:3">
      <c r="A13" s="4" t="s">
        <v>11</v>
      </c>
      <c r="B13" s="5">
        <f>4742/185</f>
        <v>25.632432432432431</v>
      </c>
      <c r="C13" s="5">
        <f>9953/185</f>
        <v>53.8</v>
      </c>
    </row>
    <row r="14" spans="1:3">
      <c r="A14" s="4" t="s">
        <v>12</v>
      </c>
      <c r="B14" s="5">
        <f>2740/185</f>
        <v>14.810810810810811</v>
      </c>
      <c r="C14" s="5">
        <f>4932/185</f>
        <v>26.659459459459459</v>
      </c>
    </row>
    <row r="15" spans="1:3">
      <c r="A15" s="4" t="s">
        <v>13</v>
      </c>
      <c r="B15" s="5">
        <f>4774/185</f>
        <v>25.805405405405406</v>
      </c>
      <c r="C15" s="5">
        <f>2037/185</f>
        <v>11.010810810810812</v>
      </c>
    </row>
    <row r="16" spans="1:3">
      <c r="A16" s="4" t="s">
        <v>14</v>
      </c>
      <c r="B16" s="5">
        <f>4728/185</f>
        <v>25.556756756756755</v>
      </c>
      <c r="C16" s="5">
        <f>4918/185</f>
        <v>26.583783783783783</v>
      </c>
    </row>
    <row r="17" spans="1:3">
      <c r="A17" s="4" t="s">
        <v>15</v>
      </c>
      <c r="B17" s="5">
        <f>31331/185</f>
        <v>169.35675675675677</v>
      </c>
      <c r="C17" s="5">
        <f>23561/185</f>
        <v>127.35675675675675</v>
      </c>
    </row>
    <row r="18" spans="1:3">
      <c r="A18" s="4" t="s">
        <v>16</v>
      </c>
      <c r="B18" s="5">
        <f>430/185</f>
        <v>2.3243243243243241</v>
      </c>
      <c r="C18" s="5">
        <f>911/185</f>
        <v>4.9243243243243242</v>
      </c>
    </row>
    <row r="19" spans="1:3">
      <c r="A19" s="4" t="s">
        <v>17</v>
      </c>
      <c r="B19" s="5">
        <f>3251/185</f>
        <v>17.572972972972973</v>
      </c>
      <c r="C19" s="5">
        <f>4455/185</f>
        <v>24.081081081081081</v>
      </c>
    </row>
    <row r="20" spans="1:3">
      <c r="A20" s="4" t="s">
        <v>18</v>
      </c>
      <c r="B20" s="5">
        <f>11949/185</f>
        <v>64.589189189189185</v>
      </c>
      <c r="C20" s="5">
        <f>6076/185</f>
        <v>32.843243243243244</v>
      </c>
    </row>
    <row r="21" spans="1:3">
      <c r="A21" s="4" t="s">
        <v>19</v>
      </c>
      <c r="B21" s="5">
        <f>4/185</f>
        <v>2.1621621621621623E-2</v>
      </c>
      <c r="C21" s="5">
        <f>4/185</f>
        <v>2.1621621621621623E-2</v>
      </c>
    </row>
    <row r="22" spans="1:3">
      <c r="A22" s="4" t="s">
        <v>20</v>
      </c>
      <c r="B22" s="5">
        <f>1/185</f>
        <v>5.4054054054054057E-3</v>
      </c>
      <c r="C22" s="5">
        <v>0</v>
      </c>
    </row>
    <row r="23" spans="1:3">
      <c r="A23" s="4" t="s">
        <v>21</v>
      </c>
      <c r="B23" s="5">
        <f>11/185</f>
        <v>5.9459459459459463E-2</v>
      </c>
      <c r="C23" s="5">
        <f>8/185</f>
        <v>4.3243243243243246E-2</v>
      </c>
    </row>
    <row r="24" spans="1:3">
      <c r="A24" s="4" t="s">
        <v>22</v>
      </c>
      <c r="B24" s="5">
        <f>88/185</f>
        <v>0.4756756756756757</v>
      </c>
      <c r="C24" s="5">
        <f>80/185</f>
        <v>0.43243243243243246</v>
      </c>
    </row>
    <row r="25" spans="1:3">
      <c r="A25" s="2" t="s">
        <v>26</v>
      </c>
      <c r="B25" s="3">
        <f>SUM(B2:B24)</f>
        <v>945.96756756756758</v>
      </c>
      <c r="C25" s="3">
        <f>SUM(C2:C24)</f>
        <v>950.39459459459442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Orrego</dc:creator>
  <cp:lastModifiedBy>Felipe Orrego</cp:lastModifiedBy>
  <dcterms:created xsi:type="dcterms:W3CDTF">2022-02-12T19:30:43Z</dcterms:created>
  <dcterms:modified xsi:type="dcterms:W3CDTF">2022-02-15T01:06:54Z</dcterms:modified>
</cp:coreProperties>
</file>