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69B13227-3659-4C7A-9EC5-331DD5EC379F}" xr6:coauthVersionLast="47" xr6:coauthVersionMax="47" xr10:uidLastSave="{00000000-0000-0000-0000-000000000000}"/>
  <bookViews>
    <workbookView xWindow="2055" yWindow="1365" windowWidth="20940" windowHeight="12180" tabRatio="622" firstSheet="6"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Jobs'!$A$1:$K$49</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23" l="1"/>
  <c r="L55" i="23"/>
  <c r="L56" i="23"/>
  <c r="L57" i="23"/>
  <c r="L58" i="23"/>
  <c r="L53" i="23"/>
  <c r="L50" i="23"/>
  <c r="L47" i="23"/>
  <c r="L44" i="23"/>
  <c r="L39" i="23"/>
  <c r="L40" i="23"/>
  <c r="L41" i="23"/>
  <c r="L42" i="23"/>
  <c r="L43" i="23"/>
  <c r="L38" i="23"/>
  <c r="L33" i="23"/>
  <c r="L34" i="23"/>
  <c r="L35" i="23"/>
  <c r="L36" i="23"/>
  <c r="L37" i="23"/>
  <c r="L32" i="23"/>
  <c r="L30" i="23"/>
  <c r="L31" i="23"/>
  <c r="L29" i="23"/>
  <c r="L15" i="23"/>
  <c r="L16" i="23"/>
  <c r="L17" i="23"/>
  <c r="L18" i="23"/>
  <c r="L19" i="23"/>
  <c r="L20" i="23"/>
  <c r="L21" i="23"/>
  <c r="L22" i="23"/>
  <c r="L23" i="23"/>
  <c r="L24" i="23"/>
  <c r="L25" i="23"/>
  <c r="L14" i="23"/>
  <c r="L3" i="23"/>
  <c r="L4" i="23"/>
  <c r="L5" i="23"/>
  <c r="L6" i="23"/>
  <c r="L7" i="23"/>
  <c r="L8" i="23"/>
  <c r="L2"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<sst xmlns="http://schemas.openxmlformats.org/spreadsheetml/2006/main" count="2511" uniqueCount="346">
  <si>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</si>
  <si>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</si>
  <si>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</si>
  <si>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</si>
  <si>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</si>
  <si>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</si>
  <si>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</si>
  <si>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</si>
  <si>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</si>
  <si>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</si>
  <si>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</si>
  <si>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</si>
  <si>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</si>
  <si>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</si>
  <si>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</si>
  <si>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</si>
  <si>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</si>
  <si>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</si>
  <si>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</si>
  <si>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</si>
  <si>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</si>
  <si>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</si>
  <si>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</si>
  <si>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</si>
  <si>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</si>
  <si>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</si>
  <si>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</si>
  <si>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</si>
  <si>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</si>
  <si>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</si>
  <si>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</si>
  <si>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</si>
  <si>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</si>
  <si>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</si>
  <si>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</si>
  <si>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</si>
  <si>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</si>
  <si>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</si>
  <si>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</si>
  <si>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</si>
  <si>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</si>
  <si>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</si>
  <si>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</si>
  <si>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</si>
  <si>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</si>
  <si>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</si>
  <si>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</si>
  <si>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</si>
  <si>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</si>
  <si>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</si>
  <si>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</si>
  <si>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</si>
  <si>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</si>
  <si>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</si>
  <si>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</si>
  <si>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</si>
  <si>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</si>
  <si>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</si>
  <si>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</si>
  <si>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</si>
  <si>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</si>
  <si>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</si>
  <si>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</si>
  <si>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</si>
  <si>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</si>
  <si>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</si>
  <si>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</si>
  <si>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</si>
  <si>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</si>
  <si>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</si>
  <si>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</si>
  <si>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</si>
  <si>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</si>
  <si>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</si>
  <si>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</si>
  <si>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</si>
  <si>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</si>
  <si>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</si>
  <si>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</si>
  <si>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</si>
  <si>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</si>
  <si>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</si>
  <si>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</si>
  <si>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</si>
  <si>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</si>
  <si>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</si>
  <si>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</si>
  <si>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</si>
  <si>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</si>
  <si>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</si>
  <si>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</si>
  <si>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</si>
  <si>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</si>
  <si>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</si>
  <si>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</si>
  <si>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</si>
  <si>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</si>
  <si>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</si>
  <si>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</si>
  <si>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</si>
  <si>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</si>
  <si>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</si>
  <si>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</si>
  <si>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</si>
  <si>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</si>
  <si>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</si>
  <si>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</si>
  <si>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</si>
  <si>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</si>
  <si>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</si>
  <si>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</si>
  <si>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</si>
  <si>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</si>
  <si>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</si>
  <si>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</si>
  <si>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</si>
  <si>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</si>
  <si>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</si>
  <si>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</si>
  <si>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</si>
  <si>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</si>
  <si>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</si>
  <si>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</si>
  <si>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</si>
  <si>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</si>
  <si>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</si>
  <si>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</si>
  <si>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</si>
  <si>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</si>
  <si>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</si>
  <si>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</si>
  <si>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</si>
  <si>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</si>
  <si>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</si>
  <si>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</si>
  <si>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</si>
  <si>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</si>
  <si>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</si>
  <si>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</si>
  <si>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</si>
  <si>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</si>
  <si>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</si>
  <si>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</si>
  <si>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</si>
  <si>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</si>
  <si>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</si>
  <si>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</si>
  <si>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</si>
  <si>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</si>
  <si>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</si>
  <si>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</si>
  <si>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</si>
  <si>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</si>
  <si>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</si>
  <si>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</si>
  <si>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</si>
  <si>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</si>
  <si>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</si>
  <si>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</si>
  <si>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</si>
  <si>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</si>
  <si>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</si>
  <si>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</si>
  <si>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</si>
  <si>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</si>
  <si>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</si>
  <si>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</si>
  <si>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</si>
  <si>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</si>
  <si>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</si>
  <si>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</si>
  <si>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</si>
  <si>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</si>
  <si>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</si>
  <si>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</si>
  <si>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</si>
  <si>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</si>
  <si>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</si>
  <si>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</si>
  <si>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</si>
  <si>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</si>
  <si>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</si>
  <si>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</si>
  <si>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</si>
  <si>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</si>
  <si>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</si>
  <si>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</si>
  <si>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</si>
  <si>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</si>
  <si>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</si>
  <si>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</si>
  <si>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</si>
  <si>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</si>
  <si>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</si>
  <si>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</si>
  <si>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</si>
  <si>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</si>
  <si>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</si>
  <si>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</si>
  <si>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</si>
  <si>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</si>
  <si>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</si>
  <si>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</si>
  <si>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</si>
  <si>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</si>
  <si>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</si>
  <si>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</si>
  <si>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</si>
  <si>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</si>
  <si>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</si>
  <si>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</si>
  <si>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</si>
  <si>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</si>
  <si>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</si>
  <si>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</si>
  <si>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</si>
  <si>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</si>
  <si>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</si>
  <si>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</si>
  <si>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</si>
  <si>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</si>
  <si>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</si>
  <si>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</si>
  <si>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</si>
  <si>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</si>
  <si>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</si>
  <si>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</si>
  <si>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</si>
  <si>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</si>
  <si>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</si>
  <si>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</si>
  <si>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</si>
  <si>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</si>
  <si>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</si>
  <si>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</si>
  <si>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</si>
  <si>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</si>
  <si>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</si>
  <si>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</si>
  <si>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</si>
  <si>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</si>
  <si>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</si>
  <si>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</si>
  <si>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</si>
  <si>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</si>
  <si>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</si>
  <si>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</si>
  <si>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</si>
  <si>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</si>
  <si>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</si>
  <si>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</si>
  <si>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</si>
  <si>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</si>
  <si>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</si>
  <si>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</si>
  <si>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</si>
  <si>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</si>
  <si>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</si>
  <si>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</si>
  <si>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</si>
  <si>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</si>
  <si>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</si>
  <si>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</si>
  <si>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</si>
  <si>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</si>
  <si>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</si>
  <si>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</si>
  <si>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</si>
  <si>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</si>
  <si>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</si>
  <si>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</si>
  <si>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</si>
  <si>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</si>
  <si>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</si>
  <si>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</si>
  <si>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</si>
  <si>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</si>
  <si>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</si>
  <si>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</si>
  <si>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</si>
  <si>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</si>
  <si>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</si>
  <si>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</si>
  <si>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</si>
  <si>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</si>
  <si>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</si>
  <si>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</si>
  <si>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</si>
  <si>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</si>
  <si>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</si>
  <si>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</si>
  <si>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</si>
  <si>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</si>
  <si>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</si>
  <si>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</si>
  <si>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</si>
  <si>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</si>
  <si>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</si>
  <si>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</si>
  <si>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</si>
  <si>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</si>
  <si>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</si>
  <si>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</si>
  <si>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</si>
  <si>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</si>
  <si>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</si>
  <si>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</si>
  <si>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</si>
  <si>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</si>
  <si>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</si>
  <si>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</si>
  <si>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</si>
  <si>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</si>
  <si>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</si>
  <si>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</si>
  <si>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</si>
  <si>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</si>
  <si>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</si>
  <si>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</si>
  <si>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</si>
  <si>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tural Gas + CCS</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</si>
  <si>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</si>
  <si>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</si>
  <si>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</si>
  <si>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</si>
  <si>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</si>
  <si>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</si>
  <si>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</si>
  <si>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</si>
  <si>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</si>
  <si>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</si>
  <si>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</si>
  <si>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</si>
  <si>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</si>
  <si>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</si>
  <si>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</si>
  <si>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</si>
  <si>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NA</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</si>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</sst>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70">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xf numFmtId="0" fontId="0" fillId="2" borderId="0" xfId="0" quotePrefix="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2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2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2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2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2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x14ac:dyDescent="0.25">
      <c r="A3" s="55" t="s">
        <v>11</v>
      </c>
      <c r="B3" s="55" t="s">
        <v>19</v>
      </c>
      <c r="C3" s="55" t="s">
        <v>30</v>
      </c>
      <c r="D3" s="55" t="s">
        <v>31</v>
      </c>
      <c r="E3" s="55" t="s">
        <v>15</v>
      </c>
      <c r="F3" t="s">
        <v>32</v>
      </c>
      <c r="G3" s="38">
        <v>10.51</v>
      </c>
      <c r="H3" t="s">
        <v>33</v>
      </c>
      <c r="I3" s="3" t="s">
        <v>21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44</v>
      </c>
      <c r="B9" s="1" t="s">
        <v>12</v>
      </c>
      <c r="C9" t="s">
        <v>30</v>
      </c>
      <c r="D9" t="s">
        <v>31</v>
      </c>
      <c r="E9" t="s">
        <v>15</v>
      </c>
      <c r="F9" t="s">
        <v>32</v>
      </c>
      <c r="G9" s="48">
        <f>G10*15%</f>
        <v>-8.1</v>
      </c>
      <c r="I9" s="3" t="s">
        <v>261</v>
      </c>
    </row>
    <row r="10" spans="1:10" x14ac:dyDescent="0.25">
      <c r="A10" s="13" t="s">
        <v>45</v>
      </c>
      <c r="B10" s="1" t="s">
        <v>12</v>
      </c>
      <c r="C10" t="s">
        <v>30</v>
      </c>
      <c r="D10" t="s">
        <v>31</v>
      </c>
      <c r="E10" t="s">
        <v>15</v>
      </c>
      <c r="F10" t="s">
        <v>32</v>
      </c>
      <c r="G10" s="48">
        <f>-94+'C2U CI'!G5</f>
        <v>-54</v>
      </c>
      <c r="I10" s="3" t="s">
        <v>260</v>
      </c>
    </row>
    <row r="11" spans="1:10" x14ac:dyDescent="0.25">
      <c r="A11" s="55" t="s">
        <v>40</v>
      </c>
      <c r="B11" s="55" t="s">
        <v>19</v>
      </c>
      <c r="C11" s="55" t="s">
        <v>30</v>
      </c>
      <c r="D11" s="55" t="s">
        <v>31</v>
      </c>
      <c r="E11" s="55" t="s">
        <v>15</v>
      </c>
      <c r="F11" t="s">
        <v>32</v>
      </c>
      <c r="G11">
        <v>73.400000000000006</v>
      </c>
      <c r="H11" t="s">
        <v>41</v>
      </c>
      <c r="I11" s="3" t="s">
        <v>21</v>
      </c>
    </row>
    <row r="12" spans="1:10" x14ac:dyDescent="0.25">
      <c r="A12" s="55" t="s">
        <v>37</v>
      </c>
      <c r="B12" s="55" t="s">
        <v>19</v>
      </c>
      <c r="C12" s="55" t="s">
        <v>30</v>
      </c>
      <c r="D12" s="55" t="s">
        <v>31</v>
      </c>
      <c r="E12" s="55" t="s">
        <v>15</v>
      </c>
      <c r="F12" t="s">
        <v>32</v>
      </c>
      <c r="G12">
        <v>10.5</v>
      </c>
      <c r="H12" t="s">
        <v>42</v>
      </c>
      <c r="I12" s="3" t="s">
        <v>21</v>
      </c>
      <c r="J12" t="s">
        <v>43</v>
      </c>
    </row>
    <row r="13" spans="1:10" x14ac:dyDescent="0.25">
      <c r="A13" s="55" t="s">
        <v>36</v>
      </c>
      <c r="B13" s="55" t="s">
        <v>19</v>
      </c>
      <c r="C13" s="55" t="s">
        <v>30</v>
      </c>
      <c r="D13" s="55" t="s">
        <v>31</v>
      </c>
      <c r="E13" s="55" t="s">
        <v>15</v>
      </c>
      <c r="F13" t="s">
        <v>32</v>
      </c>
      <c r="G13">
        <v>10.5</v>
      </c>
      <c r="H13" t="s">
        <v>42</v>
      </c>
      <c r="I13" s="3" t="s">
        <v>21</v>
      </c>
      <c r="J13" t="s">
        <v>43</v>
      </c>
    </row>
    <row r="14" spans="1:10" x14ac:dyDescent="0.25">
      <c r="A14" s="13" t="s">
        <v>44</v>
      </c>
      <c r="B14" s="55" t="s">
        <v>19</v>
      </c>
      <c r="C14" s="55" t="s">
        <v>30</v>
      </c>
      <c r="D14" s="55" t="s">
        <v>39</v>
      </c>
      <c r="E14" s="55" t="s">
        <v>15</v>
      </c>
      <c r="F14" t="s">
        <v>32</v>
      </c>
      <c r="G14">
        <f>G15*15%</f>
        <v>-30</v>
      </c>
      <c r="I14" s="3" t="s">
        <v>261</v>
      </c>
    </row>
    <row r="15" spans="1:10" x14ac:dyDescent="0.25">
      <c r="A15" s="13" t="s">
        <v>45</v>
      </c>
      <c r="B15" s="55" t="s">
        <v>19</v>
      </c>
      <c r="C15" s="55" t="s">
        <v>30</v>
      </c>
      <c r="D15" s="55" t="s">
        <v>39</v>
      </c>
      <c r="E15" s="55" t="s">
        <v>15</v>
      </c>
      <c r="F15" t="s">
        <v>32</v>
      </c>
      <c r="G15">
        <v>-200</v>
      </c>
      <c r="I15" s="3" t="s">
        <v>260</v>
      </c>
    </row>
    <row r="16" spans="1:10" x14ac:dyDescent="0.25">
      <c r="A16" t="s">
        <v>44</v>
      </c>
      <c r="B16" s="1" t="s">
        <v>38</v>
      </c>
      <c r="C16" t="s">
        <v>30</v>
      </c>
      <c r="D16" t="s">
        <v>31</v>
      </c>
      <c r="E16" t="s">
        <v>15</v>
      </c>
      <c r="F16" t="s">
        <v>32</v>
      </c>
      <c r="G16">
        <v>45</v>
      </c>
      <c r="I16" s="3"/>
    </row>
    <row r="17" spans="1:9"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x14ac:dyDescent="0.25">
      <c r="A22" t="s">
        <v>11</v>
      </c>
      <c r="B22" t="s">
        <v>12</v>
      </c>
      <c r="C22" t="s">
        <v>30</v>
      </c>
      <c r="D22" t="s">
        <v>31</v>
      </c>
      <c r="E22" t="s">
        <v>24</v>
      </c>
      <c r="F22" t="s">
        <v>32</v>
      </c>
      <c r="G22">
        <v>0</v>
      </c>
    </row>
    <row r="23" spans="1:9" x14ac:dyDescent="0.25">
      <c r="A23" s="55" t="s">
        <v>11</v>
      </c>
      <c r="B23" s="55" t="s">
        <v>19</v>
      </c>
      <c r="C23" s="55" t="s">
        <v>30</v>
      </c>
      <c r="D23" s="55" t="s">
        <v>31</v>
      </c>
      <c r="E23" s="55" t="s">
        <v>24</v>
      </c>
      <c r="F23" t="s">
        <v>32</v>
      </c>
      <c r="G23">
        <v>10.51</v>
      </c>
      <c r="H23" t="s">
        <v>33</v>
      </c>
      <c r="I23" s="3" t="s">
        <v>21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44</v>
      </c>
      <c r="B29" s="1" t="s">
        <v>12</v>
      </c>
      <c r="C29" t="s">
        <v>30</v>
      </c>
      <c r="D29" t="s">
        <v>31</v>
      </c>
      <c r="E29" t="s">
        <v>24</v>
      </c>
      <c r="F29" t="s">
        <v>32</v>
      </c>
      <c r="G29" s="48">
        <f>G30*15%</f>
        <v>-73.5</v>
      </c>
      <c r="I29" s="3" t="s">
        <v>261</v>
      </c>
    </row>
    <row r="30" spans="1:9" x14ac:dyDescent="0.25">
      <c r="A30" s="13" t="s">
        <v>45</v>
      </c>
      <c r="B30" s="1" t="s">
        <v>12</v>
      </c>
      <c r="C30" t="s">
        <v>30</v>
      </c>
      <c r="D30" t="s">
        <v>31</v>
      </c>
      <c r="E30" t="s">
        <v>24</v>
      </c>
      <c r="F30" t="s">
        <v>32</v>
      </c>
      <c r="G30">
        <f>-530+'C2U CI'!G5</f>
        <v>-490</v>
      </c>
      <c r="I30" s="3" t="s">
        <v>260</v>
      </c>
    </row>
    <row r="31" spans="1:9" x14ac:dyDescent="0.25">
      <c r="A31" s="55" t="s">
        <v>40</v>
      </c>
      <c r="B31" s="55" t="s">
        <v>19</v>
      </c>
      <c r="C31" s="55" t="s">
        <v>30</v>
      </c>
      <c r="D31" s="55" t="s">
        <v>31</v>
      </c>
      <c r="E31" s="55" t="s">
        <v>24</v>
      </c>
      <c r="F31" t="s">
        <v>32</v>
      </c>
      <c r="G31">
        <v>73.400000000000006</v>
      </c>
      <c r="H31" t="s">
        <v>41</v>
      </c>
      <c r="I31" s="3" t="s">
        <v>21</v>
      </c>
    </row>
    <row r="32" spans="1:9" x14ac:dyDescent="0.25">
      <c r="A32" s="55" t="s">
        <v>37</v>
      </c>
      <c r="B32" s="55" t="s">
        <v>19</v>
      </c>
      <c r="C32" s="55" t="s">
        <v>30</v>
      </c>
      <c r="D32" s="55" t="s">
        <v>31</v>
      </c>
      <c r="E32" s="55" t="s">
        <v>24</v>
      </c>
      <c r="F32" t="s">
        <v>32</v>
      </c>
      <c r="G32">
        <v>30</v>
      </c>
      <c r="H32" s="55" t="s">
        <v>299</v>
      </c>
      <c r="I32" s="56" t="s">
        <v>262</v>
      </c>
    </row>
    <row r="33" spans="1:9" x14ac:dyDescent="0.25">
      <c r="A33" s="13" t="s">
        <v>44</v>
      </c>
      <c r="B33" s="55" t="s">
        <v>19</v>
      </c>
      <c r="C33" s="55" t="s">
        <v>30</v>
      </c>
      <c r="D33" s="55" t="s">
        <v>39</v>
      </c>
      <c r="E33" s="55" t="s">
        <v>24</v>
      </c>
      <c r="F33" t="s">
        <v>32</v>
      </c>
      <c r="G33">
        <f>G34*15%</f>
        <v>-13.5</v>
      </c>
      <c r="I33" s="3" t="s">
        <v>261</v>
      </c>
    </row>
    <row r="34" spans="1:9" x14ac:dyDescent="0.25">
      <c r="A34" s="13" t="s">
        <v>45</v>
      </c>
      <c r="B34" s="55" t="s">
        <v>19</v>
      </c>
      <c r="C34" s="55" t="s">
        <v>30</v>
      </c>
      <c r="D34" s="55" t="s">
        <v>39</v>
      </c>
      <c r="E34" s="55" t="s">
        <v>24</v>
      </c>
      <c r="F34" t="s">
        <v>32</v>
      </c>
      <c r="G34">
        <v>-90</v>
      </c>
      <c r="I34" s="3" t="s">
        <v>260</v>
      </c>
    </row>
    <row r="35" spans="1:9" x14ac:dyDescent="0.25">
      <c r="A35" s="55" t="s">
        <v>36</v>
      </c>
      <c r="B35" s="55" t="s">
        <v>19</v>
      </c>
      <c r="C35" s="55" t="s">
        <v>30</v>
      </c>
      <c r="D35" s="55" t="s">
        <v>31</v>
      </c>
      <c r="E35" s="55" t="s">
        <v>24</v>
      </c>
      <c r="F35" t="s">
        <v>32</v>
      </c>
      <c r="G35">
        <v>30</v>
      </c>
      <c r="H35" s="55" t="s">
        <v>299</v>
      </c>
      <c r="I35" s="56" t="s">
        <v>262</v>
      </c>
    </row>
    <row r="36" spans="1:9" x14ac:dyDescent="0.25">
      <c r="A36" t="s">
        <v>44</v>
      </c>
      <c r="B36" s="1" t="s">
        <v>38</v>
      </c>
      <c r="C36" t="s">
        <v>30</v>
      </c>
      <c r="D36" t="s">
        <v>31</v>
      </c>
      <c r="E36" t="s">
        <v>24</v>
      </c>
      <c r="F36" t="s">
        <v>32</v>
      </c>
      <c r="G36">
        <v>45</v>
      </c>
      <c r="H36" s="6" t="s">
        <v>46</v>
      </c>
      <c r="I36" s="3"/>
    </row>
    <row r="37" spans="1:9"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v>29.3</v>
      </c>
      <c r="I40" s="36" t="s">
        <v>297</v>
      </c>
    </row>
    <row r="41" spans="1:9" x14ac:dyDescent="0.25">
      <c r="A41" t="s">
        <v>36</v>
      </c>
      <c r="B41" s="1" t="s">
        <v>48</v>
      </c>
      <c r="C41" t="s">
        <v>30</v>
      </c>
      <c r="D41" t="s">
        <v>31</v>
      </c>
      <c r="E41" t="s">
        <v>24</v>
      </c>
      <c r="F41" t="s">
        <v>32</v>
      </c>
      <c r="G41">
        <v>23.8</v>
      </c>
      <c r="I41" s="36" t="s">
        <v>297</v>
      </c>
    </row>
    <row r="42" spans="1:9" x14ac:dyDescent="0.25">
      <c r="A42" t="s">
        <v>11</v>
      </c>
      <c r="B42" t="s">
        <v>12</v>
      </c>
      <c r="C42" t="s">
        <v>30</v>
      </c>
      <c r="D42" t="s">
        <v>31</v>
      </c>
      <c r="E42" t="s">
        <v>26</v>
      </c>
      <c r="F42" t="s">
        <v>32</v>
      </c>
      <c r="G42">
        <v>0</v>
      </c>
    </row>
    <row r="43" spans="1:9" x14ac:dyDescent="0.25">
      <c r="A43" s="55" t="s">
        <v>11</v>
      </c>
      <c r="B43" s="55" t="s">
        <v>19</v>
      </c>
      <c r="C43" s="55" t="s">
        <v>30</v>
      </c>
      <c r="D43" s="55" t="s">
        <v>31</v>
      </c>
      <c r="E43" s="55" t="s">
        <v>26</v>
      </c>
      <c r="F43" t="s">
        <v>32</v>
      </c>
      <c r="G43">
        <v>10.51</v>
      </c>
      <c r="H43" t="s">
        <v>33</v>
      </c>
      <c r="I43" s="3" t="s">
        <v>21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44</v>
      </c>
      <c r="B49" s="1" t="s">
        <v>12</v>
      </c>
      <c r="C49" t="s">
        <v>30</v>
      </c>
      <c r="D49" t="s">
        <v>31</v>
      </c>
      <c r="E49" t="s">
        <v>26</v>
      </c>
      <c r="F49" t="s">
        <v>32</v>
      </c>
      <c r="G49" s="48">
        <f>G50*15%</f>
        <v>-108.3</v>
      </c>
      <c r="I49" s="3" t="s">
        <v>261</v>
      </c>
    </row>
    <row r="50" spans="1:9" x14ac:dyDescent="0.25">
      <c r="A50" s="13" t="s">
        <v>45</v>
      </c>
      <c r="B50" s="1" t="s">
        <v>12</v>
      </c>
      <c r="C50" t="s">
        <v>30</v>
      </c>
      <c r="D50" t="s">
        <v>31</v>
      </c>
      <c r="E50" t="s">
        <v>26</v>
      </c>
      <c r="F50" t="s">
        <v>32</v>
      </c>
      <c r="G50">
        <f>-762+'C2U CI'!G5</f>
        <v>-722</v>
      </c>
      <c r="I50" s="3" t="s">
        <v>260</v>
      </c>
    </row>
    <row r="51" spans="1:9" x14ac:dyDescent="0.25">
      <c r="A51" s="55" t="s">
        <v>40</v>
      </c>
      <c r="B51" s="55" t="s">
        <v>19</v>
      </c>
      <c r="C51" s="55" t="s">
        <v>30</v>
      </c>
      <c r="D51" s="55" t="s">
        <v>31</v>
      </c>
      <c r="E51" s="55" t="s">
        <v>26</v>
      </c>
      <c r="F51" t="s">
        <v>32</v>
      </c>
      <c r="G51">
        <v>73.400000000000006</v>
      </c>
      <c r="H51" t="s">
        <v>41</v>
      </c>
      <c r="I51" s="3" t="s">
        <v>21</v>
      </c>
    </row>
    <row r="52" spans="1:9" x14ac:dyDescent="0.25">
      <c r="A52" s="55" t="s">
        <v>37</v>
      </c>
      <c r="B52" s="55" t="s">
        <v>19</v>
      </c>
      <c r="C52" s="55" t="s">
        <v>30</v>
      </c>
      <c r="D52" s="55" t="s">
        <v>31</v>
      </c>
      <c r="E52" s="55" t="s">
        <v>26</v>
      </c>
      <c r="F52" t="s">
        <v>32</v>
      </c>
      <c r="G52">
        <v>0</v>
      </c>
      <c r="H52" s="55" t="s">
        <v>298</v>
      </c>
      <c r="I52" s="56" t="s">
        <v>262</v>
      </c>
    </row>
    <row r="53" spans="1:9" x14ac:dyDescent="0.25">
      <c r="A53" s="13" t="s">
        <v>44</v>
      </c>
      <c r="B53" s="55" t="s">
        <v>19</v>
      </c>
      <c r="C53" s="55" t="s">
        <v>30</v>
      </c>
      <c r="D53" s="55" t="s">
        <v>31</v>
      </c>
      <c r="E53" s="55" t="s">
        <v>26</v>
      </c>
      <c r="F53" t="s">
        <v>32</v>
      </c>
      <c r="G53">
        <f>G54*15%</f>
        <v>-46.35</v>
      </c>
      <c r="I53" s="3" t="s">
        <v>261</v>
      </c>
    </row>
    <row r="54" spans="1:9" x14ac:dyDescent="0.25">
      <c r="A54" s="13" t="s">
        <v>45</v>
      </c>
      <c r="B54" s="55" t="s">
        <v>19</v>
      </c>
      <c r="C54" s="55" t="s">
        <v>30</v>
      </c>
      <c r="D54" s="55" t="s">
        <v>39</v>
      </c>
      <c r="E54" s="55" t="s">
        <v>26</v>
      </c>
      <c r="F54" t="s">
        <v>32</v>
      </c>
      <c r="G54">
        <v>-309</v>
      </c>
      <c r="I54" s="3" t="s">
        <v>260</v>
      </c>
    </row>
    <row r="55" spans="1:9" x14ac:dyDescent="0.25">
      <c r="A55" s="55" t="s">
        <v>36</v>
      </c>
      <c r="B55" s="55" t="s">
        <v>19</v>
      </c>
      <c r="C55" s="55" t="s">
        <v>30</v>
      </c>
      <c r="D55" s="55" t="s">
        <v>31</v>
      </c>
      <c r="E55" s="55" t="s">
        <v>26</v>
      </c>
      <c r="F55" t="s">
        <v>32</v>
      </c>
      <c r="G55">
        <v>0</v>
      </c>
      <c r="H55" s="55" t="s">
        <v>298</v>
      </c>
      <c r="I55" s="56" t="s">
        <v>262</v>
      </c>
    </row>
    <row r="56" spans="1:9" x14ac:dyDescent="0.25">
      <c r="A56" t="s">
        <v>44</v>
      </c>
      <c r="B56" s="1" t="s">
        <v>38</v>
      </c>
      <c r="C56" t="s">
        <v>30</v>
      </c>
      <c r="D56" t="s">
        <v>31</v>
      </c>
      <c r="E56" t="s">
        <v>26</v>
      </c>
      <c r="F56" t="s">
        <v>32</v>
      </c>
      <c r="G56">
        <v>45</v>
      </c>
      <c r="H56" s="6" t="s">
        <v>46</v>
      </c>
      <c r="I56" s="3"/>
    </row>
    <row r="57" spans="1:9"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N58"/>
  <sheetViews>
    <sheetView tabSelected="1" topLeftCell="A40" workbookViewId="0">
      <selection activeCell="L60" sqref="L60"/>
    </sheetView>
  </sheetViews>
  <sheetFormatPr defaultRowHeight="15.75" x14ac:dyDescent="0.25"/>
  <cols>
    <col min="1" max="1" width="20.375" bestFit="1" customWidth="1"/>
    <col min="2" max="2" width="19.625" bestFit="1" customWidth="1"/>
    <col min="3" max="3" width="12.875" bestFit="1" customWidth="1"/>
    <col min="4" max="4" width="9.75" customWidth="1"/>
    <col min="5" max="6" width="6.5" customWidth="1"/>
    <col min="7" max="7" width="10.25" style="13" bestFit="1" customWidth="1"/>
    <col min="8" max="8" width="12.125" bestFit="1" customWidth="1"/>
    <col min="9" max="9" width="6.75" bestFit="1" customWidth="1"/>
    <col min="10" max="11" width="11.75" bestFit="1" customWidth="1"/>
    <col min="12" max="12" width="11.875" bestFit="1" customWidth="1"/>
    <col min="13" max="13" width="16.125" customWidth="1"/>
  </cols>
  <sheetData>
    <row r="1" spans="1:14" x14ac:dyDescent="0.25">
      <c r="A1" t="s">
        <v>0</v>
      </c>
      <c r="B1" t="s">
        <v>1</v>
      </c>
      <c r="C1" t="s">
        <v>314</v>
      </c>
      <c r="D1" t="s">
        <v>322</v>
      </c>
      <c r="E1" t="s">
        <v>2</v>
      </c>
      <c r="F1" t="s">
        <v>3</v>
      </c>
      <c r="G1" s="13" t="s">
        <v>317</v>
      </c>
      <c r="H1" t="s">
        <v>5</v>
      </c>
      <c r="I1" t="s">
        <v>6</v>
      </c>
      <c r="J1" t="s">
        <v>318</v>
      </c>
      <c r="K1" t="s">
        <v>319</v>
      </c>
      <c r="L1" t="s">
        <v>333</v>
      </c>
      <c r="M1" t="s">
        <v>334</v>
      </c>
      <c r="N1" t="s">
        <v>335</v>
      </c>
    </row>
    <row r="2" spans="1:14" x14ac:dyDescent="0.25">
      <c r="A2" t="s">
        <v>11</v>
      </c>
      <c r="B2" t="s">
        <v>12</v>
      </c>
      <c r="C2" t="s">
        <v>315</v>
      </c>
      <c r="D2" t="s">
        <v>323</v>
      </c>
      <c r="E2" t="s">
        <v>91</v>
      </c>
      <c r="F2" t="s">
        <v>324</v>
      </c>
      <c r="G2" s="13" t="s">
        <v>114</v>
      </c>
      <c r="H2" t="s">
        <v>93</v>
      </c>
      <c r="I2">
        <v>5.0999999999999997E-2</v>
      </c>
      <c r="J2">
        <v>4.5152412959181799E-2</v>
      </c>
      <c r="K2">
        <v>5.0999999999999997E-2</v>
      </c>
      <c r="L2">
        <f>K2</f>
        <v>5.0999999999999997E-2</v>
      </c>
      <c r="M2" t="s">
        <v>336</v>
      </c>
    </row>
    <row r="3" spans="1:14" x14ac:dyDescent="0.25">
      <c r="A3" t="s">
        <v>11</v>
      </c>
      <c r="B3" t="s">
        <v>12</v>
      </c>
      <c r="C3" t="s">
        <v>315</v>
      </c>
      <c r="D3" t="s">
        <v>323</v>
      </c>
      <c r="E3" t="s">
        <v>91</v>
      </c>
      <c r="F3" t="s">
        <v>325</v>
      </c>
      <c r="G3" s="13" t="s">
        <v>114</v>
      </c>
      <c r="H3" t="s">
        <v>93</v>
      </c>
      <c r="I3">
        <v>5.0999999999999997E-2</v>
      </c>
      <c r="J3">
        <v>4.5152412959181799E-2</v>
      </c>
      <c r="K3">
        <v>9.6900000000000007E-3</v>
      </c>
      <c r="L3">
        <f t="shared" ref="L3:L8" si="0">K3</f>
        <v>9.6900000000000007E-3</v>
      </c>
      <c r="M3" t="s">
        <v>336</v>
      </c>
    </row>
    <row r="4" spans="1:14" x14ac:dyDescent="0.25">
      <c r="A4" t="s">
        <v>11</v>
      </c>
      <c r="B4" t="s">
        <v>12</v>
      </c>
      <c r="C4" t="s">
        <v>315</v>
      </c>
      <c r="D4" t="s">
        <v>323</v>
      </c>
      <c r="E4" t="s">
        <v>91</v>
      </c>
      <c r="F4" t="s">
        <v>326</v>
      </c>
      <c r="G4" s="13" t="s">
        <v>114</v>
      </c>
      <c r="H4" t="s">
        <v>93</v>
      </c>
      <c r="I4">
        <v>5.0999999999999997E-2</v>
      </c>
      <c r="J4">
        <v>4.5152412959181799E-2</v>
      </c>
      <c r="K4">
        <v>1.6320000000000001E-2</v>
      </c>
      <c r="L4">
        <f t="shared" si="0"/>
        <v>1.6320000000000001E-2</v>
      </c>
      <c r="M4" t="s">
        <v>336</v>
      </c>
    </row>
    <row r="5" spans="1:14" x14ac:dyDescent="0.25">
      <c r="A5" t="s">
        <v>22</v>
      </c>
      <c r="B5" t="s">
        <v>12</v>
      </c>
      <c r="C5" t="s">
        <v>315</v>
      </c>
      <c r="D5" t="s">
        <v>22</v>
      </c>
      <c r="E5" t="s">
        <v>91</v>
      </c>
      <c r="F5" t="s">
        <v>324</v>
      </c>
      <c r="G5" s="13" t="s">
        <v>114</v>
      </c>
      <c r="H5" t="s">
        <v>93</v>
      </c>
      <c r="I5" s="2">
        <v>2.2229999999999999</v>
      </c>
      <c r="J5">
        <v>8.3034948476273795E-3</v>
      </c>
      <c r="K5" s="69">
        <v>2.2265403611043637</v>
      </c>
      <c r="L5">
        <f t="shared" si="0"/>
        <v>2.2265403611043637</v>
      </c>
      <c r="M5" t="s">
        <v>336</v>
      </c>
    </row>
    <row r="6" spans="1:14" x14ac:dyDescent="0.25">
      <c r="A6" t="s">
        <v>22</v>
      </c>
      <c r="B6" t="s">
        <v>12</v>
      </c>
      <c r="C6" t="s">
        <v>315</v>
      </c>
      <c r="D6" t="s">
        <v>22</v>
      </c>
      <c r="E6" t="s">
        <v>91</v>
      </c>
      <c r="F6" t="s">
        <v>325</v>
      </c>
      <c r="G6" s="13" t="s">
        <v>114</v>
      </c>
      <c r="H6" t="s">
        <v>93</v>
      </c>
      <c r="I6" s="2">
        <v>2.2229999999999999</v>
      </c>
      <c r="J6">
        <v>8.3034948476273795E-3</v>
      </c>
      <c r="K6" s="69">
        <v>0.44530807222087276</v>
      </c>
      <c r="L6">
        <f t="shared" si="0"/>
        <v>0.44530807222087276</v>
      </c>
      <c r="M6" t="s">
        <v>336</v>
      </c>
    </row>
    <row r="7" spans="1:14" x14ac:dyDescent="0.25">
      <c r="A7" t="s">
        <v>22</v>
      </c>
      <c r="B7" t="s">
        <v>12</v>
      </c>
      <c r="C7" t="s">
        <v>315</v>
      </c>
      <c r="D7" t="s">
        <v>22</v>
      </c>
      <c r="E7" t="s">
        <v>91</v>
      </c>
      <c r="F7" t="s">
        <v>326</v>
      </c>
      <c r="G7" s="13" t="s">
        <v>114</v>
      </c>
      <c r="H7" t="s">
        <v>93</v>
      </c>
      <c r="I7" s="2">
        <v>2.2229999999999999</v>
      </c>
      <c r="J7">
        <v>8.3034948476273795E-3</v>
      </c>
      <c r="K7" s="2">
        <v>0.60723828030119009</v>
      </c>
      <c r="L7">
        <f t="shared" si="0"/>
        <v>0.60723828030119009</v>
      </c>
      <c r="M7" t="s">
        <v>336</v>
      </c>
    </row>
    <row r="8" spans="1:14" x14ac:dyDescent="0.25">
      <c r="A8" t="s">
        <v>34</v>
      </c>
      <c r="B8" t="s">
        <v>12</v>
      </c>
      <c r="C8" t="s">
        <v>315</v>
      </c>
      <c r="D8" t="s">
        <v>145</v>
      </c>
      <c r="E8" t="s">
        <v>91</v>
      </c>
      <c r="F8" t="s">
        <v>324</v>
      </c>
      <c r="G8" s="13" t="s">
        <v>114</v>
      </c>
      <c r="H8" t="s">
        <v>93</v>
      </c>
      <c r="I8">
        <v>0.78800000000000003</v>
      </c>
      <c r="J8">
        <v>3.7832039152811102E-2</v>
      </c>
      <c r="K8">
        <v>0.78800000000000003</v>
      </c>
      <c r="L8">
        <f t="shared" si="0"/>
        <v>0.78800000000000003</v>
      </c>
      <c r="M8" t="s">
        <v>336</v>
      </c>
    </row>
    <row r="9" spans="1:14" x14ac:dyDescent="0.25">
      <c r="A9" t="s">
        <v>34</v>
      </c>
      <c r="B9" t="s">
        <v>12</v>
      </c>
      <c r="C9" t="s">
        <v>315</v>
      </c>
      <c r="D9" t="s">
        <v>145</v>
      </c>
      <c r="E9" t="s">
        <v>91</v>
      </c>
      <c r="F9" t="s">
        <v>325</v>
      </c>
      <c r="G9" s="13" t="s">
        <v>114</v>
      </c>
      <c r="H9" t="s">
        <v>93</v>
      </c>
      <c r="I9">
        <v>0.78800000000000003</v>
      </c>
      <c r="J9">
        <v>3.7832039152811102E-2</v>
      </c>
      <c r="L9" t="s">
        <v>337</v>
      </c>
      <c r="M9" t="s">
        <v>336</v>
      </c>
    </row>
    <row r="10" spans="1:14" x14ac:dyDescent="0.25">
      <c r="A10" t="s">
        <v>34</v>
      </c>
      <c r="B10" t="s">
        <v>12</v>
      </c>
      <c r="C10" t="s">
        <v>315</v>
      </c>
      <c r="D10" t="s">
        <v>145</v>
      </c>
      <c r="E10" t="s">
        <v>91</v>
      </c>
      <c r="F10" t="s">
        <v>326</v>
      </c>
      <c r="G10" s="13" t="s">
        <v>114</v>
      </c>
      <c r="H10" t="s">
        <v>93</v>
      </c>
      <c r="I10">
        <v>0.78800000000000003</v>
      </c>
      <c r="J10">
        <v>3.7832039152811102E-2</v>
      </c>
      <c r="L10" t="s">
        <v>337</v>
      </c>
      <c r="M10" t="s">
        <v>336</v>
      </c>
    </row>
    <row r="11" spans="1:14" x14ac:dyDescent="0.25">
      <c r="A11" t="s">
        <v>35</v>
      </c>
      <c r="B11" t="s">
        <v>12</v>
      </c>
      <c r="C11" t="s">
        <v>315</v>
      </c>
      <c r="E11" t="s">
        <v>91</v>
      </c>
      <c r="H11" t="s">
        <v>93</v>
      </c>
      <c r="I11" t="s">
        <v>337</v>
      </c>
      <c r="J11" t="s">
        <v>337</v>
      </c>
      <c r="K11" t="s">
        <v>337</v>
      </c>
      <c r="L11" t="s">
        <v>337</v>
      </c>
      <c r="M11" t="s">
        <v>336</v>
      </c>
    </row>
    <row r="12" spans="1:14" x14ac:dyDescent="0.25">
      <c r="A12" t="s">
        <v>35</v>
      </c>
      <c r="B12" t="s">
        <v>12</v>
      </c>
      <c r="C12" t="s">
        <v>315</v>
      </c>
      <c r="E12" t="s">
        <v>91</v>
      </c>
      <c r="H12" t="s">
        <v>93</v>
      </c>
      <c r="I12" t="s">
        <v>337</v>
      </c>
      <c r="J12" t="s">
        <v>337</v>
      </c>
      <c r="K12" t="s">
        <v>337</v>
      </c>
      <c r="L12" t="s">
        <v>337</v>
      </c>
      <c r="M12" t="s">
        <v>336</v>
      </c>
    </row>
    <row r="13" spans="1:14" x14ac:dyDescent="0.25">
      <c r="A13" t="s">
        <v>35</v>
      </c>
      <c r="B13" t="s">
        <v>12</v>
      </c>
      <c r="C13" t="s">
        <v>315</v>
      </c>
      <c r="E13" t="s">
        <v>91</v>
      </c>
      <c r="H13" t="s">
        <v>93</v>
      </c>
      <c r="I13" t="s">
        <v>337</v>
      </c>
      <c r="J13" t="s">
        <v>337</v>
      </c>
      <c r="K13" t="s">
        <v>337</v>
      </c>
      <c r="L13" t="s">
        <v>337</v>
      </c>
      <c r="M13" t="s">
        <v>336</v>
      </c>
    </row>
    <row r="14" spans="1:14" x14ac:dyDescent="0.25">
      <c r="A14" t="s">
        <v>36</v>
      </c>
      <c r="B14" t="s">
        <v>12</v>
      </c>
      <c r="C14" t="s">
        <v>315</v>
      </c>
      <c r="D14" t="s">
        <v>327</v>
      </c>
      <c r="E14" t="s">
        <v>91</v>
      </c>
      <c r="F14" t="s">
        <v>324</v>
      </c>
      <c r="G14" s="13" t="s">
        <v>114</v>
      </c>
      <c r="H14" t="s">
        <v>93</v>
      </c>
      <c r="I14" s="2">
        <v>4.958333333333333</v>
      </c>
      <c r="J14" s="67">
        <v>1.1585743964712399E-2</v>
      </c>
      <c r="K14" s="69">
        <v>4.9157303370786503</v>
      </c>
      <c r="L14">
        <f>K14</f>
        <v>4.9157303370786503</v>
      </c>
      <c r="M14" t="s">
        <v>336</v>
      </c>
    </row>
    <row r="15" spans="1:14" x14ac:dyDescent="0.25">
      <c r="A15" t="s">
        <v>36</v>
      </c>
      <c r="B15" t="s">
        <v>12</v>
      </c>
      <c r="C15" t="s">
        <v>315</v>
      </c>
      <c r="D15" t="s">
        <v>327</v>
      </c>
      <c r="E15" t="s">
        <v>91</v>
      </c>
      <c r="F15" t="s">
        <v>325</v>
      </c>
      <c r="G15" s="13" t="s">
        <v>114</v>
      </c>
      <c r="H15" t="s">
        <v>93</v>
      </c>
      <c r="I15" s="2">
        <v>4.958333333333333</v>
      </c>
      <c r="J15" s="67">
        <v>1.1585743964712399E-2</v>
      </c>
      <c r="K15" s="69">
        <v>1.2780898876404492</v>
      </c>
      <c r="L15">
        <f t="shared" ref="L15:L25" si="1">K15</f>
        <v>1.2780898876404492</v>
      </c>
      <c r="M15" t="s">
        <v>336</v>
      </c>
    </row>
    <row r="16" spans="1:14" x14ac:dyDescent="0.25">
      <c r="A16" t="s">
        <v>36</v>
      </c>
      <c r="B16" t="s">
        <v>12</v>
      </c>
      <c r="C16" t="s">
        <v>315</v>
      </c>
      <c r="D16" t="s">
        <v>327</v>
      </c>
      <c r="E16" t="s">
        <v>91</v>
      </c>
      <c r="F16" t="s">
        <v>326</v>
      </c>
      <c r="G16" s="13" t="s">
        <v>114</v>
      </c>
      <c r="H16" t="s">
        <v>93</v>
      </c>
      <c r="I16" s="2">
        <v>4.958333333333333</v>
      </c>
      <c r="J16" s="67">
        <v>1.1585743964712399E-2</v>
      </c>
      <c r="K16" s="69">
        <v>1.7205056179775278</v>
      </c>
      <c r="L16">
        <f t="shared" si="1"/>
        <v>1.7205056179775278</v>
      </c>
      <c r="M16" t="s">
        <v>336</v>
      </c>
    </row>
    <row r="17" spans="1:14" x14ac:dyDescent="0.25">
      <c r="A17" t="s">
        <v>37</v>
      </c>
      <c r="B17" t="s">
        <v>12</v>
      </c>
      <c r="C17" t="s">
        <v>315</v>
      </c>
      <c r="D17" t="s">
        <v>327</v>
      </c>
      <c r="E17" t="s">
        <v>91</v>
      </c>
      <c r="F17" t="s">
        <v>324</v>
      </c>
      <c r="G17" s="13" t="s">
        <v>114</v>
      </c>
      <c r="H17" t="s">
        <v>93</v>
      </c>
      <c r="I17" s="2">
        <v>4.958333333333333</v>
      </c>
      <c r="J17" s="67">
        <v>1.1585743964712399E-2</v>
      </c>
      <c r="K17" s="69">
        <v>4.9157303370786503</v>
      </c>
      <c r="L17">
        <f t="shared" si="1"/>
        <v>4.9157303370786503</v>
      </c>
      <c r="M17" t="s">
        <v>336</v>
      </c>
    </row>
    <row r="18" spans="1:14" x14ac:dyDescent="0.25">
      <c r="A18" t="s">
        <v>37</v>
      </c>
      <c r="B18" t="s">
        <v>12</v>
      </c>
      <c r="C18" t="s">
        <v>315</v>
      </c>
      <c r="D18" t="s">
        <v>327</v>
      </c>
      <c r="E18" t="s">
        <v>91</v>
      </c>
      <c r="F18" t="s">
        <v>325</v>
      </c>
      <c r="G18" s="13" t="s">
        <v>114</v>
      </c>
      <c r="H18" t="s">
        <v>93</v>
      </c>
      <c r="I18" s="2">
        <v>4.958333333333333</v>
      </c>
      <c r="J18" s="67">
        <v>1.1585743964712399E-2</v>
      </c>
      <c r="K18" s="69">
        <v>1.2780898876404492</v>
      </c>
      <c r="L18">
        <f t="shared" si="1"/>
        <v>1.2780898876404492</v>
      </c>
      <c r="M18" t="s">
        <v>336</v>
      </c>
    </row>
    <row r="19" spans="1:14" x14ac:dyDescent="0.25">
      <c r="A19" t="s">
        <v>37</v>
      </c>
      <c r="B19" t="s">
        <v>12</v>
      </c>
      <c r="C19" t="s">
        <v>315</v>
      </c>
      <c r="D19" t="s">
        <v>327</v>
      </c>
      <c r="E19" t="s">
        <v>91</v>
      </c>
      <c r="F19" t="s">
        <v>326</v>
      </c>
      <c r="G19" s="13" t="s">
        <v>114</v>
      </c>
      <c r="H19" t="s">
        <v>93</v>
      </c>
      <c r="I19" s="2">
        <v>4.958333333333333</v>
      </c>
      <c r="J19" s="67">
        <v>1.1585743964712399E-2</v>
      </c>
      <c r="K19" s="69">
        <v>1.7205056179775278</v>
      </c>
      <c r="L19">
        <f t="shared" si="1"/>
        <v>1.7205056179775278</v>
      </c>
      <c r="M19" t="s">
        <v>336</v>
      </c>
    </row>
    <row r="20" spans="1:14" x14ac:dyDescent="0.25">
      <c r="A20" t="s">
        <v>45</v>
      </c>
      <c r="B20" t="s">
        <v>12</v>
      </c>
      <c r="C20" t="s">
        <v>315</v>
      </c>
      <c r="D20" t="s">
        <v>327</v>
      </c>
      <c r="E20" t="s">
        <v>91</v>
      </c>
      <c r="F20" t="s">
        <v>324</v>
      </c>
      <c r="G20" s="13" t="s">
        <v>114</v>
      </c>
      <c r="H20" t="s">
        <v>93</v>
      </c>
      <c r="I20" s="2">
        <v>4.958333333333333</v>
      </c>
      <c r="J20" s="67">
        <v>1.1585743964712399E-2</v>
      </c>
      <c r="K20" s="69">
        <v>4.9157303370786503</v>
      </c>
      <c r="L20">
        <f t="shared" si="1"/>
        <v>4.9157303370786503</v>
      </c>
      <c r="M20" t="s">
        <v>336</v>
      </c>
    </row>
    <row r="21" spans="1:14" x14ac:dyDescent="0.25">
      <c r="A21" t="s">
        <v>45</v>
      </c>
      <c r="B21" t="s">
        <v>12</v>
      </c>
      <c r="C21" t="s">
        <v>315</v>
      </c>
      <c r="D21" t="s">
        <v>327</v>
      </c>
      <c r="E21" t="s">
        <v>91</v>
      </c>
      <c r="F21" t="s">
        <v>325</v>
      </c>
      <c r="G21" s="13" t="s">
        <v>114</v>
      </c>
      <c r="H21" t="s">
        <v>93</v>
      </c>
      <c r="I21" s="2">
        <v>4.958333333333333</v>
      </c>
      <c r="J21" s="67">
        <v>1.1585743964712399E-2</v>
      </c>
      <c r="K21" s="69">
        <v>1.2780898876404492</v>
      </c>
      <c r="L21">
        <f t="shared" si="1"/>
        <v>1.2780898876404492</v>
      </c>
      <c r="M21" t="s">
        <v>336</v>
      </c>
    </row>
    <row r="22" spans="1:14" x14ac:dyDescent="0.25">
      <c r="A22" t="s">
        <v>45</v>
      </c>
      <c r="B22" t="s">
        <v>12</v>
      </c>
      <c r="C22" t="s">
        <v>315</v>
      </c>
      <c r="D22" t="s">
        <v>327</v>
      </c>
      <c r="E22" t="s">
        <v>91</v>
      </c>
      <c r="F22" t="s">
        <v>326</v>
      </c>
      <c r="G22" s="13" t="s">
        <v>114</v>
      </c>
      <c r="H22" t="s">
        <v>93</v>
      </c>
      <c r="I22" s="2">
        <v>4.958333333333333</v>
      </c>
      <c r="J22" s="67">
        <v>1.1585743964712399E-2</v>
      </c>
      <c r="K22" s="69">
        <v>1.7205056179775278</v>
      </c>
      <c r="L22">
        <f t="shared" si="1"/>
        <v>1.7205056179775278</v>
      </c>
      <c r="M22" t="s">
        <v>336</v>
      </c>
    </row>
    <row r="23" spans="1:14" x14ac:dyDescent="0.25">
      <c r="A23" t="s">
        <v>44</v>
      </c>
      <c r="B23" t="s">
        <v>12</v>
      </c>
      <c r="C23" t="s">
        <v>315</v>
      </c>
      <c r="D23" t="s">
        <v>327</v>
      </c>
      <c r="E23" t="s">
        <v>91</v>
      </c>
      <c r="F23" t="s">
        <v>324</v>
      </c>
      <c r="G23" s="13" t="s">
        <v>114</v>
      </c>
      <c r="H23" t="s">
        <v>93</v>
      </c>
      <c r="I23" s="2">
        <v>4.958333333333333</v>
      </c>
      <c r="J23" s="67">
        <v>1.1585743964712399E-2</v>
      </c>
      <c r="K23" s="69">
        <v>4.9157303370786503</v>
      </c>
      <c r="L23">
        <f t="shared" si="1"/>
        <v>4.9157303370786503</v>
      </c>
      <c r="M23" t="s">
        <v>336</v>
      </c>
    </row>
    <row r="24" spans="1:14" x14ac:dyDescent="0.25">
      <c r="A24" t="s">
        <v>44</v>
      </c>
      <c r="B24" t="s">
        <v>12</v>
      </c>
      <c r="C24" t="s">
        <v>315</v>
      </c>
      <c r="D24" t="s">
        <v>327</v>
      </c>
      <c r="E24" t="s">
        <v>91</v>
      </c>
      <c r="F24" t="s">
        <v>325</v>
      </c>
      <c r="G24" s="13" t="s">
        <v>114</v>
      </c>
      <c r="H24" t="s">
        <v>93</v>
      </c>
      <c r="I24" s="2">
        <v>4.958333333333333</v>
      </c>
      <c r="J24" s="67">
        <v>1.1585743964712399E-2</v>
      </c>
      <c r="K24" s="69">
        <v>1.2780898876404492</v>
      </c>
      <c r="L24">
        <f t="shared" si="1"/>
        <v>1.2780898876404492</v>
      </c>
      <c r="M24" t="s">
        <v>336</v>
      </c>
    </row>
    <row r="25" spans="1:14" x14ac:dyDescent="0.25">
      <c r="A25" t="s">
        <v>44</v>
      </c>
      <c r="B25" t="s">
        <v>12</v>
      </c>
      <c r="C25" t="s">
        <v>315</v>
      </c>
      <c r="D25" t="s">
        <v>327</v>
      </c>
      <c r="E25" t="s">
        <v>91</v>
      </c>
      <c r="F25" t="s">
        <v>326</v>
      </c>
      <c r="G25" s="13" t="s">
        <v>114</v>
      </c>
      <c r="H25" t="s">
        <v>93</v>
      </c>
      <c r="I25" s="2">
        <v>4.958333333333333</v>
      </c>
      <c r="J25" s="67">
        <v>1.1585743964712399E-2</v>
      </c>
      <c r="K25" s="69">
        <v>1.7205056179775278</v>
      </c>
      <c r="L25">
        <f t="shared" si="1"/>
        <v>1.7205056179775278</v>
      </c>
      <c r="M25" t="s">
        <v>336</v>
      </c>
    </row>
    <row r="26" spans="1:14" x14ac:dyDescent="0.25">
      <c r="A26" t="s">
        <v>11</v>
      </c>
      <c r="B26" t="s">
        <v>19</v>
      </c>
      <c r="C26" t="s">
        <v>316</v>
      </c>
      <c r="D26" t="s">
        <v>328</v>
      </c>
      <c r="E26" t="s">
        <v>91</v>
      </c>
      <c r="F26" t="s">
        <v>324</v>
      </c>
      <c r="H26" t="s">
        <v>93</v>
      </c>
      <c r="I26" t="s">
        <v>337</v>
      </c>
      <c r="J26" t="s">
        <v>337</v>
      </c>
      <c r="K26" t="s">
        <v>337</v>
      </c>
      <c r="L26" t="s">
        <v>337</v>
      </c>
    </row>
    <row r="27" spans="1:14" x14ac:dyDescent="0.25">
      <c r="A27" t="s">
        <v>11</v>
      </c>
      <c r="B27" t="s">
        <v>19</v>
      </c>
      <c r="C27" t="s">
        <v>316</v>
      </c>
      <c r="D27" t="s">
        <v>328</v>
      </c>
      <c r="E27" t="s">
        <v>91</v>
      </c>
      <c r="F27" t="s">
        <v>325</v>
      </c>
      <c r="H27" t="s">
        <v>93</v>
      </c>
      <c r="I27" t="s">
        <v>337</v>
      </c>
      <c r="J27" t="s">
        <v>337</v>
      </c>
      <c r="K27" t="s">
        <v>337</v>
      </c>
      <c r="L27" t="s">
        <v>337</v>
      </c>
    </row>
    <row r="28" spans="1:14" x14ac:dyDescent="0.25">
      <c r="A28" t="s">
        <v>11</v>
      </c>
      <c r="B28" t="s">
        <v>19</v>
      </c>
      <c r="C28" t="s">
        <v>316</v>
      </c>
      <c r="D28" t="s">
        <v>328</v>
      </c>
      <c r="E28" t="s">
        <v>91</v>
      </c>
      <c r="F28" t="s">
        <v>326</v>
      </c>
      <c r="H28" t="s">
        <v>93</v>
      </c>
      <c r="I28" t="s">
        <v>337</v>
      </c>
      <c r="J28" t="s">
        <v>337</v>
      </c>
      <c r="K28" t="s">
        <v>337</v>
      </c>
      <c r="L28" t="s">
        <v>337</v>
      </c>
    </row>
    <row r="29" spans="1:14" x14ac:dyDescent="0.25">
      <c r="A29" t="s">
        <v>320</v>
      </c>
      <c r="B29" t="s">
        <v>19</v>
      </c>
      <c r="C29" t="s">
        <v>316</v>
      </c>
      <c r="D29" t="s">
        <v>329</v>
      </c>
      <c r="E29" t="s">
        <v>91</v>
      </c>
      <c r="F29" t="s">
        <v>324</v>
      </c>
      <c r="G29" s="13" t="s">
        <v>312</v>
      </c>
      <c r="H29" t="s">
        <v>93</v>
      </c>
      <c r="I29" s="2">
        <v>10.436363636363636</v>
      </c>
      <c r="K29" s="2">
        <v>10.436</v>
      </c>
      <c r="L29" s="2">
        <f>K29/365*2.37</f>
        <v>6.776252054794521E-2</v>
      </c>
      <c r="M29" t="s">
        <v>338</v>
      </c>
      <c r="N29" t="s">
        <v>339</v>
      </c>
    </row>
    <row r="30" spans="1:14" x14ac:dyDescent="0.25">
      <c r="A30" t="s">
        <v>320</v>
      </c>
      <c r="B30" t="s">
        <v>19</v>
      </c>
      <c r="C30" t="s">
        <v>316</v>
      </c>
      <c r="D30" t="s">
        <v>329</v>
      </c>
      <c r="E30" t="s">
        <v>91</v>
      </c>
      <c r="F30" t="s">
        <v>325</v>
      </c>
      <c r="G30" s="13" t="s">
        <v>312</v>
      </c>
      <c r="H30" t="s">
        <v>93</v>
      </c>
      <c r="I30" s="2">
        <v>10.436363636363636</v>
      </c>
      <c r="K30" s="2">
        <v>0.16161616161616163</v>
      </c>
      <c r="L30" s="2">
        <f t="shared" ref="L30:L31" si="2">K30/365*2.37</f>
        <v>1.049398090493981E-3</v>
      </c>
      <c r="M30" t="s">
        <v>338</v>
      </c>
      <c r="N30" t="s">
        <v>339</v>
      </c>
    </row>
    <row r="31" spans="1:14" x14ac:dyDescent="0.25">
      <c r="A31" t="s">
        <v>320</v>
      </c>
      <c r="B31" t="s">
        <v>19</v>
      </c>
      <c r="C31" t="s">
        <v>316</v>
      </c>
      <c r="D31" t="s">
        <v>329</v>
      </c>
      <c r="E31" t="s">
        <v>91</v>
      </c>
      <c r="F31" t="s">
        <v>326</v>
      </c>
      <c r="G31" s="13" t="s">
        <v>312</v>
      </c>
      <c r="H31" t="s">
        <v>93</v>
      </c>
      <c r="I31" s="2">
        <v>10.436363636363636</v>
      </c>
      <c r="K31" s="2">
        <v>8.0808080808080815E-2</v>
      </c>
      <c r="L31" s="2">
        <f t="shared" si="2"/>
        <v>5.2469904524699051E-4</v>
      </c>
      <c r="M31" t="s">
        <v>338</v>
      </c>
      <c r="N31" t="s">
        <v>339</v>
      </c>
    </row>
    <row r="32" spans="1:14" x14ac:dyDescent="0.25">
      <c r="A32" t="s">
        <v>37</v>
      </c>
      <c r="B32" t="s">
        <v>19</v>
      </c>
      <c r="C32" t="s">
        <v>316</v>
      </c>
      <c r="D32" t="s">
        <v>330</v>
      </c>
      <c r="E32" t="s">
        <v>91</v>
      </c>
      <c r="F32" t="s">
        <v>324</v>
      </c>
      <c r="G32" s="13" t="s">
        <v>313</v>
      </c>
      <c r="H32" t="s">
        <v>93</v>
      </c>
      <c r="I32">
        <v>0.23400000000000001</v>
      </c>
      <c r="J32">
        <v>2.8358342136926399E-2</v>
      </c>
      <c r="K32">
        <v>0.23400000000000001</v>
      </c>
      <c r="L32" s="48">
        <f>K32*7.46</f>
        <v>1.7456400000000001</v>
      </c>
      <c r="M32" t="s">
        <v>338</v>
      </c>
      <c r="N32" t="s">
        <v>340</v>
      </c>
    </row>
    <row r="33" spans="1:14" x14ac:dyDescent="0.25">
      <c r="A33" t="s">
        <v>37</v>
      </c>
      <c r="B33" t="s">
        <v>19</v>
      </c>
      <c r="C33" t="s">
        <v>316</v>
      </c>
      <c r="D33" t="s">
        <v>330</v>
      </c>
      <c r="E33" t="s">
        <v>91</v>
      </c>
      <c r="F33" t="s">
        <v>325</v>
      </c>
      <c r="G33" s="13" t="s">
        <v>313</v>
      </c>
      <c r="H33" t="s">
        <v>93</v>
      </c>
      <c r="I33">
        <v>0.23400000000000001</v>
      </c>
      <c r="J33">
        <v>2.8358342136926399E-2</v>
      </c>
      <c r="K33" s="67">
        <v>2.8080000000000004E-2</v>
      </c>
      <c r="L33" s="48">
        <f t="shared" ref="L33:L37" si="3">K33*7.46</f>
        <v>0.20947680000000002</v>
      </c>
      <c r="M33" t="s">
        <v>338</v>
      </c>
      <c r="N33" t="s">
        <v>340</v>
      </c>
    </row>
    <row r="34" spans="1:14" x14ac:dyDescent="0.25">
      <c r="A34" t="s">
        <v>37</v>
      </c>
      <c r="B34" t="s">
        <v>19</v>
      </c>
      <c r="C34" t="s">
        <v>316</v>
      </c>
      <c r="D34" t="s">
        <v>330</v>
      </c>
      <c r="E34" t="s">
        <v>91</v>
      </c>
      <c r="F34" t="s">
        <v>326</v>
      </c>
      <c r="G34" s="13" t="s">
        <v>313</v>
      </c>
      <c r="H34" t="s">
        <v>93</v>
      </c>
      <c r="I34">
        <v>0.23400000000000001</v>
      </c>
      <c r="J34">
        <v>2.8358342136926399E-2</v>
      </c>
      <c r="K34">
        <v>5.6160000000000009E-2</v>
      </c>
      <c r="L34" s="48">
        <f t="shared" si="3"/>
        <v>0.41895360000000004</v>
      </c>
      <c r="M34" t="s">
        <v>338</v>
      </c>
      <c r="N34" t="s">
        <v>340</v>
      </c>
    </row>
    <row r="35" spans="1:14" x14ac:dyDescent="0.25">
      <c r="A35" t="s">
        <v>36</v>
      </c>
      <c r="B35" t="s">
        <v>19</v>
      </c>
      <c r="C35" t="s">
        <v>316</v>
      </c>
      <c r="D35" t="s">
        <v>330</v>
      </c>
      <c r="E35" t="s">
        <v>91</v>
      </c>
      <c r="F35" t="s">
        <v>324</v>
      </c>
      <c r="G35" s="13" t="s">
        <v>313</v>
      </c>
      <c r="H35" t="s">
        <v>93</v>
      </c>
      <c r="I35">
        <v>0.23400000000000001</v>
      </c>
      <c r="J35">
        <v>2.8358342136926399E-2</v>
      </c>
      <c r="K35">
        <v>0.23400000000000001</v>
      </c>
      <c r="L35" s="48">
        <f t="shared" si="3"/>
        <v>1.7456400000000001</v>
      </c>
      <c r="M35" t="s">
        <v>338</v>
      </c>
      <c r="N35" t="s">
        <v>340</v>
      </c>
    </row>
    <row r="36" spans="1:14" x14ac:dyDescent="0.25">
      <c r="A36" t="s">
        <v>36</v>
      </c>
      <c r="B36" t="s">
        <v>19</v>
      </c>
      <c r="C36" t="s">
        <v>316</v>
      </c>
      <c r="D36" t="s">
        <v>330</v>
      </c>
      <c r="E36" t="s">
        <v>91</v>
      </c>
      <c r="F36" t="s">
        <v>325</v>
      </c>
      <c r="G36" s="13" t="s">
        <v>313</v>
      </c>
      <c r="H36" t="s">
        <v>93</v>
      </c>
      <c r="I36">
        <v>0.23400000000000001</v>
      </c>
      <c r="J36">
        <v>2.8358342136926399E-2</v>
      </c>
      <c r="K36" s="67">
        <v>2.8080000000000001E-2</v>
      </c>
      <c r="L36" s="48">
        <f t="shared" si="3"/>
        <v>0.20947680000000002</v>
      </c>
      <c r="M36" t="s">
        <v>338</v>
      </c>
      <c r="N36" t="s">
        <v>340</v>
      </c>
    </row>
    <row r="37" spans="1:14" x14ac:dyDescent="0.25">
      <c r="A37" t="s">
        <v>36</v>
      </c>
      <c r="B37" t="s">
        <v>19</v>
      </c>
      <c r="C37" t="s">
        <v>316</v>
      </c>
      <c r="D37" t="s">
        <v>330</v>
      </c>
      <c r="E37" t="s">
        <v>91</v>
      </c>
      <c r="F37" t="s">
        <v>326</v>
      </c>
      <c r="G37" s="13" t="s">
        <v>313</v>
      </c>
      <c r="H37" t="s">
        <v>93</v>
      </c>
      <c r="I37">
        <v>0.23400000000000001</v>
      </c>
      <c r="J37">
        <v>2.8358342136926399E-2</v>
      </c>
      <c r="K37">
        <v>5.6160000000000002E-2</v>
      </c>
      <c r="L37" s="48">
        <f t="shared" si="3"/>
        <v>0.41895360000000004</v>
      </c>
      <c r="M37" t="s">
        <v>338</v>
      </c>
      <c r="N37" t="s">
        <v>340</v>
      </c>
    </row>
    <row r="38" spans="1:14" x14ac:dyDescent="0.25">
      <c r="A38" t="s">
        <v>45</v>
      </c>
      <c r="B38" t="s">
        <v>19</v>
      </c>
      <c r="C38" t="s">
        <v>316</v>
      </c>
      <c r="D38" t="s">
        <v>331</v>
      </c>
      <c r="E38" t="s">
        <v>91</v>
      </c>
      <c r="F38" t="s">
        <v>324</v>
      </c>
      <c r="G38" s="13" t="s">
        <v>312</v>
      </c>
      <c r="H38" t="s">
        <v>93</v>
      </c>
      <c r="I38" s="2">
        <v>10.436</v>
      </c>
      <c r="J38">
        <v>2.8358342136926399E-2</v>
      </c>
      <c r="K38" s="2">
        <v>10.436</v>
      </c>
      <c r="L38" s="68">
        <f>K38/365*2.37</f>
        <v>6.776252054794521E-2</v>
      </c>
      <c r="M38" t="s">
        <v>338</v>
      </c>
      <c r="N38" t="s">
        <v>339</v>
      </c>
    </row>
    <row r="39" spans="1:14" x14ac:dyDescent="0.25">
      <c r="A39" t="s">
        <v>45</v>
      </c>
      <c r="B39" t="s">
        <v>19</v>
      </c>
      <c r="C39" t="s">
        <v>316</v>
      </c>
      <c r="D39" t="s">
        <v>331</v>
      </c>
      <c r="E39" t="s">
        <v>91</v>
      </c>
      <c r="F39" t="s">
        <v>325</v>
      </c>
      <c r="G39" s="13" t="s">
        <v>312</v>
      </c>
      <c r="H39" t="s">
        <v>93</v>
      </c>
      <c r="I39" s="2">
        <v>10.436</v>
      </c>
      <c r="J39">
        <v>2.8358342136926399E-2</v>
      </c>
      <c r="K39" s="2">
        <v>0.16161616161616163</v>
      </c>
      <c r="L39" s="68">
        <f t="shared" ref="L39:L43" si="4">K39/365*2.37</f>
        <v>1.049398090493981E-3</v>
      </c>
      <c r="M39" t="s">
        <v>338</v>
      </c>
      <c r="N39" t="s">
        <v>339</v>
      </c>
    </row>
    <row r="40" spans="1:14" x14ac:dyDescent="0.25">
      <c r="A40" t="s">
        <v>45</v>
      </c>
      <c r="B40" t="s">
        <v>19</v>
      </c>
      <c r="C40" t="s">
        <v>316</v>
      </c>
      <c r="D40" t="s">
        <v>331</v>
      </c>
      <c r="E40" t="s">
        <v>91</v>
      </c>
      <c r="F40" t="s">
        <v>326</v>
      </c>
      <c r="G40" s="13" t="s">
        <v>312</v>
      </c>
      <c r="H40" t="s">
        <v>93</v>
      </c>
      <c r="I40" s="2">
        <v>10.436</v>
      </c>
      <c r="J40">
        <v>2.8358342136926399E-2</v>
      </c>
      <c r="K40" s="2">
        <v>8.0808080808080815E-2</v>
      </c>
      <c r="L40" s="68">
        <f t="shared" si="4"/>
        <v>5.2469904524699051E-4</v>
      </c>
      <c r="M40" t="s">
        <v>338</v>
      </c>
      <c r="N40" t="s">
        <v>339</v>
      </c>
    </row>
    <row r="41" spans="1:14" x14ac:dyDescent="0.25">
      <c r="A41" t="s">
        <v>44</v>
      </c>
      <c r="B41" t="s">
        <v>19</v>
      </c>
      <c r="C41" t="s">
        <v>316</v>
      </c>
      <c r="D41" t="s">
        <v>331</v>
      </c>
      <c r="E41" t="s">
        <v>91</v>
      </c>
      <c r="F41" t="s">
        <v>324</v>
      </c>
      <c r="G41" s="13" t="s">
        <v>312</v>
      </c>
      <c r="H41" t="s">
        <v>93</v>
      </c>
      <c r="I41" s="2">
        <v>10.436</v>
      </c>
      <c r="J41">
        <v>2.8358342136926399E-2</v>
      </c>
      <c r="K41" s="2">
        <v>10.436</v>
      </c>
      <c r="L41" s="68">
        <f t="shared" si="4"/>
        <v>6.776252054794521E-2</v>
      </c>
      <c r="M41" t="s">
        <v>338</v>
      </c>
      <c r="N41" t="s">
        <v>339</v>
      </c>
    </row>
    <row r="42" spans="1:14" x14ac:dyDescent="0.25">
      <c r="A42" t="s">
        <v>44</v>
      </c>
      <c r="B42" t="s">
        <v>19</v>
      </c>
      <c r="C42" t="s">
        <v>316</v>
      </c>
      <c r="D42" t="s">
        <v>331</v>
      </c>
      <c r="E42" t="s">
        <v>91</v>
      </c>
      <c r="F42" t="s">
        <v>325</v>
      </c>
      <c r="G42" s="13" t="s">
        <v>312</v>
      </c>
      <c r="H42" t="s">
        <v>93</v>
      </c>
      <c r="I42" s="2">
        <v>10.436</v>
      </c>
      <c r="J42">
        <v>2.8358342136926399E-2</v>
      </c>
      <c r="K42" s="2">
        <v>0.16161616161616163</v>
      </c>
      <c r="L42" s="68">
        <f t="shared" si="4"/>
        <v>1.049398090493981E-3</v>
      </c>
      <c r="M42" t="s">
        <v>338</v>
      </c>
      <c r="N42" t="s">
        <v>339</v>
      </c>
    </row>
    <row r="43" spans="1:14" x14ac:dyDescent="0.25">
      <c r="A43" t="s">
        <v>44</v>
      </c>
      <c r="B43" t="s">
        <v>19</v>
      </c>
      <c r="C43" t="s">
        <v>316</v>
      </c>
      <c r="D43" t="s">
        <v>331</v>
      </c>
      <c r="E43" t="s">
        <v>91</v>
      </c>
      <c r="F43" t="s">
        <v>326</v>
      </c>
      <c r="G43" s="13" t="s">
        <v>312</v>
      </c>
      <c r="H43" t="s">
        <v>93</v>
      </c>
      <c r="I43" s="2">
        <v>10.436</v>
      </c>
      <c r="J43">
        <v>2.8358342136926399E-2</v>
      </c>
      <c r="K43" s="2">
        <v>8.0808080808080815E-2</v>
      </c>
      <c r="L43" s="68">
        <f t="shared" si="4"/>
        <v>5.2469904524699051E-4</v>
      </c>
      <c r="M43" t="s">
        <v>338</v>
      </c>
      <c r="N43" t="s">
        <v>339</v>
      </c>
    </row>
    <row r="44" spans="1:14" x14ac:dyDescent="0.25">
      <c r="A44" t="s">
        <v>45</v>
      </c>
      <c r="B44" t="s">
        <v>38</v>
      </c>
      <c r="C44" t="s">
        <v>316</v>
      </c>
      <c r="D44" t="s">
        <v>332</v>
      </c>
      <c r="E44" t="s">
        <v>91</v>
      </c>
      <c r="F44" t="s">
        <v>324</v>
      </c>
      <c r="G44" s="13" t="s">
        <v>341</v>
      </c>
      <c r="H44" t="s">
        <v>93</v>
      </c>
      <c r="I44">
        <v>0.23400000000000001</v>
      </c>
      <c r="J44">
        <v>2.8358342136926399E-2</v>
      </c>
      <c r="K44">
        <v>0.23400000000000001</v>
      </c>
      <c r="L44" s="2">
        <f>K44*0.965</f>
        <v>0.22581000000000001</v>
      </c>
      <c r="M44" t="s">
        <v>342</v>
      </c>
      <c r="N44" t="s">
        <v>343</v>
      </c>
    </row>
    <row r="45" spans="1:14" x14ac:dyDescent="0.25">
      <c r="A45" t="s">
        <v>45</v>
      </c>
      <c r="B45" t="s">
        <v>38</v>
      </c>
      <c r="C45" t="s">
        <v>316</v>
      </c>
      <c r="D45" t="s">
        <v>332</v>
      </c>
      <c r="E45" t="s">
        <v>91</v>
      </c>
      <c r="F45" t="s">
        <v>325</v>
      </c>
      <c r="G45" s="13" t="s">
        <v>341</v>
      </c>
      <c r="H45" t="s">
        <v>93</v>
      </c>
      <c r="I45">
        <v>0.23400000000000001</v>
      </c>
      <c r="J45">
        <v>2.8358342136926399E-2</v>
      </c>
      <c r="L45" s="2" t="s">
        <v>337</v>
      </c>
      <c r="M45" t="s">
        <v>342</v>
      </c>
      <c r="N45" t="s">
        <v>343</v>
      </c>
    </row>
    <row r="46" spans="1:14" x14ac:dyDescent="0.25">
      <c r="A46" t="s">
        <v>45</v>
      </c>
      <c r="B46" t="s">
        <v>38</v>
      </c>
      <c r="C46" t="s">
        <v>316</v>
      </c>
      <c r="D46" t="s">
        <v>332</v>
      </c>
      <c r="E46" t="s">
        <v>91</v>
      </c>
      <c r="F46" t="s">
        <v>326</v>
      </c>
      <c r="G46" s="13" t="s">
        <v>341</v>
      </c>
      <c r="H46" t="s">
        <v>93</v>
      </c>
      <c r="I46">
        <v>0.23400000000000001</v>
      </c>
      <c r="J46">
        <v>2.8358342136926399E-2</v>
      </c>
      <c r="L46" s="2" t="s">
        <v>337</v>
      </c>
      <c r="M46" t="s">
        <v>342</v>
      </c>
      <c r="N46" t="s">
        <v>343</v>
      </c>
    </row>
    <row r="47" spans="1:14" x14ac:dyDescent="0.25">
      <c r="A47" t="s">
        <v>44</v>
      </c>
      <c r="B47" t="s">
        <v>38</v>
      </c>
      <c r="C47" t="s">
        <v>316</v>
      </c>
      <c r="D47" t="s">
        <v>332</v>
      </c>
      <c r="E47" t="s">
        <v>91</v>
      </c>
      <c r="F47" t="s">
        <v>324</v>
      </c>
      <c r="G47" s="13" t="s">
        <v>341</v>
      </c>
      <c r="H47" t="s">
        <v>93</v>
      </c>
      <c r="I47">
        <v>0.23400000000000001</v>
      </c>
      <c r="J47">
        <v>2.8358342136926399E-2</v>
      </c>
      <c r="K47">
        <v>0.23400000000000001</v>
      </c>
      <c r="L47" s="2">
        <f>K47*0.965</f>
        <v>0.22581000000000001</v>
      </c>
      <c r="M47" t="s">
        <v>342</v>
      </c>
      <c r="N47" t="s">
        <v>343</v>
      </c>
    </row>
    <row r="48" spans="1:14" x14ac:dyDescent="0.25">
      <c r="A48" t="s">
        <v>44</v>
      </c>
      <c r="B48" t="s">
        <v>38</v>
      </c>
      <c r="C48" t="s">
        <v>316</v>
      </c>
      <c r="D48" t="s">
        <v>332</v>
      </c>
      <c r="E48" t="s">
        <v>91</v>
      </c>
      <c r="F48" t="s">
        <v>325</v>
      </c>
      <c r="G48" s="13" t="s">
        <v>341</v>
      </c>
      <c r="H48" t="s">
        <v>93</v>
      </c>
      <c r="I48">
        <v>0.23400000000000001</v>
      </c>
      <c r="J48">
        <v>2.8358342136926399E-2</v>
      </c>
      <c r="L48" s="2" t="s">
        <v>337</v>
      </c>
      <c r="M48" t="s">
        <v>342</v>
      </c>
      <c r="N48" t="s">
        <v>343</v>
      </c>
    </row>
    <row r="49" spans="1:14" x14ac:dyDescent="0.25">
      <c r="A49" t="s">
        <v>44</v>
      </c>
      <c r="B49" t="s">
        <v>38</v>
      </c>
      <c r="C49" t="s">
        <v>316</v>
      </c>
      <c r="D49" t="s">
        <v>332</v>
      </c>
      <c r="E49" t="s">
        <v>91</v>
      </c>
      <c r="F49" t="s">
        <v>326</v>
      </c>
      <c r="G49" s="13" t="s">
        <v>341</v>
      </c>
      <c r="H49" t="s">
        <v>93</v>
      </c>
      <c r="I49">
        <v>0.23400000000000001</v>
      </c>
      <c r="J49">
        <v>2.8358342136926399E-2</v>
      </c>
      <c r="L49" s="2" t="s">
        <v>337</v>
      </c>
      <c r="M49" t="s">
        <v>342</v>
      </c>
      <c r="N49" t="s">
        <v>343</v>
      </c>
    </row>
    <row r="50" spans="1:14" x14ac:dyDescent="0.25">
      <c r="A50" t="s">
        <v>50</v>
      </c>
      <c r="B50" t="s">
        <v>321</v>
      </c>
      <c r="C50" t="s">
        <v>316</v>
      </c>
      <c r="D50" t="s">
        <v>332</v>
      </c>
      <c r="E50" t="s">
        <v>91</v>
      </c>
      <c r="F50" t="s">
        <v>324</v>
      </c>
      <c r="G50" s="13" t="s">
        <v>341</v>
      </c>
      <c r="H50" t="s">
        <v>93</v>
      </c>
      <c r="I50">
        <v>0.23400000000000001</v>
      </c>
      <c r="J50">
        <v>2.8358342136926399E-2</v>
      </c>
      <c r="K50">
        <v>0.23400000000000001</v>
      </c>
      <c r="L50" s="2">
        <f>K50*0.007</f>
        <v>1.6380000000000001E-3</v>
      </c>
      <c r="M50" t="s">
        <v>344</v>
      </c>
      <c r="N50" t="s">
        <v>345</v>
      </c>
    </row>
    <row r="51" spans="1:14" x14ac:dyDescent="0.25">
      <c r="A51" t="s">
        <v>50</v>
      </c>
      <c r="B51" t="s">
        <v>321</v>
      </c>
      <c r="C51" t="s">
        <v>316</v>
      </c>
      <c r="D51" t="s">
        <v>332</v>
      </c>
      <c r="E51" t="s">
        <v>91</v>
      </c>
      <c r="F51" t="s">
        <v>325</v>
      </c>
      <c r="G51" s="13" t="s">
        <v>341</v>
      </c>
      <c r="H51" t="s">
        <v>93</v>
      </c>
      <c r="I51">
        <v>0.23400000000000001</v>
      </c>
      <c r="J51">
        <v>2.8358342136926399E-2</v>
      </c>
      <c r="L51" s="2" t="s">
        <v>337</v>
      </c>
      <c r="M51" t="s">
        <v>344</v>
      </c>
      <c r="N51" t="s">
        <v>345</v>
      </c>
    </row>
    <row r="52" spans="1:14" x14ac:dyDescent="0.25">
      <c r="A52" t="s">
        <v>50</v>
      </c>
      <c r="B52" t="s">
        <v>321</v>
      </c>
      <c r="C52" t="s">
        <v>316</v>
      </c>
      <c r="D52" t="s">
        <v>332</v>
      </c>
      <c r="E52" t="s">
        <v>91</v>
      </c>
      <c r="F52" t="s">
        <v>326</v>
      </c>
      <c r="G52" s="13" t="s">
        <v>341</v>
      </c>
      <c r="H52" t="s">
        <v>93</v>
      </c>
      <c r="I52">
        <v>0.23400000000000001</v>
      </c>
      <c r="J52">
        <v>2.8358342136926399E-2</v>
      </c>
      <c r="L52" s="2" t="s">
        <v>337</v>
      </c>
      <c r="M52" t="s">
        <v>344</v>
      </c>
      <c r="N52" t="s">
        <v>345</v>
      </c>
    </row>
    <row r="53" spans="1:14" x14ac:dyDescent="0.25">
      <c r="A53" t="s">
        <v>37</v>
      </c>
      <c r="B53" t="s">
        <v>321</v>
      </c>
      <c r="C53" t="s">
        <v>316</v>
      </c>
      <c r="D53" t="s">
        <v>330</v>
      </c>
      <c r="E53" t="s">
        <v>91</v>
      </c>
      <c r="F53" t="s">
        <v>324</v>
      </c>
      <c r="G53" s="13" t="s">
        <v>313</v>
      </c>
      <c r="H53" t="s">
        <v>93</v>
      </c>
      <c r="I53">
        <v>0.23400000000000001</v>
      </c>
      <c r="J53">
        <v>2.8358342136926399E-2</v>
      </c>
      <c r="K53">
        <v>0.23400000000000001</v>
      </c>
      <c r="L53" s="2">
        <f>K53*0.007</f>
        <v>1.6380000000000001E-3</v>
      </c>
      <c r="M53" t="s">
        <v>344</v>
      </c>
      <c r="N53" t="s">
        <v>345</v>
      </c>
    </row>
    <row r="54" spans="1:14" x14ac:dyDescent="0.25">
      <c r="A54" t="s">
        <v>37</v>
      </c>
      <c r="B54" t="s">
        <v>321</v>
      </c>
      <c r="C54" t="s">
        <v>316</v>
      </c>
      <c r="D54" t="s">
        <v>330</v>
      </c>
      <c r="E54" t="s">
        <v>91</v>
      </c>
      <c r="F54" t="s">
        <v>325</v>
      </c>
      <c r="G54" s="13" t="s">
        <v>313</v>
      </c>
      <c r="H54" t="s">
        <v>93</v>
      </c>
      <c r="I54">
        <v>0.23400000000000001</v>
      </c>
      <c r="J54">
        <v>2.8358342136926399E-2</v>
      </c>
      <c r="K54" s="67">
        <v>2.8080000000000004E-2</v>
      </c>
      <c r="L54" s="2">
        <f t="shared" ref="L54:L58" si="5">K54*0.007</f>
        <v>1.9656000000000003E-4</v>
      </c>
      <c r="M54" t="s">
        <v>344</v>
      </c>
      <c r="N54" t="s">
        <v>345</v>
      </c>
    </row>
    <row r="55" spans="1:14" x14ac:dyDescent="0.25">
      <c r="A55" t="s">
        <v>37</v>
      </c>
      <c r="B55" t="s">
        <v>321</v>
      </c>
      <c r="C55" t="s">
        <v>316</v>
      </c>
      <c r="D55" t="s">
        <v>330</v>
      </c>
      <c r="E55" t="s">
        <v>91</v>
      </c>
      <c r="F55" t="s">
        <v>326</v>
      </c>
      <c r="G55" s="13" t="s">
        <v>313</v>
      </c>
      <c r="H55" t="s">
        <v>93</v>
      </c>
      <c r="I55">
        <v>0.23400000000000001</v>
      </c>
      <c r="J55">
        <v>2.8358342136926399E-2</v>
      </c>
      <c r="K55">
        <v>5.6160000000000009E-2</v>
      </c>
      <c r="L55" s="2">
        <f t="shared" si="5"/>
        <v>3.9312000000000006E-4</v>
      </c>
      <c r="M55" t="s">
        <v>344</v>
      </c>
      <c r="N55" t="s">
        <v>345</v>
      </c>
    </row>
    <row r="56" spans="1:14" x14ac:dyDescent="0.25">
      <c r="A56" t="s">
        <v>36</v>
      </c>
      <c r="B56" t="s">
        <v>321</v>
      </c>
      <c r="C56" t="s">
        <v>316</v>
      </c>
      <c r="D56" t="s">
        <v>330</v>
      </c>
      <c r="E56" t="s">
        <v>91</v>
      </c>
      <c r="F56" t="s">
        <v>324</v>
      </c>
      <c r="G56" s="13" t="s">
        <v>313</v>
      </c>
      <c r="H56" t="s">
        <v>93</v>
      </c>
      <c r="I56">
        <v>0.23400000000000001</v>
      </c>
      <c r="J56">
        <v>2.8358342136926399E-2</v>
      </c>
      <c r="K56">
        <v>0.23400000000000001</v>
      </c>
      <c r="L56" s="2">
        <f t="shared" si="5"/>
        <v>1.6380000000000001E-3</v>
      </c>
      <c r="M56" t="s">
        <v>344</v>
      </c>
      <c r="N56" t="s">
        <v>345</v>
      </c>
    </row>
    <row r="57" spans="1:14" x14ac:dyDescent="0.25">
      <c r="A57" t="s">
        <v>36</v>
      </c>
      <c r="B57" t="s">
        <v>321</v>
      </c>
      <c r="C57" t="s">
        <v>316</v>
      </c>
      <c r="D57" t="s">
        <v>330</v>
      </c>
      <c r="E57" t="s">
        <v>91</v>
      </c>
      <c r="F57" t="s">
        <v>325</v>
      </c>
      <c r="G57" s="13" t="s">
        <v>313</v>
      </c>
      <c r="H57" t="s">
        <v>93</v>
      </c>
      <c r="I57">
        <v>0.23400000000000001</v>
      </c>
      <c r="J57">
        <v>2.8358342136926399E-2</v>
      </c>
      <c r="K57" s="67">
        <v>2.8080000000000004E-2</v>
      </c>
      <c r="L57" s="2">
        <f t="shared" si="5"/>
        <v>1.9656000000000003E-4</v>
      </c>
      <c r="M57" t="s">
        <v>344</v>
      </c>
      <c r="N57" t="s">
        <v>345</v>
      </c>
    </row>
    <row r="58" spans="1:14" x14ac:dyDescent="0.25">
      <c r="A58" t="s">
        <v>36</v>
      </c>
      <c r="B58" t="s">
        <v>321</v>
      </c>
      <c r="C58" t="s">
        <v>316</v>
      </c>
      <c r="D58" t="s">
        <v>330</v>
      </c>
      <c r="E58" t="s">
        <v>91</v>
      </c>
      <c r="F58" t="s">
        <v>326</v>
      </c>
      <c r="G58" s="13" t="s">
        <v>313</v>
      </c>
      <c r="H58" t="s">
        <v>93</v>
      </c>
      <c r="I58">
        <v>0.23400000000000001</v>
      </c>
      <c r="J58">
        <v>2.8358342136926399E-2</v>
      </c>
      <c r="K58">
        <v>5.6160000000000009E-2</v>
      </c>
      <c r="L58" s="2">
        <f t="shared" si="5"/>
        <v>3.9312000000000006E-4</v>
      </c>
      <c r="M58" t="s">
        <v>344</v>
      </c>
      <c r="N58" t="s">
        <v>345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2024-02-06T19:14:40Z</dcterms:modified>
  <cp:category/>
  <cp:contentStatus/>
</cp:coreProperties>
</file>