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syme/Documents/Projects/git_jbus/lac_decarbonization/ref/ipcc_data_tables_and_derivations/AFOLU/"/>
    </mc:Choice>
  </mc:AlternateContent>
  <xr:revisionPtr revIDLastSave="0" documentId="13_ncr:1_{44A11D68-F608-2846-8501-94046181E6F9}" xr6:coauthVersionLast="47" xr6:coauthVersionMax="47" xr10:uidLastSave="{00000000-0000-0000-0000-000000000000}"/>
  <bookViews>
    <workbookView xWindow="0" yWindow="460" windowWidth="24220" windowHeight="17520" xr2:uid="{0F7B3AC4-6872-894F-9C5F-CA57A58590FF}"/>
  </bookViews>
  <sheets>
    <sheet name="Table 2.3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2" i="1" l="1"/>
  <c r="J16" i="1"/>
  <c r="J17" i="1" s="1"/>
  <c r="C17" i="1"/>
  <c r="E17" i="1" s="1"/>
  <c r="D17" i="1"/>
  <c r="F17" i="1" s="1"/>
  <c r="B17" i="1"/>
  <c r="D16" i="1"/>
  <c r="F16" i="1" s="1"/>
  <c r="C16" i="1"/>
  <c r="E16" i="1" s="1"/>
  <c r="B16" i="1"/>
  <c r="B15" i="1"/>
  <c r="C15" i="1"/>
  <c r="E15" i="1" s="1"/>
  <c r="D15" i="1"/>
  <c r="F15" i="1" s="1"/>
  <c r="C14" i="1"/>
  <c r="E14" i="1" s="1"/>
  <c r="D14" i="1"/>
  <c r="F14" i="1" s="1"/>
  <c r="B14" i="1"/>
  <c r="F13" i="1"/>
  <c r="C13" i="1"/>
  <c r="E13" i="1" s="1"/>
  <c r="D13" i="1"/>
  <c r="B13" i="1"/>
  <c r="D12" i="1"/>
  <c r="F12" i="1" s="1"/>
  <c r="C12" i="1"/>
  <c r="E12" i="1" l="1"/>
</calcChain>
</file>

<file path=xl/sharedStrings.xml><?xml version="1.0" encoding="utf-8"?>
<sst xmlns="http://schemas.openxmlformats.org/spreadsheetml/2006/main" count="34" uniqueCount="27">
  <si>
    <t>climate region</t>
  </si>
  <si>
    <t>boreal</t>
  </si>
  <si>
    <t>cold temperate, dry</t>
  </si>
  <si>
    <t>cold temperate, moist</t>
  </si>
  <si>
    <t>warm temperate, dry</t>
  </si>
  <si>
    <t>warm temperate, moist</t>
  </si>
  <si>
    <t>tropical, dry</t>
  </si>
  <si>
    <t>tropical</t>
  </si>
  <si>
    <t>tropical, moist</t>
  </si>
  <si>
    <t>tropical, wet</t>
  </si>
  <si>
    <t>tropical montane</t>
  </si>
  <si>
    <t>hac soils</t>
  </si>
  <si>
    <t>lac soils</t>
  </si>
  <si>
    <t>sandy soils</t>
  </si>
  <si>
    <t>spodic soils</t>
  </si>
  <si>
    <t>volcanic soils</t>
  </si>
  <si>
    <t>-</t>
  </si>
  <si>
    <t>dry</t>
  </si>
  <si>
    <t>wet</t>
  </si>
  <si>
    <t>temperate_nutrient_poor</t>
  </si>
  <si>
    <t>temperate_nutrient_rich</t>
  </si>
  <si>
    <t>temperate</t>
  </si>
  <si>
    <t>KT N2O-N</t>
  </si>
  <si>
    <t>KT N</t>
  </si>
  <si>
    <t>KT SOC</t>
  </si>
  <si>
    <t>0.026 MT CO2E</t>
  </si>
  <si>
    <t>KT N2O CO2E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</si>
</sst>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309310-36C2-3042-96FD-24727249267F}">
  <dimension ref="A1:L24"/>
  <sheetViews>
    <sheetView tabSelected="1" workbookViewId="0">
      <selection activeCell="F12" sqref="F12"/>
    </sheetView>
  </sheetViews>
  <sheetFormatPr baseColWidth="10" defaultRowHeight="16" x14ac:dyDescent="0.2"/>
  <cols>
    <col min="1" max="1" width="23" style="2" customWidth="1"/>
  </cols>
  <sheetData>
    <row r="1" spans="1:11" x14ac:dyDescent="0.2">
      <c r="A1" s="3" t="s">
        <v>0</v>
      </c>
      <c r="B1" s="4" t="s">
        <v>11</v>
      </c>
      <c r="C1" s="4" t="s">
        <v>12</v>
      </c>
      <c r="D1" s="4" t="s">
        <v>13</v>
      </c>
      <c r="E1" s="4" t="s">
        <v>14</v>
      </c>
      <c r="F1" s="4" t="s">
        <v>15</v>
      </c>
    </row>
    <row r="2" spans="1:11" x14ac:dyDescent="0.2">
      <c r="A2" s="2" t="s">
        <v>1</v>
      </c>
      <c r="B2" s="1">
        <v>68</v>
      </c>
      <c r="C2" s="1" t="s">
        <v>16</v>
      </c>
      <c r="D2" s="1">
        <v>10</v>
      </c>
      <c r="E2" s="1">
        <v>117</v>
      </c>
      <c r="F2" s="1">
        <v>20</v>
      </c>
    </row>
    <row r="3" spans="1:11" x14ac:dyDescent="0.2">
      <c r="A3" s="2" t="s">
        <v>2</v>
      </c>
      <c r="B3" s="1">
        <v>50</v>
      </c>
      <c r="C3" s="1">
        <v>33</v>
      </c>
      <c r="D3" s="1">
        <v>34</v>
      </c>
      <c r="E3" s="1" t="s">
        <v>16</v>
      </c>
      <c r="F3" s="1">
        <v>20</v>
      </c>
    </row>
    <row r="4" spans="1:11" x14ac:dyDescent="0.2">
      <c r="A4" s="2" t="s">
        <v>3</v>
      </c>
      <c r="B4" s="1">
        <v>95</v>
      </c>
      <c r="C4" s="1">
        <v>85</v>
      </c>
      <c r="D4" s="1">
        <v>71</v>
      </c>
      <c r="E4" s="1">
        <v>115</v>
      </c>
      <c r="F4" s="1">
        <v>130</v>
      </c>
    </row>
    <row r="5" spans="1:11" x14ac:dyDescent="0.2">
      <c r="A5" s="2" t="s">
        <v>4</v>
      </c>
      <c r="B5" s="1">
        <v>38</v>
      </c>
      <c r="C5" s="1">
        <v>24</v>
      </c>
      <c r="D5" s="1">
        <v>19</v>
      </c>
      <c r="E5" s="1" t="s">
        <v>16</v>
      </c>
      <c r="F5" s="1">
        <v>70</v>
      </c>
    </row>
    <row r="6" spans="1:11" x14ac:dyDescent="0.2">
      <c r="A6" s="2" t="s">
        <v>5</v>
      </c>
      <c r="B6" s="1">
        <v>88</v>
      </c>
      <c r="C6" s="1">
        <v>63</v>
      </c>
      <c r="D6" s="1">
        <v>34</v>
      </c>
      <c r="E6" s="1" t="s">
        <v>16</v>
      </c>
      <c r="F6" s="1">
        <v>80</v>
      </c>
    </row>
    <row r="7" spans="1:11" x14ac:dyDescent="0.2">
      <c r="A7" s="2" t="s">
        <v>6</v>
      </c>
      <c r="B7" s="1">
        <v>38</v>
      </c>
      <c r="C7" s="1">
        <v>35</v>
      </c>
      <c r="D7" s="1">
        <v>31</v>
      </c>
      <c r="E7" s="1" t="s">
        <v>16</v>
      </c>
      <c r="F7" s="1">
        <v>50</v>
      </c>
    </row>
    <row r="8" spans="1:11" x14ac:dyDescent="0.2">
      <c r="A8" s="2" t="s">
        <v>8</v>
      </c>
      <c r="B8" s="1">
        <v>65</v>
      </c>
      <c r="C8" s="1">
        <v>47</v>
      </c>
      <c r="D8" s="1">
        <v>39</v>
      </c>
      <c r="E8" s="1" t="s">
        <v>16</v>
      </c>
      <c r="F8" s="1">
        <v>70</v>
      </c>
    </row>
    <row r="9" spans="1:11" x14ac:dyDescent="0.2">
      <c r="A9" s="2" t="s">
        <v>9</v>
      </c>
      <c r="B9" s="1">
        <v>44</v>
      </c>
      <c r="C9" s="1">
        <v>60</v>
      </c>
      <c r="D9" s="1">
        <v>66</v>
      </c>
      <c r="E9" s="1" t="s">
        <v>16</v>
      </c>
      <c r="F9" s="1">
        <v>130</v>
      </c>
    </row>
    <row r="10" spans="1:11" x14ac:dyDescent="0.2">
      <c r="A10" s="2" t="s">
        <v>10</v>
      </c>
      <c r="B10" s="1">
        <v>88</v>
      </c>
      <c r="C10" s="1">
        <v>63</v>
      </c>
      <c r="D10" s="1">
        <v>34</v>
      </c>
      <c r="E10" s="1" t="s">
        <v>16</v>
      </c>
      <c r="F10" s="1">
        <v>80</v>
      </c>
    </row>
    <row r="12" spans="1:11" x14ac:dyDescent="0.2">
      <c r="A12" s="2" t="s">
        <v>17</v>
      </c>
      <c r="B12">
        <f>AVERAGE(B3:F3,B5:F5,B7:F7)</f>
        <v>36.833333333333336</v>
      </c>
      <c r="C12">
        <f>MIN(B3:F3,B5:F5,B7:F7)</f>
        <v>19</v>
      </c>
      <c r="D12">
        <f>MAX(B3:F3,B5:F5,B7:F7)</f>
        <v>70</v>
      </c>
      <c r="E12">
        <f>C12/B12</f>
        <v>0.51583710407239813</v>
      </c>
      <c r="F12">
        <f>D12/B12</f>
        <v>1.9004524886877827</v>
      </c>
      <c r="G12">
        <v>36.833333333333336</v>
      </c>
    </row>
    <row r="13" spans="1:11" x14ac:dyDescent="0.2">
      <c r="A13" s="2" t="s">
        <v>18</v>
      </c>
      <c r="B13">
        <f>AVERAGE(B4:F4,B6:F6,B8:F8,B9:F9)</f>
        <v>75.411764705882348</v>
      </c>
      <c r="C13">
        <f>MIN(B4:F4,B6:F6,B8:F8,B9:F9)</f>
        <v>34</v>
      </c>
      <c r="D13">
        <f>MAX(B4:F4,B6:F6,B8:F8,B9:F9)</f>
        <v>130</v>
      </c>
      <c r="E13">
        <f>C13/B13</f>
        <v>0.45085803432137289</v>
      </c>
      <c r="F13">
        <f>D13/B13</f>
        <v>1.7238689547581905</v>
      </c>
      <c r="G13">
        <v>75.411764705882348</v>
      </c>
    </row>
    <row r="14" spans="1:11" x14ac:dyDescent="0.2">
      <c r="A14" s="2" t="s">
        <v>7</v>
      </c>
      <c r="B14">
        <f>AVERAGE(B7:F10)</f>
        <v>58.75</v>
      </c>
      <c r="C14">
        <f>MIN(B7:F10)</f>
        <v>31</v>
      </c>
      <c r="D14">
        <f>MAX(B7:F10)</f>
        <v>130</v>
      </c>
      <c r="E14">
        <f t="shared" ref="E14:E16" si="0">C14/B14</f>
        <v>0.52765957446808509</v>
      </c>
      <c r="F14">
        <f t="shared" ref="F14:F16" si="1">D14/B14</f>
        <v>2.2127659574468086</v>
      </c>
      <c r="G14">
        <v>58.75</v>
      </c>
      <c r="J14">
        <v>100</v>
      </c>
      <c r="K14" t="s">
        <v>24</v>
      </c>
    </row>
    <row r="15" spans="1:11" x14ac:dyDescent="0.2">
      <c r="A15" s="2" t="s">
        <v>20</v>
      </c>
      <c r="B15">
        <f>AVERAGE(B2:B6,E4,F2:F6)</f>
        <v>70.36363636363636</v>
      </c>
      <c r="C15">
        <f>MIN(B3:B6,E4,F3:F6)</f>
        <v>20</v>
      </c>
      <c r="D15">
        <f>MAX(B3:B6,E4,F3:F6)</f>
        <v>130</v>
      </c>
      <c r="E15">
        <f t="shared" si="0"/>
        <v>0.28423772609819126</v>
      </c>
      <c r="F15">
        <f t="shared" si="1"/>
        <v>1.8475452196382429</v>
      </c>
      <c r="G15">
        <v>70.36363636363636</v>
      </c>
      <c r="J15">
        <v>10</v>
      </c>
      <c r="K15" t="s">
        <v>23</v>
      </c>
    </row>
    <row r="16" spans="1:11" x14ac:dyDescent="0.2">
      <c r="A16" s="2" t="s">
        <v>19</v>
      </c>
      <c r="B16">
        <f>AVERAGE(C2:D6)</f>
        <v>41.444444444444443</v>
      </c>
      <c r="C16">
        <f>MIN(C2:D6)</f>
        <v>10</v>
      </c>
      <c r="D16">
        <f>MAX(C2:D6)</f>
        <v>85</v>
      </c>
      <c r="E16">
        <f t="shared" si="0"/>
        <v>0.2412868632707775</v>
      </c>
      <c r="F16">
        <f t="shared" si="1"/>
        <v>2.0509383378016088</v>
      </c>
      <c r="G16">
        <v>41.444444444444443</v>
      </c>
      <c r="J16">
        <f>10*0.0055</f>
        <v>5.4999999999999993E-2</v>
      </c>
      <c r="K16" t="s">
        <v>22</v>
      </c>
    </row>
    <row r="17" spans="1:12" x14ac:dyDescent="0.2">
      <c r="A17" s="2" t="s">
        <v>21</v>
      </c>
      <c r="B17">
        <f>AVERAGE(B2:F6)</f>
        <v>60.19047619047619</v>
      </c>
      <c r="C17">
        <f>MIN(B2:F6)</f>
        <v>10</v>
      </c>
      <c r="D17">
        <f>MAX(B2:F6)</f>
        <v>130</v>
      </c>
      <c r="E17">
        <f t="shared" ref="E17" si="2">C17/B17</f>
        <v>0.16613924050632911</v>
      </c>
      <c r="F17">
        <f t="shared" ref="F17" si="3">D17/B17</f>
        <v>2.1598101265822787</v>
      </c>
      <c r="G17">
        <v>60.19047619047619</v>
      </c>
      <c r="J17">
        <f>J16*(11/7)*310</f>
        <v>26.792857142857137</v>
      </c>
      <c r="K17" t="s">
        <v>26</v>
      </c>
      <c r="L17" t="s">
        <v>25</v>
      </c>
    </row>
    <row r="19" spans="1:12" x14ac:dyDescent="0.2">
      <c r="E19">
        <v>0.51583710407239813</v>
      </c>
      <c r="F19">
        <v>1.9004524886877827</v>
      </c>
      <c r="G19">
        <v>36.833333333333336</v>
      </c>
    </row>
    <row r="20" spans="1:12" x14ac:dyDescent="0.2">
      <c r="E20">
        <v>0.45085803432137289</v>
      </c>
      <c r="F20">
        <v>1.7238689547581905</v>
      </c>
      <c r="G20">
        <v>75.411764705882348</v>
      </c>
    </row>
    <row r="21" spans="1:12" x14ac:dyDescent="0.2">
      <c r="E21">
        <v>0.52765957446808509</v>
      </c>
      <c r="F21">
        <v>2.2127659574468086</v>
      </c>
      <c r="G21">
        <v>58.75</v>
      </c>
    </row>
    <row r="22" spans="1:12" x14ac:dyDescent="0.2">
      <c r="E22">
        <v>0.28423772609819126</v>
      </c>
      <c r="F22">
        <v>1.8475452196382429</v>
      </c>
      <c r="G22">
        <v>70.36363636363636</v>
      </c>
    </row>
    <row r="23" spans="1:12" x14ac:dyDescent="0.2">
      <c r="E23">
        <v>0.2412868632707775</v>
      </c>
      <c r="F23">
        <v>2.0509383378016088</v>
      </c>
      <c r="G23">
        <v>41.444444444444443</v>
      </c>
    </row>
    <row r="24" spans="1:12" x14ac:dyDescent="0.2">
      <c r="E24">
        <v>0.16613924050632911</v>
      </c>
      <c r="F24">
        <v>2.1598101265822787</v>
      </c>
      <c r="G24">
        <v>60.19047619047619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2.3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2022-07-13T05:42:03Z</dcterms:created>
  <dcterms:modified xsi:type="dcterms:W3CDTF">2022-08-08T21:29:14Z</dcterms:modified>
</cp:coreProperties>
</file>