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E62" i="1" l="1"/>
  <c r="D62" i="1"/>
  <c r="C62" i="1"/>
  <c r="E59" i="1"/>
  <c r="D59" i="1"/>
  <c r="C59" i="1"/>
  <c r="E58" i="1"/>
  <c r="D58" i="1"/>
  <c r="C58" i="1"/>
  <c r="E57" i="1"/>
  <c r="D57" i="1"/>
  <c r="E56" i="1"/>
  <c r="D56" i="1"/>
  <c r="E55" i="1"/>
  <c r="D55" i="1"/>
  <c r="E53" i="1"/>
  <c r="E54" i="1" s="1"/>
  <c r="D53" i="1"/>
  <c r="E51" i="1"/>
  <c r="E52" i="1" s="1"/>
  <c r="E49" i="1"/>
  <c r="E50" i="1" s="1"/>
  <c r="D49" i="1"/>
  <c r="E43" i="1"/>
  <c r="C43" i="1"/>
  <c r="F42" i="1"/>
  <c r="F43" i="1" s="1"/>
  <c r="E41" i="1"/>
  <c r="D41" i="1"/>
  <c r="F40" i="1"/>
  <c r="C40" i="1"/>
  <c r="G40" i="1" s="1"/>
  <c r="F39" i="1"/>
  <c r="G39" i="1" s="1"/>
  <c r="C39" i="1"/>
  <c r="F38" i="1"/>
  <c r="C38" i="1"/>
  <c r="G38" i="1" s="1"/>
  <c r="F37" i="1"/>
  <c r="C37" i="1"/>
  <c r="C56" i="1" s="1"/>
  <c r="F36" i="1"/>
  <c r="C36" i="1"/>
  <c r="G36" i="1" s="1"/>
  <c r="E34" i="1"/>
  <c r="D34" i="1"/>
  <c r="F33" i="1"/>
  <c r="F34" i="1" s="1"/>
  <c r="C33" i="1"/>
  <c r="G33" i="1" s="1"/>
  <c r="G34" i="1" s="1"/>
  <c r="E31" i="1"/>
  <c r="E32" i="1" s="1"/>
  <c r="D31" i="1"/>
  <c r="F31" i="1" s="1"/>
  <c r="F32" i="1" s="1"/>
  <c r="E29" i="1"/>
  <c r="D29" i="1"/>
  <c r="F28" i="1"/>
  <c r="F29" i="1" s="1"/>
  <c r="C28" i="1"/>
  <c r="G28" i="1" s="1"/>
  <c r="G29" i="1" s="1"/>
  <c r="C22" i="1"/>
  <c r="C20" i="1"/>
  <c r="C13" i="1"/>
  <c r="C10" i="1"/>
  <c r="C31" i="1" s="1"/>
  <c r="C8" i="1"/>
  <c r="C29" i="1" s="1"/>
  <c r="C34" i="1" l="1"/>
  <c r="F41" i="1"/>
  <c r="C49" i="1"/>
  <c r="C50" i="1" s="1"/>
  <c r="C53" i="1"/>
  <c r="C54" i="1" s="1"/>
  <c r="C57" i="1"/>
  <c r="C60" i="1" s="1"/>
  <c r="E60" i="1"/>
  <c r="G42" i="1"/>
  <c r="G43" i="1" s="1"/>
  <c r="E44" i="1"/>
  <c r="E63" i="1"/>
  <c r="C55" i="1"/>
  <c r="G31" i="1"/>
  <c r="G32" i="1" s="1"/>
  <c r="C51" i="1"/>
  <c r="C52" i="1" s="1"/>
  <c r="C32" i="1"/>
  <c r="F44" i="1"/>
  <c r="C41" i="1"/>
  <c r="D32" i="1"/>
  <c r="D44" i="1" s="1"/>
  <c r="D50" i="1"/>
  <c r="D51" i="1"/>
  <c r="D54" i="1"/>
  <c r="D60" i="1"/>
  <c r="C11" i="1"/>
  <c r="C23" i="1" s="1"/>
  <c r="G37" i="1"/>
  <c r="G41" i="1" s="1"/>
  <c r="C44" i="1" l="1"/>
  <c r="C63" i="1"/>
  <c r="G44" i="1"/>
  <c r="D52" i="1"/>
  <c r="D63" i="1" s="1"/>
</calcChain>
</file>

<file path=xl/comments1.xml><?xml version="1.0" encoding="utf-8"?>
<comments xmlns="http://schemas.openxmlformats.org/spreadsheetml/2006/main">
  <authors>
    <author>Autor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</commentList>
</comments>
</file>

<file path=xl/sharedStrings.xml><?xml version="1.0" encoding="utf-8"?>
<sst xmlns="http://schemas.openxmlformats.org/spreadsheetml/2006/main" count="84" uniqueCount="56">
  <si>
    <t>Project Partner 1 Name</t>
  </si>
  <si>
    <t xml:space="preserve">City of Rzeszów </t>
  </si>
  <si>
    <t>PP Budget - Approved /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</si>
  <si>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</si>
  <si>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</si>
  <si>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</si>
  <si>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</si>
  <si>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</si>
  <si>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</si>
  <si>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</si>
  <si>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</si>
  <si>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</si>
  <si>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</si>
  <si>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</si>
  <si>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</si>
  <si>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</si>
  <si>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</si>
  <si>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</si>
  <si>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</si>
  <si>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</si>
  <si>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</si>
  <si>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</si>
  <si>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</si>
  <si>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</si>
  <si>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</si>
  <si>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</si>
  <si>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</si>
  <si>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</si>
  <si>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PP Budget - Proposal per year</t>
  </si>
  <si>
    <t>BUDGET Proposal TOTAL</t>
  </si>
  <si>
    <t>BUDGET Proposal 2021</t>
  </si>
  <si>
    <t>BUDGET Proposal 2022</t>
  </si>
  <si>
    <t>Total</t>
  </si>
  <si>
    <t>Check</t>
  </si>
  <si>
    <t xml:space="preserve">EUR: </t>
  </si>
  <si>
    <t xml:space="preserve">KATEGORIA BUDZETU </t>
  </si>
  <si>
    <t>LINIE BUDŻETOWE</t>
  </si>
  <si>
    <t>SUMA</t>
  </si>
  <si>
    <t xml:space="preserve">Koszty personelu </t>
  </si>
  <si>
    <t>Koszty personelu partnera projektu</t>
  </si>
  <si>
    <t>SUMA KOSZTÓW PERSONELU</t>
  </si>
  <si>
    <t>koszty biurowe i administracyjne</t>
  </si>
  <si>
    <t xml:space="preserve">Koszty biurowe i administracyjne </t>
  </si>
  <si>
    <t>SUMA KOSZTÓW BIUROWYCH I ADM.</t>
  </si>
  <si>
    <t>Podróże i zakwaterowanie</t>
  </si>
  <si>
    <t>Podróże i zakwaterowanie personelu</t>
  </si>
  <si>
    <t xml:space="preserve">SUMA KOSZTÓW PODRÓŻY </t>
  </si>
  <si>
    <t xml:space="preserve">Zewnętrzne ekspertyzy i usługi </t>
  </si>
  <si>
    <t>Partner projektu Ekspertyza zewnętrzna Koordynacja projektu</t>
  </si>
  <si>
    <t>Organizacja spotkań eksperckich</t>
  </si>
  <si>
    <t xml:space="preserve">Komunikacja </t>
  </si>
  <si>
    <t xml:space="preserve">Podóże eksperta i innych osób niebędących personelem </t>
  </si>
  <si>
    <t xml:space="preserve">Kontrola pierwszego poziomu </t>
  </si>
  <si>
    <t>SUMA KOSZTÓW EKSPERTYZ ZEWNĘTRznych</t>
  </si>
  <si>
    <t>Wyposażenie</t>
  </si>
  <si>
    <t xml:space="preserve">SUMA  WYPOSAŻENIA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</si>
</sst>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#,##0.00\ &quot;zł&quot;;[Red]\-#,##0.00\ &quot;zł&quot;"/>
    <numFmt numFmtId="166" formatCode="_-* #,##0.00\ [$€-40C]_-;\-* #,##0.00\ [$€-40C]_-;_-* &quot;-&quot;??\ [$€-40C]_-;_-@"/>
    <numFmt numFmtId="167" formatCode="&quot; € &quot;#,##0.00\ ;&quot;-€ &quot;#,##0.00\ ;&quot; € -&quot;#\ ;@\ "/>
    <numFmt numFmtId="168" formatCode="#,##0.0000"/>
    <numFmt numFmtId="169" formatCode="#,##0\ &quot;zł&quot;"/>
    <numFmt numFmtId="170" formatCode="#,##0\ _z_ł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theme="1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trike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rgb="FF333333"/>
      <name val="Calibri"/>
      <family val="2"/>
      <charset val="238"/>
      <scheme val="minor"/>
    </font>
    <font>
      <b/>
      <sz val="12"/>
      <color theme="0"/>
      <name val="Verdana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009C8B"/>
        <bgColor rgb="FF009C8B"/>
      </patternFill>
    </fill>
    <fill>
      <patternFill patternType="solid">
        <fgColor rgb="FFD7F1F5"/>
        <bgColor rgb="FFD7F1F5"/>
      </patternFill>
    </fill>
    <fill>
      <patternFill patternType="solid">
        <fgColor rgb="FFD9FFFA"/>
        <bgColor rgb="FFD9FFFA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CC"/>
      </patternFill>
    </fill>
  </fills>
  <borders count="11">
    <border>
      <left/>
      <right/>
      <top/>
      <bottom/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left" vertical="center" wrapText="1"/>
    </xf>
    <xf numFmtId="166" fontId="10" fillId="0" borderId="3" xfId="0" applyNumberFormat="1" applyFont="1" applyBorder="1" applyAlignment="1">
      <alignment horizontal="right" vertical="top"/>
    </xf>
    <xf numFmtId="0" fontId="11" fillId="0" borderId="5" xfId="0" applyFont="1" applyBorder="1"/>
    <xf numFmtId="0" fontId="10" fillId="5" borderId="3" xfId="0" applyFont="1" applyFill="1" applyBorder="1" applyAlignment="1">
      <alignment horizontal="left" vertical="center" wrapText="1"/>
    </xf>
    <xf numFmtId="166" fontId="10" fillId="6" borderId="6" xfId="0" applyNumberFormat="1" applyFont="1" applyFill="1" applyBorder="1" applyAlignment="1">
      <alignment horizontal="right" vertical="top"/>
    </xf>
    <xf numFmtId="0" fontId="11" fillId="0" borderId="7" xfId="0" applyFont="1" applyBorder="1"/>
    <xf numFmtId="0" fontId="8" fillId="7" borderId="8" xfId="0" applyFont="1" applyFill="1" applyBorder="1" applyAlignment="1">
      <alignment horizontal="right" vertical="center" wrapText="1"/>
    </xf>
    <xf numFmtId="167" fontId="10" fillId="7" borderId="3" xfId="0" applyNumberFormat="1" applyFont="1" applyFill="1" applyBorder="1" applyAlignment="1">
      <alignment vertical="center"/>
    </xf>
    <xf numFmtId="0" fontId="8" fillId="7" borderId="3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1" fillId="0" borderId="8" xfId="0" applyFont="1" applyBorder="1"/>
    <xf numFmtId="166" fontId="6" fillId="3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2" xfId="0" applyFont="1" applyBorder="1"/>
    <xf numFmtId="0" fontId="5" fillId="0" borderId="2" xfId="0" applyFont="1" applyBorder="1" applyAlignment="1">
      <alignment horizontal="center"/>
    </xf>
    <xf numFmtId="0" fontId="7" fillId="8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66" fontId="10" fillId="6" borderId="3" xfId="0" applyNumberFormat="1" applyFont="1" applyFill="1" applyBorder="1" applyAlignment="1">
      <alignment horizontal="right" vertical="top"/>
    </xf>
    <xf numFmtId="166" fontId="10" fillId="10" borderId="3" xfId="0" applyNumberFormat="1" applyFont="1" applyFill="1" applyBorder="1" applyAlignment="1">
      <alignment horizontal="right" vertical="top"/>
    </xf>
    <xf numFmtId="167" fontId="10" fillId="10" borderId="3" xfId="0" applyNumberFormat="1" applyFont="1" applyFill="1" applyBorder="1" applyAlignment="1">
      <alignment horizontal="right" vertical="top"/>
    </xf>
    <xf numFmtId="167" fontId="10" fillId="11" borderId="3" xfId="0" applyNumberFormat="1" applyFont="1" applyFill="1" applyBorder="1" applyAlignment="1">
      <alignment horizontal="right" vertical="top"/>
    </xf>
    <xf numFmtId="166" fontId="10" fillId="7" borderId="3" xfId="0" applyNumberFormat="1" applyFont="1" applyFill="1" applyBorder="1" applyAlignment="1">
      <alignment vertical="center"/>
    </xf>
    <xf numFmtId="8" fontId="12" fillId="0" borderId="9" xfId="0" applyNumberFormat="1" applyFont="1" applyBorder="1" applyAlignment="1"/>
    <xf numFmtId="168" fontId="0" fillId="0" borderId="9" xfId="0" applyNumberFormat="1" applyFont="1" applyBorder="1" applyAlignment="1"/>
    <xf numFmtId="4" fontId="0" fillId="0" borderId="0" xfId="0" applyNumberFormat="1" applyFont="1" applyAlignment="1"/>
    <xf numFmtId="8" fontId="0" fillId="0" borderId="0" xfId="0" applyNumberFormat="1" applyFont="1" applyAlignment="1"/>
    <xf numFmtId="0" fontId="7" fillId="12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right" vertical="center" wrapText="1"/>
    </xf>
    <xf numFmtId="0" fontId="7" fillId="12" borderId="6" xfId="0" applyFont="1" applyFill="1" applyBorder="1" applyAlignment="1">
      <alignment horizontal="right" vertical="center" wrapText="1"/>
    </xf>
    <xf numFmtId="0" fontId="13" fillId="0" borderId="4" xfId="0" applyFont="1" applyBorder="1" applyAlignment="1">
      <alignment horizontal="center"/>
    </xf>
    <xf numFmtId="169" fontId="10" fillId="5" borderId="3" xfId="0" applyNumberFormat="1" applyFont="1" applyFill="1" applyBorder="1" applyAlignment="1">
      <alignment horizontal="right" vertical="center" wrapText="1"/>
    </xf>
    <xf numFmtId="170" fontId="10" fillId="0" borderId="3" xfId="0" applyNumberFormat="1" applyFont="1" applyFill="1" applyBorder="1" applyAlignment="1">
      <alignment horizontal="right" vertical="center" wrapText="1"/>
    </xf>
    <xf numFmtId="170" fontId="10" fillId="0" borderId="6" xfId="0" applyNumberFormat="1" applyFont="1" applyFill="1" applyBorder="1" applyAlignment="1">
      <alignment horizontal="right" vertical="center" wrapText="1"/>
    </xf>
    <xf numFmtId="0" fontId="13" fillId="0" borderId="7" xfId="0" applyFont="1" applyBorder="1" applyAlignment="1">
      <alignment horizontal="center"/>
    </xf>
    <xf numFmtId="169" fontId="8" fillId="7" borderId="8" xfId="0" applyNumberFormat="1" applyFont="1" applyFill="1" applyBorder="1" applyAlignment="1">
      <alignment horizontal="right" vertical="center" wrapText="1"/>
    </xf>
    <xf numFmtId="170" fontId="8" fillId="7" borderId="8" xfId="0" applyNumberFormat="1" applyFont="1" applyFill="1" applyBorder="1" applyAlignment="1">
      <alignment horizontal="right" vertical="center" wrapText="1"/>
    </xf>
    <xf numFmtId="170" fontId="8" fillId="7" borderId="10" xfId="0" applyNumberFormat="1" applyFont="1" applyFill="1" applyBorder="1" applyAlignment="1">
      <alignment horizontal="right" vertical="center" wrapText="1"/>
    </xf>
    <xf numFmtId="169" fontId="8" fillId="7" borderId="3" xfId="0" applyNumberFormat="1" applyFont="1" applyFill="1" applyBorder="1" applyAlignment="1">
      <alignment horizontal="right" vertical="center" wrapText="1"/>
    </xf>
    <xf numFmtId="170" fontId="8" fillId="7" borderId="3" xfId="0" applyNumberFormat="1" applyFont="1" applyFill="1" applyBorder="1" applyAlignment="1">
      <alignment horizontal="right" vertical="center" wrapText="1"/>
    </xf>
    <xf numFmtId="170" fontId="8" fillId="7" borderId="6" xfId="0" applyNumberFormat="1" applyFont="1" applyFill="1" applyBorder="1" applyAlignment="1">
      <alignment horizontal="right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0" fontId="15" fillId="13" borderId="6" xfId="0" applyFont="1" applyFill="1" applyBorder="1" applyAlignment="1">
      <alignment vertical="center" wrapText="1"/>
    </xf>
    <xf numFmtId="0" fontId="15" fillId="13" borderId="8" xfId="0" applyFont="1" applyFill="1" applyBorder="1" applyAlignment="1">
      <alignment vertical="center" wrapText="1"/>
    </xf>
    <xf numFmtId="169" fontId="16" fillId="12" borderId="8" xfId="0" applyNumberFormat="1" applyFont="1" applyFill="1" applyBorder="1" applyAlignment="1"/>
    <xf numFmtId="170" fontId="17" fillId="12" borderId="8" xfId="0" applyNumberFormat="1" applyFont="1" applyFill="1" applyBorder="1" applyAlignment="1">
      <alignment horizontal="right"/>
    </xf>
    <xf numFmtId="170" fontId="17" fillId="12" borderId="10" xfId="0" applyNumberFormat="1" applyFont="1" applyFill="1" applyBorder="1" applyAlignment="1">
      <alignment horizontal="right"/>
    </xf>
  </cellXfs>
  <cellStyles count="1">
    <cellStyle name="Normalny" xfId="0" builtinId="0"/>
  </cellStyles>
  <dxfs count="2">
    <dxf>
      <font>
        <color theme="0"/>
      </font>
      <fill>
        <patternFill patternType="solid">
          <fgColor rgb="FFC5007B"/>
          <bgColor rgb="FFC5007B"/>
        </patternFill>
      </fill>
    </dxf>
    <dxf>
      <font>
        <color theme="0"/>
      </font>
      <fill>
        <patternFill patternType="solid">
          <fgColor rgb="FFC5007B"/>
          <bgColor rgb="FFC5007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F55" sqref="F55"/>
    </sheetView>
  </sheetViews>
  <sheetFormatPr defaultRowHeight="15" x14ac:dyDescent="0.25"/>
  <cols>
    <col min="1" max="1" width="45.85546875" bestFit="1" customWidth="1"/>
    <col min="2" max="2" width="45.28515625" customWidth="1"/>
    <col min="3" max="3" width="17" customWidth="1"/>
    <col min="4" max="4" width="13.140625" bestFit="1" customWidth="1"/>
    <col min="5" max="5" width="23.7109375" customWidth="1"/>
    <col min="6" max="6" width="31" customWidth="1"/>
    <col min="7" max="7" width="6.7109375" bestFit="1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1"/>
    </row>
    <row r="2" spans="1:7" ht="18.75" thickBot="1" x14ac:dyDescent="0.3">
      <c r="A2" s="2" t="s">
        <v>0</v>
      </c>
      <c r="B2" s="3" t="s">
        <v>1</v>
      </c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4"/>
      <c r="F3" s="1"/>
      <c r="G3" s="5"/>
    </row>
    <row r="4" spans="1:7" ht="18" x14ac:dyDescent="0.25">
      <c r="A4" s="6" t="s">
        <v>2</v>
      </c>
      <c r="B4" s="7"/>
      <c r="C4" s="7"/>
      <c r="D4" s="1"/>
      <c r="E4" s="1"/>
      <c r="F4" s="5"/>
      <c r="G4" s="1"/>
    </row>
    <row r="5" spans="1:7" ht="21" x14ac:dyDescent="0.25">
      <c r="A5" s="8" t="s">
        <v>3</v>
      </c>
      <c r="B5" s="8" t="s">
        <v>4</v>
      </c>
      <c r="C5" s="9" t="s">
        <v>5</v>
      </c>
      <c r="D5" s="1"/>
      <c r="E5" s="1"/>
      <c r="F5" s="5"/>
      <c r="G5" s="1"/>
    </row>
    <row r="6" spans="1:7" ht="21" x14ac:dyDescent="0.25">
      <c r="A6" s="10" t="s">
        <v>6</v>
      </c>
      <c r="B6" s="11" t="s">
        <v>7</v>
      </c>
      <c r="C6" s="12"/>
      <c r="D6" s="1"/>
      <c r="E6" s="1"/>
      <c r="F6" s="5"/>
      <c r="G6" s="1"/>
    </row>
    <row r="7" spans="1:7" ht="21" x14ac:dyDescent="0.25">
      <c r="A7" s="13"/>
      <c r="B7" s="14" t="s">
        <v>8</v>
      </c>
      <c r="C7" s="15">
        <v>21926</v>
      </c>
      <c r="D7" s="1"/>
      <c r="E7" s="1"/>
      <c r="F7" s="5"/>
      <c r="G7" s="1"/>
    </row>
    <row r="8" spans="1:7" x14ac:dyDescent="0.25">
      <c r="A8" s="16"/>
      <c r="B8" s="17" t="s">
        <v>9</v>
      </c>
      <c r="C8" s="18">
        <f>C6+C7</f>
        <v>21926</v>
      </c>
      <c r="D8" s="1"/>
      <c r="E8" s="1"/>
      <c r="F8" s="5"/>
      <c r="G8" s="1"/>
    </row>
    <row r="9" spans="1:7" ht="21" x14ac:dyDescent="0.25">
      <c r="A9" s="10" t="s">
        <v>10</v>
      </c>
      <c r="B9" s="11" t="s">
        <v>11</v>
      </c>
      <c r="C9" s="12"/>
      <c r="D9" s="1"/>
      <c r="E9" s="1"/>
      <c r="F9" s="5"/>
      <c r="G9" s="1"/>
    </row>
    <row r="10" spans="1:7" ht="31.5" x14ac:dyDescent="0.25">
      <c r="A10" s="13"/>
      <c r="B10" s="14" t="s">
        <v>12</v>
      </c>
      <c r="C10" s="15">
        <f>C7*3%</f>
        <v>657.78</v>
      </c>
      <c r="D10" s="1"/>
      <c r="E10" s="1"/>
      <c r="F10" s="5"/>
      <c r="G10" s="1"/>
    </row>
    <row r="11" spans="1:7" ht="21" x14ac:dyDescent="0.25">
      <c r="A11" s="16"/>
      <c r="B11" s="19" t="s">
        <v>13</v>
      </c>
      <c r="C11" s="18">
        <f>C9+C10</f>
        <v>657.78</v>
      </c>
      <c r="D11" s="1"/>
      <c r="E11" s="1"/>
      <c r="F11" s="5"/>
      <c r="G11" s="1"/>
    </row>
    <row r="12" spans="1:7" ht="21" x14ac:dyDescent="0.25">
      <c r="A12" s="10" t="s">
        <v>14</v>
      </c>
      <c r="B12" s="14" t="s">
        <v>15</v>
      </c>
      <c r="C12" s="15">
        <v>21200</v>
      </c>
      <c r="D12" s="1"/>
      <c r="E12" s="1"/>
      <c r="F12" s="5"/>
      <c r="G12" s="1"/>
    </row>
    <row r="13" spans="1:7" ht="21" x14ac:dyDescent="0.25">
      <c r="A13" s="16"/>
      <c r="B13" s="19" t="s">
        <v>16</v>
      </c>
      <c r="C13" s="18">
        <f>C12</f>
        <v>21200</v>
      </c>
      <c r="D13" s="1"/>
      <c r="E13" s="1"/>
      <c r="F13" s="5"/>
      <c r="G13" s="1"/>
    </row>
    <row r="14" spans="1:7" ht="42" x14ac:dyDescent="0.25">
      <c r="A14" s="10" t="s">
        <v>17</v>
      </c>
      <c r="B14" s="11" t="s">
        <v>18</v>
      </c>
      <c r="C14" s="12"/>
      <c r="D14" s="1"/>
      <c r="E14" s="1"/>
      <c r="F14" s="5"/>
      <c r="G14" s="1"/>
    </row>
    <row r="15" spans="1:7" ht="42" x14ac:dyDescent="0.25">
      <c r="A15" s="13"/>
      <c r="B15" s="14" t="s">
        <v>19</v>
      </c>
      <c r="C15" s="15">
        <v>3000</v>
      </c>
      <c r="D15" s="1"/>
      <c r="E15" s="1"/>
      <c r="F15" s="5"/>
      <c r="G15" s="1"/>
    </row>
    <row r="16" spans="1:7" ht="21" x14ac:dyDescent="0.25">
      <c r="A16" s="13"/>
      <c r="B16" s="14" t="s">
        <v>20</v>
      </c>
      <c r="C16" s="15">
        <v>8000</v>
      </c>
      <c r="D16" s="1"/>
      <c r="E16" s="1"/>
      <c r="F16" s="5"/>
      <c r="G16" s="1"/>
    </row>
    <row r="17" spans="1:7" ht="21" x14ac:dyDescent="0.25">
      <c r="A17" s="13"/>
      <c r="B17" s="14" t="s">
        <v>21</v>
      </c>
      <c r="C17" s="15">
        <v>5700</v>
      </c>
      <c r="D17" s="1"/>
      <c r="E17" s="1"/>
      <c r="F17" s="5"/>
      <c r="G17" s="1"/>
    </row>
    <row r="18" spans="1:7" ht="21" x14ac:dyDescent="0.25">
      <c r="A18" s="13"/>
      <c r="B18" s="14" t="s">
        <v>22</v>
      </c>
      <c r="C18" s="15">
        <v>7600</v>
      </c>
      <c r="D18" s="1"/>
      <c r="E18" s="1"/>
      <c r="F18" s="5"/>
      <c r="G18" s="1"/>
    </row>
    <row r="19" spans="1:7" ht="21" x14ac:dyDescent="0.25">
      <c r="A19" s="13"/>
      <c r="B19" s="14" t="s">
        <v>23</v>
      </c>
      <c r="C19" s="15">
        <v>2000</v>
      </c>
      <c r="D19" s="1"/>
      <c r="E19" s="1"/>
      <c r="F19" s="5"/>
      <c r="G19" s="1"/>
    </row>
    <row r="20" spans="1:7" ht="31.5" x14ac:dyDescent="0.25">
      <c r="A20" s="16"/>
      <c r="B20" s="19" t="s">
        <v>24</v>
      </c>
      <c r="C20" s="18">
        <f>SUM(C14:C19)</f>
        <v>26300</v>
      </c>
      <c r="D20" s="1"/>
      <c r="E20" s="1"/>
      <c r="F20" s="5"/>
      <c r="G20" s="1"/>
    </row>
    <row r="21" spans="1:7" x14ac:dyDescent="0.25">
      <c r="A21" s="10" t="s">
        <v>25</v>
      </c>
      <c r="B21" s="14" t="s">
        <v>25</v>
      </c>
      <c r="C21" s="15">
        <v>0</v>
      </c>
      <c r="D21" s="1"/>
      <c r="E21" s="1"/>
      <c r="F21" s="5"/>
      <c r="G21" s="1"/>
    </row>
    <row r="22" spans="1:7" x14ac:dyDescent="0.25">
      <c r="A22" s="16"/>
      <c r="B22" s="19" t="s">
        <v>26</v>
      </c>
      <c r="C22" s="18">
        <f>C21</f>
        <v>0</v>
      </c>
      <c r="D22" s="1"/>
      <c r="E22" s="1"/>
      <c r="F22" s="5"/>
      <c r="G22" s="1"/>
    </row>
    <row r="23" spans="1:7" x14ac:dyDescent="0.25">
      <c r="A23" s="20" t="s">
        <v>27</v>
      </c>
      <c r="B23" s="21"/>
      <c r="C23" s="22">
        <f>C8+C11+C13+C20+C22</f>
        <v>70083.78</v>
      </c>
      <c r="D23" s="1"/>
      <c r="E23" s="1"/>
      <c r="F23" s="5"/>
      <c r="G23" s="1"/>
    </row>
    <row r="24" spans="1:7" ht="18" x14ac:dyDescent="0.25">
      <c r="A24" s="23"/>
      <c r="B24" s="1"/>
      <c r="C24" s="1"/>
      <c r="D24" s="24"/>
      <c r="E24" s="24"/>
      <c r="F24" s="5"/>
      <c r="G24" s="1"/>
    </row>
    <row r="25" spans="1:7" ht="18" x14ac:dyDescent="0.25">
      <c r="A25" s="6" t="s">
        <v>28</v>
      </c>
      <c r="B25" s="25"/>
      <c r="C25" s="26"/>
      <c r="D25" s="25"/>
      <c r="E25" s="25"/>
      <c r="F25" s="26"/>
      <c r="G25" s="26"/>
    </row>
    <row r="26" spans="1:7" ht="31.5" x14ac:dyDescent="0.25">
      <c r="A26" s="8" t="s">
        <v>3</v>
      </c>
      <c r="B26" s="8" t="s">
        <v>4</v>
      </c>
      <c r="C26" s="9" t="s">
        <v>29</v>
      </c>
      <c r="D26" s="27" t="s">
        <v>30</v>
      </c>
      <c r="E26" s="27" t="s">
        <v>31</v>
      </c>
      <c r="F26" s="27" t="s">
        <v>32</v>
      </c>
      <c r="G26" s="28" t="s">
        <v>33</v>
      </c>
    </row>
    <row r="27" spans="1:7" ht="21" x14ac:dyDescent="0.25">
      <c r="A27" s="10" t="s">
        <v>6</v>
      </c>
      <c r="B27" s="11" t="s">
        <v>7</v>
      </c>
      <c r="C27" s="12"/>
      <c r="D27" s="12"/>
      <c r="E27" s="12"/>
      <c r="F27" s="12"/>
      <c r="G27" s="12"/>
    </row>
    <row r="28" spans="1:7" ht="21" x14ac:dyDescent="0.25">
      <c r="A28" s="13"/>
      <c r="B28" s="14" t="s">
        <v>8</v>
      </c>
      <c r="C28" s="29">
        <f t="shared" ref="C28:C29" si="0">C7</f>
        <v>21926</v>
      </c>
      <c r="D28" s="30">
        <v>8078</v>
      </c>
      <c r="E28" s="30">
        <v>13848</v>
      </c>
      <c r="F28" s="31">
        <f>D28+E28</f>
        <v>21926</v>
      </c>
      <c r="G28" s="32">
        <f>C28-F28</f>
        <v>0</v>
      </c>
    </row>
    <row r="29" spans="1:7" x14ac:dyDescent="0.25">
      <c r="A29" s="16"/>
      <c r="B29" s="17" t="s">
        <v>9</v>
      </c>
      <c r="C29" s="33">
        <f t="shared" si="0"/>
        <v>21926</v>
      </c>
      <c r="D29" s="33">
        <f>D27+D28</f>
        <v>8078</v>
      </c>
      <c r="E29" s="33">
        <f t="shared" ref="E29:G29" si="1">E27+E28</f>
        <v>13848</v>
      </c>
      <c r="F29" s="33">
        <f t="shared" si="1"/>
        <v>21926</v>
      </c>
      <c r="G29" s="33">
        <f t="shared" si="1"/>
        <v>0</v>
      </c>
    </row>
    <row r="30" spans="1:7" ht="21" x14ac:dyDescent="0.25">
      <c r="A30" s="10" t="s">
        <v>10</v>
      </c>
      <c r="B30" s="11" t="s">
        <v>11</v>
      </c>
      <c r="C30" s="12"/>
      <c r="D30" s="12"/>
      <c r="E30" s="12"/>
      <c r="F30" s="12"/>
      <c r="G30" s="12"/>
    </row>
    <row r="31" spans="1:7" ht="31.5" x14ac:dyDescent="0.25">
      <c r="A31" s="13"/>
      <c r="B31" s="14" t="s">
        <v>12</v>
      </c>
      <c r="C31" s="29">
        <f>C10</f>
        <v>657.78</v>
      </c>
      <c r="D31" s="30">
        <f t="shared" ref="D31:E31" si="2">D28*3%</f>
        <v>242.34</v>
      </c>
      <c r="E31" s="30">
        <f t="shared" si="2"/>
        <v>415.44</v>
      </c>
      <c r="F31" s="31">
        <f>D31+E31</f>
        <v>657.78</v>
      </c>
      <c r="G31" s="32">
        <f>C31-F31</f>
        <v>0</v>
      </c>
    </row>
    <row r="32" spans="1:7" ht="21" x14ac:dyDescent="0.25">
      <c r="A32" s="16"/>
      <c r="B32" s="19" t="s">
        <v>13</v>
      </c>
      <c r="C32" s="33">
        <f t="shared" ref="C32:G32" si="3">C30+C31</f>
        <v>657.78</v>
      </c>
      <c r="D32" s="33">
        <f t="shared" si="3"/>
        <v>242.34</v>
      </c>
      <c r="E32" s="33">
        <f t="shared" si="3"/>
        <v>415.44</v>
      </c>
      <c r="F32" s="33">
        <f t="shared" si="3"/>
        <v>657.78</v>
      </c>
      <c r="G32" s="33">
        <f t="shared" si="3"/>
        <v>0</v>
      </c>
    </row>
    <row r="33" spans="1:7" ht="21" x14ac:dyDescent="0.25">
      <c r="A33" s="10" t="s">
        <v>14</v>
      </c>
      <c r="B33" s="14" t="s">
        <v>15</v>
      </c>
      <c r="C33" s="29">
        <f>C12</f>
        <v>21200</v>
      </c>
      <c r="D33" s="30">
        <v>3600</v>
      </c>
      <c r="E33" s="30">
        <v>17600</v>
      </c>
      <c r="F33" s="31">
        <f>D33+E33</f>
        <v>21200</v>
      </c>
      <c r="G33" s="32">
        <f>C33-F33</f>
        <v>0</v>
      </c>
    </row>
    <row r="34" spans="1:7" ht="21" x14ac:dyDescent="0.25">
      <c r="A34" s="16"/>
      <c r="B34" s="19" t="s">
        <v>16</v>
      </c>
      <c r="C34" s="33">
        <f t="shared" ref="C34:G34" si="4">C33</f>
        <v>21200</v>
      </c>
      <c r="D34" s="33">
        <f t="shared" si="4"/>
        <v>3600</v>
      </c>
      <c r="E34" s="33">
        <f t="shared" si="4"/>
        <v>17600</v>
      </c>
      <c r="F34" s="33">
        <f t="shared" si="4"/>
        <v>21200</v>
      </c>
      <c r="G34" s="33">
        <f t="shared" si="4"/>
        <v>0</v>
      </c>
    </row>
    <row r="35" spans="1:7" ht="42" x14ac:dyDescent="0.25">
      <c r="A35" s="10" t="s">
        <v>17</v>
      </c>
      <c r="B35" s="11" t="s">
        <v>18</v>
      </c>
      <c r="C35" s="12"/>
      <c r="D35" s="12"/>
      <c r="E35" s="12"/>
      <c r="F35" s="12"/>
      <c r="G35" s="12"/>
    </row>
    <row r="36" spans="1:7" ht="42" x14ac:dyDescent="0.25">
      <c r="A36" s="13"/>
      <c r="B36" s="14" t="s">
        <v>19</v>
      </c>
      <c r="C36" s="29">
        <f t="shared" ref="C36:C40" si="5">C15</f>
        <v>3000</v>
      </c>
      <c r="D36" s="30">
        <v>1000</v>
      </c>
      <c r="E36" s="30">
        <v>2000</v>
      </c>
      <c r="F36" s="31">
        <f t="shared" ref="F36:F40" si="6">D36+E36</f>
        <v>3000</v>
      </c>
      <c r="G36" s="32">
        <f t="shared" ref="G36:G40" si="7">C36-F36</f>
        <v>0</v>
      </c>
    </row>
    <row r="37" spans="1:7" ht="21" x14ac:dyDescent="0.25">
      <c r="A37" s="13"/>
      <c r="B37" s="14" t="s">
        <v>20</v>
      </c>
      <c r="C37" s="29">
        <f t="shared" si="5"/>
        <v>8000</v>
      </c>
      <c r="D37" s="30">
        <v>3000</v>
      </c>
      <c r="E37" s="30">
        <v>5000</v>
      </c>
      <c r="F37" s="31">
        <f t="shared" si="6"/>
        <v>8000</v>
      </c>
      <c r="G37" s="32">
        <f t="shared" si="7"/>
        <v>0</v>
      </c>
    </row>
    <row r="38" spans="1:7" ht="21" x14ac:dyDescent="0.25">
      <c r="A38" s="13"/>
      <c r="B38" s="14" t="s">
        <v>21</v>
      </c>
      <c r="C38" s="29">
        <f t="shared" si="5"/>
        <v>5700</v>
      </c>
      <c r="D38" s="30">
        <v>2100</v>
      </c>
      <c r="E38" s="30">
        <v>3600</v>
      </c>
      <c r="F38" s="31">
        <f t="shared" si="6"/>
        <v>5700</v>
      </c>
      <c r="G38" s="32">
        <f t="shared" si="7"/>
        <v>0</v>
      </c>
    </row>
    <row r="39" spans="1:7" ht="21" x14ac:dyDescent="0.25">
      <c r="A39" s="13"/>
      <c r="B39" s="14" t="s">
        <v>22</v>
      </c>
      <c r="C39" s="29">
        <f t="shared" si="5"/>
        <v>7600</v>
      </c>
      <c r="D39" s="30">
        <v>1200</v>
      </c>
      <c r="E39" s="30">
        <v>6400</v>
      </c>
      <c r="F39" s="31">
        <f t="shared" si="6"/>
        <v>7600</v>
      </c>
      <c r="G39" s="32">
        <f t="shared" si="7"/>
        <v>0</v>
      </c>
    </row>
    <row r="40" spans="1:7" ht="21" x14ac:dyDescent="0.25">
      <c r="A40" s="13"/>
      <c r="B40" s="14" t="s">
        <v>23</v>
      </c>
      <c r="C40" s="29">
        <f t="shared" si="5"/>
        <v>2000</v>
      </c>
      <c r="D40" s="30">
        <v>1000</v>
      </c>
      <c r="E40" s="30">
        <v>1000</v>
      </c>
      <c r="F40" s="31">
        <f t="shared" si="6"/>
        <v>2000</v>
      </c>
      <c r="G40" s="32">
        <f t="shared" si="7"/>
        <v>0</v>
      </c>
    </row>
    <row r="41" spans="1:7" ht="31.5" x14ac:dyDescent="0.25">
      <c r="A41" s="16"/>
      <c r="B41" s="19" t="s">
        <v>24</v>
      </c>
      <c r="C41" s="33">
        <f t="shared" ref="C41:G41" si="8">SUM(C35:C40)</f>
        <v>26300</v>
      </c>
      <c r="D41" s="33">
        <f t="shared" si="8"/>
        <v>8300</v>
      </c>
      <c r="E41" s="33">
        <f t="shared" si="8"/>
        <v>18000</v>
      </c>
      <c r="F41" s="33">
        <f t="shared" si="8"/>
        <v>26300</v>
      </c>
      <c r="G41" s="33">
        <f t="shared" si="8"/>
        <v>0</v>
      </c>
    </row>
    <row r="42" spans="1:7" x14ac:dyDescent="0.25">
      <c r="A42" s="10" t="s">
        <v>25</v>
      </c>
      <c r="B42" s="14" t="s">
        <v>25</v>
      </c>
      <c r="C42" s="29">
        <v>0</v>
      </c>
      <c r="D42" s="30">
        <v>0</v>
      </c>
      <c r="E42" s="30">
        <v>0</v>
      </c>
      <c r="F42" s="31">
        <f>D42+E42</f>
        <v>0</v>
      </c>
      <c r="G42" s="32">
        <f>C42-F42</f>
        <v>0</v>
      </c>
    </row>
    <row r="43" spans="1:7" x14ac:dyDescent="0.25">
      <c r="A43" s="16"/>
      <c r="B43" s="19" t="s">
        <v>26</v>
      </c>
      <c r="C43" s="33">
        <f t="shared" ref="C43:G43" si="9">C42</f>
        <v>0</v>
      </c>
      <c r="D43" s="33">
        <v>0</v>
      </c>
      <c r="E43" s="33">
        <f t="shared" si="9"/>
        <v>0</v>
      </c>
      <c r="F43" s="33">
        <f t="shared" si="9"/>
        <v>0</v>
      </c>
      <c r="G43" s="33">
        <f t="shared" si="9"/>
        <v>0</v>
      </c>
    </row>
    <row r="44" spans="1:7" x14ac:dyDescent="0.25">
      <c r="A44" s="20" t="s">
        <v>27</v>
      </c>
      <c r="B44" s="21"/>
      <c r="C44" s="22">
        <f t="shared" ref="C44:G44" si="10">C29+C32+C34+C41+C43</f>
        <v>70083.78</v>
      </c>
      <c r="D44" s="22">
        <f t="shared" si="10"/>
        <v>20220.34</v>
      </c>
      <c r="E44" s="22">
        <f t="shared" si="10"/>
        <v>49863.44</v>
      </c>
      <c r="F44" s="22">
        <f t="shared" si="10"/>
        <v>70083.78</v>
      </c>
      <c r="G44" s="22">
        <f t="shared" si="10"/>
        <v>0</v>
      </c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34" t="s">
        <v>34</v>
      </c>
      <c r="D46" s="35">
        <v>4.76</v>
      </c>
      <c r="E46" s="36"/>
      <c r="F46" s="1"/>
      <c r="G46" s="1"/>
    </row>
    <row r="47" spans="1:7" x14ac:dyDescent="0.25">
      <c r="A47" s="1"/>
      <c r="B47" s="1"/>
      <c r="C47" s="37"/>
      <c r="D47" s="36"/>
      <c r="E47" s="36"/>
      <c r="F47" s="1"/>
      <c r="G47" s="1"/>
    </row>
    <row r="48" spans="1:7" x14ac:dyDescent="0.25">
      <c r="A48" s="38" t="s">
        <v>35</v>
      </c>
      <c r="B48" s="38" t="s">
        <v>36</v>
      </c>
      <c r="C48" s="38" t="s">
        <v>37</v>
      </c>
      <c r="D48" s="39">
        <v>2021</v>
      </c>
      <c r="E48" s="40">
        <v>2022</v>
      </c>
      <c r="F48" s="1"/>
    </row>
    <row r="49" spans="1:6" x14ac:dyDescent="0.25">
      <c r="A49" s="41" t="s">
        <v>38</v>
      </c>
      <c r="B49" s="14" t="s">
        <v>39</v>
      </c>
      <c r="C49" s="42">
        <f>C28*D46</f>
        <v>104367.76</v>
      </c>
      <c r="D49" s="43">
        <f>D28*D46</f>
        <v>38451.279999999999</v>
      </c>
      <c r="E49" s="44">
        <f>E28*D46</f>
        <v>65916.479999999996</v>
      </c>
      <c r="F49" s="1"/>
    </row>
    <row r="50" spans="1:6" x14ac:dyDescent="0.25">
      <c r="A50" s="45"/>
      <c r="B50" s="17" t="s">
        <v>40</v>
      </c>
      <c r="C50" s="46">
        <f>C49</f>
        <v>104367.76</v>
      </c>
      <c r="D50" s="47">
        <f>D49</f>
        <v>38451.279999999999</v>
      </c>
      <c r="E50" s="48">
        <f>E49</f>
        <v>65916.479999999996</v>
      </c>
      <c r="F50" s="1"/>
    </row>
    <row r="51" spans="1:6" x14ac:dyDescent="0.25">
      <c r="A51" s="41" t="s">
        <v>41</v>
      </c>
      <c r="B51" s="14" t="s">
        <v>42</v>
      </c>
      <c r="C51" s="42">
        <f>C31*D46</f>
        <v>3131.0328</v>
      </c>
      <c r="D51" s="43">
        <f>D31*D46</f>
        <v>1153.5383999999999</v>
      </c>
      <c r="E51" s="44">
        <f>E31*D46</f>
        <v>1977.4943999999998</v>
      </c>
      <c r="F51" s="1"/>
    </row>
    <row r="52" spans="1:6" x14ac:dyDescent="0.25">
      <c r="A52" s="45"/>
      <c r="B52" s="19" t="s">
        <v>43</v>
      </c>
      <c r="C52" s="49">
        <f>C51</f>
        <v>3131.0328</v>
      </c>
      <c r="D52" s="50">
        <f>D51</f>
        <v>1153.5383999999999</v>
      </c>
      <c r="E52" s="51">
        <f>E51</f>
        <v>1977.4943999999998</v>
      </c>
      <c r="F52" s="1"/>
    </row>
    <row r="53" spans="1:6" x14ac:dyDescent="0.25">
      <c r="A53" s="52" t="s">
        <v>44</v>
      </c>
      <c r="B53" s="14" t="s">
        <v>45</v>
      </c>
      <c r="C53" s="42">
        <f>C33*D46</f>
        <v>100912</v>
      </c>
      <c r="D53" s="43">
        <f>D33*D46</f>
        <v>17136</v>
      </c>
      <c r="E53" s="44">
        <f>E33*D46</f>
        <v>83776</v>
      </c>
      <c r="F53" s="1"/>
    </row>
    <row r="54" spans="1:6" x14ac:dyDescent="0.25">
      <c r="A54" s="53"/>
      <c r="B54" s="19" t="s">
        <v>46</v>
      </c>
      <c r="C54" s="49">
        <f>C53</f>
        <v>100912</v>
      </c>
      <c r="D54" s="50">
        <f>D53</f>
        <v>17136</v>
      </c>
      <c r="E54" s="51">
        <f>E53</f>
        <v>83776</v>
      </c>
      <c r="F54" s="1"/>
    </row>
    <row r="55" spans="1:6" ht="21" x14ac:dyDescent="0.25">
      <c r="A55" s="41" t="s">
        <v>47</v>
      </c>
      <c r="B55" s="14" t="s">
        <v>48</v>
      </c>
      <c r="C55" s="42">
        <f>C36*D46</f>
        <v>14280</v>
      </c>
      <c r="D55" s="43">
        <f>D36*D46</f>
        <v>4760</v>
      </c>
      <c r="E55" s="44">
        <f>E36*D46</f>
        <v>9520</v>
      </c>
      <c r="F55" s="1"/>
    </row>
    <row r="56" spans="1:6" x14ac:dyDescent="0.25">
      <c r="A56" s="54"/>
      <c r="B56" s="14" t="s">
        <v>49</v>
      </c>
      <c r="C56" s="42">
        <f>C37*D46</f>
        <v>38080</v>
      </c>
      <c r="D56" s="43">
        <f>D37*D46</f>
        <v>14280</v>
      </c>
      <c r="E56" s="44">
        <f>E37*D46</f>
        <v>23800</v>
      </c>
      <c r="F56" s="1"/>
    </row>
    <row r="57" spans="1:6" x14ac:dyDescent="0.25">
      <c r="A57" s="54"/>
      <c r="B57" s="14" t="s">
        <v>50</v>
      </c>
      <c r="C57" s="42">
        <f>C38*D46</f>
        <v>27132</v>
      </c>
      <c r="D57" s="43">
        <f>D38*D46</f>
        <v>9996</v>
      </c>
      <c r="E57" s="44">
        <f>E38*D46</f>
        <v>17136</v>
      </c>
      <c r="F57" s="1"/>
    </row>
    <row r="58" spans="1:6" ht="21" x14ac:dyDescent="0.25">
      <c r="A58" s="54"/>
      <c r="B58" s="14" t="s">
        <v>51</v>
      </c>
      <c r="C58" s="42">
        <f>C39*D46</f>
        <v>36176</v>
      </c>
      <c r="D58" s="43">
        <f>D39*D46</f>
        <v>5712</v>
      </c>
      <c r="E58" s="44">
        <f>E39*D46</f>
        <v>30464</v>
      </c>
      <c r="F58" s="1"/>
    </row>
    <row r="59" spans="1:6" x14ac:dyDescent="0.25">
      <c r="A59" s="54"/>
      <c r="B59" s="14" t="s">
        <v>52</v>
      </c>
      <c r="C59" s="42">
        <f>C40*D46</f>
        <v>9520</v>
      </c>
      <c r="D59" s="43">
        <f>D40*D46</f>
        <v>4760</v>
      </c>
      <c r="E59" s="44">
        <f>E40*D46</f>
        <v>4760</v>
      </c>
      <c r="F59" s="1"/>
    </row>
    <row r="60" spans="1:6" x14ac:dyDescent="0.25">
      <c r="A60" s="45"/>
      <c r="B60" s="19" t="s">
        <v>53</v>
      </c>
      <c r="C60" s="49">
        <f>C59+C58+C57+C56+C55</f>
        <v>125188</v>
      </c>
      <c r="D60" s="50">
        <f>D59+D58+D57+D56+D55</f>
        <v>39508</v>
      </c>
      <c r="E60" s="51">
        <f>E59+E58+E57+E56+E55</f>
        <v>85680</v>
      </c>
      <c r="F60" s="1"/>
    </row>
    <row r="61" spans="1:6" x14ac:dyDescent="0.25">
      <c r="A61" s="52" t="s">
        <v>54</v>
      </c>
      <c r="B61" s="14" t="s">
        <v>54</v>
      </c>
      <c r="C61" s="42">
        <v>0</v>
      </c>
      <c r="D61" s="43">
        <v>0</v>
      </c>
      <c r="E61" s="44">
        <v>0</v>
      </c>
      <c r="F61" s="1"/>
    </row>
    <row r="62" spans="1:6" x14ac:dyDescent="0.25">
      <c r="A62" s="53"/>
      <c r="B62" s="19" t="s">
        <v>55</v>
      </c>
      <c r="C62" s="49">
        <f>C61</f>
        <v>0</v>
      </c>
      <c r="D62" s="50">
        <f>D61</f>
        <v>0</v>
      </c>
      <c r="E62" s="51">
        <f>E61</f>
        <v>0</v>
      </c>
      <c r="F62" s="1"/>
    </row>
    <row r="63" spans="1:6" ht="15.75" x14ac:dyDescent="0.25">
      <c r="A63" s="55" t="s">
        <v>37</v>
      </c>
      <c r="B63" s="56"/>
      <c r="C63" s="57">
        <f>C50+C52+C54+C60+C62</f>
        <v>333598.7928</v>
      </c>
      <c r="D63" s="58">
        <f>D62+D60+D54+D52+D50</f>
        <v>96248.818399999989</v>
      </c>
      <c r="E63" s="59">
        <f>E50+E52+E54+E60+E62</f>
        <v>237349.97440000001</v>
      </c>
      <c r="F63" s="1"/>
    </row>
  </sheetData>
  <mergeCells count="18">
    <mergeCell ref="A49:A50"/>
    <mergeCell ref="A51:A52"/>
    <mergeCell ref="A53:A54"/>
    <mergeCell ref="A55:A60"/>
    <mergeCell ref="A61:A62"/>
    <mergeCell ref="A63:B63"/>
    <mergeCell ref="A27:A29"/>
    <mergeCell ref="A30:A32"/>
    <mergeCell ref="A33:A34"/>
    <mergeCell ref="A35:A41"/>
    <mergeCell ref="A42:A43"/>
    <mergeCell ref="A44:B44"/>
    <mergeCell ref="A6:A8"/>
    <mergeCell ref="A9:A11"/>
    <mergeCell ref="A12:A13"/>
    <mergeCell ref="A14:A20"/>
    <mergeCell ref="A21:A22"/>
    <mergeCell ref="A23:B23"/>
  </mergeCells>
  <conditionalFormatting sqref="G31 G33 G36:G40 G42 G28">
    <cfRule type="cellIs" dxfId="0" priority="1" operator="not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2021-06-30T08:08:00Z</dcterms:modified>
</cp:coreProperties>
</file>