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BIURO\2021\URBACT\1. DOKUMENTY BUDŻETOWE\Rozliczenie projektu\"/>
    </mc:Choice>
  </mc:AlternateContent>
  <xr:revisionPtr revIDLastSave="0" documentId="13_ncr:1_{568DD68F-5F0C-4476-AB13-0551565DBEAF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wynagrodzenia" sheetId="2" r:id="rId1"/>
    <sheet name="Arkusz1" sheetId="1" r:id="rId2"/>
  </sheets>
  <definedNames>
    <definedName name="_xlnm.Print_Area" localSheetId="1">Arkusz1!$A$1:$R$38</definedName>
    <definedName name="_xlnm.Print_Area" localSheetId="0">wynagrodzenia!$A$1:$R$4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R4" i="2" l="1"/>
  <c r="P4" i="2"/>
  <c r="M4" i="2"/>
  <c r="N4" i="2" s="1"/>
  <c r="M38" i="1"/>
  <c r="N38" i="1"/>
  <c r="K38" i="1"/>
  <c r="O38" i="1"/>
  <c r="P38" i="1"/>
  <c r="L38" i="1"/>
  <c r="Q38" i="1"/>
  <c r="R38" i="1"/>
  <c r="J38" i="1"/>
  <c r="I38" i="1"/>
  <c r="C32" i="1"/>
  <c r="C27" i="1" l="1"/>
  <c r="C16" i="1"/>
  <c r="C5" i="1"/>
</calcChain>
</file>

<file path=xl/sharedStrings.xml><?xml version="1.0" encoding="utf-8"?>
<sst xmlns="http://schemas.openxmlformats.org/spreadsheetml/2006/main" count="119" uniqueCount="74">
  <si>
    <t>DATA WYDATKU</t>
  </si>
  <si>
    <t xml:space="preserve">Numer Faktury </t>
  </si>
  <si>
    <t>Data faktury</t>
  </si>
  <si>
    <t xml:space="preserve">KWOTA WYDATKU W WALUCIE </t>
  </si>
  <si>
    <t>WALUTA</t>
  </si>
  <si>
    <t>KICK OFF MEETING BARNSLEY</t>
  </si>
  <si>
    <t>Bilet BUS Rzeszów - Kraków Lotnisko Klaudia Kołcz</t>
  </si>
  <si>
    <t>721464405091KK</t>
  </si>
  <si>
    <t>PLN</t>
  </si>
  <si>
    <t xml:space="preserve">Bilet BUS Rzeszów - Kraków Lotnisko Wojciech Jarosz </t>
  </si>
  <si>
    <t xml:space="preserve">PLN </t>
  </si>
  <si>
    <t>Bilet Kraków Główny - Rzeszów Klaudia Kołcz</t>
  </si>
  <si>
    <t>elC20681218KK</t>
  </si>
  <si>
    <t>Bilet Kraków Główny - Rzeszów Wojciech Jarosz</t>
  </si>
  <si>
    <t xml:space="preserve">bilet Kraków Lotnisko - Centrum Wojciech Jarosz </t>
  </si>
  <si>
    <t>bilet Kraków Lotnisko - Centrum Klaudia Kołcz</t>
  </si>
  <si>
    <t>Bilet Manchester - Lotnisko  Klaudia Kołcz</t>
  </si>
  <si>
    <t>Bilet Manchester - Lotnisko  Wojciech Jarosz</t>
  </si>
  <si>
    <t xml:space="preserve">Bilety Treline Manchester - Barnsley - Mancherster Klaudia Kołcz, Wojciech Jarosz </t>
  </si>
  <si>
    <t xml:space="preserve">4 bilety z numerami </t>
  </si>
  <si>
    <t xml:space="preserve">Hotel Barnsley  Wojciech Jarosz </t>
  </si>
  <si>
    <t>AYXC161063I16</t>
  </si>
  <si>
    <t>Hotel Barnsley  Klaudia Kołcz</t>
  </si>
  <si>
    <t xml:space="preserve">AYXC161064I16 </t>
  </si>
  <si>
    <t xml:space="preserve">Polisa ERGO Hestia  Wojciech Jarosz </t>
  </si>
  <si>
    <t>HP903013843343</t>
  </si>
  <si>
    <t xml:space="preserve">HP903013843348 </t>
  </si>
  <si>
    <t xml:space="preserve">Test COVID Barnsley Wx 2 - Wojciech Jarosz i Klaudia Kołcz </t>
  </si>
  <si>
    <t>Test COVID Klaudia Kołcz</t>
  </si>
  <si>
    <t xml:space="preserve">PL JAG-232-09-2021 </t>
  </si>
  <si>
    <t xml:space="preserve">Test COVID Wojciech Jarosz </t>
  </si>
  <si>
    <t xml:space="preserve">PL JAG-233-09-2021 </t>
  </si>
  <si>
    <t>Przelot Kraków - Mancherster - Kraków Wojciech Jarosz, Klaudia Kołcz</t>
  </si>
  <si>
    <t>ETRAVEL_Faktura__Nr_FVB2021-09-2066</t>
  </si>
  <si>
    <t>INTERNATIONAL MEETING NOVSKA</t>
  </si>
  <si>
    <t>Bilet Autobuis Miejski Klaudia Kołcz</t>
  </si>
  <si>
    <t xml:space="preserve">Kuna Chorwacka </t>
  </si>
  <si>
    <t xml:space="preserve">Bilet Autobuis Miejski Wojciech Jarosz </t>
  </si>
  <si>
    <t>Bus Zagrzeb - Novska - Zagrzeb - Klaudia Kołcz</t>
  </si>
  <si>
    <t>950-P2-1</t>
  </si>
  <si>
    <t>400.00</t>
  </si>
  <si>
    <t xml:space="preserve">Bus Zagrzeb - Novska - Zagrzeb - Wojciech Jarosz </t>
  </si>
  <si>
    <t>953-P2-1</t>
  </si>
  <si>
    <t>Faktura - Hotel Zagrzeb Klaudia Kołcz, Wojciech Jarosz</t>
  </si>
  <si>
    <t xml:space="preserve">1171-1-1 </t>
  </si>
  <si>
    <t>Faktura za bilety lotnicze - Wojciech Jarosz, Klaudia Kołcz</t>
  </si>
  <si>
    <t>FVB2021-11-975</t>
  </si>
  <si>
    <t>Faktura za ubezpieczenie Wojciech Jarosz, Klaudia Kołcz</t>
  </si>
  <si>
    <t>Nocleg Novska - Wojciech Jarosz</t>
  </si>
  <si>
    <t>2370.1.1</t>
  </si>
  <si>
    <t>Nocleg Novska - Klaudia Kołcz</t>
  </si>
  <si>
    <t>2371.1.1</t>
  </si>
  <si>
    <t>£</t>
  </si>
  <si>
    <t>Polecenie wyjazdu służbowego
Delegacja zagraniczna
Nr 93/2021</t>
  </si>
  <si>
    <t>Nr dowodu</t>
  </si>
  <si>
    <t>Data wystawienia</t>
  </si>
  <si>
    <t>elC120681095</t>
  </si>
  <si>
    <t>Kwota PLN</t>
  </si>
  <si>
    <t>Dieta</t>
  </si>
  <si>
    <t>Ryczłt za dojazdy</t>
  </si>
  <si>
    <t>Wartość dowodu</t>
  </si>
  <si>
    <t>Polecenie wyjazdu służbowego
Delegacja zagraniczna
Nr 94/2021</t>
  </si>
  <si>
    <t>Faktura nr FVB2021/09/2066</t>
  </si>
  <si>
    <t>Polecenie wyjazdu służbowego
Delegacja zagraniczna
Nr 273/2021</t>
  </si>
  <si>
    <t>EUR</t>
  </si>
  <si>
    <t>Faktura nr FVB2021/11/975</t>
  </si>
  <si>
    <t>Polisa nr 1066369367</t>
  </si>
  <si>
    <t>Razem</t>
  </si>
  <si>
    <t xml:space="preserve">Było: </t>
  </si>
  <si>
    <t>Winno być:</t>
  </si>
  <si>
    <t>Dział 750 Rozdział 75095</t>
  </si>
  <si>
    <t>Dział 750 Rozdział 75023</t>
  </si>
  <si>
    <t>Numer Listy</t>
  </si>
  <si>
    <t>471/06/21, 591/07/21, 713/08/21, 788/09/21, 880/10/21, 954/11/21, 1048/12/21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</si>
</sst>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</font>
    <font>
      <b/>
      <sz val="11"/>
      <name val="Calibri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3C4043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ont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/>
    </xf>
    <xf numFmtId="4" fontId="3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" fontId="0" fillId="0" borderId="1" xfId="0" applyNumberFormat="1" applyFont="1" applyBorder="1" applyAlignment="1">
      <alignment horizontal="right" vertical="center" wrapText="1"/>
    </xf>
    <xf numFmtId="4" fontId="9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4" fontId="6" fillId="0" borderId="1" xfId="0" applyNumberFormat="1" applyFont="1" applyBorder="1" applyAlignment="1"/>
    <xf numFmtId="4" fontId="4" fillId="0" borderId="1" xfId="0" applyNumberFormat="1" applyFont="1" applyBorder="1" applyAlignment="1">
      <alignment vertical="center" wrapText="1"/>
    </xf>
    <xf numFmtId="4" fontId="8" fillId="3" borderId="1" xfId="0" applyNumberFormat="1" applyFont="1" applyFill="1" applyBorder="1" applyAlignment="1"/>
    <xf numFmtId="4" fontId="3" fillId="3" borderId="1" xfId="0" applyNumberFormat="1" applyFont="1" applyFill="1" applyBorder="1" applyAlignment="1">
      <alignment vertical="center" wrapText="1"/>
    </xf>
    <xf numFmtId="4" fontId="3" fillId="0" borderId="1" xfId="0" applyNumberFormat="1" applyFont="1" applyFill="1" applyBorder="1" applyAlignment="1">
      <alignment vertical="center" wrapText="1"/>
    </xf>
    <xf numFmtId="4" fontId="8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left" vertical="center" wrapText="1"/>
    </xf>
    <xf numFmtId="4" fontId="3" fillId="0" borderId="1" xfId="0" applyNumberFormat="1" applyFont="1" applyFill="1" applyBorder="1" applyAlignment="1">
      <alignment horizontal="left" vertical="center" wrapText="1"/>
    </xf>
    <xf numFmtId="4" fontId="0" fillId="0" borderId="1" xfId="0" applyNumberFormat="1" applyFont="1" applyBorder="1" applyAlignment="1">
      <alignment vertical="center" wrapText="1"/>
    </xf>
    <xf numFmtId="4" fontId="0" fillId="0" borderId="1" xfId="0" applyNumberFormat="1" applyFont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horizontal="left" vertical="center" wrapText="1"/>
    </xf>
    <xf numFmtId="4" fontId="10" fillId="0" borderId="1" xfId="0" applyNumberFormat="1" applyFont="1" applyBorder="1" applyAlignment="1">
      <alignment horizontal="right" vertical="center" wrapText="1"/>
    </xf>
    <xf numFmtId="4" fontId="7" fillId="0" borderId="1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E25B-E35E-4873-87BB-728C54A5DF12}">
  <sheetPr>
    <pageSetUpPr fitToPage="1"/>
  </sheetPr>
  <dimension ref="A1:R1048522"/>
  <sheetViews>
    <sheetView tabSelected="1" topLeftCell="E1" zoomScale="115" zoomScaleNormal="115" workbookViewId="0">
      <selection activeCell="N9" sqref="N9"/>
    </sheetView>
  </sheetViews>
  <sheetFormatPr defaultRowHeight="15" x14ac:dyDescent="0.25"/>
  <cols>
    <col min="1" max="1" width="17.85546875" style="1" hidden="1" customWidth="1"/>
    <col min="2" max="2" width="12" style="1" hidden="1" customWidth="1"/>
    <col min="3" max="3" width="10.28515625" style="1" hidden="1" customWidth="1"/>
    <col min="4" max="4" width="37.140625" style="1" hidden="1" customWidth="1"/>
    <col min="5" max="5" width="33.140625" style="14" bestFit="1" customWidth="1"/>
    <col min="6" max="6" width="12" style="15" hidden="1" customWidth="1"/>
    <col min="7" max="7" width="21.28515625" style="16" hidden="1" customWidth="1"/>
    <col min="8" max="8" width="15.5703125" style="1" hidden="1" customWidth="1"/>
    <col min="9" max="9" width="13.140625" style="1" customWidth="1"/>
    <col min="10" max="10" width="10.7109375" style="1" customWidth="1"/>
    <col min="11" max="11" width="8.85546875" style="1" bestFit="1" customWidth="1"/>
    <col min="12" max="12" width="7.28515625" style="1" bestFit="1" customWidth="1"/>
    <col min="13" max="13" width="10.85546875" style="1" customWidth="1"/>
    <col min="14" max="14" width="8.85546875" style="1" customWidth="1"/>
    <col min="15" max="15" width="8.85546875" style="1" bestFit="1" customWidth="1"/>
    <col min="16" max="16" width="7.28515625" style="1" bestFit="1" customWidth="1"/>
    <col min="17" max="17" width="9.42578125" style="1" bestFit="1" customWidth="1"/>
    <col min="18" max="18" width="7.28515625" style="1" bestFit="1" customWidth="1"/>
    <col min="19" max="16384" width="9.140625" style="1"/>
  </cols>
  <sheetData>
    <row r="1" spans="1:18" ht="15" customHeight="1" x14ac:dyDescent="0.25">
      <c r="A1" s="66" t="s">
        <v>54</v>
      </c>
      <c r="B1" s="66" t="s">
        <v>55</v>
      </c>
      <c r="C1" s="66" t="s">
        <v>60</v>
      </c>
      <c r="D1" s="65" t="s">
        <v>0</v>
      </c>
      <c r="E1" s="67" t="s">
        <v>72</v>
      </c>
      <c r="F1" s="65" t="s">
        <v>2</v>
      </c>
      <c r="G1" s="65" t="s">
        <v>3</v>
      </c>
      <c r="H1" s="65" t="s">
        <v>4</v>
      </c>
      <c r="I1" s="65" t="s">
        <v>57</v>
      </c>
      <c r="J1" s="65" t="s">
        <v>68</v>
      </c>
      <c r="K1" s="65"/>
      <c r="L1" s="65"/>
      <c r="M1" s="65" t="s">
        <v>69</v>
      </c>
      <c r="N1" s="65"/>
      <c r="O1" s="65"/>
      <c r="P1" s="65"/>
      <c r="Q1" s="65"/>
      <c r="R1" s="65"/>
    </row>
    <row r="2" spans="1:18" ht="15" customHeight="1" x14ac:dyDescent="0.25">
      <c r="A2" s="66"/>
      <c r="B2" s="66"/>
      <c r="C2" s="66"/>
      <c r="D2" s="65"/>
      <c r="E2" s="67"/>
      <c r="F2" s="65"/>
      <c r="G2" s="65"/>
      <c r="H2" s="65"/>
      <c r="I2" s="65"/>
      <c r="J2" s="65" t="s">
        <v>71</v>
      </c>
      <c r="K2" s="65"/>
      <c r="L2" s="65"/>
      <c r="M2" s="65" t="s">
        <v>70</v>
      </c>
      <c r="N2" s="65"/>
      <c r="O2" s="65"/>
      <c r="P2" s="65"/>
      <c r="Q2" s="65"/>
      <c r="R2" s="65"/>
    </row>
    <row r="3" spans="1:18" x14ac:dyDescent="0.25">
      <c r="A3" s="66"/>
      <c r="B3" s="66"/>
      <c r="C3" s="66"/>
      <c r="D3" s="65"/>
      <c r="E3" s="67"/>
      <c r="F3" s="65"/>
      <c r="G3" s="65"/>
      <c r="H3" s="65"/>
      <c r="I3" s="65"/>
      <c r="J3" s="57">
        <v>4010</v>
      </c>
      <c r="K3" s="57">
        <v>4110</v>
      </c>
      <c r="L3" s="54">
        <v>4120</v>
      </c>
      <c r="M3" s="57">
        <v>4018</v>
      </c>
      <c r="N3" s="57">
        <v>4019</v>
      </c>
      <c r="O3" s="57">
        <v>4118</v>
      </c>
      <c r="P3" s="57">
        <v>4119</v>
      </c>
      <c r="Q3" s="54">
        <v>4128</v>
      </c>
      <c r="R3" s="54">
        <v>4129</v>
      </c>
    </row>
    <row r="4" spans="1:18" s="5" customFormat="1" ht="45" x14ac:dyDescent="0.2">
      <c r="A4" s="55"/>
      <c r="B4" s="56"/>
      <c r="C4" s="58"/>
      <c r="D4" s="28"/>
      <c r="E4" s="6" t="s">
        <v>73</v>
      </c>
      <c r="F4" s="56"/>
      <c r="G4" s="36"/>
      <c r="H4" s="17"/>
      <c r="I4" s="61">
        <v>34644.21</v>
      </c>
      <c r="J4" s="59">
        <v>29006.13</v>
      </c>
      <c r="K4" s="60">
        <v>4934.75</v>
      </c>
      <c r="L4" s="60">
        <v>703.33</v>
      </c>
      <c r="M4" s="59">
        <f>J4*85%</f>
        <v>24655.210500000001</v>
      </c>
      <c r="N4" s="59">
        <f>J4-M4</f>
        <v>4350.9195</v>
      </c>
      <c r="O4" s="60">
        <f>K4*85%</f>
        <v>4194.5374999999995</v>
      </c>
      <c r="P4" s="60">
        <f>K4-O4</f>
        <v>740.21250000000055</v>
      </c>
      <c r="Q4" s="55">
        <v>597.83000000000004</v>
      </c>
      <c r="R4" s="60">
        <f>L4-Q4</f>
        <v>105.5</v>
      </c>
    </row>
    <row r="1048522" spans="10:14" x14ac:dyDescent="0.25">
      <c r="J1048522" s="4">
        <v>4300</v>
      </c>
      <c r="M1048522" s="20"/>
      <c r="N1048522" s="20"/>
    </row>
  </sheetData>
  <mergeCells count="13">
    <mergeCell ref="G1:G3"/>
    <mergeCell ref="H1:H3"/>
    <mergeCell ref="I1:I3"/>
    <mergeCell ref="J1:L1"/>
    <mergeCell ref="M1:R1"/>
    <mergeCell ref="J2:L2"/>
    <mergeCell ref="M2:R2"/>
    <mergeCell ref="A1:A3"/>
    <mergeCell ref="B1:B3"/>
    <mergeCell ref="C1:C3"/>
    <mergeCell ref="D1:D3"/>
    <mergeCell ref="E1:E3"/>
    <mergeCell ref="F1:F3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048558"/>
  <sheetViews>
    <sheetView topLeftCell="E28" zoomScale="115" zoomScaleNormal="115" workbookViewId="0">
      <selection activeCell="J5" sqref="J5"/>
    </sheetView>
  </sheetViews>
  <sheetFormatPr defaultRowHeight="15" x14ac:dyDescent="0.25"/>
  <cols>
    <col min="1" max="1" width="17.85546875" style="1" customWidth="1"/>
    <col min="2" max="2" width="12" style="1" customWidth="1"/>
    <col min="3" max="3" width="10.28515625" style="1" customWidth="1"/>
    <col min="4" max="4" width="37.140625" style="1" customWidth="1"/>
    <col min="5" max="5" width="33.140625" style="14" bestFit="1" customWidth="1"/>
    <col min="6" max="6" width="12" style="15" bestFit="1" customWidth="1"/>
    <col min="7" max="7" width="21.28515625" style="16" customWidth="1"/>
    <col min="8" max="8" width="15.5703125" style="1" bestFit="1" customWidth="1"/>
    <col min="9" max="9" width="13.140625" style="1" customWidth="1"/>
    <col min="10" max="10" width="8.85546875" style="1" customWidth="1"/>
    <col min="11" max="11" width="8.85546875" style="1" bestFit="1" customWidth="1"/>
    <col min="12" max="12" width="6.140625" style="1" bestFit="1" customWidth="1"/>
    <col min="13" max="14" width="8.85546875" style="1" customWidth="1"/>
    <col min="15" max="15" width="8.85546875" style="1" bestFit="1" customWidth="1"/>
    <col min="16" max="16" width="7.28515625" style="1" bestFit="1" customWidth="1"/>
    <col min="17" max="17" width="6.140625" style="1" bestFit="1" customWidth="1"/>
    <col min="18" max="18" width="5.5703125" style="1" bestFit="1" customWidth="1"/>
    <col min="19" max="16384" width="9.140625" style="1"/>
  </cols>
  <sheetData>
    <row r="1" spans="1:18" ht="15" customHeight="1" x14ac:dyDescent="0.25">
      <c r="A1" s="66" t="s">
        <v>54</v>
      </c>
      <c r="B1" s="66" t="s">
        <v>55</v>
      </c>
      <c r="C1" s="66" t="s">
        <v>60</v>
      </c>
      <c r="D1" s="65" t="s">
        <v>0</v>
      </c>
      <c r="E1" s="67" t="s">
        <v>1</v>
      </c>
      <c r="F1" s="65" t="s">
        <v>2</v>
      </c>
      <c r="G1" s="65" t="s">
        <v>3</v>
      </c>
      <c r="H1" s="65" t="s">
        <v>4</v>
      </c>
      <c r="I1" s="65" t="s">
        <v>57</v>
      </c>
      <c r="J1" s="65" t="s">
        <v>68</v>
      </c>
      <c r="K1" s="65"/>
      <c r="L1" s="65"/>
      <c r="M1" s="65" t="s">
        <v>69</v>
      </c>
      <c r="N1" s="65"/>
      <c r="O1" s="65"/>
      <c r="P1" s="65"/>
      <c r="Q1" s="65"/>
      <c r="R1" s="65"/>
    </row>
    <row r="2" spans="1:18" ht="15" customHeight="1" x14ac:dyDescent="0.25">
      <c r="A2" s="66"/>
      <c r="B2" s="66"/>
      <c r="C2" s="66"/>
      <c r="D2" s="65"/>
      <c r="E2" s="67"/>
      <c r="F2" s="65"/>
      <c r="G2" s="65"/>
      <c r="H2" s="65"/>
      <c r="I2" s="65"/>
      <c r="J2" s="65" t="s">
        <v>70</v>
      </c>
      <c r="K2" s="65"/>
      <c r="L2" s="65"/>
      <c r="M2" s="65" t="s">
        <v>70</v>
      </c>
      <c r="N2" s="65"/>
      <c r="O2" s="65"/>
      <c r="P2" s="65"/>
      <c r="Q2" s="65"/>
      <c r="R2" s="65"/>
    </row>
    <row r="3" spans="1:18" x14ac:dyDescent="0.25">
      <c r="A3" s="66"/>
      <c r="B3" s="66"/>
      <c r="C3" s="66"/>
      <c r="D3" s="65"/>
      <c r="E3" s="67"/>
      <c r="F3" s="65"/>
      <c r="G3" s="65"/>
      <c r="H3" s="65"/>
      <c r="I3" s="65"/>
      <c r="J3" s="53">
        <v>4420</v>
      </c>
      <c r="K3" s="53">
        <v>4300</v>
      </c>
      <c r="L3" s="54">
        <v>4430</v>
      </c>
      <c r="M3" s="53">
        <v>4428</v>
      </c>
      <c r="N3" s="53">
        <v>4429</v>
      </c>
      <c r="O3" s="53">
        <v>4308</v>
      </c>
      <c r="P3" s="53">
        <v>4309</v>
      </c>
      <c r="Q3" s="54">
        <v>4438</v>
      </c>
      <c r="R3" s="54">
        <v>4439</v>
      </c>
    </row>
    <row r="4" spans="1:18" ht="15" customHeight="1" x14ac:dyDescent="0.25">
      <c r="A4" s="62" t="s">
        <v>5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</row>
    <row r="5" spans="1:18" s="5" customFormat="1" x14ac:dyDescent="0.2">
      <c r="A5" s="70" t="s">
        <v>53</v>
      </c>
      <c r="B5" s="69">
        <v>44446</v>
      </c>
      <c r="C5" s="68">
        <f>SUM(I5:I15)</f>
        <v>3377.1899999999996</v>
      </c>
      <c r="D5" s="28" t="s">
        <v>20</v>
      </c>
      <c r="E5" s="6" t="s">
        <v>21</v>
      </c>
      <c r="F5" s="3">
        <v>44455</v>
      </c>
      <c r="G5" s="36">
        <v>196.5</v>
      </c>
      <c r="H5" s="17" t="s">
        <v>52</v>
      </c>
      <c r="I5" s="33">
        <v>1092.93</v>
      </c>
      <c r="J5" s="34">
        <v>1092.93</v>
      </c>
      <c r="K5" s="37"/>
      <c r="L5" s="40"/>
      <c r="M5" s="34">
        <v>928.9905</v>
      </c>
      <c r="N5" s="34">
        <v>163.93950000000007</v>
      </c>
      <c r="O5" s="37"/>
      <c r="P5" s="37"/>
      <c r="Q5" s="28"/>
      <c r="R5" s="28"/>
    </row>
    <row r="6" spans="1:18" s="5" customFormat="1" ht="30" x14ac:dyDescent="0.2">
      <c r="A6" s="70"/>
      <c r="B6" s="69"/>
      <c r="C6" s="68"/>
      <c r="D6" s="28" t="s">
        <v>17</v>
      </c>
      <c r="E6" s="6">
        <v>94100</v>
      </c>
      <c r="F6" s="3">
        <v>44455</v>
      </c>
      <c r="G6" s="36">
        <v>4</v>
      </c>
      <c r="H6" s="17" t="s">
        <v>52</v>
      </c>
      <c r="I6" s="33">
        <v>22.25</v>
      </c>
      <c r="J6" s="34">
        <v>22.25</v>
      </c>
      <c r="K6" s="37"/>
      <c r="L6" s="40"/>
      <c r="M6" s="34">
        <v>18.912499999999998</v>
      </c>
      <c r="N6" s="34">
        <v>3.3375000000000021</v>
      </c>
      <c r="O6" s="37"/>
      <c r="P6" s="37"/>
      <c r="Q6" s="28"/>
      <c r="R6" s="28"/>
    </row>
    <row r="7" spans="1:18" s="5" customFormat="1" ht="30" x14ac:dyDescent="0.2">
      <c r="A7" s="70"/>
      <c r="B7" s="69"/>
      <c r="C7" s="68"/>
      <c r="D7" s="28" t="s">
        <v>27</v>
      </c>
      <c r="E7" s="6">
        <v>159918</v>
      </c>
      <c r="F7" s="3">
        <v>44453</v>
      </c>
      <c r="G7" s="36">
        <v>150</v>
      </c>
      <c r="H7" s="17" t="s">
        <v>52</v>
      </c>
      <c r="I7" s="33">
        <v>834.3</v>
      </c>
      <c r="J7" s="34">
        <v>834.3</v>
      </c>
      <c r="K7" s="37"/>
      <c r="L7" s="40"/>
      <c r="M7" s="34">
        <v>709.15499999999997</v>
      </c>
      <c r="N7" s="34">
        <v>125.14499999999998</v>
      </c>
      <c r="O7" s="37"/>
      <c r="P7" s="37"/>
      <c r="Q7" s="28"/>
      <c r="R7" s="28"/>
    </row>
    <row r="8" spans="1:18" s="5" customFormat="1" ht="45" x14ac:dyDescent="0.2">
      <c r="A8" s="70"/>
      <c r="B8" s="69"/>
      <c r="C8" s="68"/>
      <c r="D8" s="28" t="s">
        <v>18</v>
      </c>
      <c r="E8" s="6" t="s">
        <v>19</v>
      </c>
      <c r="F8" s="3">
        <v>44445</v>
      </c>
      <c r="G8" s="36">
        <v>70.66</v>
      </c>
      <c r="H8" s="17" t="s">
        <v>52</v>
      </c>
      <c r="I8" s="33">
        <v>393.01</v>
      </c>
      <c r="J8" s="34">
        <v>393.01</v>
      </c>
      <c r="K8" s="37"/>
      <c r="L8" s="40"/>
      <c r="M8" s="34">
        <v>334.05849999999998</v>
      </c>
      <c r="N8" s="34">
        <v>58.95150000000001</v>
      </c>
      <c r="O8" s="37"/>
      <c r="P8" s="37"/>
      <c r="Q8" s="28"/>
      <c r="R8" s="28"/>
    </row>
    <row r="9" spans="1:18" s="5" customFormat="1" ht="30" x14ac:dyDescent="0.25">
      <c r="A9" s="70"/>
      <c r="B9" s="69"/>
      <c r="C9" s="68"/>
      <c r="D9" s="28" t="s">
        <v>9</v>
      </c>
      <c r="E9" s="6">
        <v>620785004091</v>
      </c>
      <c r="F9" s="3">
        <v>44452</v>
      </c>
      <c r="G9" s="36">
        <v>43.75</v>
      </c>
      <c r="H9" s="4" t="s">
        <v>10</v>
      </c>
      <c r="I9" s="34">
        <v>43.75</v>
      </c>
      <c r="J9" s="34">
        <v>43.75</v>
      </c>
      <c r="K9" s="37"/>
      <c r="L9" s="40"/>
      <c r="M9" s="34">
        <v>37.1875</v>
      </c>
      <c r="N9" s="34">
        <v>6.5625</v>
      </c>
      <c r="O9" s="37"/>
      <c r="P9" s="37"/>
      <c r="Q9" s="28"/>
      <c r="R9" s="28"/>
    </row>
    <row r="10" spans="1:18" s="5" customFormat="1" ht="30" x14ac:dyDescent="0.25">
      <c r="A10" s="70"/>
      <c r="B10" s="69"/>
      <c r="C10" s="68"/>
      <c r="D10" s="28" t="s">
        <v>14</v>
      </c>
      <c r="E10" s="6">
        <v>101320211722073</v>
      </c>
      <c r="F10" s="3">
        <v>44456</v>
      </c>
      <c r="G10" s="36">
        <v>12</v>
      </c>
      <c r="H10" s="4" t="s">
        <v>8</v>
      </c>
      <c r="I10" s="34">
        <v>12</v>
      </c>
      <c r="J10" s="34">
        <v>12</v>
      </c>
      <c r="K10" s="37"/>
      <c r="L10" s="40"/>
      <c r="M10" s="34">
        <v>10.199999999999999</v>
      </c>
      <c r="N10" s="34">
        <v>1.8000000000000007</v>
      </c>
      <c r="O10" s="37"/>
      <c r="P10" s="37"/>
      <c r="Q10" s="28"/>
      <c r="R10" s="28"/>
    </row>
    <row r="11" spans="1:18" s="5" customFormat="1" ht="30" x14ac:dyDescent="0.25">
      <c r="A11" s="70"/>
      <c r="B11" s="69"/>
      <c r="C11" s="68"/>
      <c r="D11" s="28" t="s">
        <v>13</v>
      </c>
      <c r="E11" s="6" t="s">
        <v>56</v>
      </c>
      <c r="F11" s="3">
        <v>44456</v>
      </c>
      <c r="G11" s="36">
        <v>30</v>
      </c>
      <c r="H11" s="4" t="s">
        <v>8</v>
      </c>
      <c r="I11" s="34">
        <v>30</v>
      </c>
      <c r="J11" s="34">
        <v>30</v>
      </c>
      <c r="K11" s="37"/>
      <c r="L11" s="40"/>
      <c r="M11" s="34">
        <v>25.5</v>
      </c>
      <c r="N11" s="34">
        <v>4.5</v>
      </c>
      <c r="O11" s="37"/>
      <c r="P11" s="37"/>
      <c r="Q11" s="28"/>
      <c r="R11" s="28"/>
    </row>
    <row r="12" spans="1:18" s="5" customFormat="1" x14ac:dyDescent="0.25">
      <c r="A12" s="70"/>
      <c r="B12" s="69"/>
      <c r="C12" s="68"/>
      <c r="D12" s="28" t="s">
        <v>30</v>
      </c>
      <c r="E12" s="6" t="s">
        <v>31</v>
      </c>
      <c r="F12" s="3">
        <v>44460</v>
      </c>
      <c r="G12" s="36">
        <v>130</v>
      </c>
      <c r="H12" s="4" t="s">
        <v>8</v>
      </c>
      <c r="I12" s="34">
        <v>130</v>
      </c>
      <c r="J12" s="34">
        <v>130</v>
      </c>
      <c r="K12" s="37"/>
      <c r="L12" s="40"/>
      <c r="M12" s="34">
        <v>110.5</v>
      </c>
      <c r="N12" s="34">
        <v>19.5</v>
      </c>
      <c r="O12" s="37"/>
      <c r="P12" s="37"/>
      <c r="Q12" s="28"/>
      <c r="R12" s="28"/>
    </row>
    <row r="13" spans="1:18" s="5" customFormat="1" x14ac:dyDescent="0.25">
      <c r="A13" s="70"/>
      <c r="B13" s="69"/>
      <c r="C13" s="68"/>
      <c r="D13" s="28" t="s">
        <v>24</v>
      </c>
      <c r="E13" s="6" t="s">
        <v>25</v>
      </c>
      <c r="F13" s="3">
        <v>44452</v>
      </c>
      <c r="G13" s="36">
        <v>50</v>
      </c>
      <c r="H13" s="4" t="s">
        <v>8</v>
      </c>
      <c r="I13" s="34">
        <v>50</v>
      </c>
      <c r="J13" s="34">
        <v>50</v>
      </c>
      <c r="K13" s="37"/>
      <c r="L13" s="40"/>
      <c r="M13" s="34">
        <v>42.5</v>
      </c>
      <c r="N13" s="34">
        <v>7.5</v>
      </c>
      <c r="O13" s="37"/>
      <c r="P13" s="37"/>
      <c r="Q13" s="28"/>
      <c r="R13" s="28"/>
    </row>
    <row r="14" spans="1:18" s="5" customFormat="1" x14ac:dyDescent="0.2">
      <c r="A14" s="70"/>
      <c r="B14" s="69"/>
      <c r="C14" s="68"/>
      <c r="D14" s="28" t="s">
        <v>58</v>
      </c>
      <c r="E14" s="6"/>
      <c r="F14" s="3"/>
      <c r="G14" s="36">
        <v>124.25</v>
      </c>
      <c r="H14" s="17" t="s">
        <v>52</v>
      </c>
      <c r="I14" s="33">
        <v>691.08</v>
      </c>
      <c r="J14" s="34">
        <v>691.08</v>
      </c>
      <c r="K14" s="37"/>
      <c r="L14" s="40"/>
      <c r="M14" s="34">
        <v>587.41800000000001</v>
      </c>
      <c r="N14" s="34">
        <v>103.66200000000003</v>
      </c>
      <c r="O14" s="37"/>
      <c r="P14" s="37"/>
      <c r="Q14" s="28"/>
      <c r="R14" s="28"/>
    </row>
    <row r="15" spans="1:18" s="5" customFormat="1" x14ac:dyDescent="0.2">
      <c r="A15" s="70"/>
      <c r="B15" s="69"/>
      <c r="C15" s="68"/>
      <c r="D15" s="28" t="s">
        <v>59</v>
      </c>
      <c r="E15" s="6"/>
      <c r="F15" s="3"/>
      <c r="G15" s="36">
        <v>14</v>
      </c>
      <c r="H15" s="17" t="s">
        <v>52</v>
      </c>
      <c r="I15" s="33">
        <v>77.87</v>
      </c>
      <c r="J15" s="34">
        <v>77.87</v>
      </c>
      <c r="K15" s="37"/>
      <c r="L15" s="40"/>
      <c r="M15" s="34">
        <v>66.189499999999995</v>
      </c>
      <c r="N15" s="34">
        <v>11.680500000000009</v>
      </c>
      <c r="O15" s="37"/>
      <c r="P15" s="37"/>
      <c r="Q15" s="28"/>
      <c r="R15" s="28"/>
    </row>
    <row r="16" spans="1:18" s="5" customFormat="1" ht="30" customHeight="1" x14ac:dyDescent="0.2">
      <c r="A16" s="70" t="s">
        <v>61</v>
      </c>
      <c r="B16" s="69">
        <v>44446</v>
      </c>
      <c r="C16" s="68">
        <f>SUM(I16:I24)</f>
        <v>2116.5099999999998</v>
      </c>
      <c r="D16" s="28" t="s">
        <v>16</v>
      </c>
      <c r="E16" s="6">
        <v>94099</v>
      </c>
      <c r="F16" s="3">
        <v>44455</v>
      </c>
      <c r="G16" s="36">
        <v>4</v>
      </c>
      <c r="H16" s="21" t="s">
        <v>52</v>
      </c>
      <c r="I16" s="35">
        <v>22.25</v>
      </c>
      <c r="J16" s="36">
        <v>22.25</v>
      </c>
      <c r="K16" s="37"/>
      <c r="L16" s="40"/>
      <c r="M16" s="34">
        <v>18.912499999999998</v>
      </c>
      <c r="N16" s="34">
        <v>3.3375000000000021</v>
      </c>
      <c r="O16" s="37"/>
      <c r="P16" s="37"/>
      <c r="Q16" s="28"/>
      <c r="R16" s="28"/>
    </row>
    <row r="17" spans="1:18" s="5" customFormat="1" ht="30" x14ac:dyDescent="0.2">
      <c r="A17" s="70"/>
      <c r="B17" s="69"/>
      <c r="C17" s="68"/>
      <c r="D17" s="28" t="s">
        <v>15</v>
      </c>
      <c r="E17" s="6">
        <v>101320211722074</v>
      </c>
      <c r="F17" s="3">
        <v>44456</v>
      </c>
      <c r="G17" s="36">
        <v>12</v>
      </c>
      <c r="H17" s="22" t="s">
        <v>8</v>
      </c>
      <c r="I17" s="35">
        <v>12</v>
      </c>
      <c r="J17" s="36">
        <v>12</v>
      </c>
      <c r="K17" s="37"/>
      <c r="L17" s="40"/>
      <c r="M17" s="34">
        <v>10.199999999999999</v>
      </c>
      <c r="N17" s="34">
        <v>1.8000000000000007</v>
      </c>
      <c r="O17" s="37"/>
      <c r="P17" s="37"/>
      <c r="Q17" s="28"/>
      <c r="R17" s="28"/>
    </row>
    <row r="18" spans="1:18" s="5" customFormat="1" x14ac:dyDescent="0.2">
      <c r="A18" s="70"/>
      <c r="B18" s="69"/>
      <c r="C18" s="68"/>
      <c r="D18" s="28" t="s">
        <v>22</v>
      </c>
      <c r="E18" s="6" t="s">
        <v>23</v>
      </c>
      <c r="F18" s="3">
        <v>44455</v>
      </c>
      <c r="G18" s="36">
        <v>190.5</v>
      </c>
      <c r="H18" s="21" t="s">
        <v>52</v>
      </c>
      <c r="I18" s="35">
        <v>1059.56</v>
      </c>
      <c r="J18" s="36">
        <v>1059.56</v>
      </c>
      <c r="K18" s="37"/>
      <c r="L18" s="40"/>
      <c r="M18" s="34">
        <v>900.62599999999998</v>
      </c>
      <c r="N18" s="34">
        <v>158.93399999999997</v>
      </c>
      <c r="O18" s="37"/>
      <c r="P18" s="37"/>
      <c r="Q18" s="28"/>
      <c r="R18" s="28"/>
    </row>
    <row r="19" spans="1:18" s="5" customFormat="1" ht="30" x14ac:dyDescent="0.2">
      <c r="A19" s="70"/>
      <c r="B19" s="69"/>
      <c r="C19" s="68"/>
      <c r="D19" s="28" t="s">
        <v>6</v>
      </c>
      <c r="E19" s="2" t="s">
        <v>7</v>
      </c>
      <c r="F19" s="3">
        <v>44452</v>
      </c>
      <c r="G19" s="36">
        <v>43.75</v>
      </c>
      <c r="H19" s="22" t="s">
        <v>8</v>
      </c>
      <c r="I19" s="35">
        <v>43.75</v>
      </c>
      <c r="J19" s="36">
        <v>43.75</v>
      </c>
      <c r="K19" s="37"/>
      <c r="L19" s="40"/>
      <c r="M19" s="34">
        <v>37.1875</v>
      </c>
      <c r="N19" s="34">
        <v>6.5625</v>
      </c>
      <c r="O19" s="37"/>
      <c r="P19" s="37"/>
      <c r="Q19" s="28"/>
      <c r="R19" s="28"/>
    </row>
    <row r="20" spans="1:18" s="5" customFormat="1" ht="30" x14ac:dyDescent="0.2">
      <c r="A20" s="70"/>
      <c r="B20" s="69"/>
      <c r="C20" s="68"/>
      <c r="D20" s="28" t="s">
        <v>11</v>
      </c>
      <c r="E20" s="6" t="s">
        <v>12</v>
      </c>
      <c r="F20" s="3">
        <v>44456</v>
      </c>
      <c r="G20" s="36">
        <v>30</v>
      </c>
      <c r="H20" s="22" t="s">
        <v>8</v>
      </c>
      <c r="I20" s="35">
        <v>30</v>
      </c>
      <c r="J20" s="36">
        <v>30</v>
      </c>
      <c r="K20" s="37"/>
      <c r="L20" s="40"/>
      <c r="M20" s="34">
        <v>25.5</v>
      </c>
      <c r="N20" s="34">
        <v>4.5</v>
      </c>
      <c r="O20" s="37"/>
      <c r="P20" s="37"/>
      <c r="Q20" s="28"/>
      <c r="R20" s="28"/>
    </row>
    <row r="21" spans="1:18" x14ac:dyDescent="0.25">
      <c r="A21" s="70"/>
      <c r="B21" s="69"/>
      <c r="C21" s="68"/>
      <c r="D21" s="28" t="s">
        <v>28</v>
      </c>
      <c r="E21" s="6" t="s">
        <v>29</v>
      </c>
      <c r="F21" s="3">
        <v>44460</v>
      </c>
      <c r="G21" s="36">
        <v>130</v>
      </c>
      <c r="H21" s="22" t="s">
        <v>8</v>
      </c>
      <c r="I21" s="36">
        <v>130</v>
      </c>
      <c r="J21" s="36">
        <v>130</v>
      </c>
      <c r="K21" s="41"/>
      <c r="L21" s="42"/>
      <c r="M21" s="34">
        <v>110.5</v>
      </c>
      <c r="N21" s="34">
        <v>19.5</v>
      </c>
      <c r="O21" s="41"/>
      <c r="P21" s="41"/>
      <c r="Q21" s="44"/>
      <c r="R21" s="44"/>
    </row>
    <row r="22" spans="1:18" x14ac:dyDescent="0.25">
      <c r="A22" s="70"/>
      <c r="B22" s="69"/>
      <c r="C22" s="68"/>
      <c r="D22" s="28" t="s">
        <v>24</v>
      </c>
      <c r="E22" s="6" t="s">
        <v>26</v>
      </c>
      <c r="F22" s="3">
        <v>44452</v>
      </c>
      <c r="G22" s="36">
        <v>50</v>
      </c>
      <c r="H22" s="22" t="s">
        <v>8</v>
      </c>
      <c r="I22" s="36">
        <v>50</v>
      </c>
      <c r="J22" s="36">
        <v>50</v>
      </c>
      <c r="K22" s="41"/>
      <c r="L22" s="42"/>
      <c r="M22" s="34">
        <v>42.5</v>
      </c>
      <c r="N22" s="34">
        <v>7.5</v>
      </c>
      <c r="O22" s="41"/>
      <c r="P22" s="41"/>
      <c r="Q22" s="44"/>
      <c r="R22" s="44"/>
    </row>
    <row r="23" spans="1:18" x14ac:dyDescent="0.2">
      <c r="A23" s="70"/>
      <c r="B23" s="69"/>
      <c r="C23" s="68"/>
      <c r="D23" s="28" t="s">
        <v>58</v>
      </c>
      <c r="E23" s="6"/>
      <c r="F23" s="3"/>
      <c r="G23" s="36">
        <v>124.25</v>
      </c>
      <c r="H23" s="21" t="s">
        <v>52</v>
      </c>
      <c r="I23" s="35">
        <v>691.08</v>
      </c>
      <c r="J23" s="36">
        <v>691.08</v>
      </c>
      <c r="K23" s="41"/>
      <c r="L23" s="42"/>
      <c r="M23" s="34">
        <v>587.41800000000001</v>
      </c>
      <c r="N23" s="34">
        <v>103.66200000000003</v>
      </c>
      <c r="O23" s="41"/>
      <c r="P23" s="41"/>
      <c r="Q23" s="44"/>
      <c r="R23" s="44"/>
    </row>
    <row r="24" spans="1:18" x14ac:dyDescent="0.2">
      <c r="A24" s="70"/>
      <c r="B24" s="69"/>
      <c r="C24" s="68"/>
      <c r="D24" s="28" t="s">
        <v>59</v>
      </c>
      <c r="E24" s="6"/>
      <c r="F24" s="3"/>
      <c r="G24" s="36">
        <v>14</v>
      </c>
      <c r="H24" s="21" t="s">
        <v>52</v>
      </c>
      <c r="I24" s="35">
        <v>77.87</v>
      </c>
      <c r="J24" s="36">
        <v>77.87</v>
      </c>
      <c r="K24" s="41"/>
      <c r="L24" s="42"/>
      <c r="M24" s="34">
        <v>66.189499999999995</v>
      </c>
      <c r="N24" s="34">
        <v>11.680500000000009</v>
      </c>
      <c r="O24" s="41"/>
      <c r="P24" s="41"/>
      <c r="Q24" s="44"/>
      <c r="R24" s="44"/>
    </row>
    <row r="25" spans="1:18" ht="30" x14ac:dyDescent="0.25">
      <c r="A25" s="43" t="s">
        <v>62</v>
      </c>
      <c r="B25" s="3">
        <v>44459</v>
      </c>
      <c r="C25" s="51">
        <v>942.98</v>
      </c>
      <c r="D25" s="28" t="s">
        <v>32</v>
      </c>
      <c r="E25" s="6" t="s">
        <v>33</v>
      </c>
      <c r="F25" s="3">
        <v>44459</v>
      </c>
      <c r="G25" s="37">
        <v>942.98</v>
      </c>
      <c r="H25" s="4" t="s">
        <v>8</v>
      </c>
      <c r="I25" s="41">
        <v>942.98</v>
      </c>
      <c r="J25" s="41"/>
      <c r="K25" s="41">
        <v>942.98</v>
      </c>
      <c r="L25" s="42"/>
      <c r="M25" s="41"/>
      <c r="N25" s="41"/>
      <c r="O25" s="34">
        <v>801.53300000000002</v>
      </c>
      <c r="P25" s="34">
        <v>141.447</v>
      </c>
      <c r="Q25" s="44"/>
      <c r="R25" s="44"/>
    </row>
    <row r="26" spans="1:18" ht="15" customHeight="1" x14ac:dyDescent="0.25">
      <c r="A26" s="62" t="s">
        <v>34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4"/>
    </row>
    <row r="27" spans="1:18" ht="30" customHeight="1" x14ac:dyDescent="0.2">
      <c r="A27" s="70" t="s">
        <v>63</v>
      </c>
      <c r="B27" s="72">
        <v>44516</v>
      </c>
      <c r="C27" s="73">
        <f>SUM(I27:I31)</f>
        <v>1929.6600000000003</v>
      </c>
      <c r="D27" s="45" t="s">
        <v>48</v>
      </c>
      <c r="E27" s="13" t="s">
        <v>49</v>
      </c>
      <c r="F27" s="10">
        <v>44524</v>
      </c>
      <c r="G27" s="30">
        <v>680</v>
      </c>
      <c r="H27" s="7" t="s">
        <v>36</v>
      </c>
      <c r="I27" s="38">
        <v>440.56</v>
      </c>
      <c r="J27" s="19">
        <v>440.56</v>
      </c>
      <c r="K27" s="19"/>
      <c r="L27" s="19"/>
      <c r="M27" s="34">
        <v>374.476</v>
      </c>
      <c r="N27" s="34">
        <v>66.084000000000003</v>
      </c>
      <c r="O27" s="19"/>
      <c r="P27" s="19"/>
      <c r="Q27" s="44"/>
      <c r="R27" s="44"/>
    </row>
    <row r="28" spans="1:18" ht="30" x14ac:dyDescent="0.2">
      <c r="A28" s="70"/>
      <c r="B28" s="72"/>
      <c r="C28" s="74"/>
      <c r="D28" s="29" t="s">
        <v>43</v>
      </c>
      <c r="E28" s="25" t="s">
        <v>44</v>
      </c>
      <c r="F28" s="26">
        <v>44525</v>
      </c>
      <c r="G28" s="31">
        <v>981.15</v>
      </c>
      <c r="H28" s="24" t="s">
        <v>36</v>
      </c>
      <c r="I28" s="38">
        <v>635.66</v>
      </c>
      <c r="J28" s="19">
        <v>635.66</v>
      </c>
      <c r="K28" s="19"/>
      <c r="L28" s="19"/>
      <c r="M28" s="34">
        <v>540.31099999999992</v>
      </c>
      <c r="N28" s="34">
        <v>95.349000000000046</v>
      </c>
      <c r="O28" s="19"/>
      <c r="P28" s="19"/>
      <c r="Q28" s="44"/>
      <c r="R28" s="44"/>
    </row>
    <row r="29" spans="1:18" ht="30" x14ac:dyDescent="0.2">
      <c r="A29" s="70"/>
      <c r="B29" s="72"/>
      <c r="C29" s="74"/>
      <c r="D29" s="29" t="s">
        <v>41</v>
      </c>
      <c r="E29" s="25" t="s">
        <v>42</v>
      </c>
      <c r="F29" s="26">
        <v>44524</v>
      </c>
      <c r="G29" s="32">
        <v>400</v>
      </c>
      <c r="H29" s="24" t="s">
        <v>36</v>
      </c>
      <c r="I29" s="38">
        <v>259.16000000000003</v>
      </c>
      <c r="J29" s="19">
        <v>259.16000000000003</v>
      </c>
      <c r="K29" s="19"/>
      <c r="L29" s="19"/>
      <c r="M29" s="34">
        <v>220.286</v>
      </c>
      <c r="N29" s="34">
        <v>38.874000000000024</v>
      </c>
      <c r="O29" s="19"/>
      <c r="P29" s="19"/>
      <c r="Q29" s="44"/>
      <c r="R29" s="44"/>
    </row>
    <row r="30" spans="1:18" x14ac:dyDescent="0.2">
      <c r="A30" s="70"/>
      <c r="B30" s="72"/>
      <c r="C30" s="74"/>
      <c r="D30" s="28" t="s">
        <v>35</v>
      </c>
      <c r="E30" s="6">
        <v>333056419474</v>
      </c>
      <c r="F30" s="23">
        <v>44525</v>
      </c>
      <c r="G30" s="18">
        <v>6</v>
      </c>
      <c r="H30" s="24" t="s">
        <v>36</v>
      </c>
      <c r="I30" s="38">
        <v>3.9</v>
      </c>
      <c r="J30" s="19">
        <v>3.9</v>
      </c>
      <c r="K30" s="19"/>
      <c r="L30" s="19"/>
      <c r="M30" s="34">
        <v>3.3149999999999999</v>
      </c>
      <c r="N30" s="34">
        <v>0.58499999999999996</v>
      </c>
      <c r="O30" s="19"/>
      <c r="P30" s="19"/>
      <c r="Q30" s="44"/>
      <c r="R30" s="44"/>
    </row>
    <row r="31" spans="1:18" x14ac:dyDescent="0.2">
      <c r="A31" s="70"/>
      <c r="B31" s="72"/>
      <c r="C31" s="74"/>
      <c r="D31" s="28" t="s">
        <v>58</v>
      </c>
      <c r="E31" s="39"/>
      <c r="F31" s="39"/>
      <c r="G31" s="19">
        <v>121.1</v>
      </c>
      <c r="H31" s="22" t="s">
        <v>64</v>
      </c>
      <c r="I31" s="38">
        <v>590.38</v>
      </c>
      <c r="J31" s="19">
        <v>590.38</v>
      </c>
      <c r="K31" s="19"/>
      <c r="L31" s="19"/>
      <c r="M31" s="34">
        <v>501.82299999999998</v>
      </c>
      <c r="N31" s="34">
        <v>88.557000000000016</v>
      </c>
      <c r="O31" s="19"/>
      <c r="P31" s="19"/>
      <c r="Q31" s="44"/>
      <c r="R31" s="44"/>
    </row>
    <row r="32" spans="1:18" ht="30" customHeight="1" x14ac:dyDescent="0.2">
      <c r="A32" s="70" t="s">
        <v>63</v>
      </c>
      <c r="B32" s="72">
        <v>44516</v>
      </c>
      <c r="C32" s="73">
        <f>SUM(I32:I35)</f>
        <v>1294</v>
      </c>
      <c r="D32" s="45" t="s">
        <v>50</v>
      </c>
      <c r="E32" s="13" t="s">
        <v>51</v>
      </c>
      <c r="F32" s="10">
        <v>44524</v>
      </c>
      <c r="G32" s="30">
        <v>680</v>
      </c>
      <c r="H32" s="7" t="s">
        <v>36</v>
      </c>
      <c r="I32" s="38">
        <v>440.56</v>
      </c>
      <c r="J32" s="30">
        <v>440.56</v>
      </c>
      <c r="K32" s="19"/>
      <c r="L32" s="19"/>
      <c r="M32" s="34">
        <v>374.476</v>
      </c>
      <c r="N32" s="34">
        <v>66.084000000000003</v>
      </c>
      <c r="O32" s="19"/>
      <c r="P32" s="19"/>
      <c r="Q32" s="44"/>
      <c r="R32" s="44"/>
    </row>
    <row r="33" spans="1:18" ht="15" customHeight="1" x14ac:dyDescent="0.2">
      <c r="A33" s="70"/>
      <c r="B33" s="72"/>
      <c r="C33" s="74"/>
      <c r="D33" s="29" t="s">
        <v>38</v>
      </c>
      <c r="E33" s="25" t="s">
        <v>39</v>
      </c>
      <c r="F33" s="26">
        <v>44524</v>
      </c>
      <c r="G33" s="32" t="s">
        <v>40</v>
      </c>
      <c r="H33" s="24" t="s">
        <v>36</v>
      </c>
      <c r="I33" s="38">
        <v>259.16000000000003</v>
      </c>
      <c r="J33" s="30">
        <v>259.16000000000003</v>
      </c>
      <c r="K33" s="19"/>
      <c r="L33" s="19"/>
      <c r="M33" s="34">
        <v>220.286</v>
      </c>
      <c r="N33" s="34">
        <v>38.874000000000024</v>
      </c>
      <c r="O33" s="19"/>
      <c r="P33" s="19"/>
      <c r="Q33" s="44"/>
      <c r="R33" s="44"/>
    </row>
    <row r="34" spans="1:18" x14ac:dyDescent="0.2">
      <c r="A34" s="70"/>
      <c r="B34" s="72"/>
      <c r="C34" s="74"/>
      <c r="D34" s="29" t="s">
        <v>37</v>
      </c>
      <c r="E34" s="6">
        <v>333056419480</v>
      </c>
      <c r="F34" s="23">
        <v>44525</v>
      </c>
      <c r="G34" s="18">
        <v>6</v>
      </c>
      <c r="H34" s="24" t="s">
        <v>36</v>
      </c>
      <c r="I34" s="38">
        <v>3.9</v>
      </c>
      <c r="J34" s="30">
        <v>3.9</v>
      </c>
      <c r="K34" s="31"/>
      <c r="L34" s="31"/>
      <c r="M34" s="34">
        <v>3.3149999999999999</v>
      </c>
      <c r="N34" s="34">
        <v>0.58499999999999996</v>
      </c>
      <c r="O34" s="31"/>
      <c r="P34" s="31"/>
      <c r="Q34" s="44"/>
      <c r="R34" s="44"/>
    </row>
    <row r="35" spans="1:18" x14ac:dyDescent="0.2">
      <c r="A35" s="70"/>
      <c r="B35" s="72"/>
      <c r="C35" s="74"/>
      <c r="D35" s="28" t="s">
        <v>58</v>
      </c>
      <c r="E35" s="47"/>
      <c r="F35" s="11"/>
      <c r="G35" s="30">
        <v>121.1</v>
      </c>
      <c r="H35" s="11" t="s">
        <v>64</v>
      </c>
      <c r="I35" s="38">
        <v>590.38</v>
      </c>
      <c r="J35" s="30">
        <v>590.38</v>
      </c>
      <c r="K35" s="31"/>
      <c r="L35" s="31"/>
      <c r="M35" s="34">
        <v>501.82299999999998</v>
      </c>
      <c r="N35" s="34">
        <v>88.557000000000016</v>
      </c>
      <c r="O35" s="31"/>
      <c r="P35" s="31"/>
      <c r="Q35" s="44"/>
      <c r="R35" s="44"/>
    </row>
    <row r="36" spans="1:18" ht="30" x14ac:dyDescent="0.25">
      <c r="A36" s="43" t="s">
        <v>65</v>
      </c>
      <c r="B36" s="46">
        <v>44510</v>
      </c>
      <c r="C36" s="27">
        <v>2022.28</v>
      </c>
      <c r="D36" s="8" t="s">
        <v>45</v>
      </c>
      <c r="E36" s="9" t="s">
        <v>46</v>
      </c>
      <c r="F36" s="10">
        <v>44510</v>
      </c>
      <c r="G36" s="48">
        <v>2022.28</v>
      </c>
      <c r="H36" s="4" t="s">
        <v>8</v>
      </c>
      <c r="I36" s="30">
        <v>2022.28</v>
      </c>
      <c r="J36" s="30"/>
      <c r="K36" s="31">
        <v>2022.28</v>
      </c>
      <c r="L36" s="31"/>
      <c r="M36" s="30"/>
      <c r="N36" s="30"/>
      <c r="O36" s="34">
        <v>1718.9379999999999</v>
      </c>
      <c r="P36" s="34">
        <v>303.3420000000001</v>
      </c>
      <c r="Q36" s="44"/>
      <c r="R36" s="44"/>
    </row>
    <row r="37" spans="1:18" ht="30" x14ac:dyDescent="0.25">
      <c r="A37" s="49" t="s">
        <v>66</v>
      </c>
      <c r="B37" s="26">
        <v>44518</v>
      </c>
      <c r="C37" s="50">
        <v>40.799999999999997</v>
      </c>
      <c r="D37" s="8" t="s">
        <v>47</v>
      </c>
      <c r="E37" s="12">
        <v>1066369367</v>
      </c>
      <c r="F37" s="10">
        <v>44522</v>
      </c>
      <c r="G37" s="48">
        <v>40.799999999999997</v>
      </c>
      <c r="H37" s="4" t="s">
        <v>8</v>
      </c>
      <c r="I37" s="30">
        <v>40.799999999999997</v>
      </c>
      <c r="J37" s="30"/>
      <c r="K37" s="31"/>
      <c r="L37" s="31">
        <v>40.799999999999997</v>
      </c>
      <c r="M37" s="30"/>
      <c r="N37" s="30"/>
      <c r="O37" s="31"/>
      <c r="P37" s="31"/>
      <c r="Q37" s="34">
        <v>34.68</v>
      </c>
      <c r="R37" s="34">
        <v>6.1199999999999974</v>
      </c>
    </row>
    <row r="38" spans="1:18" s="52" customFormat="1" x14ac:dyDescent="0.25">
      <c r="A38" s="71" t="s">
        <v>67</v>
      </c>
      <c r="B38" s="71"/>
      <c r="C38" s="71"/>
      <c r="D38" s="71"/>
      <c r="E38" s="71"/>
      <c r="F38" s="71"/>
      <c r="G38" s="71"/>
      <c r="H38" s="71"/>
      <c r="I38" s="51">
        <f>SUM(I5:I37)</f>
        <v>11723.419999999998</v>
      </c>
      <c r="J38" s="51">
        <f t="shared" ref="J38" si="0">SUM(J5:J37)</f>
        <v>8717.3599999999988</v>
      </c>
      <c r="K38" s="51">
        <f t="shared" ref="K38" si="1">SUM(K5:K37)</f>
        <v>2965.26</v>
      </c>
      <c r="L38" s="51">
        <f t="shared" ref="L38" si="2">SUM(L5:L37)</f>
        <v>40.799999999999997</v>
      </c>
      <c r="M38" s="51">
        <f t="shared" ref="M38" si="3">SUM(M5:M37)</f>
        <v>7409.7559999999985</v>
      </c>
      <c r="N38" s="51">
        <f t="shared" ref="N38" si="4">SUM(N5:N37)</f>
        <v>1307.6040000000003</v>
      </c>
      <c r="O38" s="51">
        <f t="shared" ref="O38" si="5">SUM(O5:O37)</f>
        <v>2520.471</v>
      </c>
      <c r="P38" s="51">
        <f t="shared" ref="P38" si="6">SUM(P5:P37)</f>
        <v>444.7890000000001</v>
      </c>
      <c r="Q38" s="51">
        <f t="shared" ref="Q38" si="7">SUM(Q5:Q37)</f>
        <v>34.68</v>
      </c>
      <c r="R38" s="51">
        <f t="shared" ref="R38" si="8">SUM(R5:R37)</f>
        <v>6.1199999999999974</v>
      </c>
    </row>
    <row r="1048558" spans="10:14" x14ac:dyDescent="0.25">
      <c r="J1048558" s="4">
        <v>4300</v>
      </c>
      <c r="M1048558" s="20"/>
      <c r="N1048558" s="20"/>
    </row>
  </sheetData>
  <mergeCells count="28">
    <mergeCell ref="A32:A35"/>
    <mergeCell ref="A38:H38"/>
    <mergeCell ref="A1:A3"/>
    <mergeCell ref="A27:A31"/>
    <mergeCell ref="B27:B31"/>
    <mergeCell ref="C27:C31"/>
    <mergeCell ref="C32:C35"/>
    <mergeCell ref="B32:B35"/>
    <mergeCell ref="C16:C24"/>
    <mergeCell ref="B16:B24"/>
    <mergeCell ref="A16:A24"/>
    <mergeCell ref="H1:H3"/>
    <mergeCell ref="A26:R26"/>
    <mergeCell ref="J1:L1"/>
    <mergeCell ref="M1:R1"/>
    <mergeCell ref="J2:L2"/>
    <mergeCell ref="M2:R2"/>
    <mergeCell ref="A4:R4"/>
    <mergeCell ref="G1:G3"/>
    <mergeCell ref="F1:F3"/>
    <mergeCell ref="C5:C15"/>
    <mergeCell ref="B5:B15"/>
    <mergeCell ref="A5:A15"/>
    <mergeCell ref="E1:E3"/>
    <mergeCell ref="D1:D3"/>
    <mergeCell ref="C1:C3"/>
    <mergeCell ref="B1:B3"/>
    <mergeCell ref="I1:I3"/>
  </mergeCells>
  <pageMargins left="0.25" right="0.25" top="0.75" bottom="0.75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wynagrodzenia</vt:lpstr>
      <vt:lpstr>Arkusz1</vt:lpstr>
      <vt:lpstr>Arkusz1!Obszar_wydruku</vt:lpstr>
      <vt:lpstr>wynagrodzenia!Obszar_wydruku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Jarosz Wojciech</dc:creator>
  <cp:lastModifiedBy>Jarosz Wojciech</cp:lastModifiedBy>
  <cp:lastPrinted>2021-12-31T08:24:26Z</cp:lastPrinted>
  <dcterms:created xsi:type="dcterms:W3CDTF">2021-11-26T12:46:13Z</dcterms:created>
  <dcterms:modified xsi:type="dcterms:W3CDTF">2021-12-31T08:27:51Z</dcterms:modified>
</cp:coreProperties>
</file>