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22a95461787be32/Documents/445L/EE445L-SP22-Lab5/Resources/"/>
    </mc:Choice>
  </mc:AlternateContent>
  <xr:revisionPtr revIDLastSave="25" documentId="11_3CFB7EEA764EA939917C6F940FC99A43DF5FEF3B" xr6:coauthVersionLast="47" xr6:coauthVersionMax="47" xr10:uidLastSave="{37FCAB71-5BC2-4A3A-8D42-DF00D4B67312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8" i="1"/>
  <c r="B12" i="1" s="1"/>
  <c r="B13" i="1" l="1"/>
  <c r="B14" i="1" s="1"/>
  <c r="B15" i="1" s="1"/>
</calcChain>
</file>

<file path=xl/sharedStrings.xml><?xml version="1.0" encoding="utf-8"?>
<sst xmlns="http://schemas.openxmlformats.org/spreadsheetml/2006/main" count="41" uniqueCount="30">
  <si>
    <t>R1</t>
  </si>
  <si>
    <t>Goal: design a shunt reference circuit</t>
  </si>
  <si>
    <t>volts</t>
  </si>
  <si>
    <t>Actual Vref</t>
  </si>
  <si>
    <t>Jonathan Valvano, EE445L</t>
  </si>
  <si>
    <t>LM4041 parameter</t>
  </si>
  <si>
    <t>kohm</t>
  </si>
  <si>
    <t>2) choose a standard resistance value (kohm)</t>
  </si>
  <si>
    <t>best R2</t>
  </si>
  <si>
    <t>Pick R2</t>
  </si>
  <si>
    <t>3) pick a standard value for R2 close to best R2</t>
  </si>
  <si>
    <t>Rin</t>
  </si>
  <si>
    <t>Iz</t>
  </si>
  <si>
    <t>mA</t>
  </si>
  <si>
    <t>Iref</t>
  </si>
  <si>
    <t>IL</t>
  </si>
  <si>
    <t>I total</t>
  </si>
  <si>
    <t>Iz+Iref+IL</t>
  </si>
  <si>
    <t>max Rs</t>
  </si>
  <si>
    <t>5) choose Rs less than max Rs</t>
  </si>
  <si>
    <t>Desired Vz</t>
  </si>
  <si>
    <t>1) pick a desired reference voltage Vz (volts)</t>
  </si>
  <si>
    <t>Vref</t>
  </si>
  <si>
    <t>Vz=Vref(1+R2/R1)</t>
  </si>
  <si>
    <t>4) estimate input impedence on Vz (e.g., to DAC)</t>
  </si>
  <si>
    <t>Vz/(R1+R2), Ohms Law, current through R1,R2</t>
  </si>
  <si>
    <t>Vz/Rin, Ohms Law, current through Rin</t>
  </si>
  <si>
    <t>V supply</t>
  </si>
  <si>
    <t>Vs</t>
  </si>
  <si>
    <t xml:space="preserve">(Vs-Vz)/Itotal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</si>
</sst>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6</xdr:row>
      <xdr:rowOff>180975</xdr:rowOff>
    </xdr:from>
    <xdr:to>
      <xdr:col>13</xdr:col>
      <xdr:colOff>63500</xdr:colOff>
      <xdr:row>14</xdr:row>
      <xdr:rowOff>119062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304925"/>
          <a:ext cx="2701925" cy="1462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16</xdr:row>
      <xdr:rowOff>161925</xdr:rowOff>
    </xdr:from>
    <xdr:to>
      <xdr:col>10</xdr:col>
      <xdr:colOff>581025</xdr:colOff>
      <xdr:row>40</xdr:row>
      <xdr:rowOff>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190875"/>
          <a:ext cx="6734175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4" workbookViewId="0">
      <selection activeCell="B11" sqref="B11"/>
    </sheetView>
  </sheetViews>
  <sheetFormatPr defaultRowHeight="14.4" x14ac:dyDescent="0.3"/>
  <cols>
    <col min="1" max="1" width="11.88671875" customWidth="1"/>
    <col min="3" max="3" width="10.44140625" customWidth="1"/>
  </cols>
  <sheetData>
    <row r="1" spans="1:8" x14ac:dyDescent="0.3">
      <c r="A1" t="s">
        <v>1</v>
      </c>
    </row>
    <row r="2" spans="1:8" x14ac:dyDescent="0.3">
      <c r="A2" t="s">
        <v>4</v>
      </c>
    </row>
    <row r="3" spans="1:8" x14ac:dyDescent="0.3">
      <c r="A3" t="s">
        <v>20</v>
      </c>
      <c r="B3" s="3">
        <v>1.5</v>
      </c>
      <c r="C3" t="s">
        <v>2</v>
      </c>
      <c r="D3" s="3" t="s">
        <v>21</v>
      </c>
      <c r="E3" s="3"/>
      <c r="F3" s="3"/>
      <c r="G3" s="3"/>
      <c r="H3" s="3"/>
    </row>
    <row r="4" spans="1:8" x14ac:dyDescent="0.3">
      <c r="A4" t="s">
        <v>22</v>
      </c>
      <c r="B4">
        <v>1.2330000000000001</v>
      </c>
      <c r="C4" t="s">
        <v>2</v>
      </c>
      <c r="D4" t="s">
        <v>5</v>
      </c>
    </row>
    <row r="5" spans="1:8" x14ac:dyDescent="0.3">
      <c r="A5" t="s">
        <v>0</v>
      </c>
      <c r="B5" s="4">
        <v>20</v>
      </c>
      <c r="C5" t="s">
        <v>6</v>
      </c>
      <c r="D5" s="4" t="s">
        <v>7</v>
      </c>
      <c r="E5" s="4"/>
      <c r="F5" s="4"/>
      <c r="G5" s="4"/>
      <c r="H5" s="4"/>
    </row>
    <row r="6" spans="1:8" x14ac:dyDescent="0.3">
      <c r="A6" t="s">
        <v>8</v>
      </c>
      <c r="B6">
        <f>(B3/B4-1)*B5</f>
        <v>4.3309002433089994</v>
      </c>
      <c r="C6" t="s">
        <v>6</v>
      </c>
    </row>
    <row r="7" spans="1:8" x14ac:dyDescent="0.3">
      <c r="A7" t="s">
        <v>9</v>
      </c>
      <c r="B7" s="5">
        <v>4</v>
      </c>
      <c r="C7" t="s">
        <v>6</v>
      </c>
      <c r="D7" s="5" t="s">
        <v>10</v>
      </c>
      <c r="E7" s="5"/>
      <c r="F7" s="5"/>
      <c r="G7" s="5"/>
      <c r="H7" s="5"/>
    </row>
    <row r="8" spans="1:8" x14ac:dyDescent="0.3">
      <c r="A8" t="s">
        <v>3</v>
      </c>
      <c r="B8">
        <f>B4*(1+B7/B5)</f>
        <v>1.4796</v>
      </c>
      <c r="C8" t="s">
        <v>2</v>
      </c>
      <c r="D8" t="s">
        <v>23</v>
      </c>
    </row>
    <row r="9" spans="1:8" x14ac:dyDescent="0.3">
      <c r="A9" t="s">
        <v>28</v>
      </c>
      <c r="B9">
        <v>3.3</v>
      </c>
      <c r="C9" t="s">
        <v>2</v>
      </c>
      <c r="D9" t="s">
        <v>27</v>
      </c>
    </row>
    <row r="10" spans="1:8" x14ac:dyDescent="0.3">
      <c r="A10" t="s">
        <v>11</v>
      </c>
      <c r="B10" s="7">
        <v>2</v>
      </c>
      <c r="C10" t="s">
        <v>6</v>
      </c>
      <c r="D10" s="7" t="s">
        <v>24</v>
      </c>
      <c r="E10" s="7"/>
      <c r="F10" s="7"/>
      <c r="G10" s="7"/>
      <c r="H10" s="7"/>
    </row>
    <row r="11" spans="1:8" x14ac:dyDescent="0.3">
      <c r="A11" t="s">
        <v>12</v>
      </c>
      <c r="B11">
        <v>0.08</v>
      </c>
      <c r="C11" t="s">
        <v>13</v>
      </c>
      <c r="D11" t="s">
        <v>5</v>
      </c>
    </row>
    <row r="12" spans="1:8" x14ac:dyDescent="0.3">
      <c r="A12" t="s">
        <v>14</v>
      </c>
      <c r="B12">
        <f>B8/(B5+B7)</f>
        <v>6.1650000000000003E-2</v>
      </c>
      <c r="C12" t="s">
        <v>13</v>
      </c>
      <c r="D12" t="s">
        <v>25</v>
      </c>
    </row>
    <row r="13" spans="1:8" x14ac:dyDescent="0.3">
      <c r="A13" t="s">
        <v>15</v>
      </c>
      <c r="B13">
        <f>B8/B10</f>
        <v>0.73980000000000001</v>
      </c>
      <c r="C13" t="s">
        <v>13</v>
      </c>
      <c r="D13" t="s">
        <v>26</v>
      </c>
    </row>
    <row r="14" spans="1:8" x14ac:dyDescent="0.3">
      <c r="A14" t="s">
        <v>16</v>
      </c>
      <c r="B14">
        <f>SUM(B11:B13)</f>
        <v>0.88145000000000007</v>
      </c>
      <c r="C14" t="s">
        <v>13</v>
      </c>
      <c r="D14" t="s">
        <v>17</v>
      </c>
    </row>
    <row r="15" spans="1:8" x14ac:dyDescent="0.3">
      <c r="A15" t="s">
        <v>18</v>
      </c>
      <c r="B15">
        <f>(B9-B8)/B14</f>
        <v>2.065233422202053</v>
      </c>
      <c r="C15" t="s">
        <v>6</v>
      </c>
      <c r="D15" t="s">
        <v>29</v>
      </c>
    </row>
    <row r="16" spans="1:8" x14ac:dyDescent="0.3">
      <c r="D16" s="6" t="s">
        <v>19</v>
      </c>
      <c r="E16" s="6"/>
      <c r="F16" s="6"/>
      <c r="G16" s="6"/>
      <c r="H16" s="6"/>
    </row>
    <row r="17" spans="1:4" x14ac:dyDescent="0.3">
      <c r="A17" s="1"/>
    </row>
    <row r="18" spans="1:4" x14ac:dyDescent="0.3">
      <c r="A18" s="1"/>
    </row>
    <row r="19" spans="1:4" x14ac:dyDescent="0.3">
      <c r="A19" s="2"/>
      <c r="B19" s="2"/>
      <c r="C19" s="2"/>
      <c r="D1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Kevin</cp:lastModifiedBy>
  <dcterms:created xsi:type="dcterms:W3CDTF">2015-11-18T13:34:33Z</dcterms:created>
  <dcterms:modified xsi:type="dcterms:W3CDTF">2022-03-10T08:15:57Z</dcterms:modified>
</cp:coreProperties>
</file>