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9" documentId="8_{6CC21637-9CF7-4452-962E-D599DBF5FC30}" xr6:coauthVersionLast="47" xr6:coauthVersionMax="47" xr10:uidLastSave="{0A6DA60C-8668-4FAE-9458-9A5E0CBB958D}"/>
  <bookViews>
    <workbookView xWindow="-120" yWindow="-120" windowWidth="29040" windowHeight="15720" activeTab="4" xr2:uid="{00000000-000D-0000-FFFF-FFFF00000000}"/>
  </bookViews>
  <sheets>
    <sheet name="Sheet" sheetId="2" r:id="rId1"/>
    <sheet name="sheet1" sheetId="1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<sst xmlns="http://schemas.openxmlformats.org/spreadsheetml/2006/main" count="979" uniqueCount="666">
  <si>
    <t>Nutrien Ltd</t>
  </si>
  <si>
    <t>Premium Export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</si>
  <si>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</si>
  <si>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</si>
  <si>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</si>
  <si>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</si>
  <si>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</si>
  <si>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</si>
  <si>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</si>
  <si>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</si>
  <si>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</si>
  <si>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</si>
  <si>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</si>
  <si>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</si>
  <si>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</si>
  <si>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</si>
  <si>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</si>
  <si>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</si>
  <si>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</si>
  <si>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</si>
  <si>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</si>
  <si>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</si>
  <si>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</si>
  <si>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</si>
  <si>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</si>
  <si>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Revenue</t>
  </si>
  <si>
    <t>7,152.87</t>
  </si>
  <si>
    <t>7,534.403</t>
  </si>
  <si>
    <t>8,034.897</t>
  </si>
  <si>
    <t>5,265.197</t>
  </si>
  <si>
    <t>5,041.332</t>
  </si>
  <si>
    <t>25,623.405</t>
  </si>
  <si>
    <t>25,081.633</t>
  </si>
  <si>
    <t>25,515.838</t>
  </si>
  <si>
    <t>33,966.54</t>
  </si>
  <si>
    <t>50,112.397</t>
  </si>
  <si>
    <t>Revenue Growth (YoY)</t>
  </si>
  <si>
    <t>-9.4%</t>
  </si>
  <si>
    <t>-3.4%</t>
  </si>
  <si>
    <t>-11.0%</t>
  </si>
  <si>
    <t>-32.3%</t>
  </si>
  <si>
    <t>2.3%</t>
  </si>
  <si>
    <t>368.1%</t>
  </si>
  <si>
    <t>2.9%</t>
  </si>
  <si>
    <t>3.8%</t>
  </si>
  <si>
    <t>34.0%</t>
  </si>
  <si>
    <t>37.8%</t>
  </si>
  <si>
    <t>Cost of Revenues</t>
  </si>
  <si>
    <t>-4,188.885</t>
  </si>
  <si>
    <t>-4,468.992</t>
  </si>
  <si>
    <t>-4,886.705</t>
  </si>
  <si>
    <t>-4,087.544</t>
  </si>
  <si>
    <t>-3,785.399</t>
  </si>
  <si>
    <t>-18,263.432</t>
  </si>
  <si>
    <t>-17,937.341</t>
  </si>
  <si>
    <t>-18,849.63</t>
  </si>
  <si>
    <t>-22,068.578</t>
  </si>
  <si>
    <t>-29,229.073</t>
  </si>
  <si>
    <t>Gross Profit</t>
  </si>
  <si>
    <t>2,963.984</t>
  </si>
  <si>
    <t>3,065.411</t>
  </si>
  <si>
    <t>3,148.192</t>
  </si>
  <si>
    <t>1,177.653</t>
  </si>
  <si>
    <t>1,255.933</t>
  </si>
  <si>
    <t>7,359.972</t>
  </si>
  <si>
    <t>7,144.292</t>
  </si>
  <si>
    <t>6,666.208</t>
  </si>
  <si>
    <t>11,897.963</t>
  </si>
  <si>
    <t>20,883.325</t>
  </si>
  <si>
    <t>Gross Profit Margin</t>
  </si>
  <si>
    <t>41.4%</t>
  </si>
  <si>
    <t>40.7%</t>
  </si>
  <si>
    <t>39.2%</t>
  </si>
  <si>
    <t>22.4%</t>
  </si>
  <si>
    <t>24.9%</t>
  </si>
  <si>
    <t>28.7%</t>
  </si>
  <si>
    <t>28.5%</t>
  </si>
  <si>
    <t>26.1%</t>
  </si>
  <si>
    <t>35.0%</t>
  </si>
  <si>
    <t>41.7%</t>
  </si>
  <si>
    <t>R&amp;D Expenses</t>
  </si>
  <si>
    <t>Selling and Marketing Expense</t>
  </si>
  <si>
    <t>-3,189.958</t>
  </si>
  <si>
    <t>-3,252.717</t>
  </si>
  <si>
    <t>-3,579.317</t>
  </si>
  <si>
    <t>-3,973.153</t>
  </si>
  <si>
    <t>-4,622.385</t>
  </si>
  <si>
    <t>General &amp; Admin Expenses</t>
  </si>
  <si>
    <t>Other Inc / (Exp)</t>
  </si>
  <si>
    <t>-3,108.059</t>
  </si>
  <si>
    <t>-1,019.315</t>
  </si>
  <si>
    <t>-1,402.207</t>
  </si>
  <si>
    <t>-1,388.454</t>
  </si>
  <si>
    <t>Operating Expenses</t>
  </si>
  <si>
    <t>-1,038.439</t>
  </si>
  <si>
    <t>-6,884.959</t>
  </si>
  <si>
    <t>-4,816.099</t>
  </si>
  <si>
    <t>-5,577.017</t>
  </si>
  <si>
    <t>-6,052.041</t>
  </si>
  <si>
    <t>-6,389.29</t>
  </si>
  <si>
    <t>Operating Income</t>
  </si>
  <si>
    <t>2,649.526</t>
  </si>
  <si>
    <t>2,551.228</t>
  </si>
  <si>
    <t>2,385.078</t>
  </si>
  <si>
    <t>2,328.193</t>
  </si>
  <si>
    <t>1,089.192</t>
  </si>
  <si>
    <t>5,845.922</t>
  </si>
  <si>
    <t>14,494.035</t>
  </si>
  <si>
    <t>Net Interest Expenses</t>
  </si>
  <si>
    <t>EBT, Incl. Unusual Items</t>
  </si>
  <si>
    <t>2,626.154</t>
  </si>
  <si>
    <t>2,506.063</t>
  </si>
  <si>
    <t>2,165.856</t>
  </si>
  <si>
    <t>1,698.425</t>
  </si>
  <si>
    <t>5,270.561</t>
  </si>
  <si>
    <t>13,872.572</t>
  </si>
  <si>
    <t>Earnings of Discontinued Ops.</t>
  </si>
  <si>
    <t/>
  </si>
  <si>
    <t>4,919.388</t>
  </si>
  <si>
    <t>Income Tax Expense</t>
  </si>
  <si>
    <t>-1,250.62</t>
  </si>
  <si>
    <t>-3,464.758</t>
  </si>
  <si>
    <t>Net Income to Company</t>
  </si>
  <si>
    <t>1,896.313</t>
  </si>
  <si>
    <t>1,778.796</t>
  </si>
  <si>
    <t>1,762.1</t>
  </si>
  <si>
    <t>4,877.074</t>
  </si>
  <si>
    <t>1,288.102</t>
  </si>
  <si>
    <t>4,019.941</t>
  </si>
  <si>
    <t>10,407.814</t>
  </si>
  <si>
    <t>Minority Interest in Earnings</t>
  </si>
  <si>
    <t>Net Income to Stockholders</t>
  </si>
  <si>
    <t>3,987.063</t>
  </si>
  <si>
    <t>10,371.257</t>
  </si>
  <si>
    <t>Preferred Dividends &amp; Other Adj.</t>
  </si>
  <si>
    <t>-4,919.388</t>
  </si>
  <si>
    <t>Net Income to Common Excl Extra Items</t>
  </si>
  <si>
    <t>1,547.04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</si>
  <si>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</si>
  <si>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</si>
  <si>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</si>
  <si>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</si>
  <si>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</si>
  <si>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3,133.962</t>
  </si>
  <si>
    <t>3,277.338</t>
  </si>
  <si>
    <t>3,274.453</t>
  </si>
  <si>
    <t>1,630.183</t>
  </si>
  <si>
    <t>1,624.289</t>
  </si>
  <si>
    <t>5,136.42</t>
  </si>
  <si>
    <t>4,682.355</t>
  </si>
  <si>
    <t>4,112.461</t>
  </si>
  <si>
    <t>8,206.8</t>
  </si>
  <si>
    <t>15,588.026</t>
  </si>
  <si>
    <t>EBIT</t>
  </si>
  <si>
    <t>2,426.43</t>
  </si>
  <si>
    <t>2,465.531</t>
  </si>
  <si>
    <t>2,324.029</t>
  </si>
  <si>
    <t>2,963.372</t>
  </si>
  <si>
    <t>2,650.218</t>
  </si>
  <si>
    <t>1,936.623</t>
  </si>
  <si>
    <t>6,127.912</t>
  </si>
  <si>
    <t>13,322.868</t>
  </si>
  <si>
    <t>Revenue (Reported)</t>
  </si>
  <si>
    <t>Operating Income (Reported)</t>
  </si>
  <si>
    <t>2,779.134</t>
  </si>
  <si>
    <t>2,719.148</t>
  </si>
  <si>
    <t>2,432.252</t>
  </si>
  <si>
    <t>Operating Income (Adjusted)</t>
  </si>
  <si>
    <t>Balance Sheet</t>
  </si>
  <si>
    <t>Cash And Equivalents</t>
  </si>
  <si>
    <t>3,158.564</t>
  </si>
  <si>
    <t>1,850.099</t>
  </si>
  <si>
    <t>1,219.909</t>
  </si>
  <si>
    <t>Short Term Investments</t>
  </si>
  <si>
    <t>Accounts Receivable, Net</t>
  </si>
  <si>
    <t>3,748.235</t>
  </si>
  <si>
    <t>3,956.499</t>
  </si>
  <si>
    <t>3,841.436</t>
  </si>
  <si>
    <t>5,949.614</t>
  </si>
  <si>
    <t>7,576.704</t>
  </si>
  <si>
    <t>Inventory</t>
  </si>
  <si>
    <t>1,039.223</t>
  </si>
  <si>
    <t>1,031.286</t>
  </si>
  <si>
    <t>6,711.607</t>
  </si>
  <si>
    <t>6,459.988</t>
  </si>
  <si>
    <t>6,273.031</t>
  </si>
  <si>
    <t>8,001.946</t>
  </si>
  <si>
    <t>10,333.346</t>
  </si>
  <si>
    <t>Prepaid Expenses</t>
  </si>
  <si>
    <t>1,486.463</t>
  </si>
  <si>
    <t>1,917.87</t>
  </si>
  <si>
    <t>1,857.733</t>
  </si>
  <si>
    <t>2,090.268</t>
  </si>
  <si>
    <t>2,186.629</t>
  </si>
  <si>
    <t>Other Current Assets</t>
  </si>
  <si>
    <t>2,460.321</t>
  </si>
  <si>
    <t>Total Current Assets</t>
  </si>
  <si>
    <t>2,325.506</t>
  </si>
  <si>
    <t>2,244.34</t>
  </si>
  <si>
    <t>2,154.756</t>
  </si>
  <si>
    <t>1,871.891</t>
  </si>
  <si>
    <t>4,177.642</t>
  </si>
  <si>
    <t>15,918.397</t>
  </si>
  <si>
    <t>13,848.396</t>
  </si>
  <si>
    <t>14,594.657</t>
  </si>
  <si>
    <t>17,508.682</t>
  </si>
  <si>
    <t>22,126.251</t>
  </si>
  <si>
    <t>Property Plant And Equipment, Net</t>
  </si>
  <si>
    <t>12,995.85</t>
  </si>
  <si>
    <t>14,677.379</t>
  </si>
  <si>
    <t>18,331.386</t>
  </si>
  <si>
    <t>17,883.677</t>
  </si>
  <si>
    <t>16,307.011</t>
  </si>
  <si>
    <t>25,656.164</t>
  </si>
  <si>
    <t>26,404.794</t>
  </si>
  <si>
    <t>25,015.777</t>
  </si>
  <si>
    <t>25,310.832</t>
  </si>
  <si>
    <t>29,471.43</t>
  </si>
  <si>
    <t>Real Estate Owned</t>
  </si>
  <si>
    <t>Capitalized / Purchased Software</t>
  </si>
  <si>
    <t>Long-term Investments</t>
  </si>
  <si>
    <t>3,184.955</t>
  </si>
  <si>
    <t>3,170.796</t>
  </si>
  <si>
    <t>3,089.918</t>
  </si>
  <si>
    <t>2,837.379</t>
  </si>
  <si>
    <t>1,198.452</t>
  </si>
  <si>
    <t>1,066.06</t>
  </si>
  <si>
    <t>1,141.38</t>
  </si>
  <si>
    <t>Goodwill</t>
  </si>
  <si>
    <t>15,603.086</t>
  </si>
  <si>
    <t>15,563.701</t>
  </si>
  <si>
    <t>15,520.979</t>
  </si>
  <si>
    <t>15,452.557</t>
  </si>
  <si>
    <t>16,745.654</t>
  </si>
  <si>
    <t>Other Intangibles</t>
  </si>
  <si>
    <t>3,016.606</t>
  </si>
  <si>
    <t>3,152.734</t>
  </si>
  <si>
    <t>3,038.539</t>
  </si>
  <si>
    <t>2,959</t>
  </si>
  <si>
    <t>3,110.023</t>
  </si>
  <si>
    <t>Other Long-term Assets</t>
  </si>
  <si>
    <t>1,162.992</t>
  </si>
  <si>
    <t>1,048.295</t>
  </si>
  <si>
    <t>1,311.978</t>
  </si>
  <si>
    <t>Total Assets</t>
  </si>
  <si>
    <t>19,077.861</t>
  </si>
  <si>
    <t>20,525.633</t>
  </si>
  <si>
    <t>24,237.888</t>
  </si>
  <si>
    <t>23,170.359</t>
  </si>
  <si>
    <t>21,369.716</t>
  </si>
  <si>
    <t>62,109.32</t>
  </si>
  <si>
    <t>60,768.034</t>
  </si>
  <si>
    <t>60,048.045</t>
  </si>
  <si>
    <t>63,168.332</t>
  </si>
  <si>
    <t>73,906.715</t>
  </si>
  <si>
    <t>Accounts Payable</t>
  </si>
  <si>
    <t>4,167.284</t>
  </si>
  <si>
    <t>5,214.736</t>
  </si>
  <si>
    <t>5,617.734</t>
  </si>
  <si>
    <t>6,549.001</t>
  </si>
  <si>
    <t>7,848.848</t>
  </si>
  <si>
    <t>Accrued Expenses</t>
  </si>
  <si>
    <t>1,643.888</t>
  </si>
  <si>
    <t>1,702.498</t>
  </si>
  <si>
    <t>2,196.489</t>
  </si>
  <si>
    <t>2,415.447</t>
  </si>
  <si>
    <t>Short-term Borrowings</t>
  </si>
  <si>
    <t>1,267.326</t>
  </si>
  <si>
    <t>1,972.667</t>
  </si>
  <si>
    <t>2,900.161</t>
  </si>
  <si>
    <t>Current Portion of LT Debt</t>
  </si>
  <si>
    <t>1,358.155</t>
  </si>
  <si>
    <t>Current Portion of Capital Lease Obligations</t>
  </si>
  <si>
    <t>Other Current Liabilities</t>
  </si>
  <si>
    <t>4,122.24</t>
  </si>
  <si>
    <t>2,798.246</t>
  </si>
  <si>
    <t>2,932.928</t>
  </si>
  <si>
    <t>3,965.566</t>
  </si>
  <si>
    <t>5,023.154</t>
  </si>
  <si>
    <t>Total Current Liabilities</t>
  </si>
  <si>
    <t>2,244.767</t>
  </si>
  <si>
    <t>2,545.438</t>
  </si>
  <si>
    <t>2,423.928</t>
  </si>
  <si>
    <t>2,278.766</t>
  </si>
  <si>
    <t>2,014.018</t>
  </si>
  <si>
    <t>11,377.108</t>
  </si>
  <si>
    <t>11,853.915</t>
  </si>
  <si>
    <t>10,790.122</t>
  </si>
  <si>
    <t>15,734.547</t>
  </si>
  <si>
    <t>19,334.406</t>
  </si>
  <si>
    <t>Long-term Debt</t>
  </si>
  <si>
    <t>3,155.209</t>
  </si>
  <si>
    <t>3,720.879</t>
  </si>
  <si>
    <t>5,147.551</t>
  </si>
  <si>
    <t>4,977.834</t>
  </si>
  <si>
    <t>4,665.432</t>
  </si>
  <si>
    <t>10,345.183</t>
  </si>
  <si>
    <t>11,105.985</t>
  </si>
  <si>
    <t>12,784.004</t>
  </si>
  <si>
    <t>9,510.53</t>
  </si>
  <si>
    <t>10,885.758</t>
  </si>
  <si>
    <t>Capital Leases</t>
  </si>
  <si>
    <t>1,115.403</t>
  </si>
  <si>
    <t>1,133.726</t>
  </si>
  <si>
    <t>1,181.071</t>
  </si>
  <si>
    <t>1,217.201</t>
  </si>
  <si>
    <t>Other Non-current Liabilities</t>
  </si>
  <si>
    <t>3,449.483</t>
  </si>
  <si>
    <t>4,077.564</t>
  </si>
  <si>
    <t>5,036.552</t>
  </si>
  <si>
    <t>4,903.979</t>
  </si>
  <si>
    <t>4,251.817</t>
  </si>
  <si>
    <t>7,031.012</t>
  </si>
  <si>
    <t>6,997.563</t>
  </si>
  <si>
    <t>6,834.168</t>
  </si>
  <si>
    <t>6,774.087</t>
  </si>
  <si>
    <t>7,452.141</t>
  </si>
  <si>
    <t>Total Liabilities</t>
  </si>
  <si>
    <t>8,849.459</t>
  </si>
  <si>
    <t>10,343.881</t>
  </si>
  <si>
    <t>12,608.031</t>
  </si>
  <si>
    <t>12,160.578</t>
  </si>
  <si>
    <t>10,931.267</t>
  </si>
  <si>
    <t>28,769.683</t>
  </si>
  <si>
    <t>31,072.866</t>
  </si>
  <si>
    <t>31,542.019</t>
  </si>
  <si>
    <t>33,200.235</t>
  </si>
  <si>
    <t>38,889.506</t>
  </si>
  <si>
    <t>Common Stock</t>
  </si>
  <si>
    <t>1,699.776</t>
  </si>
  <si>
    <t>1,889.97</t>
  </si>
  <si>
    <t>2,414.39</t>
  </si>
  <si>
    <t>2,270.485</t>
  </si>
  <si>
    <t>22,849.765</t>
  </si>
  <si>
    <t>20,478.486</t>
  </si>
  <si>
    <t>19,942.639</t>
  </si>
  <si>
    <t>19,545.84</t>
  </si>
  <si>
    <t>19,188.179</t>
  </si>
  <si>
    <t>Additional Paid In Capital</t>
  </si>
  <si>
    <t>Retained Earnings</t>
  </si>
  <si>
    <t>7,581.001</t>
  </si>
  <si>
    <t>7,438.284</t>
  </si>
  <si>
    <t>8,956.183</t>
  </si>
  <si>
    <t>8,330.855</t>
  </si>
  <si>
    <t>7,847.38</t>
  </si>
  <si>
    <t>10,571.77</t>
  </si>
  <si>
    <t>9,220.577</t>
  </si>
  <si>
    <t>8,405.607</t>
  </si>
  <si>
    <t>10,359.03</t>
  </si>
  <si>
    <t>16,149.916</t>
  </si>
  <si>
    <t>Treasury Stock</t>
  </si>
  <si>
    <t>Other Common Equity Adj</t>
  </si>
  <si>
    <t>Common Equity</t>
  </si>
  <si>
    <t>10,228.402</t>
  </si>
  <si>
    <t>10,181.751</t>
  </si>
  <si>
    <t>11,629.857</t>
  </si>
  <si>
    <t>11,009.781</t>
  </si>
  <si>
    <t>10,438.449</t>
  </si>
  <si>
    <t>33,339.637</t>
  </si>
  <si>
    <t>29,695.168</t>
  </si>
  <si>
    <t>28,457.673</t>
  </si>
  <si>
    <t>29,908.664</t>
  </si>
  <si>
    <t>34,956.281</t>
  </si>
  <si>
    <t>Total Preferred Equity</t>
  </si>
  <si>
    <t>Minority Interest, Total</t>
  </si>
  <si>
    <t>Other Equity</t>
  </si>
  <si>
    <t>Total Equity</t>
  </si>
  <si>
    <t>28,506.025</t>
  </si>
  <si>
    <t>29,968.096</t>
  </si>
  <si>
    <t>35,017.209</t>
  </si>
  <si>
    <t>Total Liabilities And Equity</t>
  </si>
  <si>
    <t>Cash And Short Term Investments</t>
  </si>
  <si>
    <t>Total Debt</t>
  </si>
  <si>
    <t>4,182.511</t>
  </si>
  <si>
    <t>4,916.007</t>
  </si>
  <si>
    <t>5,864.878</t>
  </si>
  <si>
    <t>6,164.887</t>
  </si>
  <si>
    <t>5,583.181</t>
  </si>
  <si>
    <t>12,589.211</t>
  </si>
  <si>
    <t>14,418.433</t>
  </si>
  <si>
    <t>14,454.691</t>
  </si>
  <si>
    <t>13,715.092</t>
  </si>
  <si>
    <t>Cash Flow Statement</t>
  </si>
  <si>
    <t>Depreciation &amp; Amortization (CF)</t>
  </si>
  <si>
    <t>2,173.048</t>
  </si>
  <si>
    <t>2,335.984</t>
  </si>
  <si>
    <t>2,530.843</t>
  </si>
  <si>
    <t>2,467.098</t>
  </si>
  <si>
    <t>2,724.147</t>
  </si>
  <si>
    <t>Amortization of Deferred Charges (CF)</t>
  </si>
  <si>
    <t>Stock-Based Comp</t>
  </si>
  <si>
    <t>Change In Accounts Receivable</t>
  </si>
  <si>
    <t>-2,110.501</t>
  </si>
  <si>
    <t>-1,244.28</t>
  </si>
  <si>
    <t>Change In Inventories</t>
  </si>
  <si>
    <t>-1,210.737</t>
  </si>
  <si>
    <t>-1,844.949</t>
  </si>
  <si>
    <t>-1,734.41</t>
  </si>
  <si>
    <t>Change in Other Net Operating Assets</t>
  </si>
  <si>
    <t>Other Operating Activities</t>
  </si>
  <si>
    <t>-3,753.695</t>
  </si>
  <si>
    <t>1,145.268</t>
  </si>
  <si>
    <t>2,451.924</t>
  </si>
  <si>
    <t>Cash from Operations</t>
  </si>
  <si>
    <t>3,412.3</t>
  </si>
  <si>
    <t>3,027.195</t>
  </si>
  <si>
    <t>3,243.928</t>
  </si>
  <si>
    <t>1,691.953</t>
  </si>
  <si>
    <t>1,540.058</t>
  </si>
  <si>
    <t>2,800.939</t>
  </si>
  <si>
    <t>4,758.966</t>
  </si>
  <si>
    <t>4,228.252</t>
  </si>
  <si>
    <t>4,913.964</t>
  </si>
  <si>
    <t>10,980.534</t>
  </si>
  <si>
    <t>Capital Expenditures</t>
  </si>
  <si>
    <t>-1,725.273</t>
  </si>
  <si>
    <t>-1,317.884</t>
  </si>
  <si>
    <t>-1,688.563</t>
  </si>
  <si>
    <t>-1,199.138</t>
  </si>
  <si>
    <t>-1,917.797</t>
  </si>
  <si>
    <t>-2,243.791</t>
  </si>
  <si>
    <t>-1,810.654</t>
  </si>
  <si>
    <t>-2,247.07</t>
  </si>
  <si>
    <t>-3,015.247</t>
  </si>
  <si>
    <t>Cash Acquisitions</t>
  </si>
  <si>
    <t>-1,182.924</t>
  </si>
  <si>
    <t>Other Investing Activities</t>
  </si>
  <si>
    <t>7,178.43</t>
  </si>
  <si>
    <t>Cash from Investing</t>
  </si>
  <si>
    <t>-1,343.361</t>
  </si>
  <si>
    <t>-1,781.524</t>
  </si>
  <si>
    <t>-1,201.824</t>
  </si>
  <si>
    <t>5,305.677</t>
  </si>
  <si>
    <t>-3,633.175</t>
  </si>
  <si>
    <t>-1,531.994</t>
  </si>
  <si>
    <t>-2,285.006</t>
  </si>
  <si>
    <t>-3,927.809</t>
  </si>
  <si>
    <t>Dividends Paid (Ex Special Dividends)</t>
  </si>
  <si>
    <t>-1,059.173</t>
  </si>
  <si>
    <t>-1,321.358</t>
  </si>
  <si>
    <t>-1,670.526</t>
  </si>
  <si>
    <t>-1,086.341</t>
  </si>
  <si>
    <t>-1,299.461</t>
  </si>
  <si>
    <t>-1,327.057</t>
  </si>
  <si>
    <t>-1,310.593</t>
  </si>
  <si>
    <t>-1,321.434</t>
  </si>
  <si>
    <t>-1,395.922</t>
  </si>
  <si>
    <t>Special Dividend Paid</t>
  </si>
  <si>
    <t>Long-Term Debt Issued</t>
  </si>
  <si>
    <t>1,960.72</t>
  </si>
  <si>
    <t>1,960.799</t>
  </si>
  <si>
    <t>1,414.878</t>
  </si>
  <si>
    <t>Long-Term Debt Repaid</t>
  </si>
  <si>
    <t>-1,615.322</t>
  </si>
  <si>
    <t>-3,201.79</t>
  </si>
  <si>
    <t>-1,221.263</t>
  </si>
  <si>
    <t>Repurchase of Common Stock</t>
  </si>
  <si>
    <t>-1,233.345</t>
  </si>
  <si>
    <t>-2,456.964</t>
  </si>
  <si>
    <t>-2,506.086</t>
  </si>
  <si>
    <t>-1,308.789</t>
  </si>
  <si>
    <t>-6,119.854</t>
  </si>
  <si>
    <t>Other Financing Activities</t>
  </si>
  <si>
    <t>-1,284.446</t>
  </si>
  <si>
    <t>-1,154.085</t>
  </si>
  <si>
    <t>1,925.879</t>
  </si>
  <si>
    <t>Cash from Financing</t>
  </si>
  <si>
    <t>-1,616.912</t>
  </si>
  <si>
    <t>-2,162.117</t>
  </si>
  <si>
    <t>-1,634.451</t>
  </si>
  <si>
    <t>-5,057.251</t>
  </si>
  <si>
    <t>-3,218.957</t>
  </si>
  <si>
    <t>-1,703.77</t>
  </si>
  <si>
    <t>-3,797.384</t>
  </si>
  <si>
    <t>-6,405.537</t>
  </si>
  <si>
    <t>Beginning Cash (CF)</t>
  </si>
  <si>
    <t>Foreign Exchange Rate Adjustments</t>
  </si>
  <si>
    <t>Additions / Reductions</t>
  </si>
  <si>
    <t>3,061.869</t>
  </si>
  <si>
    <t>-2,247.024</t>
  </si>
  <si>
    <t>-1,179.898</t>
  </si>
  <si>
    <t>Ending Cash (CF)</t>
  </si>
  <si>
    <t>Levered Free Cash Flow</t>
  </si>
  <si>
    <t>1,687.028</t>
  </si>
  <si>
    <t>1,709.311</t>
  </si>
  <si>
    <t>1,555.365</t>
  </si>
  <si>
    <t>2,515.175</t>
  </si>
  <si>
    <t>2,417.598</t>
  </si>
  <si>
    <t>2,666.894</t>
  </si>
  <si>
    <t>7,965.288</t>
  </si>
  <si>
    <t>Cash Interest Paid</t>
  </si>
  <si>
    <t>Valuation Ratios</t>
  </si>
  <si>
    <t>Price Close (Split Adjusted)</t>
  </si>
  <si>
    <t>Market Cap</t>
  </si>
  <si>
    <t>30,155.929</t>
  </si>
  <si>
    <t>33,939.379</t>
  </si>
  <si>
    <t>19,835.477</t>
  </si>
  <si>
    <t>20,405.202</t>
  </si>
  <si>
    <t>21,759.056</t>
  </si>
  <si>
    <t>39,283.615</t>
  </si>
  <si>
    <t>35,617.205</t>
  </si>
  <si>
    <t>34,854.497</t>
  </si>
  <si>
    <t>54,270.33</t>
  </si>
  <si>
    <t>51,420.174</t>
  </si>
  <si>
    <t>Total Enterprise Value (TEV)</t>
  </si>
  <si>
    <t>33,265.84</t>
  </si>
  <si>
    <t>38,455.816</t>
  </si>
  <si>
    <t>25,260.817</t>
  </si>
  <si>
    <t>26,438.903</t>
  </si>
  <si>
    <t>27,254.822</t>
  </si>
  <si>
    <t>54,102.669</t>
  </si>
  <si>
    <t>51,221.307</t>
  </si>
  <si>
    <t>51,238.405</t>
  </si>
  <si>
    <t>69,660.363</t>
  </si>
  <si>
    <t>69,133.975</t>
  </si>
  <si>
    <t>Enterprise Value (EV)</t>
  </si>
  <si>
    <t>30,008.644</t>
  </si>
  <si>
    <t>35,305.866</t>
  </si>
  <si>
    <t>21,943.352</t>
  </si>
  <si>
    <t>23,606.895</t>
  </si>
  <si>
    <t>24,433.688</t>
  </si>
  <si>
    <t>52,902.852</t>
  </si>
  <si>
    <t>50,170.829</t>
  </si>
  <si>
    <t>50,209.017</t>
  </si>
  <si>
    <t>68,797.954</t>
  </si>
  <si>
    <t>63,918.275</t>
  </si>
  <si>
    <t>EV/EBITDA</t>
  </si>
  <si>
    <t>9.1x</t>
  </si>
  <si>
    <t>11.9x</t>
  </si>
  <si>
    <t>5.9x</t>
  </si>
  <si>
    <t>12.7x</t>
  </si>
  <si>
    <t>15.3x</t>
  </si>
  <si>
    <t>12.5x</t>
  </si>
  <si>
    <t>9.3x</t>
  </si>
  <si>
    <t>12.2x</t>
  </si>
  <si>
    <t>11.2x</t>
  </si>
  <si>
    <t>4.1x</t>
  </si>
  <si>
    <t>EV / EBIT</t>
  </si>
  <si>
    <t>11.4x</t>
  </si>
  <si>
    <t>16.3x</t>
  </si>
  <si>
    <t>8.1x</t>
  </si>
  <si>
    <t>25.0x</t>
  </si>
  <si>
    <t>34.0x</t>
  </si>
  <si>
    <t>22.3x</t>
  </si>
  <si>
    <t>16.2x</t>
  </si>
  <si>
    <t>25.6x</t>
  </si>
  <si>
    <t>17.1x</t>
  </si>
  <si>
    <t>4.8x</t>
  </si>
  <si>
    <t>EV / LTM EBITDA - CAPEX</t>
  </si>
  <si>
    <t>22.2x</t>
  </si>
  <si>
    <t>21.4x</t>
  </si>
  <si>
    <t>10.9x</t>
  </si>
  <si>
    <t>54.1x</t>
  </si>
  <si>
    <t>32.8x</t>
  </si>
  <si>
    <t>19.7x</t>
  </si>
  <si>
    <t>15.6x</t>
  </si>
  <si>
    <t>23.6x</t>
  </si>
  <si>
    <t>16.6x</t>
  </si>
  <si>
    <t>5.1x</t>
  </si>
  <si>
    <t>EV / Free Cash Flow</t>
  </si>
  <si>
    <t>28.7x</t>
  </si>
  <si>
    <t>36.3x</t>
  </si>
  <si>
    <t>18.0x</t>
  </si>
  <si>
    <t>175.0x</t>
  </si>
  <si>
    <t>59.8x</t>
  </si>
  <si>
    <t>-14.3x</t>
  </si>
  <si>
    <t>16.7x</t>
  </si>
  <si>
    <t>24.2x</t>
  </si>
  <si>
    <t>40.0x</t>
  </si>
  <si>
    <t>7.9x</t>
  </si>
  <si>
    <t>EV / Invested Capital</t>
  </si>
  <si>
    <t>2.3x</t>
  </si>
  <si>
    <t>2.6x</t>
  </si>
  <si>
    <t>1.4x</t>
  </si>
  <si>
    <t>1.5x</t>
  </si>
  <si>
    <t>1.7x</t>
  </si>
  <si>
    <t>1.1x</t>
  </si>
  <si>
    <t>1.2x</t>
  </si>
  <si>
    <t>1.3x</t>
  </si>
  <si>
    <t>EV / Revenue</t>
  </si>
  <si>
    <t>5.0x</t>
  </si>
  <si>
    <t>2.5x</t>
  </si>
  <si>
    <t>4.9x</t>
  </si>
  <si>
    <t>2.4x</t>
  </si>
  <si>
    <t>2.0x</t>
  </si>
  <si>
    <t>P/E Ratio</t>
  </si>
  <si>
    <t>14.4x</t>
  </si>
  <si>
    <t>21.6x</t>
  </si>
  <si>
    <t>9.7x</t>
  </si>
  <si>
    <t>31.8x</t>
  </si>
  <si>
    <t>88.3x</t>
  </si>
  <si>
    <t>-64.4x</t>
  </si>
  <si>
    <t>20.5x</t>
  </si>
  <si>
    <t>288.3x</t>
  </si>
  <si>
    <t>18.9x</t>
  </si>
  <si>
    <t>Price/Book</t>
  </si>
  <si>
    <t>2.9x</t>
  </si>
  <si>
    <t>3.3x</t>
  </si>
  <si>
    <t>1.9x</t>
  </si>
  <si>
    <t>1.8x</t>
  </si>
  <si>
    <t>Price / Operating Cash Flow</t>
  </si>
  <si>
    <t>8.3x</t>
  </si>
  <si>
    <t>11.5x</t>
  </si>
  <si>
    <t>9.9x</t>
  </si>
  <si>
    <t>14.5x</t>
  </si>
  <si>
    <t>61.9x</t>
  </si>
  <si>
    <t>8.5x</t>
  </si>
  <si>
    <t>9.2x</t>
  </si>
  <si>
    <t>14.2x</t>
  </si>
  <si>
    <t>4.5x</t>
  </si>
  <si>
    <t>Price / LTM Sales</t>
  </si>
  <si>
    <t>3.6x</t>
  </si>
  <si>
    <t>4.4x</t>
  </si>
  <si>
    <t>1.0x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</si>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</sst>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54</xdr:row>
      <xdr:rowOff>57150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CF2AF4B-99BF-D520-0991-E4DEB4A29A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DB84-1405-462F-9DCD-75BACB8C19A6}">
  <dimension ref="C1:M56"/>
  <sheetViews>
    <sheetView workbookViewId="0">
      <selection activeCell="D35" sqref="D35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169</v>
      </c>
      <c r="D12" s="3">
        <v>667.16200000000003</v>
      </c>
      <c r="E12" s="3">
        <v>248.98500000000001</v>
      </c>
      <c r="F12" s="3">
        <v>126.261</v>
      </c>
      <c r="G12" s="3">
        <v>42.97</v>
      </c>
      <c r="H12" s="3">
        <v>145.834</v>
      </c>
      <c r="I12" s="3" t="s">
        <v>170</v>
      </c>
      <c r="J12" s="3">
        <v>871.28700000000003</v>
      </c>
      <c r="K12" s="3" t="s">
        <v>171</v>
      </c>
      <c r="L12" s="3">
        <v>631</v>
      </c>
      <c r="M12" s="3" t="s">
        <v>172</v>
      </c>
    </row>
    <row r="13" spans="3:13" x14ac:dyDescent="0.2">
      <c r="C13" s="3" t="s">
        <v>173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</row>
    <row r="14" spans="3:13" x14ac:dyDescent="0.2">
      <c r="C14" s="3" t="s">
        <v>174</v>
      </c>
      <c r="D14" s="3">
        <v>531.17999999999995</v>
      </c>
      <c r="E14" s="3">
        <v>819.91399999999999</v>
      </c>
      <c r="F14" s="3">
        <v>649.34100000000001</v>
      </c>
      <c r="G14" s="3">
        <v>573.38400000000001</v>
      </c>
      <c r="H14" s="3">
        <v>490.30399999999997</v>
      </c>
      <c r="I14" s="3" t="s">
        <v>175</v>
      </c>
      <c r="J14" s="3" t="s">
        <v>176</v>
      </c>
      <c r="K14" s="3" t="s">
        <v>177</v>
      </c>
      <c r="L14" s="3" t="s">
        <v>178</v>
      </c>
      <c r="M14" s="3" t="s">
        <v>179</v>
      </c>
    </row>
    <row r="15" spans="3:13" x14ac:dyDescent="0.2">
      <c r="C15" s="3" t="s">
        <v>180</v>
      </c>
      <c r="D15" s="3">
        <v>773.39800000000002</v>
      </c>
      <c r="E15" s="3">
        <v>748.11300000000006</v>
      </c>
      <c r="F15" s="3" t="s">
        <v>181</v>
      </c>
      <c r="G15" s="3" t="s">
        <v>182</v>
      </c>
      <c r="H15" s="3">
        <v>990.66600000000005</v>
      </c>
      <c r="I15" s="3" t="s">
        <v>183</v>
      </c>
      <c r="J15" s="3" t="s">
        <v>184</v>
      </c>
      <c r="K15" s="3" t="s">
        <v>185</v>
      </c>
      <c r="L15" s="3" t="s">
        <v>186</v>
      </c>
      <c r="M15" s="3" t="s">
        <v>187</v>
      </c>
    </row>
    <row r="16" spans="3:13" x14ac:dyDescent="0.2">
      <c r="C16" s="3" t="s">
        <v>188</v>
      </c>
      <c r="D16" s="3">
        <v>86.051000000000002</v>
      </c>
      <c r="E16" s="3">
        <v>55.587000000000003</v>
      </c>
      <c r="F16" s="3">
        <v>101.286</v>
      </c>
      <c r="G16" s="3">
        <v>65.798000000000002</v>
      </c>
      <c r="H16" s="3">
        <v>90.518000000000001</v>
      </c>
      <c r="I16" s="3" t="s">
        <v>189</v>
      </c>
      <c r="J16" s="3" t="s">
        <v>190</v>
      </c>
      <c r="K16" s="3" t="s">
        <v>191</v>
      </c>
      <c r="L16" s="3" t="s">
        <v>192</v>
      </c>
      <c r="M16" s="3" t="s">
        <v>193</v>
      </c>
    </row>
    <row r="17" spans="3:13" x14ac:dyDescent="0.2">
      <c r="C17" s="3" t="s">
        <v>194</v>
      </c>
      <c r="D17" s="3">
        <v>267.71499999999997</v>
      </c>
      <c r="E17" s="3">
        <v>371.74</v>
      </c>
      <c r="F17" s="3">
        <v>238.64699999999999</v>
      </c>
      <c r="G17" s="3">
        <v>158.453</v>
      </c>
      <c r="H17" s="3" t="s">
        <v>195</v>
      </c>
      <c r="I17" s="3">
        <v>813.52800000000002</v>
      </c>
      <c r="J17" s="3">
        <v>642.75300000000004</v>
      </c>
      <c r="K17" s="3">
        <v>772.35900000000004</v>
      </c>
      <c r="L17" s="3">
        <v>835.85400000000004</v>
      </c>
      <c r="M17" s="3">
        <v>809.66200000000003</v>
      </c>
    </row>
    <row r="18" spans="3:13" x14ac:dyDescent="0.2">
      <c r="C18" s="3" t="s">
        <v>196</v>
      </c>
      <c r="D18" s="3" t="s">
        <v>197</v>
      </c>
      <c r="E18" s="3" t="s">
        <v>198</v>
      </c>
      <c r="F18" s="3" t="s">
        <v>199</v>
      </c>
      <c r="G18" s="3" t="s">
        <v>200</v>
      </c>
      <c r="H18" s="3" t="s">
        <v>201</v>
      </c>
      <c r="I18" s="3" t="s">
        <v>202</v>
      </c>
      <c r="J18" s="3" t="s">
        <v>203</v>
      </c>
      <c r="K18" s="3" t="s">
        <v>204</v>
      </c>
      <c r="L18" s="3" t="s">
        <v>205</v>
      </c>
      <c r="M18" s="3" t="s">
        <v>206</v>
      </c>
    </row>
    <row r="20" spans="3:13" x14ac:dyDescent="0.2">
      <c r="C20" s="3" t="s">
        <v>207</v>
      </c>
      <c r="D20" s="3" t="s">
        <v>208</v>
      </c>
      <c r="E20" s="3" t="s">
        <v>209</v>
      </c>
      <c r="F20" s="3" t="s">
        <v>210</v>
      </c>
      <c r="G20" s="3" t="s">
        <v>211</v>
      </c>
      <c r="H20" s="3" t="s">
        <v>212</v>
      </c>
      <c r="I20" s="3" t="s">
        <v>213</v>
      </c>
      <c r="J20" s="3" t="s">
        <v>214</v>
      </c>
      <c r="K20" s="3" t="s">
        <v>215</v>
      </c>
      <c r="L20" s="3" t="s">
        <v>216</v>
      </c>
      <c r="M20" s="3" t="s">
        <v>217</v>
      </c>
    </row>
    <row r="21" spans="3:13" x14ac:dyDescent="0.2">
      <c r="C21" s="3" t="s">
        <v>218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</row>
    <row r="22" spans="3:13" x14ac:dyDescent="0.2">
      <c r="C22" s="3" t="s">
        <v>219</v>
      </c>
      <c r="D22" s="3" t="s">
        <v>3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</row>
    <row r="23" spans="3:13" x14ac:dyDescent="0.2">
      <c r="C23" s="3" t="s">
        <v>220</v>
      </c>
      <c r="D23" s="3" t="s">
        <v>221</v>
      </c>
      <c r="E23" s="3" t="s">
        <v>222</v>
      </c>
      <c r="F23" s="3" t="s">
        <v>223</v>
      </c>
      <c r="G23" s="3" t="s">
        <v>224</v>
      </c>
      <c r="H23" s="3">
        <v>367.09899999999999</v>
      </c>
      <c r="I23" s="3" t="s">
        <v>225</v>
      </c>
      <c r="J23" s="3" t="s">
        <v>226</v>
      </c>
      <c r="K23" s="3">
        <v>715.1</v>
      </c>
      <c r="L23" s="3">
        <v>888.96500000000003</v>
      </c>
      <c r="M23" s="3" t="s">
        <v>227</v>
      </c>
    </row>
    <row r="24" spans="3:13" x14ac:dyDescent="0.2">
      <c r="C24" s="3" t="s">
        <v>228</v>
      </c>
      <c r="D24" s="3">
        <v>103.04900000000001</v>
      </c>
      <c r="E24" s="3">
        <v>112.333</v>
      </c>
      <c r="F24" s="3">
        <v>134.58600000000001</v>
      </c>
      <c r="G24" s="3">
        <v>130.25399999999999</v>
      </c>
      <c r="H24" s="3">
        <v>121.947</v>
      </c>
      <c r="I24" s="3" t="s">
        <v>229</v>
      </c>
      <c r="J24" s="3" t="s">
        <v>230</v>
      </c>
      <c r="K24" s="3" t="s">
        <v>231</v>
      </c>
      <c r="L24" s="3" t="s">
        <v>232</v>
      </c>
      <c r="M24" s="3" t="s">
        <v>233</v>
      </c>
    </row>
    <row r="25" spans="3:13" x14ac:dyDescent="0.2">
      <c r="C25" s="3" t="s">
        <v>234</v>
      </c>
      <c r="D25" s="3">
        <v>42.494</v>
      </c>
      <c r="E25" s="3">
        <v>52.113</v>
      </c>
      <c r="F25" s="3">
        <v>131.81100000000001</v>
      </c>
      <c r="G25" s="3">
        <v>111.45399999999999</v>
      </c>
      <c r="H25" s="3">
        <v>86.745999999999995</v>
      </c>
      <c r="I25" s="3" t="s">
        <v>235</v>
      </c>
      <c r="J25" s="3" t="s">
        <v>236</v>
      </c>
      <c r="K25" s="3" t="s">
        <v>237</v>
      </c>
      <c r="L25" s="3" t="s">
        <v>238</v>
      </c>
      <c r="M25" s="3" t="s">
        <v>239</v>
      </c>
    </row>
    <row r="26" spans="3:13" x14ac:dyDescent="0.2">
      <c r="C26" s="3" t="s">
        <v>240</v>
      </c>
      <c r="D26" s="3">
        <v>426.00599999999997</v>
      </c>
      <c r="E26" s="3">
        <v>268.67200000000003</v>
      </c>
      <c r="F26" s="3">
        <v>395.43200000000002</v>
      </c>
      <c r="G26" s="3">
        <v>335.70499999999998</v>
      </c>
      <c r="H26" s="3">
        <v>309.26900000000001</v>
      </c>
      <c r="I26" s="3">
        <v>716.61500000000001</v>
      </c>
      <c r="J26" s="3">
        <v>732.34799999999996</v>
      </c>
      <c r="K26" s="3" t="s">
        <v>241</v>
      </c>
      <c r="L26" s="3" t="s">
        <v>242</v>
      </c>
      <c r="M26" s="3" t="s">
        <v>243</v>
      </c>
    </row>
    <row r="27" spans="3:13" x14ac:dyDescent="0.2">
      <c r="C27" s="3" t="s">
        <v>244</v>
      </c>
      <c r="D27" s="3" t="s">
        <v>245</v>
      </c>
      <c r="E27" s="3" t="s">
        <v>246</v>
      </c>
      <c r="F27" s="3" t="s">
        <v>247</v>
      </c>
      <c r="G27" s="3" t="s">
        <v>248</v>
      </c>
      <c r="H27" s="3" t="s">
        <v>249</v>
      </c>
      <c r="I27" s="3" t="s">
        <v>250</v>
      </c>
      <c r="J27" s="3" t="s">
        <v>251</v>
      </c>
      <c r="K27" s="3" t="s">
        <v>252</v>
      </c>
      <c r="L27" s="3" t="s">
        <v>253</v>
      </c>
      <c r="M27" s="3" t="s">
        <v>254</v>
      </c>
    </row>
    <row r="29" spans="3:13" x14ac:dyDescent="0.2">
      <c r="C29" s="3" t="s">
        <v>255</v>
      </c>
      <c r="D29" s="3">
        <v>478.06200000000001</v>
      </c>
      <c r="E29" s="3">
        <v>529.23800000000006</v>
      </c>
      <c r="F29" s="3">
        <v>591.06600000000003</v>
      </c>
      <c r="G29" s="3">
        <v>456.55900000000003</v>
      </c>
      <c r="H29" s="3">
        <v>320.58300000000003</v>
      </c>
      <c r="I29" s="3" t="s">
        <v>256</v>
      </c>
      <c r="J29" s="3" t="s">
        <v>257</v>
      </c>
      <c r="K29" s="3" t="s">
        <v>258</v>
      </c>
      <c r="L29" s="3" t="s">
        <v>259</v>
      </c>
      <c r="M29" s="3" t="s">
        <v>260</v>
      </c>
    </row>
    <row r="30" spans="3:13" x14ac:dyDescent="0.2">
      <c r="C30" s="3" t="s">
        <v>261</v>
      </c>
      <c r="D30" s="3">
        <v>227.345</v>
      </c>
      <c r="E30" s="3">
        <v>198.03</v>
      </c>
      <c r="F30" s="3">
        <v>224.77199999999999</v>
      </c>
      <c r="G30" s="3">
        <v>192.023</v>
      </c>
      <c r="H30" s="3">
        <v>225.03700000000001</v>
      </c>
      <c r="I30" s="3">
        <v>859.93700000000001</v>
      </c>
      <c r="J30" s="3" t="s">
        <v>262</v>
      </c>
      <c r="K30" s="3" t="s">
        <v>263</v>
      </c>
      <c r="L30" s="3" t="s">
        <v>264</v>
      </c>
      <c r="M30" s="3" t="s">
        <v>265</v>
      </c>
    </row>
    <row r="31" spans="3:13" x14ac:dyDescent="0.2">
      <c r="C31" s="3" t="s">
        <v>266</v>
      </c>
      <c r="D31" s="3">
        <v>499.30900000000003</v>
      </c>
      <c r="E31" s="3">
        <v>620.726</v>
      </c>
      <c r="F31" s="3">
        <v>717.327</v>
      </c>
      <c r="G31" s="3">
        <v>522.35699999999997</v>
      </c>
      <c r="H31" s="3">
        <v>917.74900000000002</v>
      </c>
      <c r="I31" s="3">
        <v>858.572</v>
      </c>
      <c r="J31" s="3" t="s">
        <v>267</v>
      </c>
      <c r="K31" s="3">
        <v>202.315</v>
      </c>
      <c r="L31" s="3" t="s">
        <v>268</v>
      </c>
      <c r="M31" s="3" t="s">
        <v>269</v>
      </c>
    </row>
    <row r="32" spans="3:13" x14ac:dyDescent="0.2">
      <c r="C32" s="3" t="s">
        <v>270</v>
      </c>
      <c r="D32" s="3">
        <v>527.99300000000005</v>
      </c>
      <c r="E32" s="3">
        <v>574.40300000000002</v>
      </c>
      <c r="F32" s="3" t="s">
        <v>3</v>
      </c>
      <c r="G32" s="3">
        <v>664.69600000000003</v>
      </c>
      <c r="H32" s="3" t="s">
        <v>3</v>
      </c>
      <c r="I32" s="3" t="s">
        <v>271</v>
      </c>
      <c r="J32" s="3">
        <v>651.84199999999998</v>
      </c>
      <c r="K32" s="3">
        <v>17.814</v>
      </c>
      <c r="L32" s="3">
        <v>689.16899999999998</v>
      </c>
      <c r="M32" s="3">
        <v>733.84100000000001</v>
      </c>
    </row>
    <row r="33" spans="3:13" x14ac:dyDescent="0.2">
      <c r="C33" s="3" t="s">
        <v>272</v>
      </c>
      <c r="D33" s="3" t="s">
        <v>3</v>
      </c>
      <c r="E33" s="3" t="s">
        <v>3</v>
      </c>
      <c r="F33" s="3" t="s">
        <v>3</v>
      </c>
      <c r="G33" s="3" t="s">
        <v>3</v>
      </c>
      <c r="H33" s="3" t="s">
        <v>3</v>
      </c>
      <c r="I33" s="3">
        <v>10.92</v>
      </c>
      <c r="J33" s="3">
        <v>277.87700000000001</v>
      </c>
      <c r="K33" s="3">
        <v>316.83300000000003</v>
      </c>
      <c r="L33" s="3">
        <v>361.65600000000001</v>
      </c>
      <c r="M33" s="3">
        <v>412.95499999999998</v>
      </c>
    </row>
    <row r="34" spans="3:13" x14ac:dyDescent="0.2">
      <c r="C34" s="3" t="s">
        <v>273</v>
      </c>
      <c r="D34" s="3">
        <v>512.05799999999999</v>
      </c>
      <c r="E34" s="3">
        <v>623.04200000000003</v>
      </c>
      <c r="F34" s="3">
        <v>890.76199999999994</v>
      </c>
      <c r="G34" s="3">
        <v>443.13099999999997</v>
      </c>
      <c r="H34" s="3">
        <v>550.649</v>
      </c>
      <c r="I34" s="3" t="s">
        <v>274</v>
      </c>
      <c r="J34" s="3" t="s">
        <v>275</v>
      </c>
      <c r="K34" s="3" t="s">
        <v>276</v>
      </c>
      <c r="L34" s="3" t="s">
        <v>277</v>
      </c>
      <c r="M34" s="3" t="s">
        <v>278</v>
      </c>
    </row>
    <row r="35" spans="3:13" x14ac:dyDescent="0.2">
      <c r="C35" s="3" t="s">
        <v>279</v>
      </c>
      <c r="D35" s="3" t="s">
        <v>280</v>
      </c>
      <c r="E35" s="3" t="s">
        <v>281</v>
      </c>
      <c r="F35" s="3" t="s">
        <v>282</v>
      </c>
      <c r="G35" s="3" t="s">
        <v>283</v>
      </c>
      <c r="H35" s="3" t="s">
        <v>284</v>
      </c>
      <c r="I35" s="3" t="s">
        <v>285</v>
      </c>
      <c r="J35" s="3" t="s">
        <v>286</v>
      </c>
      <c r="K35" s="3" t="s">
        <v>287</v>
      </c>
      <c r="L35" s="3" t="s">
        <v>288</v>
      </c>
      <c r="M35" s="3" t="s">
        <v>289</v>
      </c>
    </row>
    <row r="37" spans="3:13" x14ac:dyDescent="0.2">
      <c r="C37" s="3" t="s">
        <v>290</v>
      </c>
      <c r="D37" s="3" t="s">
        <v>291</v>
      </c>
      <c r="E37" s="3" t="s">
        <v>292</v>
      </c>
      <c r="F37" s="3" t="s">
        <v>293</v>
      </c>
      <c r="G37" s="3" t="s">
        <v>294</v>
      </c>
      <c r="H37" s="3" t="s">
        <v>295</v>
      </c>
      <c r="I37" s="3" t="s">
        <v>296</v>
      </c>
      <c r="J37" s="3" t="s">
        <v>297</v>
      </c>
      <c r="K37" s="3" t="s">
        <v>298</v>
      </c>
      <c r="L37" s="3" t="s">
        <v>299</v>
      </c>
      <c r="M37" s="3" t="s">
        <v>300</v>
      </c>
    </row>
    <row r="38" spans="3:13" x14ac:dyDescent="0.2">
      <c r="C38" s="3" t="s">
        <v>301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3</v>
      </c>
      <c r="I38" s="3">
        <v>16.38</v>
      </c>
      <c r="J38" s="3" t="s">
        <v>302</v>
      </c>
      <c r="K38" s="3" t="s">
        <v>303</v>
      </c>
      <c r="L38" s="3" t="s">
        <v>304</v>
      </c>
      <c r="M38" s="3" t="s">
        <v>305</v>
      </c>
    </row>
    <row r="39" spans="3:13" x14ac:dyDescent="0.2">
      <c r="C39" s="3" t="s">
        <v>306</v>
      </c>
      <c r="D39" s="3" t="s">
        <v>307</v>
      </c>
      <c r="E39" s="3" t="s">
        <v>308</v>
      </c>
      <c r="F39" s="3" t="s">
        <v>309</v>
      </c>
      <c r="G39" s="3" t="s">
        <v>310</v>
      </c>
      <c r="H39" s="3" t="s">
        <v>311</v>
      </c>
      <c r="I39" s="3" t="s">
        <v>312</v>
      </c>
      <c r="J39" s="3" t="s">
        <v>313</v>
      </c>
      <c r="K39" s="3" t="s">
        <v>314</v>
      </c>
      <c r="L39" s="3" t="s">
        <v>315</v>
      </c>
      <c r="M39" s="3" t="s">
        <v>316</v>
      </c>
    </row>
    <row r="40" spans="3:13" x14ac:dyDescent="0.2">
      <c r="C40" s="3" t="s">
        <v>317</v>
      </c>
      <c r="D40" s="3" t="s">
        <v>318</v>
      </c>
      <c r="E40" s="3" t="s">
        <v>319</v>
      </c>
      <c r="F40" s="3" t="s">
        <v>320</v>
      </c>
      <c r="G40" s="3" t="s">
        <v>321</v>
      </c>
      <c r="H40" s="3" t="s">
        <v>322</v>
      </c>
      <c r="I40" s="3" t="s">
        <v>323</v>
      </c>
      <c r="J40" s="3" t="s">
        <v>324</v>
      </c>
      <c r="K40" s="3" t="s">
        <v>325</v>
      </c>
      <c r="L40" s="3" t="s">
        <v>326</v>
      </c>
      <c r="M40" s="3" t="s">
        <v>327</v>
      </c>
    </row>
    <row r="42" spans="3:13" x14ac:dyDescent="0.2">
      <c r="C42" s="3" t="s">
        <v>328</v>
      </c>
      <c r="D42" s="3" t="s">
        <v>329</v>
      </c>
      <c r="E42" s="3" t="s">
        <v>330</v>
      </c>
      <c r="F42" s="3" t="s">
        <v>282</v>
      </c>
      <c r="G42" s="3" t="s">
        <v>331</v>
      </c>
      <c r="H42" s="3" t="s">
        <v>332</v>
      </c>
      <c r="I42" s="3" t="s">
        <v>333</v>
      </c>
      <c r="J42" s="3" t="s">
        <v>334</v>
      </c>
      <c r="K42" s="3" t="s">
        <v>335</v>
      </c>
      <c r="L42" s="3" t="s">
        <v>336</v>
      </c>
      <c r="M42" s="3" t="s">
        <v>337</v>
      </c>
    </row>
    <row r="43" spans="3:13" x14ac:dyDescent="0.2">
      <c r="C43" s="3" t="s">
        <v>338</v>
      </c>
      <c r="D43" s="3">
        <v>232.65700000000001</v>
      </c>
      <c r="E43" s="3">
        <v>270.988</v>
      </c>
      <c r="F43" s="3">
        <v>319.12</v>
      </c>
      <c r="G43" s="3">
        <v>298.10599999999999</v>
      </c>
      <c r="H43" s="3">
        <v>289.154</v>
      </c>
      <c r="I43" s="3">
        <v>315.31</v>
      </c>
      <c r="J43" s="3">
        <v>322.02600000000001</v>
      </c>
      <c r="K43" s="3">
        <v>260.846</v>
      </c>
      <c r="L43" s="3">
        <v>188.41499999999999</v>
      </c>
      <c r="M43" s="3">
        <v>147.58099999999999</v>
      </c>
    </row>
    <row r="44" spans="3:13" x14ac:dyDescent="0.2">
      <c r="C44" s="3" t="s">
        <v>339</v>
      </c>
      <c r="D44" s="3" t="s">
        <v>340</v>
      </c>
      <c r="E44" s="3" t="s">
        <v>341</v>
      </c>
      <c r="F44" s="3" t="s">
        <v>342</v>
      </c>
      <c r="G44" s="3" t="s">
        <v>343</v>
      </c>
      <c r="H44" s="3" t="s">
        <v>344</v>
      </c>
      <c r="I44" s="3" t="s">
        <v>345</v>
      </c>
      <c r="J44" s="3" t="s">
        <v>346</v>
      </c>
      <c r="K44" s="3" t="s">
        <v>347</v>
      </c>
      <c r="L44" s="3" t="s">
        <v>348</v>
      </c>
      <c r="M44" s="3" t="s">
        <v>349</v>
      </c>
    </row>
    <row r="45" spans="3:13" x14ac:dyDescent="0.2">
      <c r="C45" s="3" t="s">
        <v>350</v>
      </c>
      <c r="D45" s="3" t="s">
        <v>3</v>
      </c>
      <c r="E45" s="3" t="s">
        <v>3</v>
      </c>
      <c r="F45" s="3" t="s">
        <v>3</v>
      </c>
      <c r="G45" s="3" t="s">
        <v>3</v>
      </c>
      <c r="H45" s="3" t="s">
        <v>3</v>
      </c>
      <c r="I45" s="3" t="s">
        <v>3</v>
      </c>
      <c r="J45" s="3" t="s">
        <v>3</v>
      </c>
      <c r="K45" s="3" t="s">
        <v>3</v>
      </c>
      <c r="L45" s="3" t="s">
        <v>3</v>
      </c>
      <c r="M45" s="3" t="s">
        <v>3</v>
      </c>
    </row>
    <row r="46" spans="3:13" x14ac:dyDescent="0.2">
      <c r="C46" s="3" t="s">
        <v>351</v>
      </c>
      <c r="D46" s="3">
        <v>714.96799999999996</v>
      </c>
      <c r="E46" s="3">
        <v>582.50900000000001</v>
      </c>
      <c r="F46" s="3">
        <v>-69.373999999999995</v>
      </c>
      <c r="G46" s="3">
        <v>-33.570999999999998</v>
      </c>
      <c r="H46" s="3">
        <v>31.43</v>
      </c>
      <c r="I46" s="3">
        <v>-397.209</v>
      </c>
      <c r="J46" s="3">
        <v>-325.92099999999999</v>
      </c>
      <c r="K46" s="3">
        <v>-151.41800000000001</v>
      </c>
      <c r="L46" s="3">
        <v>-184.62100000000001</v>
      </c>
      <c r="M46" s="3">
        <v>-529.39400000000001</v>
      </c>
    </row>
    <row r="47" spans="3:13" x14ac:dyDescent="0.2">
      <c r="C47" s="3" t="s">
        <v>352</v>
      </c>
      <c r="D47" s="3" t="s">
        <v>353</v>
      </c>
      <c r="E47" s="3" t="s">
        <v>354</v>
      </c>
      <c r="F47" s="3" t="s">
        <v>355</v>
      </c>
      <c r="G47" s="3" t="s">
        <v>356</v>
      </c>
      <c r="H47" s="3" t="s">
        <v>357</v>
      </c>
      <c r="I47" s="3" t="s">
        <v>358</v>
      </c>
      <c r="J47" s="3" t="s">
        <v>359</v>
      </c>
      <c r="K47" s="3" t="s">
        <v>360</v>
      </c>
      <c r="L47" s="3" t="s">
        <v>361</v>
      </c>
      <c r="M47" s="3" t="s">
        <v>362</v>
      </c>
    </row>
    <row r="48" spans="3:13" x14ac:dyDescent="0.2">
      <c r="C48" s="3" t="s">
        <v>363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3</v>
      </c>
      <c r="J48" s="3" t="s">
        <v>3</v>
      </c>
      <c r="K48" s="3" t="s">
        <v>3</v>
      </c>
      <c r="L48" s="3" t="s">
        <v>3</v>
      </c>
      <c r="M48" s="3" t="s">
        <v>3</v>
      </c>
    </row>
    <row r="49" spans="3:13" x14ac:dyDescent="0.2">
      <c r="C49" s="3" t="s">
        <v>364</v>
      </c>
      <c r="D49" s="3" t="s">
        <v>3</v>
      </c>
      <c r="E49" s="3" t="s">
        <v>3</v>
      </c>
      <c r="F49" s="3" t="s">
        <v>3</v>
      </c>
      <c r="G49" s="3" t="s">
        <v>3</v>
      </c>
      <c r="H49" s="3" t="s">
        <v>3</v>
      </c>
      <c r="I49" s="3" t="s">
        <v>3</v>
      </c>
      <c r="J49" s="3" t="s">
        <v>3</v>
      </c>
      <c r="K49" s="3">
        <v>48.351999999999997</v>
      </c>
      <c r="L49" s="3">
        <v>59.433</v>
      </c>
      <c r="M49" s="3">
        <v>60.927999999999997</v>
      </c>
    </row>
    <row r="50" spans="3:13" x14ac:dyDescent="0.2">
      <c r="C50" s="3" t="s">
        <v>365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x14ac:dyDescent="0.2">
      <c r="C51" s="3" t="s">
        <v>366</v>
      </c>
      <c r="D51" s="3" t="s">
        <v>353</v>
      </c>
      <c r="E51" s="3" t="s">
        <v>354</v>
      </c>
      <c r="F51" s="3" t="s">
        <v>355</v>
      </c>
      <c r="G51" s="3" t="s">
        <v>356</v>
      </c>
      <c r="H51" s="3" t="s">
        <v>357</v>
      </c>
      <c r="I51" s="3" t="s">
        <v>358</v>
      </c>
      <c r="J51" s="3" t="s">
        <v>359</v>
      </c>
      <c r="K51" s="3" t="s">
        <v>367</v>
      </c>
      <c r="L51" s="3" t="s">
        <v>368</v>
      </c>
      <c r="M51" s="3" t="s">
        <v>369</v>
      </c>
    </row>
    <row r="53" spans="3:13" x14ac:dyDescent="0.2">
      <c r="C53" s="3" t="s">
        <v>370</v>
      </c>
      <c r="D53" s="3" t="s">
        <v>245</v>
      </c>
      <c r="E53" s="3" t="s">
        <v>246</v>
      </c>
      <c r="F53" s="3" t="s">
        <v>247</v>
      </c>
      <c r="G53" s="3" t="s">
        <v>248</v>
      </c>
      <c r="H53" s="3" t="s">
        <v>249</v>
      </c>
      <c r="I53" s="3" t="s">
        <v>250</v>
      </c>
      <c r="J53" s="3" t="s">
        <v>251</v>
      </c>
      <c r="K53" s="3" t="s">
        <v>252</v>
      </c>
      <c r="L53" s="3" t="s">
        <v>253</v>
      </c>
      <c r="M53" s="3" t="s">
        <v>254</v>
      </c>
    </row>
    <row r="55" spans="3:13" x14ac:dyDescent="0.2">
      <c r="C55" s="3" t="s">
        <v>371</v>
      </c>
      <c r="D55" s="3">
        <v>667.16200000000003</v>
      </c>
      <c r="E55" s="3">
        <v>248.98500000000001</v>
      </c>
      <c r="F55" s="3">
        <v>126.261</v>
      </c>
      <c r="G55" s="3">
        <v>42.97</v>
      </c>
      <c r="H55" s="3">
        <v>145.834</v>
      </c>
      <c r="I55" s="3" t="s">
        <v>170</v>
      </c>
      <c r="J55" s="3">
        <v>871.28700000000003</v>
      </c>
      <c r="K55" s="3" t="s">
        <v>171</v>
      </c>
      <c r="L55" s="3">
        <v>631</v>
      </c>
      <c r="M55" s="3" t="s">
        <v>172</v>
      </c>
    </row>
    <row r="56" spans="3:13" x14ac:dyDescent="0.2">
      <c r="C56" s="3" t="s">
        <v>372</v>
      </c>
      <c r="D56" s="3" t="s">
        <v>373</v>
      </c>
      <c r="E56" s="3" t="s">
        <v>374</v>
      </c>
      <c r="F56" s="3" t="s">
        <v>375</v>
      </c>
      <c r="G56" s="3" t="s">
        <v>376</v>
      </c>
      <c r="H56" s="3" t="s">
        <v>377</v>
      </c>
      <c r="I56" s="3" t="s">
        <v>378</v>
      </c>
      <c r="J56" s="3" t="s">
        <v>379</v>
      </c>
      <c r="K56" s="3" t="s">
        <v>380</v>
      </c>
      <c r="L56" s="3" t="s">
        <v>381</v>
      </c>
      <c r="M56" s="3" t="s">
        <v>349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48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/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63</v>
      </c>
      <c r="I16" s="3" t="s">
        <v>64</v>
      </c>
      <c r="J16" s="3" t="s">
        <v>65</v>
      </c>
      <c r="K16" s="3" t="s">
        <v>66</v>
      </c>
      <c r="L16" s="3" t="s">
        <v>67</v>
      </c>
      <c r="M16" s="3" t="s">
        <v>68</v>
      </c>
    </row>
    <row r="17" spans="3:13" ht="12.75" x14ac:dyDescent="0.2">
      <c r="C17" s="3" t="s">
        <v>69</v>
      </c>
      <c r="D17" s="3" t="s">
        <v>70</v>
      </c>
      <c r="E17" s="3" t="s">
        <v>71</v>
      </c>
      <c r="F17" s="3" t="s">
        <v>72</v>
      </c>
      <c r="G17" s="3" t="s">
        <v>73</v>
      </c>
      <c r="H17" s="3" t="s">
        <v>74</v>
      </c>
      <c r="I17" s="3" t="s">
        <v>75</v>
      </c>
      <c r="J17" s="3" t="s">
        <v>76</v>
      </c>
      <c r="K17" s="3" t="s">
        <v>77</v>
      </c>
      <c r="L17" s="3" t="s">
        <v>78</v>
      </c>
      <c r="M17" s="3" t="s">
        <v>79</v>
      </c>
    </row>
    <row r="18" spans="3:13" ht="12.75" x14ac:dyDescent="0.2"/>
    <row r="19" spans="3:13" ht="12.75" x14ac:dyDescent="0.2">
      <c r="C19" s="3" t="s">
        <v>80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-9.5549999999999997</v>
      </c>
      <c r="J19" s="3">
        <v>-19.477</v>
      </c>
      <c r="K19" s="3">
        <v>-49.624000000000002</v>
      </c>
      <c r="L19" s="3">
        <v>-87.253</v>
      </c>
      <c r="M19" s="3">
        <v>-165.18199999999999</v>
      </c>
    </row>
    <row r="20" spans="3:13" ht="12.75" x14ac:dyDescent="0.2">
      <c r="C20" s="3" t="s">
        <v>81</v>
      </c>
      <c r="D20" s="3">
        <v>0</v>
      </c>
      <c r="E20" s="3">
        <v>0</v>
      </c>
      <c r="F20" s="3">
        <v>0</v>
      </c>
      <c r="G20" s="3">
        <v>0</v>
      </c>
      <c r="H20" s="3">
        <v>-36.459000000000003</v>
      </c>
      <c r="I20" s="3" t="s">
        <v>82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3:13" ht="12.75" x14ac:dyDescent="0.2">
      <c r="C21" s="3" t="s">
        <v>87</v>
      </c>
      <c r="D21" s="3">
        <v>0</v>
      </c>
      <c r="E21" s="3">
        <v>0</v>
      </c>
      <c r="F21" s="3">
        <v>0</v>
      </c>
      <c r="G21" s="3">
        <v>0</v>
      </c>
      <c r="H21" s="3">
        <v>-232.58</v>
      </c>
      <c r="I21" s="3">
        <v>-577.38699999999994</v>
      </c>
      <c r="J21" s="3">
        <v>-524.59</v>
      </c>
      <c r="K21" s="3">
        <v>-545.86800000000005</v>
      </c>
      <c r="L21" s="3">
        <v>-603.18100000000004</v>
      </c>
      <c r="M21" s="3">
        <v>-764.98199999999997</v>
      </c>
    </row>
    <row r="22" spans="3:13" ht="12.75" x14ac:dyDescent="0.2">
      <c r="C22" s="3" t="s">
        <v>88</v>
      </c>
      <c r="D22" s="3">
        <v>-314.459</v>
      </c>
      <c r="E22" s="3">
        <v>-514.18299999999999</v>
      </c>
      <c r="F22" s="3">
        <v>-763.11400000000003</v>
      </c>
      <c r="G22" s="3">
        <v>-608.29700000000003</v>
      </c>
      <c r="H22" s="3">
        <v>-769.4</v>
      </c>
      <c r="I22" s="3" t="s">
        <v>89</v>
      </c>
      <c r="J22" s="3" t="s">
        <v>90</v>
      </c>
      <c r="K22" s="3" t="s">
        <v>91</v>
      </c>
      <c r="L22" s="3" t="s">
        <v>92</v>
      </c>
      <c r="M22" s="3">
        <v>-836.74099999999999</v>
      </c>
    </row>
    <row r="23" spans="3:13" ht="12.75" x14ac:dyDescent="0.2">
      <c r="C23" s="3" t="s">
        <v>93</v>
      </c>
      <c r="D23" s="3">
        <v>-314.459</v>
      </c>
      <c r="E23" s="3">
        <v>-514.18299999999999</v>
      </c>
      <c r="F23" s="3">
        <v>-763.11400000000003</v>
      </c>
      <c r="G23" s="3">
        <v>-608.29700000000003</v>
      </c>
      <c r="H23" s="3" t="s">
        <v>94</v>
      </c>
      <c r="I23" s="3" t="s">
        <v>95</v>
      </c>
      <c r="J23" s="3" t="s">
        <v>96</v>
      </c>
      <c r="K23" s="3" t="s">
        <v>97</v>
      </c>
      <c r="L23" s="3" t="s">
        <v>98</v>
      </c>
      <c r="M23" s="3" t="s">
        <v>99</v>
      </c>
    </row>
    <row r="24" spans="3:13" ht="12.75" x14ac:dyDescent="0.2">
      <c r="C24" s="3" t="s">
        <v>100</v>
      </c>
      <c r="D24" s="3" t="s">
        <v>101</v>
      </c>
      <c r="E24" s="3" t="s">
        <v>102</v>
      </c>
      <c r="F24" s="3" t="s">
        <v>103</v>
      </c>
      <c r="G24" s="3">
        <v>569.35599999999999</v>
      </c>
      <c r="H24" s="3">
        <v>217.494</v>
      </c>
      <c r="I24" s="3">
        <v>475.01299999999998</v>
      </c>
      <c r="J24" s="3" t="s">
        <v>104</v>
      </c>
      <c r="K24" s="3" t="s">
        <v>105</v>
      </c>
      <c r="L24" s="3" t="s">
        <v>106</v>
      </c>
      <c r="M24" s="3" t="s">
        <v>107</v>
      </c>
    </row>
    <row r="25" spans="3:13" ht="12.75" x14ac:dyDescent="0.2"/>
    <row r="26" spans="3:13" ht="12.75" x14ac:dyDescent="0.2">
      <c r="C26" s="3" t="s">
        <v>108</v>
      </c>
      <c r="D26" s="3">
        <v>-23.372</v>
      </c>
      <c r="E26" s="3">
        <v>-45.164999999999999</v>
      </c>
      <c r="F26" s="3">
        <v>-219.22200000000001</v>
      </c>
      <c r="G26" s="3">
        <v>-243.05</v>
      </c>
      <c r="H26" s="3">
        <v>-253.952</v>
      </c>
      <c r="I26" s="3">
        <v>-644.27099999999996</v>
      </c>
      <c r="J26" s="3">
        <v>-629.76800000000003</v>
      </c>
      <c r="K26" s="3">
        <v>-603.12699999999995</v>
      </c>
      <c r="L26" s="3">
        <v>-575.36099999999999</v>
      </c>
      <c r="M26" s="3">
        <v>-621.46299999999997</v>
      </c>
    </row>
    <row r="27" spans="3:13" ht="12.75" x14ac:dyDescent="0.2">
      <c r="C27" s="3" t="s">
        <v>109</v>
      </c>
      <c r="D27" s="3" t="s">
        <v>110</v>
      </c>
      <c r="E27" s="3" t="s">
        <v>111</v>
      </c>
      <c r="F27" s="3" t="s">
        <v>112</v>
      </c>
      <c r="G27" s="3">
        <v>326.30500000000001</v>
      </c>
      <c r="H27" s="3">
        <v>-36.459000000000003</v>
      </c>
      <c r="I27" s="3">
        <v>-169.25800000000001</v>
      </c>
      <c r="J27" s="3" t="s">
        <v>113</v>
      </c>
      <c r="K27" s="3">
        <v>486.06400000000002</v>
      </c>
      <c r="L27" s="3" t="s">
        <v>114</v>
      </c>
      <c r="M27" s="3" t="s">
        <v>115</v>
      </c>
    </row>
    <row r="28" spans="3:13" ht="12.75" x14ac:dyDescent="0.2">
      <c r="C28" s="3" t="s">
        <v>116</v>
      </c>
      <c r="D28" s="3" t="s">
        <v>117</v>
      </c>
      <c r="E28" s="3" t="s">
        <v>117</v>
      </c>
      <c r="F28" s="3">
        <v>215.059</v>
      </c>
      <c r="G28" s="3">
        <v>166.51</v>
      </c>
      <c r="H28" s="3">
        <v>217.494</v>
      </c>
      <c r="I28" s="3" t="s">
        <v>118</v>
      </c>
      <c r="J28" s="3" t="s">
        <v>117</v>
      </c>
      <c r="K28" s="3" t="s">
        <v>117</v>
      </c>
      <c r="L28" s="3" t="s">
        <v>117</v>
      </c>
      <c r="M28" s="3" t="s">
        <v>117</v>
      </c>
    </row>
    <row r="29" spans="3:13" ht="12.75" x14ac:dyDescent="0.2">
      <c r="C29" s="3" t="s">
        <v>119</v>
      </c>
      <c r="D29" s="3">
        <v>-729.84100000000001</v>
      </c>
      <c r="E29" s="3">
        <v>-727.26800000000003</v>
      </c>
      <c r="F29" s="3">
        <v>-618.81600000000003</v>
      </c>
      <c r="G29" s="3">
        <v>-59.084000000000003</v>
      </c>
      <c r="H29" s="3">
        <v>230.066</v>
      </c>
      <c r="I29" s="3">
        <v>126.943</v>
      </c>
      <c r="J29" s="3">
        <v>-410.32299999999998</v>
      </c>
      <c r="K29" s="3">
        <v>97.975999999999999</v>
      </c>
      <c r="L29" s="3" t="s">
        <v>120</v>
      </c>
      <c r="M29" s="3" t="s">
        <v>121</v>
      </c>
    </row>
    <row r="30" spans="3:13" ht="12.75" x14ac:dyDescent="0.2">
      <c r="C30" s="3" t="s">
        <v>122</v>
      </c>
      <c r="D30" s="3" t="s">
        <v>123</v>
      </c>
      <c r="E30" s="3" t="s">
        <v>124</v>
      </c>
      <c r="F30" s="3" t="s">
        <v>125</v>
      </c>
      <c r="G30" s="3">
        <v>433.73099999999999</v>
      </c>
      <c r="H30" s="3">
        <v>411.101</v>
      </c>
      <c r="I30" s="3" t="s">
        <v>126</v>
      </c>
      <c r="J30" s="3" t="s">
        <v>127</v>
      </c>
      <c r="K30" s="3">
        <v>584.04100000000005</v>
      </c>
      <c r="L30" s="3" t="s">
        <v>128</v>
      </c>
      <c r="M30" s="3" t="s">
        <v>129</v>
      </c>
    </row>
    <row r="31" spans="3:13" ht="12.75" x14ac:dyDescent="0.2"/>
    <row r="32" spans="3:13" ht="12.75" x14ac:dyDescent="0.2">
      <c r="C32" s="3" t="s">
        <v>130</v>
      </c>
      <c r="D32" s="3" t="s">
        <v>117</v>
      </c>
      <c r="E32" s="3" t="s">
        <v>117</v>
      </c>
      <c r="F32" s="3" t="s">
        <v>117</v>
      </c>
      <c r="G32" s="3" t="s">
        <v>117</v>
      </c>
      <c r="H32" s="3" t="s">
        <v>117</v>
      </c>
      <c r="I32" s="3" t="s">
        <v>117</v>
      </c>
      <c r="J32" s="3" t="s">
        <v>117</v>
      </c>
      <c r="K32" s="3" t="s">
        <v>117</v>
      </c>
      <c r="L32" s="3">
        <v>-32.878</v>
      </c>
      <c r="M32" s="3">
        <v>-36.557000000000002</v>
      </c>
    </row>
    <row r="33" spans="3:13" ht="12.75" x14ac:dyDescent="0.2">
      <c r="C33" s="3" t="s">
        <v>131</v>
      </c>
      <c r="D33" s="3" t="s">
        <v>123</v>
      </c>
      <c r="E33" s="3" t="s">
        <v>124</v>
      </c>
      <c r="F33" s="3" t="s">
        <v>125</v>
      </c>
      <c r="G33" s="3">
        <v>433.73099999999999</v>
      </c>
      <c r="H33" s="3">
        <v>411.101</v>
      </c>
      <c r="I33" s="3" t="s">
        <v>126</v>
      </c>
      <c r="J33" s="3" t="s">
        <v>127</v>
      </c>
      <c r="K33" s="3">
        <v>584.04100000000005</v>
      </c>
      <c r="L33" s="3" t="s">
        <v>132</v>
      </c>
      <c r="M33" s="3" t="s">
        <v>133</v>
      </c>
    </row>
    <row r="34" spans="3:13" ht="12.75" x14ac:dyDescent="0.2"/>
    <row r="35" spans="3:13" ht="12.75" x14ac:dyDescent="0.2">
      <c r="C35" s="3" t="s">
        <v>134</v>
      </c>
      <c r="D35" s="3">
        <v>0</v>
      </c>
      <c r="E35" s="3">
        <v>0</v>
      </c>
      <c r="F35" s="3">
        <v>-215.059</v>
      </c>
      <c r="G35" s="3">
        <v>-166.51</v>
      </c>
      <c r="H35" s="3">
        <v>-217.494</v>
      </c>
      <c r="I35" s="3" t="s">
        <v>135</v>
      </c>
      <c r="J35" s="3">
        <v>0</v>
      </c>
      <c r="K35" s="3">
        <v>0</v>
      </c>
      <c r="L35" s="3">
        <v>0</v>
      </c>
      <c r="M35" s="3">
        <v>0</v>
      </c>
    </row>
    <row r="36" spans="3:13" ht="12.75" x14ac:dyDescent="0.2">
      <c r="C36" s="3" t="s">
        <v>136</v>
      </c>
      <c r="D36" s="3" t="s">
        <v>123</v>
      </c>
      <c r="E36" s="3" t="s">
        <v>124</v>
      </c>
      <c r="F36" s="3" t="s">
        <v>137</v>
      </c>
      <c r="G36" s="3">
        <v>267.221</v>
      </c>
      <c r="H36" s="3">
        <v>193.607</v>
      </c>
      <c r="I36" s="3">
        <v>-42.314</v>
      </c>
      <c r="J36" s="3" t="s">
        <v>127</v>
      </c>
      <c r="K36" s="3">
        <v>584.04100000000005</v>
      </c>
      <c r="L36" s="3" t="s">
        <v>132</v>
      </c>
      <c r="M36" s="3" t="s">
        <v>133</v>
      </c>
    </row>
    <row r="37" spans="3:13" ht="12.75" x14ac:dyDescent="0.2"/>
    <row r="38" spans="3:13" ht="12.75" x14ac:dyDescent="0.2">
      <c r="C38" s="3" t="s">
        <v>138</v>
      </c>
      <c r="D38" s="3">
        <v>2.19</v>
      </c>
      <c r="E38" s="3">
        <v>2.12</v>
      </c>
      <c r="F38" s="3">
        <v>1.85</v>
      </c>
      <c r="G38" s="3">
        <v>0.32</v>
      </c>
      <c r="H38" s="3">
        <v>0.23</v>
      </c>
      <c r="I38" s="3">
        <v>-6.8000000000000005E-2</v>
      </c>
      <c r="J38" s="3">
        <v>2.21</v>
      </c>
      <c r="K38" s="3">
        <v>1.03</v>
      </c>
      <c r="L38" s="3">
        <v>7</v>
      </c>
      <c r="M38" s="3">
        <v>19.260000000000002</v>
      </c>
    </row>
    <row r="39" spans="3:13" ht="12.75" x14ac:dyDescent="0.2">
      <c r="C39" s="3" t="s">
        <v>139</v>
      </c>
      <c r="D39" s="3">
        <v>2.17</v>
      </c>
      <c r="E39" s="3">
        <v>2.11</v>
      </c>
      <c r="F39" s="3">
        <v>1.85</v>
      </c>
      <c r="G39" s="3">
        <v>0.32</v>
      </c>
      <c r="H39" s="3">
        <v>0.23</v>
      </c>
      <c r="I39" s="3">
        <v>-6.8000000000000005E-2</v>
      </c>
      <c r="J39" s="3">
        <v>2.21</v>
      </c>
      <c r="K39" s="3">
        <v>1.03</v>
      </c>
      <c r="L39" s="3">
        <v>6.98</v>
      </c>
      <c r="M39" s="3">
        <v>19.2</v>
      </c>
    </row>
    <row r="40" spans="3:13" ht="12.75" x14ac:dyDescent="0.2">
      <c r="C40" s="3" t="s">
        <v>140</v>
      </c>
      <c r="D40" s="3">
        <v>864.596</v>
      </c>
      <c r="E40" s="3">
        <v>838.101</v>
      </c>
      <c r="F40" s="3">
        <v>834.14099999999996</v>
      </c>
      <c r="G40" s="3">
        <v>838.928</v>
      </c>
      <c r="H40" s="3">
        <v>840.07899999999995</v>
      </c>
      <c r="I40" s="3">
        <v>624.9</v>
      </c>
      <c r="J40" s="3">
        <v>582.26900000000001</v>
      </c>
      <c r="K40" s="3">
        <v>569.65700000000004</v>
      </c>
      <c r="L40" s="3">
        <v>569.66399999999999</v>
      </c>
      <c r="M40" s="3">
        <v>538.47500000000002</v>
      </c>
    </row>
    <row r="41" spans="3:13" ht="12.75" x14ac:dyDescent="0.2">
      <c r="C41" s="3" t="s">
        <v>141</v>
      </c>
      <c r="D41" s="3">
        <v>873.98199999999997</v>
      </c>
      <c r="E41" s="3">
        <v>844.54399999999998</v>
      </c>
      <c r="F41" s="3">
        <v>837.34900000000005</v>
      </c>
      <c r="G41" s="3">
        <v>839.45899999999995</v>
      </c>
      <c r="H41" s="3">
        <v>840.31600000000003</v>
      </c>
      <c r="I41" s="3">
        <v>624.9</v>
      </c>
      <c r="J41" s="3">
        <v>583.10199999999998</v>
      </c>
      <c r="K41" s="3">
        <v>569.68600000000004</v>
      </c>
      <c r="L41" s="3">
        <v>571.28899999999999</v>
      </c>
      <c r="M41" s="3">
        <v>540.01</v>
      </c>
    </row>
    <row r="42" spans="3:13" ht="12.75" x14ac:dyDescent="0.2"/>
    <row r="43" spans="3:13" ht="12.75" x14ac:dyDescent="0.2">
      <c r="C43" s="3" t="s">
        <v>142</v>
      </c>
      <c r="D43" s="3" t="s">
        <v>143</v>
      </c>
      <c r="E43" s="3" t="s">
        <v>144</v>
      </c>
      <c r="F43" s="3" t="s">
        <v>145</v>
      </c>
      <c r="G43" s="3" t="s">
        <v>146</v>
      </c>
      <c r="H43" s="3" t="s">
        <v>147</v>
      </c>
      <c r="I43" s="3" t="s">
        <v>148</v>
      </c>
      <c r="J43" s="3" t="s">
        <v>149</v>
      </c>
      <c r="K43" s="3" t="s">
        <v>150</v>
      </c>
      <c r="L43" s="3" t="s">
        <v>151</v>
      </c>
      <c r="M43" s="3" t="s">
        <v>152</v>
      </c>
    </row>
    <row r="44" spans="3:13" ht="12.75" x14ac:dyDescent="0.2">
      <c r="C44" s="3" t="s">
        <v>153</v>
      </c>
      <c r="D44" s="3" t="s">
        <v>154</v>
      </c>
      <c r="E44" s="3" t="s">
        <v>155</v>
      </c>
      <c r="F44" s="3" t="s">
        <v>156</v>
      </c>
      <c r="G44" s="3">
        <v>696.92399999999998</v>
      </c>
      <c r="H44" s="3">
        <v>754.31399999999996</v>
      </c>
      <c r="I44" s="3" t="s">
        <v>157</v>
      </c>
      <c r="J44" s="3" t="s">
        <v>158</v>
      </c>
      <c r="K44" s="3" t="s">
        <v>159</v>
      </c>
      <c r="L44" s="3" t="s">
        <v>160</v>
      </c>
      <c r="M44" s="3" t="s">
        <v>161</v>
      </c>
    </row>
    <row r="45" spans="3:13" ht="12.75" x14ac:dyDescent="0.2"/>
    <row r="46" spans="3:13" ht="12.75" x14ac:dyDescent="0.2">
      <c r="C46" s="3" t="s">
        <v>162</v>
      </c>
      <c r="D46" s="3" t="s">
        <v>26</v>
      </c>
      <c r="E46" s="3" t="s">
        <v>27</v>
      </c>
      <c r="F46" s="3" t="s">
        <v>28</v>
      </c>
      <c r="G46" s="3" t="s">
        <v>29</v>
      </c>
      <c r="H46" s="3" t="s">
        <v>30</v>
      </c>
      <c r="I46" s="3" t="s">
        <v>31</v>
      </c>
      <c r="J46" s="3" t="s">
        <v>32</v>
      </c>
      <c r="K46" s="3" t="s">
        <v>33</v>
      </c>
      <c r="L46" s="3" t="s">
        <v>34</v>
      </c>
      <c r="M46" s="3" t="s">
        <v>35</v>
      </c>
    </row>
    <row r="47" spans="3:13" ht="12.75" x14ac:dyDescent="0.2">
      <c r="C47" s="3" t="s">
        <v>163</v>
      </c>
      <c r="D47" s="3" t="s">
        <v>164</v>
      </c>
      <c r="E47" s="3" t="s">
        <v>165</v>
      </c>
      <c r="F47" s="3" t="s">
        <v>166</v>
      </c>
      <c r="G47" s="3">
        <v>616.35400000000004</v>
      </c>
      <c r="H47" s="3" t="s">
        <v>117</v>
      </c>
      <c r="I47" s="3" t="s">
        <v>117</v>
      </c>
      <c r="J47" s="3" t="s">
        <v>117</v>
      </c>
      <c r="K47" s="3" t="s">
        <v>117</v>
      </c>
      <c r="L47" s="3" t="s">
        <v>117</v>
      </c>
      <c r="M47" s="3" t="s">
        <v>117</v>
      </c>
    </row>
    <row r="48" spans="3:13" ht="12.75" x14ac:dyDescent="0.2">
      <c r="C48" s="3" t="s">
        <v>167</v>
      </c>
      <c r="D48" s="3" t="s">
        <v>154</v>
      </c>
      <c r="E48" s="3" t="s">
        <v>155</v>
      </c>
      <c r="F48" s="3" t="s">
        <v>156</v>
      </c>
      <c r="G48" s="3">
        <v>696.92399999999998</v>
      </c>
      <c r="H48" s="3">
        <v>754.31399999999996</v>
      </c>
      <c r="I48" s="3" t="s">
        <v>157</v>
      </c>
      <c r="J48" s="3" t="s">
        <v>158</v>
      </c>
      <c r="K48" s="3" t="s">
        <v>159</v>
      </c>
      <c r="L48" s="3" t="s">
        <v>160</v>
      </c>
      <c r="M48" s="3" t="s">
        <v>161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36B6-5DE9-4EC1-B1C2-A45C21533B1C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382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131</v>
      </c>
      <c r="D12" s="3" t="s">
        <v>123</v>
      </c>
      <c r="E12" s="3" t="s">
        <v>124</v>
      </c>
      <c r="F12" s="3" t="s">
        <v>125</v>
      </c>
      <c r="G12" s="3">
        <v>433.73099999999999</v>
      </c>
      <c r="H12" s="3">
        <v>411.101</v>
      </c>
      <c r="I12" s="3" t="s">
        <v>126</v>
      </c>
      <c r="J12" s="3" t="s">
        <v>127</v>
      </c>
      <c r="K12" s="3">
        <v>584.04100000000005</v>
      </c>
      <c r="L12" s="3" t="s">
        <v>132</v>
      </c>
      <c r="M12" s="3" t="s">
        <v>133</v>
      </c>
    </row>
    <row r="13" spans="3:13" x14ac:dyDescent="0.2">
      <c r="C13" s="3" t="s">
        <v>383</v>
      </c>
      <c r="D13" s="3">
        <v>707.53200000000004</v>
      </c>
      <c r="E13" s="3">
        <v>811.80700000000002</v>
      </c>
      <c r="F13" s="3">
        <v>950.42399999999998</v>
      </c>
      <c r="G13" s="3">
        <v>933.26</v>
      </c>
      <c r="H13" s="3">
        <v>869.97500000000002</v>
      </c>
      <c r="I13" s="3" t="s">
        <v>384</v>
      </c>
      <c r="J13" s="3" t="s">
        <v>385</v>
      </c>
      <c r="K13" s="3" t="s">
        <v>386</v>
      </c>
      <c r="L13" s="3" t="s">
        <v>387</v>
      </c>
      <c r="M13" s="3" t="s">
        <v>388</v>
      </c>
    </row>
    <row r="14" spans="3:13" x14ac:dyDescent="0.2">
      <c r="C14" s="3" t="s">
        <v>389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390</v>
      </c>
      <c r="D15" s="3">
        <v>24.434000000000001</v>
      </c>
      <c r="E15" s="3">
        <v>34.741999999999997</v>
      </c>
      <c r="F15" s="3">
        <v>19.425000000000001</v>
      </c>
      <c r="G15" s="3">
        <v>17.457000000000001</v>
      </c>
      <c r="H15" s="3">
        <v>32.686999999999998</v>
      </c>
      <c r="I15" s="3">
        <v>158.33799999999999</v>
      </c>
      <c r="J15" s="3">
        <v>135.04300000000001</v>
      </c>
      <c r="K15" s="3">
        <v>87.796999999999997</v>
      </c>
      <c r="L15" s="3">
        <v>250.37700000000001</v>
      </c>
      <c r="M15" s="3">
        <v>85.299000000000007</v>
      </c>
    </row>
    <row r="16" spans="3:13" x14ac:dyDescent="0.2">
      <c r="C16" s="3" t="s">
        <v>391</v>
      </c>
      <c r="D16" s="3">
        <v>293.21100000000001</v>
      </c>
      <c r="E16" s="3">
        <v>-254.77500000000001</v>
      </c>
      <c r="F16" s="3">
        <v>359.35700000000003</v>
      </c>
      <c r="G16" s="3">
        <v>153.08099999999999</v>
      </c>
      <c r="H16" s="3">
        <v>59.088000000000001</v>
      </c>
      <c r="I16" s="3">
        <v>-208.84200000000001</v>
      </c>
      <c r="J16" s="3">
        <v>-83.102999999999994</v>
      </c>
      <c r="K16" s="3">
        <v>184.501</v>
      </c>
      <c r="L16" s="3" t="s">
        <v>392</v>
      </c>
      <c r="M16" s="3" t="s">
        <v>393</v>
      </c>
    </row>
    <row r="17" spans="3:13" x14ac:dyDescent="0.2">
      <c r="C17" s="3" t="s">
        <v>394</v>
      </c>
      <c r="D17" s="3">
        <v>29.745999999999999</v>
      </c>
      <c r="E17" s="3">
        <v>81.064999999999998</v>
      </c>
      <c r="F17" s="3">
        <v>-137.36099999999999</v>
      </c>
      <c r="G17" s="3">
        <v>-28.199000000000002</v>
      </c>
      <c r="H17" s="3">
        <v>-12.571999999999999</v>
      </c>
      <c r="I17" s="3" t="s">
        <v>395</v>
      </c>
      <c r="J17" s="3">
        <v>246.71299999999999</v>
      </c>
      <c r="K17" s="3">
        <v>108.15600000000001</v>
      </c>
      <c r="L17" s="3" t="s">
        <v>396</v>
      </c>
      <c r="M17" s="3" t="s">
        <v>397</v>
      </c>
    </row>
    <row r="18" spans="3:13" x14ac:dyDescent="0.2">
      <c r="C18" s="3" t="s">
        <v>398</v>
      </c>
      <c r="D18" s="3">
        <v>-1.0620000000000001</v>
      </c>
      <c r="E18" s="3">
        <v>33.584000000000003</v>
      </c>
      <c r="F18" s="3">
        <v>-26.361999999999998</v>
      </c>
      <c r="G18" s="3">
        <v>22.827999999999999</v>
      </c>
      <c r="H18" s="3">
        <v>-16.343</v>
      </c>
      <c r="I18" s="3">
        <v>765.75400000000002</v>
      </c>
      <c r="J18" s="3">
        <v>-309.041</v>
      </c>
      <c r="K18" s="3">
        <v>-12.724</v>
      </c>
      <c r="L18" s="3">
        <v>-287.048</v>
      </c>
      <c r="M18" s="3">
        <v>154.35</v>
      </c>
    </row>
    <row r="19" spans="3:13" x14ac:dyDescent="0.2">
      <c r="C19" s="3" t="s">
        <v>399</v>
      </c>
      <c r="D19" s="3">
        <v>462.12700000000001</v>
      </c>
      <c r="E19" s="3">
        <v>541.97699999999998</v>
      </c>
      <c r="F19" s="3">
        <v>316.34500000000003</v>
      </c>
      <c r="G19" s="3">
        <v>159.79599999999999</v>
      </c>
      <c r="H19" s="3">
        <v>196.12200000000001</v>
      </c>
      <c r="I19" s="3" t="s">
        <v>400</v>
      </c>
      <c r="J19" s="3" t="s">
        <v>401</v>
      </c>
      <c r="K19" s="3">
        <v>745.63800000000003</v>
      </c>
      <c r="L19" s="3" t="s">
        <v>402</v>
      </c>
      <c r="M19" s="3">
        <v>624.17100000000005</v>
      </c>
    </row>
    <row r="20" spans="3:13" x14ac:dyDescent="0.2">
      <c r="C20" s="3" t="s">
        <v>403</v>
      </c>
      <c r="D20" s="3" t="s">
        <v>404</v>
      </c>
      <c r="E20" s="3" t="s">
        <v>405</v>
      </c>
      <c r="F20" s="3" t="s">
        <v>406</v>
      </c>
      <c r="G20" s="3" t="s">
        <v>407</v>
      </c>
      <c r="H20" s="3" t="s">
        <v>408</v>
      </c>
      <c r="I20" s="3" t="s">
        <v>409</v>
      </c>
      <c r="J20" s="3" t="s">
        <v>410</v>
      </c>
      <c r="K20" s="3" t="s">
        <v>411</v>
      </c>
      <c r="L20" s="3" t="s">
        <v>412</v>
      </c>
      <c r="M20" s="3" t="s">
        <v>413</v>
      </c>
    </row>
    <row r="22" spans="3:13" x14ac:dyDescent="0.2">
      <c r="C22" s="3" t="s">
        <v>414</v>
      </c>
      <c r="D22" s="3" t="s">
        <v>415</v>
      </c>
      <c r="E22" s="3" t="s">
        <v>416</v>
      </c>
      <c r="F22" s="3" t="s">
        <v>417</v>
      </c>
      <c r="G22" s="3" t="s">
        <v>418</v>
      </c>
      <c r="H22" s="3">
        <v>-818.43100000000004</v>
      </c>
      <c r="I22" s="3" t="s">
        <v>419</v>
      </c>
      <c r="J22" s="3" t="s">
        <v>420</v>
      </c>
      <c r="K22" s="3" t="s">
        <v>421</v>
      </c>
      <c r="L22" s="3" t="s">
        <v>422</v>
      </c>
      <c r="M22" s="3" t="s">
        <v>423</v>
      </c>
    </row>
    <row r="23" spans="3:13" x14ac:dyDescent="0.2">
      <c r="C23" s="3" t="s">
        <v>424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>
        <v>45.043999999999997</v>
      </c>
      <c r="J23" s="3" t="s">
        <v>425</v>
      </c>
      <c r="K23" s="3">
        <v>-296.47399999999999</v>
      </c>
      <c r="L23" s="3">
        <v>-111.279</v>
      </c>
      <c r="M23" s="3">
        <v>-551.05799999999999</v>
      </c>
    </row>
    <row r="24" spans="3:13" x14ac:dyDescent="0.2">
      <c r="C24" s="3" t="s">
        <v>426</v>
      </c>
      <c r="D24" s="3">
        <v>0</v>
      </c>
      <c r="E24" s="3">
        <v>-25.478000000000002</v>
      </c>
      <c r="F24" s="3">
        <v>-92.960999999999999</v>
      </c>
      <c r="G24" s="3">
        <v>-2.6859999999999999</v>
      </c>
      <c r="H24" s="3">
        <v>-1.2569999999999999</v>
      </c>
      <c r="I24" s="3" t="s">
        <v>427</v>
      </c>
      <c r="J24" s="3">
        <v>-206.46</v>
      </c>
      <c r="K24" s="3">
        <v>575.13400000000001</v>
      </c>
      <c r="L24" s="3">
        <v>73.343000000000004</v>
      </c>
      <c r="M24" s="3">
        <v>-361.505</v>
      </c>
    </row>
    <row r="25" spans="3:13" x14ac:dyDescent="0.2">
      <c r="C25" s="3" t="s">
        <v>428</v>
      </c>
      <c r="D25" s="3" t="s">
        <v>415</v>
      </c>
      <c r="E25" s="3" t="s">
        <v>429</v>
      </c>
      <c r="F25" s="3" t="s">
        <v>430</v>
      </c>
      <c r="G25" s="3" t="s">
        <v>431</v>
      </c>
      <c r="H25" s="3">
        <v>-819.68799999999999</v>
      </c>
      <c r="I25" s="3" t="s">
        <v>432</v>
      </c>
      <c r="J25" s="3" t="s">
        <v>433</v>
      </c>
      <c r="K25" s="3" t="s">
        <v>434</v>
      </c>
      <c r="L25" s="3" t="s">
        <v>435</v>
      </c>
      <c r="M25" s="3" t="s">
        <v>436</v>
      </c>
    </row>
    <row r="27" spans="3:13" x14ac:dyDescent="0.2">
      <c r="C27" s="3" t="s">
        <v>437</v>
      </c>
      <c r="D27" s="3" t="s">
        <v>438</v>
      </c>
      <c r="E27" s="3" t="s">
        <v>439</v>
      </c>
      <c r="F27" s="3" t="s">
        <v>440</v>
      </c>
      <c r="G27" s="3" t="s">
        <v>441</v>
      </c>
      <c r="H27" s="3">
        <v>-414.87299999999999</v>
      </c>
      <c r="I27" s="3" t="s">
        <v>442</v>
      </c>
      <c r="J27" s="3" t="s">
        <v>443</v>
      </c>
      <c r="K27" s="3" t="s">
        <v>444</v>
      </c>
      <c r="L27" s="3" t="s">
        <v>445</v>
      </c>
      <c r="M27" s="3" t="s">
        <v>446</v>
      </c>
    </row>
    <row r="28" spans="3:13" x14ac:dyDescent="0.2">
      <c r="C28" s="3" t="s">
        <v>447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448</v>
      </c>
      <c r="D29" s="3" t="s">
        <v>3</v>
      </c>
      <c r="E29" s="3">
        <v>853.49800000000005</v>
      </c>
      <c r="F29" s="3">
        <v>685.41499999999996</v>
      </c>
      <c r="G29" s="3">
        <v>666.03899999999999</v>
      </c>
      <c r="H29" s="3" t="s">
        <v>3</v>
      </c>
      <c r="I29" s="3" t="s">
        <v>3</v>
      </c>
      <c r="J29" s="3" t="s">
        <v>449</v>
      </c>
      <c r="K29" s="3" t="s">
        <v>450</v>
      </c>
      <c r="L29" s="3">
        <v>108.75</v>
      </c>
      <c r="M29" s="3" t="s">
        <v>451</v>
      </c>
    </row>
    <row r="30" spans="3:13" x14ac:dyDescent="0.2">
      <c r="C30" s="3" t="s">
        <v>452</v>
      </c>
      <c r="D30" s="3">
        <v>-269.839</v>
      </c>
      <c r="E30" s="3">
        <v>-579.03499999999997</v>
      </c>
      <c r="F30" s="3">
        <v>-696.51499999999999</v>
      </c>
      <c r="G30" s="3">
        <v>-10.743</v>
      </c>
      <c r="H30" s="3">
        <v>-628.59500000000003</v>
      </c>
      <c r="I30" s="3">
        <v>-16.38</v>
      </c>
      <c r="J30" s="3" t="s">
        <v>453</v>
      </c>
      <c r="K30" s="3">
        <v>-996.30499999999995</v>
      </c>
      <c r="L30" s="3" t="s">
        <v>454</v>
      </c>
      <c r="M30" s="3" t="s">
        <v>455</v>
      </c>
    </row>
    <row r="31" spans="3:13" x14ac:dyDescent="0.2">
      <c r="C31" s="3" t="s">
        <v>456</v>
      </c>
      <c r="D31" s="3">
        <v>-436.63</v>
      </c>
      <c r="E31" s="3" t="s">
        <v>457</v>
      </c>
      <c r="F31" s="3" t="s">
        <v>3</v>
      </c>
      <c r="G31" s="3" t="s">
        <v>3</v>
      </c>
      <c r="H31" s="3" t="s">
        <v>3</v>
      </c>
      <c r="I31" s="3" t="s">
        <v>458</v>
      </c>
      <c r="J31" s="3" t="s">
        <v>459</v>
      </c>
      <c r="K31" s="3">
        <v>-203.58699999999999</v>
      </c>
      <c r="L31" s="3" t="s">
        <v>460</v>
      </c>
      <c r="M31" s="3" t="s">
        <v>461</v>
      </c>
    </row>
    <row r="32" spans="3:13" x14ac:dyDescent="0.2">
      <c r="C32" s="3" t="s">
        <v>462</v>
      </c>
      <c r="D32" s="3">
        <v>148.72999999999999</v>
      </c>
      <c r="E32" s="3">
        <v>118.123</v>
      </c>
      <c r="F32" s="3">
        <v>47.173999999999999</v>
      </c>
      <c r="G32" s="3">
        <v>-138.31</v>
      </c>
      <c r="H32" s="3">
        <v>428.702</v>
      </c>
      <c r="I32" s="3" t="s">
        <v>463</v>
      </c>
      <c r="J32" s="3">
        <v>268.78699999999998</v>
      </c>
      <c r="K32" s="3" t="s">
        <v>464</v>
      </c>
      <c r="L32" s="3" t="s">
        <v>465</v>
      </c>
      <c r="M32" s="3">
        <v>916.62400000000002</v>
      </c>
    </row>
    <row r="33" spans="3:13" x14ac:dyDescent="0.2">
      <c r="C33" s="3" t="s">
        <v>466</v>
      </c>
      <c r="D33" s="3" t="s">
        <v>467</v>
      </c>
      <c r="E33" s="3" t="s">
        <v>468</v>
      </c>
      <c r="F33" s="3" t="s">
        <v>469</v>
      </c>
      <c r="G33" s="3">
        <v>-569.35599999999999</v>
      </c>
      <c r="H33" s="3">
        <v>-614.76599999999996</v>
      </c>
      <c r="I33" s="3" t="s">
        <v>470</v>
      </c>
      <c r="J33" s="3" t="s">
        <v>471</v>
      </c>
      <c r="K33" s="3" t="s">
        <v>472</v>
      </c>
      <c r="L33" s="3" t="s">
        <v>473</v>
      </c>
      <c r="M33" s="3" t="s">
        <v>474</v>
      </c>
    </row>
    <row r="35" spans="3:13" x14ac:dyDescent="0.2">
      <c r="C35" s="3" t="s">
        <v>475</v>
      </c>
      <c r="D35" s="3">
        <v>560.173</v>
      </c>
      <c r="E35" s="3">
        <v>667.16200000000003</v>
      </c>
      <c r="F35" s="3">
        <v>248.98500000000001</v>
      </c>
      <c r="G35" s="3">
        <v>126.261</v>
      </c>
      <c r="H35" s="3">
        <v>42.97</v>
      </c>
      <c r="I35" s="3">
        <v>145.834</v>
      </c>
      <c r="J35" s="3" t="s">
        <v>170</v>
      </c>
      <c r="K35" s="3">
        <v>871.28700000000003</v>
      </c>
      <c r="L35" s="3" t="s">
        <v>171</v>
      </c>
      <c r="M35" s="3">
        <v>631</v>
      </c>
    </row>
    <row r="36" spans="3:13" x14ac:dyDescent="0.2">
      <c r="C36" s="3" t="s">
        <v>476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>
        <v>-49.139000000000003</v>
      </c>
      <c r="J36" s="3">
        <v>-40.253</v>
      </c>
      <c r="K36" s="3">
        <v>3.8170000000000002</v>
      </c>
      <c r="L36" s="3">
        <v>-39.200000000000003</v>
      </c>
      <c r="M36" s="3">
        <v>-102.9</v>
      </c>
    </row>
    <row r="37" spans="3:13" x14ac:dyDescent="0.2">
      <c r="C37" s="3" t="s">
        <v>477</v>
      </c>
      <c r="D37" s="3">
        <v>106.989</v>
      </c>
      <c r="E37" s="3">
        <v>-418.17700000000002</v>
      </c>
      <c r="F37" s="3">
        <v>-122.724</v>
      </c>
      <c r="G37" s="3">
        <v>-83.29</v>
      </c>
      <c r="H37" s="3">
        <v>102.864</v>
      </c>
      <c r="I37" s="3" t="s">
        <v>478</v>
      </c>
      <c r="J37" s="3" t="s">
        <v>479</v>
      </c>
      <c r="K37" s="3">
        <v>974.995</v>
      </c>
      <c r="L37" s="3" t="s">
        <v>480</v>
      </c>
      <c r="M37" s="3">
        <v>691.80899999999997</v>
      </c>
    </row>
    <row r="38" spans="3:13" x14ac:dyDescent="0.2">
      <c r="C38" s="3" t="s">
        <v>481</v>
      </c>
      <c r="D38" s="3">
        <v>667.16200000000003</v>
      </c>
      <c r="E38" s="3">
        <v>248.98500000000001</v>
      </c>
      <c r="F38" s="3">
        <v>126.261</v>
      </c>
      <c r="G38" s="3">
        <v>42.97</v>
      </c>
      <c r="H38" s="3">
        <v>145.834</v>
      </c>
      <c r="I38" s="3" t="s">
        <v>170</v>
      </c>
      <c r="J38" s="3">
        <v>871.28700000000003</v>
      </c>
      <c r="K38" s="3" t="s">
        <v>171</v>
      </c>
      <c r="L38" s="3">
        <v>631</v>
      </c>
      <c r="M38" s="3" t="s">
        <v>172</v>
      </c>
    </row>
    <row r="40" spans="3:13" x14ac:dyDescent="0.2">
      <c r="C40" s="3" t="s">
        <v>482</v>
      </c>
      <c r="D40" s="3" t="s">
        <v>483</v>
      </c>
      <c r="E40" s="3" t="s">
        <v>484</v>
      </c>
      <c r="F40" s="3" t="s">
        <v>485</v>
      </c>
      <c r="G40" s="3">
        <v>492.815</v>
      </c>
      <c r="H40" s="3">
        <v>721.62699999999995</v>
      </c>
      <c r="I40" s="3">
        <v>883.14200000000005</v>
      </c>
      <c r="J40" s="3" t="s">
        <v>486</v>
      </c>
      <c r="K40" s="3" t="s">
        <v>487</v>
      </c>
      <c r="L40" s="3" t="s">
        <v>488</v>
      </c>
      <c r="M40" s="3" t="s">
        <v>489</v>
      </c>
    </row>
    <row r="41" spans="3:13" x14ac:dyDescent="0.2">
      <c r="C41" s="3" t="s">
        <v>490</v>
      </c>
      <c r="D41" s="3">
        <v>202.911</v>
      </c>
      <c r="E41" s="3">
        <v>216.559</v>
      </c>
      <c r="F41" s="3">
        <v>267.78399999999999</v>
      </c>
      <c r="G41" s="3">
        <v>253.79300000000001</v>
      </c>
      <c r="H41" s="3">
        <v>248.92400000000001</v>
      </c>
      <c r="I41" s="3">
        <v>692.04499999999996</v>
      </c>
      <c r="J41" s="3">
        <v>655.73699999999997</v>
      </c>
      <c r="K41" s="3">
        <v>633.66499999999996</v>
      </c>
      <c r="L41" s="3">
        <v>620.88400000000001</v>
      </c>
      <c r="M41" s="3">
        <v>652.60400000000004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8C47-0905-4452-9EE0-56B942F32CF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491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492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>
        <v>64.12</v>
      </c>
      <c r="J12" s="3">
        <v>62.17</v>
      </c>
      <c r="K12" s="3">
        <v>61.24</v>
      </c>
      <c r="L12" s="3">
        <v>95.08</v>
      </c>
      <c r="M12" s="3">
        <v>98.85</v>
      </c>
    </row>
    <row r="13" spans="3:13" ht="12.75" x14ac:dyDescent="0.2">
      <c r="C13" s="3" t="s">
        <v>493</v>
      </c>
      <c r="D13" s="3" t="s">
        <v>494</v>
      </c>
      <c r="E13" s="3" t="s">
        <v>495</v>
      </c>
      <c r="F13" s="3" t="s">
        <v>496</v>
      </c>
      <c r="G13" s="3" t="s">
        <v>497</v>
      </c>
      <c r="H13" s="3" t="s">
        <v>498</v>
      </c>
      <c r="I13" s="3" t="s">
        <v>499</v>
      </c>
      <c r="J13" s="3" t="s">
        <v>500</v>
      </c>
      <c r="K13" s="3" t="s">
        <v>501</v>
      </c>
      <c r="L13" s="3" t="s">
        <v>502</v>
      </c>
      <c r="M13" s="3" t="s">
        <v>503</v>
      </c>
    </row>
    <row r="14" spans="3:13" ht="12.75" x14ac:dyDescent="0.2"/>
    <row r="15" spans="3:13" ht="12.75" x14ac:dyDescent="0.2">
      <c r="C15" s="3" t="s">
        <v>504</v>
      </c>
      <c r="D15" s="3" t="s">
        <v>505</v>
      </c>
      <c r="E15" s="3" t="s">
        <v>506</v>
      </c>
      <c r="F15" s="3" t="s">
        <v>507</v>
      </c>
      <c r="G15" s="3" t="s">
        <v>508</v>
      </c>
      <c r="H15" s="3" t="s">
        <v>509</v>
      </c>
      <c r="I15" s="3" t="s">
        <v>510</v>
      </c>
      <c r="J15" s="3" t="s">
        <v>511</v>
      </c>
      <c r="K15" s="3" t="s">
        <v>512</v>
      </c>
      <c r="L15" s="3" t="s">
        <v>513</v>
      </c>
      <c r="M15" s="3" t="s">
        <v>514</v>
      </c>
    </row>
    <row r="16" spans="3:13" ht="12.75" x14ac:dyDescent="0.2">
      <c r="C16" s="3" t="s">
        <v>515</v>
      </c>
      <c r="D16" s="3" t="s">
        <v>516</v>
      </c>
      <c r="E16" s="3" t="s">
        <v>517</v>
      </c>
      <c r="F16" s="3" t="s">
        <v>518</v>
      </c>
      <c r="G16" s="3" t="s">
        <v>519</v>
      </c>
      <c r="H16" s="3" t="s">
        <v>520</v>
      </c>
      <c r="I16" s="3" t="s">
        <v>521</v>
      </c>
      <c r="J16" s="3" t="s">
        <v>522</v>
      </c>
      <c r="K16" s="3" t="s">
        <v>523</v>
      </c>
      <c r="L16" s="3" t="s">
        <v>524</v>
      </c>
      <c r="M16" s="3" t="s">
        <v>525</v>
      </c>
    </row>
    <row r="17" spans="3:13" ht="12.75" x14ac:dyDescent="0.2">
      <c r="C17" s="3" t="s">
        <v>526</v>
      </c>
      <c r="D17" s="3" t="s">
        <v>527</v>
      </c>
      <c r="E17" s="3" t="s">
        <v>528</v>
      </c>
      <c r="F17" s="3" t="s">
        <v>529</v>
      </c>
      <c r="G17" s="3" t="s">
        <v>530</v>
      </c>
      <c r="H17" s="3" t="s">
        <v>531</v>
      </c>
      <c r="I17" s="3" t="s">
        <v>532</v>
      </c>
      <c r="J17" s="3" t="s">
        <v>533</v>
      </c>
      <c r="K17" s="3" t="s">
        <v>534</v>
      </c>
      <c r="L17" s="3" t="s">
        <v>535</v>
      </c>
      <c r="M17" s="3" t="s">
        <v>536</v>
      </c>
    </row>
    <row r="18" spans="3:13" ht="12.75" x14ac:dyDescent="0.2">
      <c r="C18" s="3" t="s">
        <v>537</v>
      </c>
      <c r="D18" s="3" t="s">
        <v>538</v>
      </c>
      <c r="E18" s="3" t="s">
        <v>539</v>
      </c>
      <c r="F18" s="3" t="s">
        <v>540</v>
      </c>
      <c r="G18" s="3" t="s">
        <v>541</v>
      </c>
      <c r="H18" s="3" t="s">
        <v>542</v>
      </c>
      <c r="I18" s="3" t="s">
        <v>543</v>
      </c>
      <c r="J18" s="3" t="s">
        <v>544</v>
      </c>
      <c r="K18" s="3" t="s">
        <v>545</v>
      </c>
      <c r="L18" s="3" t="s">
        <v>546</v>
      </c>
      <c r="M18" s="3" t="s">
        <v>547</v>
      </c>
    </row>
    <row r="19" spans="3:13" ht="12.75" x14ac:dyDescent="0.2">
      <c r="C19" s="3" t="s">
        <v>548</v>
      </c>
      <c r="D19" s="3" t="s">
        <v>549</v>
      </c>
      <c r="E19" s="3" t="s">
        <v>550</v>
      </c>
      <c r="F19" s="3" t="s">
        <v>551</v>
      </c>
      <c r="G19" s="3" t="s">
        <v>552</v>
      </c>
      <c r="H19" s="3" t="s">
        <v>553</v>
      </c>
      <c r="I19" s="3" t="s">
        <v>554</v>
      </c>
      <c r="J19" s="3" t="s">
        <v>555</v>
      </c>
      <c r="K19" s="3" t="s">
        <v>556</v>
      </c>
      <c r="L19" s="3" t="s">
        <v>557</v>
      </c>
      <c r="M19" s="3" t="s">
        <v>558</v>
      </c>
    </row>
    <row r="20" spans="3:13" ht="12.75" x14ac:dyDescent="0.2">
      <c r="C20" s="3" t="s">
        <v>559</v>
      </c>
      <c r="D20" s="3" t="s">
        <v>560</v>
      </c>
      <c r="E20" s="3" t="s">
        <v>561</v>
      </c>
      <c r="F20" s="3" t="s">
        <v>562</v>
      </c>
      <c r="G20" s="3" t="s">
        <v>563</v>
      </c>
      <c r="H20" s="3" t="s">
        <v>564</v>
      </c>
      <c r="I20" s="3" t="s">
        <v>565</v>
      </c>
      <c r="J20" s="3" t="s">
        <v>566</v>
      </c>
      <c r="K20" s="3" t="s">
        <v>567</v>
      </c>
      <c r="L20" s="3" t="s">
        <v>568</v>
      </c>
      <c r="M20" s="3" t="s">
        <v>569</v>
      </c>
    </row>
    <row r="21" spans="3:13" ht="12.75" x14ac:dyDescent="0.2">
      <c r="C21" s="3" t="s">
        <v>570</v>
      </c>
      <c r="D21" s="3" t="s">
        <v>571</v>
      </c>
      <c r="E21" s="3" t="s">
        <v>572</v>
      </c>
      <c r="F21" s="3" t="s">
        <v>573</v>
      </c>
      <c r="G21" s="3" t="s">
        <v>574</v>
      </c>
      <c r="H21" s="3" t="s">
        <v>575</v>
      </c>
      <c r="I21" s="3" t="s">
        <v>576</v>
      </c>
      <c r="J21" s="3" t="s">
        <v>576</v>
      </c>
      <c r="K21" s="3" t="s">
        <v>577</v>
      </c>
      <c r="L21" s="3" t="s">
        <v>574</v>
      </c>
      <c r="M21" s="3" t="s">
        <v>578</v>
      </c>
    </row>
    <row r="22" spans="3:13" ht="12.75" x14ac:dyDescent="0.2">
      <c r="C22" s="3" t="s">
        <v>579</v>
      </c>
      <c r="D22" s="3" t="s">
        <v>536</v>
      </c>
      <c r="E22" s="3" t="s">
        <v>580</v>
      </c>
      <c r="F22" s="3" t="s">
        <v>581</v>
      </c>
      <c r="G22" s="3" t="s">
        <v>536</v>
      </c>
      <c r="H22" s="3" t="s">
        <v>582</v>
      </c>
      <c r="I22" s="3" t="s">
        <v>583</v>
      </c>
      <c r="J22" s="3" t="s">
        <v>584</v>
      </c>
      <c r="K22" s="3" t="s">
        <v>584</v>
      </c>
      <c r="L22" s="3" t="s">
        <v>571</v>
      </c>
      <c r="M22" s="3" t="s">
        <v>578</v>
      </c>
    </row>
    <row r="23" spans="3:13" ht="12.75" x14ac:dyDescent="0.2"/>
    <row r="24" spans="3:13" ht="12.75" x14ac:dyDescent="0.2">
      <c r="C24" s="3" t="s">
        <v>585</v>
      </c>
      <c r="D24" s="3" t="s">
        <v>586</v>
      </c>
      <c r="E24" s="3" t="s">
        <v>587</v>
      </c>
      <c r="F24" s="3" t="s">
        <v>588</v>
      </c>
      <c r="G24" s="3" t="s">
        <v>589</v>
      </c>
      <c r="H24" s="3" t="s">
        <v>590</v>
      </c>
      <c r="I24" s="3" t="s">
        <v>591</v>
      </c>
      <c r="J24" s="3" t="s">
        <v>592</v>
      </c>
      <c r="K24" s="3" t="s">
        <v>593</v>
      </c>
      <c r="L24" s="3" t="s">
        <v>594</v>
      </c>
      <c r="M24" s="3" t="s">
        <v>547</v>
      </c>
    </row>
    <row r="25" spans="3:13" ht="12.75" x14ac:dyDescent="0.2">
      <c r="C25" s="3" t="s">
        <v>595</v>
      </c>
      <c r="D25" s="3" t="s">
        <v>596</v>
      </c>
      <c r="E25" s="3" t="s">
        <v>597</v>
      </c>
      <c r="F25" s="3" t="s">
        <v>575</v>
      </c>
      <c r="G25" s="3" t="s">
        <v>598</v>
      </c>
      <c r="H25" s="3" t="s">
        <v>584</v>
      </c>
      <c r="I25" s="3" t="s">
        <v>578</v>
      </c>
      <c r="J25" s="3" t="s">
        <v>577</v>
      </c>
      <c r="K25" s="3" t="s">
        <v>577</v>
      </c>
      <c r="L25" s="3" t="s">
        <v>599</v>
      </c>
      <c r="M25" s="3" t="s">
        <v>573</v>
      </c>
    </row>
    <row r="26" spans="3:13" ht="12.75" x14ac:dyDescent="0.2">
      <c r="C26" s="3" t="s">
        <v>600</v>
      </c>
      <c r="D26" s="3" t="s">
        <v>601</v>
      </c>
      <c r="E26" s="3" t="s">
        <v>602</v>
      </c>
      <c r="F26" s="3" t="s">
        <v>529</v>
      </c>
      <c r="G26" s="3" t="s">
        <v>603</v>
      </c>
      <c r="H26" s="3" t="s">
        <v>604</v>
      </c>
      <c r="I26" s="3" t="s">
        <v>605</v>
      </c>
      <c r="J26" s="3" t="s">
        <v>606</v>
      </c>
      <c r="K26" s="3" t="s">
        <v>607</v>
      </c>
      <c r="L26" s="3" t="s">
        <v>608</v>
      </c>
      <c r="M26" s="3" t="s">
        <v>609</v>
      </c>
    </row>
    <row r="27" spans="3:13" ht="12.75" x14ac:dyDescent="0.2">
      <c r="C27" s="3" t="s">
        <v>610</v>
      </c>
      <c r="D27" s="3" t="s">
        <v>536</v>
      </c>
      <c r="E27" s="3" t="s">
        <v>547</v>
      </c>
      <c r="F27" s="3" t="s">
        <v>571</v>
      </c>
      <c r="G27" s="3" t="s">
        <v>611</v>
      </c>
      <c r="H27" s="3" t="s">
        <v>612</v>
      </c>
      <c r="I27" s="3" t="s">
        <v>599</v>
      </c>
      <c r="J27" s="3" t="s">
        <v>573</v>
      </c>
      <c r="K27" s="3" t="s">
        <v>573</v>
      </c>
      <c r="L27" s="3" t="s">
        <v>599</v>
      </c>
      <c r="M27" s="3" t="s">
        <v>613</v>
      </c>
    </row>
    <row r="28" spans="3:13" ht="12.75" x14ac:dyDescent="0.2"/>
    <row r="29" spans="3:13" ht="12.75" x14ac:dyDescent="0.2">
      <c r="C29" s="3" t="s">
        <v>614</v>
      </c>
      <c r="D29" s="3">
        <v>6.7</v>
      </c>
      <c r="E29" s="3">
        <v>6.2</v>
      </c>
      <c r="F29" s="3">
        <v>6</v>
      </c>
      <c r="G29" s="3">
        <v>5.5</v>
      </c>
      <c r="H29" s="3">
        <v>6.4</v>
      </c>
      <c r="I29" s="3">
        <v>6.4</v>
      </c>
      <c r="J29" s="3">
        <v>5.7</v>
      </c>
      <c r="K29" s="3">
        <v>5.8</v>
      </c>
      <c r="L29" s="3">
        <v>6.1</v>
      </c>
      <c r="M29" s="3">
        <v>7.2</v>
      </c>
    </row>
    <row r="30" spans="3:13" ht="12.75" x14ac:dyDescent="0.2">
      <c r="C30" s="3" t="s">
        <v>615</v>
      </c>
      <c r="D30" s="3">
        <v>5</v>
      </c>
      <c r="E30" s="3">
        <v>4</v>
      </c>
      <c r="F30" s="3">
        <v>4</v>
      </c>
      <c r="G30" s="3">
        <v>3</v>
      </c>
      <c r="H30" s="3">
        <v>8</v>
      </c>
      <c r="I30" s="3">
        <v>8</v>
      </c>
      <c r="J30" s="3">
        <v>5</v>
      </c>
      <c r="K30" s="3">
        <v>6</v>
      </c>
      <c r="L30" s="3">
        <v>7</v>
      </c>
      <c r="M30" s="3">
        <v>8</v>
      </c>
    </row>
    <row r="31" spans="3:13" ht="12.75" x14ac:dyDescent="0.2">
      <c r="C31" s="3" t="s">
        <v>616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>
        <v>2.3477999999999999</v>
      </c>
      <c r="J31" s="3">
        <v>2.3372999999999999</v>
      </c>
      <c r="K31" s="3">
        <v>2.2904</v>
      </c>
      <c r="L31" s="3">
        <v>2.3267000000000002</v>
      </c>
      <c r="M31" s="3">
        <v>2.5996000000000001</v>
      </c>
    </row>
    <row r="32" spans="3:13" ht="12.75" x14ac:dyDescent="0.2">
      <c r="C32" s="3" t="s">
        <v>617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618</v>
      </c>
      <c r="J32" s="3" t="s">
        <v>618</v>
      </c>
      <c r="K32" s="3" t="s">
        <v>618</v>
      </c>
      <c r="L32" s="3" t="s">
        <v>618</v>
      </c>
      <c r="M32" s="3" t="s">
        <v>618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67D7-D20E-4F0E-BCB5-BDA4E5BAAF33}">
  <dimension ref="A3:BJ22"/>
  <sheetViews>
    <sheetView showGridLines="0" tabSelected="1" topLeftCell="W1" workbookViewId="0">
      <selection activeCell="AL20" sqref="AL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619</v>
      </c>
      <c r="C3" s="9"/>
      <c r="D3" s="9"/>
      <c r="E3" s="9"/>
      <c r="F3" s="9"/>
      <c r="H3" s="9" t="s">
        <v>620</v>
      </c>
      <c r="I3" s="9"/>
      <c r="J3" s="9"/>
      <c r="K3" s="9"/>
      <c r="L3" s="9"/>
      <c r="N3" s="11" t="s">
        <v>621</v>
      </c>
      <c r="O3" s="11"/>
      <c r="P3" s="11"/>
      <c r="Q3" s="11"/>
      <c r="R3" s="11"/>
      <c r="S3" s="11"/>
      <c r="T3" s="11"/>
      <c r="V3" s="9" t="s">
        <v>622</v>
      </c>
      <c r="W3" s="9"/>
      <c r="X3" s="9"/>
      <c r="Y3" s="9"/>
      <c r="AA3" s="9" t="s">
        <v>623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624</v>
      </c>
      <c r="C4" s="15" t="s">
        <v>625</v>
      </c>
      <c r="D4" s="14" t="s">
        <v>626</v>
      </c>
      <c r="E4" s="15" t="s">
        <v>627</v>
      </c>
      <c r="F4" s="14" t="s">
        <v>628</v>
      </c>
      <c r="H4" s="16" t="s">
        <v>629</v>
      </c>
      <c r="I4" s="17" t="s">
        <v>630</v>
      </c>
      <c r="J4" s="16" t="s">
        <v>631</v>
      </c>
      <c r="K4" s="17" t="s">
        <v>632</v>
      </c>
      <c r="L4" s="16" t="s">
        <v>633</v>
      </c>
      <c r="N4" s="18" t="s">
        <v>634</v>
      </c>
      <c r="O4" s="19" t="s">
        <v>635</v>
      </c>
      <c r="P4" s="18" t="s">
        <v>636</v>
      </c>
      <c r="Q4" s="19" t="s">
        <v>637</v>
      </c>
      <c r="R4" s="18" t="s">
        <v>638</v>
      </c>
      <c r="S4" s="19" t="s">
        <v>639</v>
      </c>
      <c r="T4" s="18" t="s">
        <v>640</v>
      </c>
      <c r="V4" s="19" t="s">
        <v>641</v>
      </c>
      <c r="W4" s="18" t="s">
        <v>642</v>
      </c>
      <c r="X4" s="19" t="s">
        <v>643</v>
      </c>
      <c r="Y4" s="18" t="s">
        <v>644</v>
      </c>
      <c r="AA4" s="20" t="s">
        <v>142</v>
      </c>
      <c r="AB4" s="21" t="s">
        <v>526</v>
      </c>
      <c r="AC4" s="20" t="s">
        <v>537</v>
      </c>
      <c r="AD4" s="21" t="s">
        <v>559</v>
      </c>
      <c r="AE4" s="20" t="s">
        <v>570</v>
      </c>
      <c r="AF4" s="21" t="s">
        <v>579</v>
      </c>
      <c r="AG4" s="20" t="s">
        <v>585</v>
      </c>
      <c r="AH4" s="21" t="s">
        <v>595</v>
      </c>
      <c r="AI4" s="20" t="s">
        <v>616</v>
      </c>
      <c r="AJ4" s="22"/>
      <c r="AK4" s="21" t="s">
        <v>614</v>
      </c>
      <c r="AL4" s="20" t="s">
        <v>615</v>
      </c>
    </row>
    <row r="5" spans="1:62" ht="63" x14ac:dyDescent="0.2">
      <c r="A5" s="23" t="s">
        <v>645</v>
      </c>
      <c r="B5" s="18" t="s">
        <v>646</v>
      </c>
      <c r="C5" s="24" t="s">
        <v>647</v>
      </c>
      <c r="D5" s="25" t="s">
        <v>648</v>
      </c>
      <c r="E5" s="19" t="s">
        <v>649</v>
      </c>
      <c r="F5" s="18" t="s">
        <v>646</v>
      </c>
      <c r="H5" s="19" t="s">
        <v>650</v>
      </c>
      <c r="I5" s="18" t="s">
        <v>651</v>
      </c>
      <c r="J5" s="19" t="s">
        <v>652</v>
      </c>
      <c r="K5" s="18" t="s">
        <v>653</v>
      </c>
      <c r="L5" s="19" t="s">
        <v>654</v>
      </c>
      <c r="N5" s="18" t="s">
        <v>655</v>
      </c>
      <c r="O5" s="19" t="s">
        <v>656</v>
      </c>
      <c r="P5" s="18" t="s">
        <v>657</v>
      </c>
      <c r="Q5" s="19" t="s">
        <v>658</v>
      </c>
      <c r="R5" s="18" t="s">
        <v>659</v>
      </c>
      <c r="S5" s="19" t="s">
        <v>660</v>
      </c>
      <c r="T5" s="18" t="s">
        <v>661</v>
      </c>
      <c r="V5" s="19" t="s">
        <v>662</v>
      </c>
      <c r="W5" s="18" t="s">
        <v>663</v>
      </c>
      <c r="X5" s="19" t="s">
        <v>664</v>
      </c>
      <c r="Y5" s="18" t="s">
        <v>665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1.0359676527675254</v>
      </c>
      <c r="C7" s="31">
        <f>(Sheet!D18-Sheet!D15)/Sheet!D35</f>
        <v>0.69143389937574806</v>
      </c>
      <c r="D7" s="31">
        <f>Sheet!D12/Sheet!D35</f>
        <v>0.29720768347004395</v>
      </c>
      <c r="E7" s="31">
        <f>Sheet2!D20/Sheet!D35</f>
        <v>1.5201132233323105</v>
      </c>
      <c r="F7" s="31">
        <f>Sheet!D18/Sheet!D35</f>
        <v>1.0359676527675254</v>
      </c>
      <c r="G7" s="29"/>
      <c r="H7" s="32">
        <f>sheet1!D33/Sheet!D51</f>
        <v>0.18539680000844708</v>
      </c>
      <c r="I7" s="32">
        <f>sheet1!D33/sheet1!D12</f>
        <v>0.26511218573803247</v>
      </c>
      <c r="J7" s="32">
        <f>sheet1!D12/Sheet!D27</f>
        <v>0.37493039707124398</v>
      </c>
      <c r="K7" s="32">
        <f>sheet1!D30/Sheet!D27</f>
        <v>9.939861706718589E-2</v>
      </c>
      <c r="L7" s="32">
        <f>sheet1!D38</f>
        <v>2.19</v>
      </c>
      <c r="M7" s="29"/>
      <c r="N7" s="32">
        <f>Sheet!D40/Sheet!D27</f>
        <v>0.46386012561890455</v>
      </c>
      <c r="O7" s="32">
        <f>Sheet!D51/Sheet!D27</f>
        <v>0.53613987438109545</v>
      </c>
      <c r="P7" s="32">
        <f>Sheet!D40/Sheet!D51</f>
        <v>0.86518490376111545</v>
      </c>
      <c r="Q7" s="31">
        <f>sheet1!D24/sheet1!D26</f>
        <v>-113.36325517713503</v>
      </c>
      <c r="R7" s="31">
        <f>ABS(Sheet2!D20/(sheet1!D26+Sheet2!D30))</f>
        <v>11.637694356623728</v>
      </c>
      <c r="S7" s="31">
        <f>Sheet!D40/sheet1!D43</f>
        <v>2.8237288773763054</v>
      </c>
      <c r="T7" s="31">
        <f>Sheet2!D20/Sheet!D40</f>
        <v>0.38559419282014867</v>
      </c>
      <c r="V7" s="31">
        <f>ABS(sheet1!D15/Sheet!D15)</f>
        <v>5.4162087308216469</v>
      </c>
      <c r="W7" s="31">
        <f>sheet1!D12/Sheet!D14</f>
        <v>13.466000225912122</v>
      </c>
      <c r="X7" s="31">
        <f>sheet1!D12/Sheet!D27</f>
        <v>0.37493039707124398</v>
      </c>
      <c r="Y7" s="31">
        <f>sheet1!D12/(Sheet!D18-Sheet!D35)</f>
        <v>88.592501764946277</v>
      </c>
      <c r="AA7" s="17" t="str">
        <f>sheet1!D43</f>
        <v>3,133.962</v>
      </c>
      <c r="AB7" s="17" t="str">
        <f>Sheet3!D17</f>
        <v>9.1x</v>
      </c>
      <c r="AC7" s="17" t="str">
        <f>Sheet3!D18</f>
        <v>11.4x</v>
      </c>
      <c r="AD7" s="17" t="str">
        <f>Sheet3!D20</f>
        <v>28.7x</v>
      </c>
      <c r="AE7" s="17" t="str">
        <f>Sheet3!D21</f>
        <v>2.3x</v>
      </c>
      <c r="AF7" s="17" t="str">
        <f>Sheet3!D22</f>
        <v>4.1x</v>
      </c>
      <c r="AG7" s="17" t="str">
        <f>Sheet3!D24</f>
        <v>14.4x</v>
      </c>
      <c r="AH7" s="17" t="str">
        <f>Sheet3!D25</f>
        <v>2.9x</v>
      </c>
      <c r="AI7" s="17" t="str">
        <f>Sheet3!D31</f>
        <v/>
      </c>
      <c r="AK7" s="17">
        <f>Sheet3!D29</f>
        <v>6.7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0.88171073111975229</v>
      </c>
      <c r="C8" s="34">
        <f>(Sheet!E18-Sheet!E15)/Sheet!E35</f>
        <v>0.58780728503306701</v>
      </c>
      <c r="D8" s="34">
        <f>Sheet!E12/Sheet!E35</f>
        <v>9.7816171519400585E-2</v>
      </c>
      <c r="E8" s="34">
        <f>Sheet2!E20/Sheet!E35</f>
        <v>1.1892629087803357</v>
      </c>
      <c r="F8" s="34">
        <f>Sheet!E18/Sheet!E35</f>
        <v>0.88171073111975229</v>
      </c>
      <c r="G8" s="29"/>
      <c r="H8" s="35">
        <f>sheet1!E33/Sheet!E51</f>
        <v>0.17470433130804319</v>
      </c>
      <c r="I8" s="35">
        <f>sheet1!E33/sheet1!E12</f>
        <v>0.23608984016384577</v>
      </c>
      <c r="J8" s="35">
        <f>sheet1!E12/Sheet!E27</f>
        <v>0.36707286932393263</v>
      </c>
      <c r="K8" s="35">
        <f>sheet1!E30/Sheet!E27</f>
        <v>8.6662175047171497E-2</v>
      </c>
      <c r="L8" s="35">
        <f>sheet1!E38</f>
        <v>2.12</v>
      </c>
      <c r="M8" s="29"/>
      <c r="N8" s="35">
        <f>Sheet!E40/Sheet!E27</f>
        <v>0.50394942752800842</v>
      </c>
      <c r="O8" s="35">
        <f>Sheet!E51/Sheet!E27</f>
        <v>0.49605052375242215</v>
      </c>
      <c r="P8" s="35">
        <f>Sheet!E40/Sheet!E51</f>
        <v>1.0159235872100976</v>
      </c>
      <c r="Q8" s="34">
        <f>sheet1!E24/sheet1!E26</f>
        <v>-56.48683715266246</v>
      </c>
      <c r="R8" s="34">
        <f>ABS(Sheet2!E20/(sheet1!E26+Sheet2!E30))</f>
        <v>4.8497196411406609</v>
      </c>
      <c r="S8" s="34">
        <f>Sheet!E40/sheet1!E43</f>
        <v>3.1561837686561467</v>
      </c>
      <c r="T8" s="34">
        <f>Sheet2!E20/Sheet!E40</f>
        <v>0.29265562896556913</v>
      </c>
      <c r="U8" s="12"/>
      <c r="V8" s="34">
        <f>ABS(sheet1!E15/Sheet!E15)</f>
        <v>5.9736857934563359</v>
      </c>
      <c r="W8" s="34">
        <f>sheet1!E12/Sheet!E14</f>
        <v>9.1892600931317183</v>
      </c>
      <c r="X8" s="34">
        <f>sheet1!E12/Sheet!E27</f>
        <v>0.36707286932393263</v>
      </c>
      <c r="Y8" s="34">
        <f>sheet1!E12/(Sheet!E18-Sheet!E35)</f>
        <v>-25.023092149399869</v>
      </c>
      <c r="Z8" s="12"/>
      <c r="AA8" s="36" t="str">
        <f>sheet1!E43</f>
        <v>3,277.338</v>
      </c>
      <c r="AB8" s="36" t="str">
        <f>Sheet3!E17</f>
        <v>11.9x</v>
      </c>
      <c r="AC8" s="36" t="str">
        <f>Sheet3!E18</f>
        <v>16.3x</v>
      </c>
      <c r="AD8" s="36" t="str">
        <f>Sheet3!E20</f>
        <v>36.3x</v>
      </c>
      <c r="AE8" s="36" t="str">
        <f>Sheet3!E21</f>
        <v>2.6x</v>
      </c>
      <c r="AF8" s="36" t="str">
        <f>Sheet3!E22</f>
        <v>5.0x</v>
      </c>
      <c r="AG8" s="36" t="str">
        <f>Sheet3!E24</f>
        <v>21.6x</v>
      </c>
      <c r="AH8" s="36" t="str">
        <f>Sheet3!E25</f>
        <v>3.3x</v>
      </c>
      <c r="AI8" s="36" t="str">
        <f>Sheet3!E31</f>
        <v/>
      </c>
      <c r="AK8" s="36">
        <f>Sheet3!E29</f>
        <v>6.2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0.88895214709347803</v>
      </c>
      <c r="C9" s="31">
        <f>(Sheet!F18-Sheet!F15)/Sheet!F35</f>
        <v>0.46021705265172891</v>
      </c>
      <c r="D9" s="31">
        <f>Sheet!F12/Sheet!F35</f>
        <v>5.2089418497579136E-2</v>
      </c>
      <c r="E9" s="31">
        <f>Sheet2!F20/Sheet!F35</f>
        <v>1.3382938767158101</v>
      </c>
      <c r="F9" s="31">
        <f>Sheet!F18/Sheet!F35</f>
        <v>0.88895214709347803</v>
      </c>
      <c r="G9" s="29"/>
      <c r="H9" s="32">
        <f>sheet1!F33/Sheet!F51</f>
        <v>0.15151519059950608</v>
      </c>
      <c r="I9" s="32">
        <f>sheet1!F33/sheet1!F12</f>
        <v>0.2193058604235997</v>
      </c>
      <c r="J9" s="32">
        <f>sheet1!F12/Sheet!F27</f>
        <v>0.33150153181663355</v>
      </c>
      <c r="K9" s="32">
        <f>sheet1!F30/Sheet!F27</f>
        <v>7.270022866678813E-2</v>
      </c>
      <c r="L9" s="32">
        <f>sheet1!F38</f>
        <v>1.85</v>
      </c>
      <c r="M9" s="29"/>
      <c r="N9" s="32">
        <f>Sheet!F40/Sheet!F27</f>
        <v>0.52017861457235881</v>
      </c>
      <c r="O9" s="32">
        <f>Sheet!F51/Sheet!F27</f>
        <v>0.47982138542764124</v>
      </c>
      <c r="P9" s="32">
        <f>Sheet!F40/Sheet!F51</f>
        <v>1.0841088587761656</v>
      </c>
      <c r="Q9" s="31">
        <f>sheet1!F24/sheet1!F26</f>
        <v>-10.879738347428633</v>
      </c>
      <c r="R9" s="31">
        <f>ABS(Sheet2!F20/(sheet1!F26+Sheet2!F30))</f>
        <v>3.5424232066630483</v>
      </c>
      <c r="S9" s="31">
        <f>Sheet!F40/sheet1!F43</f>
        <v>3.8504235669285833</v>
      </c>
      <c r="T9" s="31">
        <f>Sheet2!F20/Sheet!F40</f>
        <v>0.25729061103989986</v>
      </c>
      <c r="V9" s="31">
        <f>ABS(sheet1!F15/Sheet!F15)</f>
        <v>4.7022679444161648</v>
      </c>
      <c r="W9" s="31">
        <f>sheet1!F12/Sheet!F14</f>
        <v>12.373925256529311</v>
      </c>
      <c r="X9" s="31">
        <f>sheet1!F12/Sheet!F27</f>
        <v>0.33150153181663355</v>
      </c>
      <c r="Y9" s="31">
        <f>sheet1!F12/(Sheet!F18-Sheet!F35)</f>
        <v>-29.850419062904013</v>
      </c>
      <c r="AA9" s="17" t="str">
        <f>sheet1!F43</f>
        <v>3,274.453</v>
      </c>
      <c r="AB9" s="17" t="str">
        <f>Sheet3!F17</f>
        <v>5.9x</v>
      </c>
      <c r="AC9" s="17" t="str">
        <f>Sheet3!F18</f>
        <v>8.1x</v>
      </c>
      <c r="AD9" s="17" t="str">
        <f>Sheet3!F20</f>
        <v>18.0x</v>
      </c>
      <c r="AE9" s="17" t="str">
        <f>Sheet3!F21</f>
        <v>1.4x</v>
      </c>
      <c r="AF9" s="17" t="str">
        <f>Sheet3!F22</f>
        <v>2.5x</v>
      </c>
      <c r="AG9" s="17" t="str">
        <f>Sheet3!F24</f>
        <v>9.7x</v>
      </c>
      <c r="AH9" s="17" t="str">
        <f>Sheet3!F25</f>
        <v>1.7x</v>
      </c>
      <c r="AI9" s="17" t="str">
        <f>Sheet3!F31</f>
        <v/>
      </c>
      <c r="AK9" s="17">
        <f>Sheet3!F29</f>
        <v>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0.82144941604359556</v>
      </c>
      <c r="C10" s="34">
        <f>(Sheet!G18-Sheet!G15)/Sheet!G35</f>
        <v>0.36888605499643229</v>
      </c>
      <c r="D10" s="34">
        <f>Sheet!G12/Sheet!G35</f>
        <v>1.8856697001798341E-2</v>
      </c>
      <c r="E10" s="34">
        <f>Sheet2!G20/Sheet!G35</f>
        <v>0.74248650366031432</v>
      </c>
      <c r="F10" s="34">
        <f>Sheet!G18/Sheet!G35</f>
        <v>0.82144941604359556</v>
      </c>
      <c r="G10" s="29"/>
      <c r="H10" s="35">
        <f>sheet1!G33/Sheet!G51</f>
        <v>3.9395061536646368E-2</v>
      </c>
      <c r="I10" s="35">
        <f>sheet1!G33/sheet1!G12</f>
        <v>8.2376974688696356E-2</v>
      </c>
      <c r="J10" s="35">
        <f>sheet1!G12/Sheet!G27</f>
        <v>0.22723847308537601</v>
      </c>
      <c r="K10" s="35">
        <f>sheet1!G30/Sheet!G27</f>
        <v>1.8719217945652029E-2</v>
      </c>
      <c r="L10" s="35">
        <f>sheet1!G38</f>
        <v>0.32</v>
      </c>
      <c r="M10" s="29"/>
      <c r="N10" s="35">
        <f>Sheet!G40/Sheet!G27</f>
        <v>0.52483338734630736</v>
      </c>
      <c r="O10" s="35">
        <f>Sheet!G51/Sheet!G27</f>
        <v>0.47516661265369264</v>
      </c>
      <c r="P10" s="35">
        <f>Sheet!G40/Sheet!G51</f>
        <v>1.1045249673903594</v>
      </c>
      <c r="Q10" s="34">
        <f>sheet1!G24/sheet1!G26</f>
        <v>-2.3425468010697386</v>
      </c>
      <c r="R10" s="34">
        <f>ABS(Sheet2!G20/(sheet1!G26+Sheet2!G30))</f>
        <v>6.6666653532603339</v>
      </c>
      <c r="S10" s="34">
        <f>Sheet!G40/sheet1!G43</f>
        <v>7.4596398073099763</v>
      </c>
      <c r="T10" s="34">
        <f>Sheet2!G20/Sheet!G40</f>
        <v>0.13913425825647432</v>
      </c>
      <c r="U10" s="12"/>
      <c r="V10" s="34">
        <f>ABS(sheet1!G15/Sheet!G15)</f>
        <v>3.963540666701574</v>
      </c>
      <c r="W10" s="34">
        <f>sheet1!G12/Sheet!G14</f>
        <v>9.182671647621838</v>
      </c>
      <c r="X10" s="34">
        <f>sheet1!G12/Sheet!G27</f>
        <v>0.22723847308537601</v>
      </c>
      <c r="Y10" s="34">
        <f>sheet1!G12/(Sheet!G18-Sheet!G35)</f>
        <v>-12.940576344086022</v>
      </c>
      <c r="Z10" s="12"/>
      <c r="AA10" s="36" t="str">
        <f>sheet1!G43</f>
        <v>1,630.183</v>
      </c>
      <c r="AB10" s="36" t="str">
        <f>Sheet3!G17</f>
        <v>12.7x</v>
      </c>
      <c r="AC10" s="36" t="str">
        <f>Sheet3!G18</f>
        <v>25.0x</v>
      </c>
      <c r="AD10" s="36" t="str">
        <f>Sheet3!G20</f>
        <v>175.0x</v>
      </c>
      <c r="AE10" s="36" t="str">
        <f>Sheet3!G21</f>
        <v>1.5x</v>
      </c>
      <c r="AF10" s="36" t="str">
        <f>Sheet3!G22</f>
        <v>4.1x</v>
      </c>
      <c r="AG10" s="36" t="str">
        <f>Sheet3!G24</f>
        <v>31.8x</v>
      </c>
      <c r="AH10" s="36" t="str">
        <f>Sheet3!G25</f>
        <v>1.9x</v>
      </c>
      <c r="AI10" s="36" t="str">
        <f>Sheet3!G31</f>
        <v/>
      </c>
      <c r="AK10" s="36">
        <f>Sheet3!G29</f>
        <v>5.5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2.0742823549739873</v>
      </c>
      <c r="C11" s="31">
        <f>(Sheet!H18-Sheet!H15)/Sheet!H35</f>
        <v>1.5823969795701924</v>
      </c>
      <c r="D11" s="31">
        <f>Sheet!H12/Sheet!H35</f>
        <v>7.2409481941075007E-2</v>
      </c>
      <c r="E11" s="31">
        <f>Sheet2!H20/Sheet!H35</f>
        <v>0.76466943195145221</v>
      </c>
      <c r="F11" s="31">
        <f>Sheet!H18/Sheet!H35</f>
        <v>2.0742823549739873</v>
      </c>
      <c r="G11" s="29"/>
      <c r="H11" s="32">
        <f>sheet1!H33/Sheet!H51</f>
        <v>3.9383341337396002E-2</v>
      </c>
      <c r="I11" s="32">
        <f>sheet1!H33/sheet1!H12</f>
        <v>8.1546107258954573E-2</v>
      </c>
      <c r="J11" s="32">
        <f>sheet1!H12/Sheet!H27</f>
        <v>0.23591010755594508</v>
      </c>
      <c r="K11" s="32">
        <f>sheet1!H30/Sheet!H27</f>
        <v>1.9237550934228607E-2</v>
      </c>
      <c r="L11" s="32">
        <f>sheet1!H38</f>
        <v>0.23</v>
      </c>
      <c r="M11" s="29"/>
      <c r="N11" s="32">
        <f>Sheet!H40/Sheet!H27</f>
        <v>0.51153075688979677</v>
      </c>
      <c r="O11" s="32">
        <f>Sheet!H51/Sheet!H27</f>
        <v>0.48846924311020323</v>
      </c>
      <c r="P11" s="32">
        <f>Sheet!H40/Sheet!H51</f>
        <v>1.0472118032094615</v>
      </c>
      <c r="Q11" s="31">
        <f>sheet1!H24/sheet1!H26</f>
        <v>-0.85643743699596775</v>
      </c>
      <c r="R11" s="31">
        <f>ABS(Sheet2!H20/(sheet1!H26+Sheet2!H30))</f>
        <v>1.745015279639498</v>
      </c>
      <c r="S11" s="31">
        <f>Sheet!H40/sheet1!H43</f>
        <v>6.7298781189800581</v>
      </c>
      <c r="T11" s="31">
        <f>Sheet2!H20/Sheet!H40</f>
        <v>0.14088558993207284</v>
      </c>
      <c r="V11" s="31">
        <f>ABS(sheet1!H15/Sheet!H15)</f>
        <v>3.8210648190207395</v>
      </c>
      <c r="W11" s="31">
        <f>sheet1!H12/Sheet!H14</f>
        <v>10.282053583083149</v>
      </c>
      <c r="X11" s="31">
        <f>sheet1!H12/Sheet!H27</f>
        <v>0.23591010755594508</v>
      </c>
      <c r="Y11" s="31">
        <f>sheet1!H12/(Sheet!H18-Sheet!H35)</f>
        <v>2.3300407094763234</v>
      </c>
      <c r="AA11" s="17" t="str">
        <f>sheet1!H43</f>
        <v>1,624.289</v>
      </c>
      <c r="AB11" s="17" t="str">
        <f>Sheet3!H17</f>
        <v>15.3x</v>
      </c>
      <c r="AC11" s="17" t="str">
        <f>Sheet3!H18</f>
        <v>34.0x</v>
      </c>
      <c r="AD11" s="17" t="str">
        <f>Sheet3!H20</f>
        <v>59.8x</v>
      </c>
      <c r="AE11" s="17" t="str">
        <f>Sheet3!H21</f>
        <v>1.7x</v>
      </c>
      <c r="AF11" s="17" t="str">
        <f>Sheet3!H22</f>
        <v>4.9x</v>
      </c>
      <c r="AG11" s="17" t="str">
        <f>Sheet3!H24</f>
        <v>88.3x</v>
      </c>
      <c r="AH11" s="17" t="str">
        <f>Sheet3!H25</f>
        <v>2.0x</v>
      </c>
      <c r="AI11" s="17" t="str">
        <f>Sheet3!H31</f>
        <v/>
      </c>
      <c r="AK11" s="17">
        <f>Sheet3!H29</f>
        <v>6.4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1.3991602259554889</v>
      </c>
      <c r="C12" s="34">
        <f>(Sheet!I18-Sheet!I15)/Sheet!I35</f>
        <v>0.80923816491853651</v>
      </c>
      <c r="D12" s="34">
        <f>Sheet!I12/Sheet!I35</f>
        <v>0.27762450703641028</v>
      </c>
      <c r="E12" s="34">
        <f>Sheet2!I20/Sheet!I35</f>
        <v>0.24619077185520255</v>
      </c>
      <c r="F12" s="34">
        <f>Sheet!I18/Sheet!I35</f>
        <v>1.3991602259554889</v>
      </c>
      <c r="G12" s="29"/>
      <c r="H12" s="35">
        <f>sheet1!I33/Sheet!I51</f>
        <v>0.1462845561275907</v>
      </c>
      <c r="I12" s="35">
        <f>sheet1!I33/sheet1!I12</f>
        <v>0.19033668632252426</v>
      </c>
      <c r="J12" s="35">
        <f>sheet1!I12/Sheet!I27</f>
        <v>0.41255330117927547</v>
      </c>
      <c r="K12" s="35">
        <f>sheet1!I30/Sheet!I27</f>
        <v>7.8524028277881644E-2</v>
      </c>
      <c r="L12" s="35">
        <f>sheet1!I38</f>
        <v>-6.8000000000000005E-2</v>
      </c>
      <c r="M12" s="29"/>
      <c r="N12" s="35">
        <f>Sheet!I40/Sheet!I27</f>
        <v>0.46321040062908436</v>
      </c>
      <c r="O12" s="35">
        <f>Sheet!I51/Sheet!I27</f>
        <v>0.53678959937091575</v>
      </c>
      <c r="P12" s="35">
        <f>Sheet!I40/Sheet!I51</f>
        <v>0.86292730181795319</v>
      </c>
      <c r="Q12" s="34">
        <f>sheet1!I24/sheet1!I26</f>
        <v>-0.73728756998219691</v>
      </c>
      <c r="R12" s="34">
        <f>ABS(Sheet2!I20/(sheet1!I26+Sheet2!I30))</f>
        <v>4.2396651181940239</v>
      </c>
      <c r="S12" s="34">
        <f>Sheet!I40/sheet1!I43</f>
        <v>5.6011157576677917</v>
      </c>
      <c r="T12" s="34">
        <f>Sheet2!I20/Sheet!I40</f>
        <v>9.7357311861934651E-2</v>
      </c>
      <c r="U12" s="12"/>
      <c r="V12" s="34">
        <f>ABS(sheet1!I15/Sheet!I15)</f>
        <v>2.7211712485549291</v>
      </c>
      <c r="W12" s="34">
        <f>sheet1!I12/Sheet!I14</f>
        <v>6.8361255364191411</v>
      </c>
      <c r="X12" s="34">
        <f>sheet1!I12/Sheet!I27</f>
        <v>0.41255330117927547</v>
      </c>
      <c r="Y12" s="34">
        <f>sheet1!I12/(Sheet!I18-Sheet!I35)</f>
        <v>5.6423198347429544</v>
      </c>
      <c r="Z12" s="12"/>
      <c r="AA12" s="36" t="str">
        <f>sheet1!I43</f>
        <v>5,136.42</v>
      </c>
      <c r="AB12" s="36" t="str">
        <f>Sheet3!I17</f>
        <v>12.5x</v>
      </c>
      <c r="AC12" s="36" t="str">
        <f>Sheet3!I18</f>
        <v>22.3x</v>
      </c>
      <c r="AD12" s="36" t="str">
        <f>Sheet3!I20</f>
        <v>-14.3x</v>
      </c>
      <c r="AE12" s="36" t="str">
        <f>Sheet3!I21</f>
        <v>1.1x</v>
      </c>
      <c r="AF12" s="36" t="str">
        <f>Sheet3!I22</f>
        <v>2.4x</v>
      </c>
      <c r="AG12" s="36" t="str">
        <f>Sheet3!I24</f>
        <v>-64.4x</v>
      </c>
      <c r="AH12" s="36" t="str">
        <f>Sheet3!I25</f>
        <v>1.3x</v>
      </c>
      <c r="AI12" s="36">
        <f>Sheet3!I31</f>
        <v>2.3477999999999999</v>
      </c>
      <c r="AK12" s="36">
        <f>Sheet3!I29</f>
        <v>6.4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1.1682550448522704</v>
      </c>
      <c r="C13" s="31">
        <f>(Sheet!J18-Sheet!J15)/Sheet!J35</f>
        <v>0.62328842411979501</v>
      </c>
      <c r="D13" s="31">
        <f>Sheet!J12/Sheet!J35</f>
        <v>7.3502045526731036E-2</v>
      </c>
      <c r="E13" s="31">
        <f>Sheet2!J20/Sheet!J35</f>
        <v>0.40146786947603386</v>
      </c>
      <c r="F13" s="31">
        <f>Sheet!J18/Sheet!J35</f>
        <v>1.1682550448522704</v>
      </c>
      <c r="G13" s="29"/>
      <c r="H13" s="32">
        <f>sheet1!J33/Sheet!J51</f>
        <v>4.3377494951367175E-2</v>
      </c>
      <c r="I13" s="32">
        <f>sheet1!J33/sheet1!J12</f>
        <v>5.1356384969032914E-2</v>
      </c>
      <c r="J13" s="32">
        <f>sheet1!J12/Sheet!J27</f>
        <v>0.41274386135315816</v>
      </c>
      <c r="K13" s="32">
        <f>sheet1!J30/Sheet!J27</f>
        <v>2.1197032637257938E-2</v>
      </c>
      <c r="L13" s="32">
        <f>sheet1!J38</f>
        <v>2.21</v>
      </c>
      <c r="M13" s="29"/>
      <c r="N13" s="32">
        <f>Sheet!J40/Sheet!J27</f>
        <v>0.51133571311522108</v>
      </c>
      <c r="O13" s="32">
        <f>Sheet!J51/Sheet!J27</f>
        <v>0.48866428688477898</v>
      </c>
      <c r="P13" s="32">
        <f>Sheet!J40/Sheet!J51</f>
        <v>1.0463946861657762</v>
      </c>
      <c r="Q13" s="31">
        <f>sheet1!J24/sheet1!J26</f>
        <v>-3.6969058446920138</v>
      </c>
      <c r="R13" s="31">
        <f>ABS(Sheet2!J20/(sheet1!J26+Sheet2!J30))</f>
        <v>2.1197217038069742</v>
      </c>
      <c r="S13" s="31">
        <f>Sheet!J40/sheet1!J43</f>
        <v>6.6361619313358355</v>
      </c>
      <c r="T13" s="31">
        <f>Sheet2!J20/Sheet!J40</f>
        <v>0.15315503886896045</v>
      </c>
      <c r="V13" s="31">
        <f>ABS(sheet1!J15/Sheet!J15)</f>
        <v>2.7766833313003056</v>
      </c>
      <c r="W13" s="31">
        <f>sheet1!J12/Sheet!J14</f>
        <v>6.3393502690130852</v>
      </c>
      <c r="X13" s="31">
        <f>sheet1!J12/Sheet!J27</f>
        <v>0.41274386135315816</v>
      </c>
      <c r="Y13" s="31">
        <f>sheet1!J12/(Sheet!J18-Sheet!J35)</f>
        <v>12.575518643697285</v>
      </c>
      <c r="AA13" s="17" t="str">
        <f>sheet1!J43</f>
        <v>4,682.355</v>
      </c>
      <c r="AB13" s="17" t="str">
        <f>Sheet3!J17</f>
        <v>9.3x</v>
      </c>
      <c r="AC13" s="17" t="str">
        <f>Sheet3!J18</f>
        <v>16.2x</v>
      </c>
      <c r="AD13" s="17" t="str">
        <f>Sheet3!J20</f>
        <v>16.7x</v>
      </c>
      <c r="AE13" s="17" t="str">
        <f>Sheet3!J21</f>
        <v>1.1x</v>
      </c>
      <c r="AF13" s="17" t="str">
        <f>Sheet3!J22</f>
        <v>2.0x</v>
      </c>
      <c r="AG13" s="17" t="str">
        <f>Sheet3!J24</f>
        <v>20.5x</v>
      </c>
      <c r="AH13" s="17" t="str">
        <f>Sheet3!J25</f>
        <v>1.2x</v>
      </c>
      <c r="AI13" s="17">
        <f>Sheet3!J31</f>
        <v>2.3372999999999999</v>
      </c>
      <c r="AK13" s="17">
        <f>Sheet3!J29</f>
        <v>5.7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1.3525942524097503</v>
      </c>
      <c r="C14" s="34">
        <f>(Sheet!K18-Sheet!K15)/Sheet!K35</f>
        <v>0.77122631236236261</v>
      </c>
      <c r="D14" s="34">
        <f>Sheet!K12/Sheet!K35</f>
        <v>0.17146228745143011</v>
      </c>
      <c r="E14" s="34">
        <f>Sheet2!K20/Sheet!K35</f>
        <v>0.39186322453073291</v>
      </c>
      <c r="F14" s="34">
        <f>Sheet!K18/Sheet!K35</f>
        <v>1.3525942524097503</v>
      </c>
      <c r="G14" s="29"/>
      <c r="H14" s="35">
        <f>sheet1!K33/Sheet!K51</f>
        <v>2.0488335360682522E-2</v>
      </c>
      <c r="I14" s="35">
        <f>sheet1!K33/sheet1!K12</f>
        <v>2.2889352095745399E-2</v>
      </c>
      <c r="J14" s="35">
        <f>sheet1!K12/Sheet!K27</f>
        <v>0.42492370900667958</v>
      </c>
      <c r="K14" s="35">
        <f>sheet1!K30/Sheet!K27</f>
        <v>9.7262283892839488E-3</v>
      </c>
      <c r="L14" s="35">
        <f>sheet1!K38</f>
        <v>1.03</v>
      </c>
      <c r="M14" s="29"/>
      <c r="N14" s="35">
        <f>Sheet!K40/Sheet!K27</f>
        <v>0.5252796989477343</v>
      </c>
      <c r="O14" s="35">
        <f>Sheet!K51/Sheet!K27</f>
        <v>0.47472028439893427</v>
      </c>
      <c r="P14" s="35">
        <f>Sheet!K40/Sheet!K51</f>
        <v>1.1065035900305287</v>
      </c>
      <c r="Q14" s="34">
        <f>sheet1!K24/sheet1!K26</f>
        <v>-1.8059082083872884</v>
      </c>
      <c r="R14" s="34">
        <f>ABS(Sheet2!K20/(sheet1!K26+Sheet2!K30))</f>
        <v>2.6435959765716834</v>
      </c>
      <c r="S14" s="34">
        <f>Sheet!K40/sheet1!K43</f>
        <v>7.6698645895973234</v>
      </c>
      <c r="T14" s="34">
        <f>Sheet2!K20/Sheet!K40</f>
        <v>0.13405140615760838</v>
      </c>
      <c r="U14" s="12"/>
      <c r="V14" s="34">
        <f>ABS(sheet1!K15/Sheet!K15)</f>
        <v>3.0048679816822204</v>
      </c>
      <c r="W14" s="34">
        <f>sheet1!K12/Sheet!K14</f>
        <v>6.6422655486125501</v>
      </c>
      <c r="X14" s="34">
        <f>sheet1!K12/Sheet!K27</f>
        <v>0.42492370900667958</v>
      </c>
      <c r="Y14" s="34">
        <f>sheet1!K12/(Sheet!K18-Sheet!K35)</f>
        <v>6.7066903051227023</v>
      </c>
      <c r="Z14" s="12"/>
      <c r="AA14" s="36" t="str">
        <f>sheet1!K43</f>
        <v>4,112.461</v>
      </c>
      <c r="AB14" s="36" t="str">
        <f>Sheet3!K17</f>
        <v>12.2x</v>
      </c>
      <c r="AC14" s="36" t="str">
        <f>Sheet3!K18</f>
        <v>25.6x</v>
      </c>
      <c r="AD14" s="36" t="str">
        <f>Sheet3!K20</f>
        <v>24.2x</v>
      </c>
      <c r="AE14" s="36" t="str">
        <f>Sheet3!K21</f>
        <v>1.2x</v>
      </c>
      <c r="AF14" s="36" t="str">
        <f>Sheet3!K22</f>
        <v>2.0x</v>
      </c>
      <c r="AG14" s="36" t="str">
        <f>Sheet3!K24</f>
        <v>288.3x</v>
      </c>
      <c r="AH14" s="36" t="str">
        <f>Sheet3!K25</f>
        <v>1.2x</v>
      </c>
      <c r="AI14" s="36">
        <f>Sheet3!K31</f>
        <v>2.2904</v>
      </c>
      <c r="AK14" s="36">
        <f>Sheet3!K29</f>
        <v>5.8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1.1127541199629072</v>
      </c>
      <c r="C15" s="31">
        <f>(Sheet!L18-Sheet!L15)/Sheet!L35</f>
        <v>0.60419508740861749</v>
      </c>
      <c r="D15" s="31">
        <f>Sheet!L12/Sheet!L35</f>
        <v>4.0102838677211358E-2</v>
      </c>
      <c r="E15" s="31">
        <f>Sheet2!L20/Sheet!L35</f>
        <v>0.31230412925138551</v>
      </c>
      <c r="F15" s="31">
        <f>Sheet!L18/Sheet!L35</f>
        <v>1.1127541199629072</v>
      </c>
      <c r="G15" s="29"/>
      <c r="H15" s="32">
        <f>sheet1!L33/Sheet!L51</f>
        <v>0.13304358742043537</v>
      </c>
      <c r="I15" s="32">
        <f>sheet1!L33/sheet1!L12</f>
        <v>0.11738207659655649</v>
      </c>
      <c r="J15" s="32">
        <f>sheet1!L12/Sheet!L27</f>
        <v>0.53771468906286779</v>
      </c>
      <c r="K15" s="32">
        <f>sheet1!L30/Sheet!L27</f>
        <v>6.3638549138831144E-2</v>
      </c>
      <c r="L15" s="32">
        <f>sheet1!L38</f>
        <v>7</v>
      </c>
      <c r="M15" s="29"/>
      <c r="N15" s="32">
        <f>Sheet!L40/Sheet!L27</f>
        <v>0.52558353131755953</v>
      </c>
      <c r="O15" s="32">
        <f>Sheet!L51/Sheet!L27</f>
        <v>0.47441645285172324</v>
      </c>
      <c r="P15" s="32">
        <f>Sheet!L40/Sheet!L51</f>
        <v>1.1078526643801461</v>
      </c>
      <c r="Q15" s="31">
        <f>sheet1!L24/sheet1!L26</f>
        <v>-10.160441879098514</v>
      </c>
      <c r="R15" s="31">
        <f>ABS(Sheet2!L20/(sheet1!L26+Sheet2!L30))</f>
        <v>1.3009710228688236</v>
      </c>
      <c r="S15" s="31">
        <f>Sheet!L40/sheet1!L43</f>
        <v>4.0454543792952187</v>
      </c>
      <c r="T15" s="31">
        <f>Sheet2!L20/Sheet!L40</f>
        <v>0.14800991619487031</v>
      </c>
      <c r="V15" s="31">
        <f>ABS(sheet1!L15/Sheet!L15)</f>
        <v>2.7579013904867642</v>
      </c>
      <c r="W15" s="31">
        <f>sheet1!L12/Sheet!L14</f>
        <v>5.7090325523639018</v>
      </c>
      <c r="X15" s="31">
        <f>sheet1!L12/Sheet!L27</f>
        <v>0.53771468906286779</v>
      </c>
      <c r="Y15" s="31">
        <f>sheet1!L12/(Sheet!L18-Sheet!L35)</f>
        <v>19.145408889402439</v>
      </c>
      <c r="AA15" s="17" t="str">
        <f>sheet1!L43</f>
        <v>8,206.8</v>
      </c>
      <c r="AB15" s="17" t="str">
        <f>Sheet3!L17</f>
        <v>11.2x</v>
      </c>
      <c r="AC15" s="17" t="str">
        <f>Sheet3!L18</f>
        <v>17.1x</v>
      </c>
      <c r="AD15" s="17" t="str">
        <f>Sheet3!L20</f>
        <v>40.0x</v>
      </c>
      <c r="AE15" s="17" t="str">
        <f>Sheet3!L21</f>
        <v>1.5x</v>
      </c>
      <c r="AF15" s="17" t="str">
        <f>Sheet3!L22</f>
        <v>2.3x</v>
      </c>
      <c r="AG15" s="17" t="str">
        <f>Sheet3!L24</f>
        <v>18.9x</v>
      </c>
      <c r="AH15" s="17" t="str">
        <f>Sheet3!L25</f>
        <v>1.8x</v>
      </c>
      <c r="AI15" s="17">
        <f>Sheet3!L31</f>
        <v>2.3267000000000002</v>
      </c>
      <c r="AK15" s="17">
        <f>Sheet3!L29</f>
        <v>6.1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1.1443977642757683</v>
      </c>
      <c r="C16" s="34">
        <f>(Sheet!M18-Sheet!M15)/Sheet!M35</f>
        <v>0.60994400345167066</v>
      </c>
      <c r="D16" s="34">
        <f>Sheet!M12/Sheet!M35</f>
        <v>6.3095240681301512E-2</v>
      </c>
      <c r="E16" s="34">
        <f>Sheet2!M20/Sheet!M35</f>
        <v>0.56792714500771324</v>
      </c>
      <c r="F16" s="34">
        <f>Sheet!M18/Sheet!M35</f>
        <v>1.1443977642757683</v>
      </c>
      <c r="G16" s="29"/>
      <c r="H16" s="35">
        <f>sheet1!M33/Sheet!M51</f>
        <v>0.2961760030618088</v>
      </c>
      <c r="I16" s="35">
        <f>sheet1!M33/sheet1!M12</f>
        <v>0.20695990654767521</v>
      </c>
      <c r="J16" s="35">
        <f>sheet1!M12/Sheet!M27</f>
        <v>0.67804930851005896</v>
      </c>
      <c r="K16" s="35">
        <f>sheet1!M30/Sheet!M27</f>
        <v>0.14082365858095575</v>
      </c>
      <c r="L16" s="35">
        <f>sheet1!M38</f>
        <v>19.260000000000002</v>
      </c>
      <c r="M16" s="29"/>
      <c r="N16" s="35">
        <f>Sheet!M40/Sheet!M27</f>
        <v>0.52619719331321924</v>
      </c>
      <c r="O16" s="35">
        <f>Sheet!M51/Sheet!M27</f>
        <v>0.47380280668678082</v>
      </c>
      <c r="P16" s="35">
        <f>Sheet!M40/Sheet!M51</f>
        <v>1.110582685216289</v>
      </c>
      <c r="Q16" s="34">
        <f>sheet1!M24/sheet1!M26</f>
        <v>-23.322442365836743</v>
      </c>
      <c r="R16" s="34">
        <f>ABS(Sheet2!M20/(sheet1!M26+Sheet2!M30))</f>
        <v>5.9588533509593944</v>
      </c>
      <c r="S16" s="34">
        <f>Sheet!M40/sheet1!M43</f>
        <v>2.4948319947631599</v>
      </c>
      <c r="T16" s="34">
        <f>Sheet2!M20/Sheet!M40</f>
        <v>0.28235210804683403</v>
      </c>
      <c r="U16" s="12"/>
      <c r="V16" s="34">
        <f>ABS(sheet1!M15/Sheet!M15)</f>
        <v>2.8286165004055803</v>
      </c>
      <c r="W16" s="34">
        <f>sheet1!M12/Sheet!M14</f>
        <v>6.6140101289426116</v>
      </c>
      <c r="X16" s="34">
        <f>sheet1!M12/Sheet!M27</f>
        <v>0.67804930851005896</v>
      </c>
      <c r="Y16" s="34">
        <f>sheet1!M12/(Sheet!M18-Sheet!M35)</f>
        <v>17.949562744350054</v>
      </c>
      <c r="Z16" s="12"/>
      <c r="AA16" s="36" t="str">
        <f>sheet1!M43</f>
        <v>15,588.026</v>
      </c>
      <c r="AB16" s="36" t="str">
        <f>Sheet3!M17</f>
        <v>4.1x</v>
      </c>
      <c r="AC16" s="36" t="str">
        <f>Sheet3!M18</f>
        <v>4.8x</v>
      </c>
      <c r="AD16" s="36" t="str">
        <f>Sheet3!M20</f>
        <v>7.9x</v>
      </c>
      <c r="AE16" s="36" t="str">
        <f>Sheet3!M21</f>
        <v>1.3x</v>
      </c>
      <c r="AF16" s="36" t="str">
        <f>Sheet3!M22</f>
        <v>1.3x</v>
      </c>
      <c r="AG16" s="36" t="str">
        <f>Sheet3!M24</f>
        <v>4.8x</v>
      </c>
      <c r="AH16" s="36" t="str">
        <f>Sheet3!M25</f>
        <v>1.4x</v>
      </c>
      <c r="AI16" s="36">
        <f>Sheet3!M31</f>
        <v>2.5996000000000001</v>
      </c>
      <c r="AK16" s="36">
        <f>Sheet3!M29</f>
        <v>7.2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2023-04-19T15:35:32Z</dcterms:created>
  <dcterms:modified xsi:type="dcterms:W3CDTF">2023-05-07T16:15:27Z</dcterms:modified>
  <cp:category/>
  <dc:identifier/>
  <cp:version/>
</cp:coreProperties>
</file>