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4" documentId="8_{F38AEBF5-C339-4A61-8E1B-F0B84667D1C2}" xr6:coauthVersionLast="47" xr6:coauthVersionMax="47" xr10:uidLastSave="{D998AE17-BFDB-46E5-9ECE-4EC4973EE967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<sst xmlns="http://schemas.openxmlformats.org/spreadsheetml/2006/main" count="664" uniqueCount="412">
  <si>
    <t>BRP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</si>
  <si>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</si>
  <si>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</si>
  <si>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</si>
  <si>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</si>
  <si>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</si>
  <si>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</si>
  <si>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</si>
  <si>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</si>
  <si>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</si>
  <si>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</si>
  <si>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</si>
  <si>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</si>
  <si>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</si>
  <si>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</si>
  <si>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2014-01-31</t>
  </si>
  <si>
    <t>2015-01-31</t>
  </si>
  <si>
    <t>2016-01-31</t>
  </si>
  <si>
    <t>2017-01-31</t>
  </si>
  <si>
    <t>2018-01-31</t>
  </si>
  <si>
    <t>2019-01-31</t>
  </si>
  <si>
    <t>2020-01-31</t>
  </si>
  <si>
    <t>2021-01-31</t>
  </si>
  <si>
    <t>2022-01-31</t>
  </si>
  <si>
    <t>2023-01-31</t>
  </si>
  <si>
    <t>Cash And Equivalents</t>
  </si>
  <si>
    <t>1,325.7</t>
  </si>
  <si>
    <t>Short Term Investments</t>
  </si>
  <si>
    <t/>
  </si>
  <si>
    <t>Accounts Receivable, Net</t>
  </si>
  <si>
    <t>Inventory</t>
  </si>
  <si>
    <t>1,166.3</t>
  </si>
  <si>
    <t>1,087.3</t>
  </si>
  <si>
    <t>1,691.3</t>
  </si>
  <si>
    <t>2,290.1</t>
  </si>
  <si>
    <t>Prepaid Expenses</t>
  </si>
  <si>
    <t>Other Current Assets</t>
  </si>
  <si>
    <t>Total Current Assets</t>
  </si>
  <si>
    <t>1,230</t>
  </si>
  <si>
    <t>1,294.6</t>
  </si>
  <si>
    <t>1,383</t>
  </si>
  <si>
    <t>1,349.4</t>
  </si>
  <si>
    <t>1,485.8</t>
  </si>
  <si>
    <t>1,672.2</t>
  </si>
  <si>
    <t>2,862.3</t>
  </si>
  <si>
    <t>2,668.1</t>
  </si>
  <si>
    <t>3,380.6</t>
  </si>
  <si>
    <t>Property Plant And Equipment, Net</t>
  </si>
  <si>
    <t>1,242.1</t>
  </si>
  <si>
    <t>1,278.5</t>
  </si>
  <si>
    <t>1,574.6</t>
  </si>
  <si>
    <t>1,990.7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</si>
  <si>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</si>
  <si>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</si>
  <si>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</si>
  <si>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</si>
  <si>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</si>
  <si>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</si>
  <si>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</si>
  <si>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1,951.2</t>
  </si>
  <si>
    <t>2,347.9</t>
  </si>
  <si>
    <t>2,445.2</t>
  </si>
  <si>
    <t>2,516.2</t>
  </si>
  <si>
    <t>2,623.6</t>
  </si>
  <si>
    <t>3,077.2</t>
  </si>
  <si>
    <t>3,767.1</t>
  </si>
  <si>
    <t>4,885.9</t>
  </si>
  <si>
    <t>5,030.9</t>
  </si>
  <si>
    <t>6,464.6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</si>
  <si>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</si>
  <si>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</si>
  <si>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</si>
  <si>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</si>
  <si>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</si>
  <si>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</si>
  <si>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</si>
  <si>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1,104</t>
  </si>
  <si>
    <t>1,442.3</t>
  </si>
  <si>
    <t>1,678.4</t>
  </si>
  <si>
    <t>1,884.1</t>
  </si>
  <si>
    <t>2,192.5</t>
  </si>
  <si>
    <t>2,619.4</t>
  </si>
  <si>
    <t>2,483.3</t>
  </si>
  <si>
    <t>Long-term Debt</t>
  </si>
  <si>
    <t>1,024.2</t>
  </si>
  <si>
    <t>1,131.8</t>
  </si>
  <si>
    <t>1,197.1</t>
  </si>
  <si>
    <t>1,627.5</t>
  </si>
  <si>
    <t>2,384.4</t>
  </si>
  <si>
    <t>1,937.4</t>
  </si>
  <si>
    <t>2,730.8</t>
  </si>
  <si>
    <t>Capital Leases</t>
  </si>
  <si>
    <t>Other Non-current Liabilities</t>
  </si>
  <si>
    <t>Total Liabilities</t>
  </si>
  <si>
    <t>1,992</t>
  </si>
  <si>
    <t>2,374.8</t>
  </si>
  <si>
    <t>2,459.3</t>
  </si>
  <si>
    <t>2,350.7</t>
  </si>
  <si>
    <t>2,915.6</t>
  </si>
  <si>
    <t>3,400</t>
  </si>
  <si>
    <t>4,356.8</t>
  </si>
  <si>
    <t>5,360.8</t>
  </si>
  <si>
    <t>5,163.7</t>
  </si>
  <si>
    <t>5,924.5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</si>
  <si>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</si>
  <si>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</si>
  <si>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</si>
  <si>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</si>
  <si>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</si>
  <si>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</si>
  <si>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</si>
  <si>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</si>
  <si>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</si>
  <si>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</si>
  <si>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</si>
  <si>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</si>
  <si>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</si>
  <si>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1,035.5</t>
  </si>
  <si>
    <t>1,146.6</t>
  </si>
  <si>
    <t>1,014.8</t>
  </si>
  <si>
    <t>1,215.5</t>
  </si>
  <si>
    <t>1,886.3</t>
  </si>
  <si>
    <t>2,649.5</t>
  </si>
  <si>
    <t>2,187.4</t>
  </si>
  <si>
    <t>3,016.1</t>
  </si>
  <si>
    <t>Income Statement</t>
  </si>
  <si>
    <t>Revenue</t>
  </si>
  <si>
    <t>3,194.1</t>
  </si>
  <si>
    <t>3,524.7</t>
  </si>
  <si>
    <t>3,829.2</t>
  </si>
  <si>
    <t>4,171.5</t>
  </si>
  <si>
    <t>4,452.5</t>
  </si>
  <si>
    <t>5,243.8</t>
  </si>
  <si>
    <t>6,052.7</t>
  </si>
  <si>
    <t>5,952.9</t>
  </si>
  <si>
    <t>7,647.9</t>
  </si>
  <si>
    <t>10,033.4</t>
  </si>
  <si>
    <t>Revenue Growth (YoY)</t>
  </si>
  <si>
    <t>10.3%</t>
  </si>
  <si>
    <t>10.4%</t>
  </si>
  <si>
    <t>8.6%</t>
  </si>
  <si>
    <t>8.9%</t>
  </si>
  <si>
    <t>6.7%</t>
  </si>
  <si>
    <t>17.8%</t>
  </si>
  <si>
    <t>15.4%</t>
  </si>
  <si>
    <t>-1.6%</t>
  </si>
  <si>
    <t>28.5%</t>
  </si>
  <si>
    <t>31.2%</t>
  </si>
  <si>
    <t>Cost of Revenues</t>
  </si>
  <si>
    <t>-2,386.4</t>
  </si>
  <si>
    <t>-2,679.1</t>
  </si>
  <si>
    <t>-2,915</t>
  </si>
  <si>
    <t>-3,162.6</t>
  </si>
  <si>
    <t>-3,407.4</t>
  </si>
  <si>
    <t>-3,990.4</t>
  </si>
  <si>
    <t>-4,598.7</t>
  </si>
  <si>
    <t>-4,403.7</t>
  </si>
  <si>
    <t>-5,515.7</t>
  </si>
  <si>
    <t>-7,534</t>
  </si>
  <si>
    <t>Gross Profit</t>
  </si>
  <si>
    <t>1,008.9</t>
  </si>
  <si>
    <t>1,045.1</t>
  </si>
  <si>
    <t>1,253.4</t>
  </si>
  <si>
    <t>1,454</t>
  </si>
  <si>
    <t>1,549.2</t>
  </si>
  <si>
    <t>2,132.2</t>
  </si>
  <si>
    <t>2,499.4</t>
  </si>
  <si>
    <t>Gross Profit Margin</t>
  </si>
  <si>
    <t>25.3%</t>
  </si>
  <si>
    <t>24.0%</t>
  </si>
  <si>
    <t>23.9%</t>
  </si>
  <si>
    <t>24.2%</t>
  </si>
  <si>
    <t>23.5%</t>
  </si>
  <si>
    <t>26.0%</t>
  </si>
  <si>
    <t>27.9%</t>
  </si>
  <si>
    <t>24.9%</t>
  </si>
  <si>
    <t>R&amp;D Expenses</t>
  </si>
  <si>
    <t>Selling and Marketing Expense</t>
  </si>
  <si>
    <t>General &amp; Admin Expenses</t>
  </si>
  <si>
    <t>Other Inc / (Exp)</t>
  </si>
  <si>
    <t>Operating Expenses</t>
  </si>
  <si>
    <t>-1,002.4</t>
  </si>
  <si>
    <t>-1,228.1</t>
  </si>
  <si>
    <t>Operating Income</t>
  </si>
  <si>
    <t>1,129.8</t>
  </si>
  <si>
    <t>1,271.3</t>
  </si>
  <si>
    <t>Net Interest Expenses</t>
  </si>
  <si>
    <t>EBT, Incl. Unusual Items</t>
  </si>
  <si>
    <t>1,076.7</t>
  </si>
  <si>
    <t>1,165.9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</si>
  <si>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</si>
  <si>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</si>
  <si>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</si>
  <si>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</si>
  <si>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</si>
  <si>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</si>
  <si>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</si>
  <si>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</si>
  <si>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</si>
  <si>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</si>
  <si>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</si>
  <si>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</si>
  <si>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1,394.1</t>
  </si>
  <si>
    <t>1,614.5</t>
  </si>
  <si>
    <t>EBIT</t>
  </si>
  <si>
    <t>1,173.1</t>
  </si>
  <si>
    <t>1,358.3</t>
  </si>
  <si>
    <t>Revenue (Reported)</t>
  </si>
  <si>
    <t>Operating Income (Reported)</t>
  </si>
  <si>
    <t>1,187</t>
  </si>
  <si>
    <t>1,367.1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</si>
  <si>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</si>
  <si>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</si>
  <si>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</si>
  <si>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</si>
  <si>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</si>
  <si>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</si>
  <si>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</si>
  <si>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</si>
  <si>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</si>
  <si>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</si>
  <si>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</si>
  <si>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</si>
  <si>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</si>
  <si>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</si>
  <si>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</si>
  <si>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</si>
  <si>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</si>
  <si>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</si>
  <si>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</si>
  <si>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</si>
  <si>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</si>
  <si>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-1,142.7</t>
  </si>
  <si>
    <t>Beginning Cash (CF)</t>
  </si>
  <si>
    <t>Foreign Exchange Rate Adjustments</t>
  </si>
  <si>
    <t>Additions / Reductions</t>
  </si>
  <si>
    <t>1,277.7</t>
  </si>
  <si>
    <t>-1,060.4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</si>
  <si>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</si>
  <si>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</si>
  <si>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</si>
  <si>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</si>
  <si>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</si>
  <si>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</si>
  <si>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3,309.635</t>
  </si>
  <si>
    <t>2,592.269</t>
  </si>
  <si>
    <t>1,784.398</t>
  </si>
  <si>
    <t>2,933.71</t>
  </si>
  <si>
    <t>5,143.601</t>
  </si>
  <si>
    <t>3,673.562</t>
  </si>
  <si>
    <t>5,993.41</t>
  </si>
  <si>
    <t>7,400.368</t>
  </si>
  <si>
    <t>8,663.788</t>
  </si>
  <si>
    <t>8,743.109</t>
  </si>
  <si>
    <t>Total Enterprise Value (TEV)</t>
  </si>
  <si>
    <t>4,191.635</t>
  </si>
  <si>
    <t>3,467.769</t>
  </si>
  <si>
    <t>2,752.498</t>
  </si>
  <si>
    <t>3,831.51</t>
  </si>
  <si>
    <t>6,005.401</t>
  </si>
  <si>
    <t>4,819.762</t>
  </si>
  <si>
    <t>7,721.81</t>
  </si>
  <si>
    <t>8,841.368</t>
  </si>
  <si>
    <t>10,927.888</t>
  </si>
  <si>
    <t>11,542.609</t>
  </si>
  <si>
    <t>Enterprise Value (EV)</t>
  </si>
  <si>
    <t>11,116.83</t>
  </si>
  <si>
    <t>EV/EBITDA</t>
  </si>
  <si>
    <t>12.1x</t>
  </si>
  <si>
    <t>10.7x</t>
  </si>
  <si>
    <t>5.8x</t>
  </si>
  <si>
    <t>8.5x</t>
  </si>
  <si>
    <t>10.5x</t>
  </si>
  <si>
    <t>7.8x</t>
  </si>
  <si>
    <t>10.3x</t>
  </si>
  <si>
    <t>11.3x</t>
  </si>
  <si>
    <t>8.0x</t>
  </si>
  <si>
    <t>6.9x</t>
  </si>
  <si>
    <t>EV / EBIT</t>
  </si>
  <si>
    <t>15.8x</t>
  </si>
  <si>
    <t>15.6x</t>
  </si>
  <si>
    <t>7.6x</t>
  </si>
  <si>
    <t>11.6x</t>
  </si>
  <si>
    <t>13.6x</t>
  </si>
  <si>
    <t>14.4x</t>
  </si>
  <si>
    <t>15.4x</t>
  </si>
  <si>
    <t>9.5x</t>
  </si>
  <si>
    <t>8.2x</t>
  </si>
  <si>
    <t>EV / LTM EBITDA - CAPEX</t>
  </si>
  <si>
    <t>18.8x</t>
  </si>
  <si>
    <t>20.3x</t>
  </si>
  <si>
    <t>10.0x</t>
  </si>
  <si>
    <t>13.5x</t>
  </si>
  <si>
    <t>16.2x</t>
  </si>
  <si>
    <t>12.9x</t>
  </si>
  <si>
    <t>16.9x</t>
  </si>
  <si>
    <t>11.0x</t>
  </si>
  <si>
    <t>EV / Free Cash Flow</t>
  </si>
  <si>
    <t>-273.6x</t>
  </si>
  <si>
    <t>25.9x</t>
  </si>
  <si>
    <t>18.9x</t>
  </si>
  <si>
    <t>17.3x</t>
  </si>
  <si>
    <t>10.6x</t>
  </si>
  <si>
    <t>27.4x</t>
  </si>
  <si>
    <t>17.0x</t>
  </si>
  <si>
    <t>-130.1x</t>
  </si>
  <si>
    <t>-41.8x</t>
  </si>
  <si>
    <t>EV / Invested Capital</t>
  </si>
  <si>
    <t>5.0x</t>
  </si>
  <si>
    <t>3.8x</t>
  </si>
  <si>
    <t>2.6x</t>
  </si>
  <si>
    <t>4.0x</t>
  </si>
  <si>
    <t>6.4x</t>
  </si>
  <si>
    <t>5.7x</t>
  </si>
  <si>
    <t>5.9x</t>
  </si>
  <si>
    <t>5.3x</t>
  </si>
  <si>
    <t>3.1x</t>
  </si>
  <si>
    <t>EV / Revenue</t>
  </si>
  <si>
    <t>1.4x</t>
  </si>
  <si>
    <t>1.0x</t>
  </si>
  <si>
    <t>0.7x</t>
  </si>
  <si>
    <t>1.3x</t>
  </si>
  <si>
    <t>1.5x</t>
  </si>
  <si>
    <t>1.1x</t>
  </si>
  <si>
    <t>P/E Ratio</t>
  </si>
  <si>
    <t>32.5x</t>
  </si>
  <si>
    <t>46.7x</t>
  </si>
  <si>
    <t>20.1x</t>
  </si>
  <si>
    <t>31.9x</t>
  </si>
  <si>
    <t>16.8x</t>
  </si>
  <si>
    <t>17.1x</t>
  </si>
  <si>
    <t>17.9x</t>
  </si>
  <si>
    <t>34.0x</t>
  </si>
  <si>
    <t>10.2x</t>
  </si>
  <si>
    <t>9.6x</t>
  </si>
  <si>
    <t>Price/Book</t>
  </si>
  <si>
    <t>-50.2x</t>
  </si>
  <si>
    <t>-223.5x</t>
  </si>
  <si>
    <t>225.9x</t>
  </si>
  <si>
    <t>497.2x</t>
  </si>
  <si>
    <t>-49.5x</t>
  </si>
  <si>
    <t>-9.5x</t>
  </si>
  <si>
    <t>-10.6x</t>
  </si>
  <si>
    <t>-16.4x</t>
  </si>
  <si>
    <t>-37.7x</t>
  </si>
  <si>
    <t>15.5x</t>
  </si>
  <si>
    <t>Price / Operating Cash Flow</t>
  </si>
  <si>
    <t>21.2x</t>
  </si>
  <si>
    <t>9.3x</t>
  </si>
  <si>
    <t>4.6x</t>
  </si>
  <si>
    <t>6.8x</t>
  </si>
  <si>
    <t>22.8x</t>
  </si>
  <si>
    <t>12.8x</t>
  </si>
  <si>
    <t>Price / LTM Sales</t>
  </si>
  <si>
    <t>0.8x</t>
  </si>
  <si>
    <t>0.5x</t>
  </si>
  <si>
    <t>1.2x</t>
  </si>
  <si>
    <t>Altman Z-Score</t>
  </si>
  <si>
    <t>Piotroski Score</t>
  </si>
  <si>
    <t>Dividend Per Share</t>
  </si>
  <si>
    <t>Dividend Yield</t>
  </si>
  <si>
    <t>0.0%</t>
  </si>
  <si>
    <t>0.6%</t>
  </si>
  <si>
    <t>1.0%</t>
  </si>
  <si>
    <t>0.5%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</si>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</sst>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B174DE9-08F9-7178-20C6-2445B005DA6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75.400000000000006</v>
      </c>
      <c r="E12" s="3">
        <v>232</v>
      </c>
      <c r="F12" s="3">
        <v>235</v>
      </c>
      <c r="G12" s="3">
        <v>298.60000000000002</v>
      </c>
      <c r="H12" s="3">
        <v>226</v>
      </c>
      <c r="I12" s="3">
        <v>100</v>
      </c>
      <c r="J12" s="3">
        <v>42.5</v>
      </c>
      <c r="K12" s="3" t="s">
        <v>26</v>
      </c>
      <c r="L12" s="3">
        <v>265.8</v>
      </c>
      <c r="M12" s="3">
        <v>202.3</v>
      </c>
    </row>
    <row r="13" spans="3:13" ht="12.75" x14ac:dyDescent="0.2">
      <c r="C13" s="3" t="s">
        <v>27</v>
      </c>
      <c r="D13" s="3">
        <v>11.1</v>
      </c>
      <c r="E13" s="3">
        <v>19.3</v>
      </c>
      <c r="F13" s="3">
        <v>8</v>
      </c>
      <c r="G13" s="3">
        <v>3.5</v>
      </c>
      <c r="H13" s="3">
        <v>11.5</v>
      </c>
      <c r="I13" s="3">
        <v>12.8</v>
      </c>
      <c r="J13" s="3">
        <v>19.100000000000001</v>
      </c>
      <c r="K13" s="3" t="s">
        <v>28</v>
      </c>
      <c r="L13" s="3" t="s">
        <v>28</v>
      </c>
      <c r="M13" s="3" t="s">
        <v>28</v>
      </c>
    </row>
    <row r="14" spans="3:13" ht="12.75" x14ac:dyDescent="0.2">
      <c r="C14" s="3" t="s">
        <v>29</v>
      </c>
      <c r="D14" s="3">
        <v>231.7</v>
      </c>
      <c r="E14" s="3">
        <v>263.60000000000002</v>
      </c>
      <c r="F14" s="3">
        <v>273.39999999999998</v>
      </c>
      <c r="G14" s="3">
        <v>284.3</v>
      </c>
      <c r="H14" s="3">
        <v>276.60000000000002</v>
      </c>
      <c r="I14" s="3">
        <v>322.3</v>
      </c>
      <c r="J14" s="3">
        <v>328.8</v>
      </c>
      <c r="K14" s="3">
        <v>249.3</v>
      </c>
      <c r="L14" s="3">
        <v>336.1</v>
      </c>
      <c r="M14" s="3">
        <v>490.1</v>
      </c>
    </row>
    <row r="15" spans="3:13" ht="12.75" x14ac:dyDescent="0.2">
      <c r="C15" s="3" t="s">
        <v>30</v>
      </c>
      <c r="D15" s="3">
        <v>532.70000000000005</v>
      </c>
      <c r="E15" s="3">
        <v>630.20000000000005</v>
      </c>
      <c r="F15" s="3">
        <v>685.9</v>
      </c>
      <c r="G15" s="3">
        <v>689.8</v>
      </c>
      <c r="H15" s="3">
        <v>742.8</v>
      </c>
      <c r="I15" s="3">
        <v>946.2</v>
      </c>
      <c r="J15" s="3" t="s">
        <v>31</v>
      </c>
      <c r="K15" s="3" t="s">
        <v>32</v>
      </c>
      <c r="L15" s="3" t="s">
        <v>33</v>
      </c>
      <c r="M15" s="3" t="s">
        <v>34</v>
      </c>
    </row>
    <row r="16" spans="3:13" ht="12.75" x14ac:dyDescent="0.2">
      <c r="C16" s="3" t="s">
        <v>35</v>
      </c>
      <c r="D16" s="3" t="s">
        <v>28</v>
      </c>
      <c r="E16" s="3" t="s">
        <v>28</v>
      </c>
      <c r="F16" s="3" t="s">
        <v>28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28</v>
      </c>
      <c r="L16" s="3" t="s">
        <v>28</v>
      </c>
      <c r="M16" s="3" t="s">
        <v>28</v>
      </c>
    </row>
    <row r="17" spans="3:13" ht="12.75" x14ac:dyDescent="0.2">
      <c r="C17" s="3" t="s">
        <v>36</v>
      </c>
      <c r="D17" s="3">
        <v>75.2</v>
      </c>
      <c r="E17" s="3">
        <v>84.9</v>
      </c>
      <c r="F17" s="3">
        <v>92.3</v>
      </c>
      <c r="G17" s="3">
        <v>106.8</v>
      </c>
      <c r="H17" s="3">
        <v>92.5</v>
      </c>
      <c r="I17" s="3">
        <v>104.5</v>
      </c>
      <c r="J17" s="3">
        <v>115.5</v>
      </c>
      <c r="K17" s="3">
        <v>200</v>
      </c>
      <c r="L17" s="3">
        <v>374.9</v>
      </c>
      <c r="M17" s="3">
        <v>398.1</v>
      </c>
    </row>
    <row r="18" spans="3:13" ht="12.75" x14ac:dyDescent="0.2">
      <c r="C18" s="3" t="s">
        <v>37</v>
      </c>
      <c r="D18" s="3">
        <v>926.1</v>
      </c>
      <c r="E18" s="3" t="s">
        <v>38</v>
      </c>
      <c r="F18" s="3" t="s">
        <v>39</v>
      </c>
      <c r="G18" s="3" t="s">
        <v>40</v>
      </c>
      <c r="H18" s="3" t="s">
        <v>41</v>
      </c>
      <c r="I18" s="3" t="s">
        <v>42</v>
      </c>
      <c r="J18" s="3" t="s">
        <v>43</v>
      </c>
      <c r="K18" s="3" t="s">
        <v>44</v>
      </c>
      <c r="L18" s="3" t="s">
        <v>45</v>
      </c>
      <c r="M18" s="3" t="s">
        <v>46</v>
      </c>
    </row>
    <row r="19" spans="3:13" ht="12.75" x14ac:dyDescent="0.2"/>
    <row r="20" spans="3:13" ht="12.75" x14ac:dyDescent="0.2">
      <c r="C20" s="3" t="s">
        <v>47</v>
      </c>
      <c r="D20" s="3">
        <v>515.29999999999995</v>
      </c>
      <c r="E20" s="3">
        <v>586.9</v>
      </c>
      <c r="F20" s="3">
        <v>636.6</v>
      </c>
      <c r="G20" s="3">
        <v>673.2</v>
      </c>
      <c r="H20" s="3">
        <v>766.8</v>
      </c>
      <c r="I20" s="3">
        <v>905.1</v>
      </c>
      <c r="J20" s="3" t="s">
        <v>48</v>
      </c>
      <c r="K20" s="3" t="s">
        <v>49</v>
      </c>
      <c r="L20" s="3" t="s">
        <v>50</v>
      </c>
      <c r="M20" s="3" t="s">
        <v>51</v>
      </c>
    </row>
    <row r="21" spans="3:13" ht="12.75" x14ac:dyDescent="0.2">
      <c r="C21" s="3" t="s">
        <v>52</v>
      </c>
      <c r="D21" s="3" t="s">
        <v>28</v>
      </c>
      <c r="E21" s="3" t="s">
        <v>28</v>
      </c>
      <c r="F21" s="3" t="s">
        <v>28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28</v>
      </c>
    </row>
    <row r="22" spans="3:13" ht="12.75" x14ac:dyDescent="0.2">
      <c r="C22" s="3" t="s">
        <v>53</v>
      </c>
      <c r="D22" s="3">
        <v>30.3</v>
      </c>
      <c r="E22" s="3">
        <v>36.4</v>
      </c>
      <c r="F22" s="3">
        <v>39.1</v>
      </c>
      <c r="G22" s="3">
        <v>39.1</v>
      </c>
      <c r="H22" s="3">
        <v>40.9</v>
      </c>
      <c r="I22" s="3">
        <v>47.2</v>
      </c>
      <c r="J22" s="3">
        <v>76.599999999999994</v>
      </c>
      <c r="K22" s="3">
        <v>78.5</v>
      </c>
      <c r="L22" s="3">
        <v>123.8</v>
      </c>
      <c r="M22" s="3">
        <v>164.9</v>
      </c>
    </row>
    <row r="23" spans="3:13" ht="12.75" x14ac:dyDescent="0.2">
      <c r="C23" s="3" t="s">
        <v>54</v>
      </c>
      <c r="D23" s="3">
        <v>21.4</v>
      </c>
      <c r="E23" s="3">
        <v>20.3</v>
      </c>
      <c r="F23" s="3">
        <v>22.2</v>
      </c>
      <c r="G23" s="3">
        <v>20.100000000000001</v>
      </c>
      <c r="H23" s="3">
        <v>21.4</v>
      </c>
      <c r="I23" s="3">
        <v>20</v>
      </c>
      <c r="J23" s="3">
        <v>20.2</v>
      </c>
      <c r="K23" s="3" t="s">
        <v>28</v>
      </c>
      <c r="L23" s="3" t="s">
        <v>28</v>
      </c>
      <c r="M23" s="3" t="s">
        <v>28</v>
      </c>
    </row>
    <row r="24" spans="3:13" ht="12.75" x14ac:dyDescent="0.2">
      <c r="C24" s="3" t="s">
        <v>55</v>
      </c>
      <c r="D24" s="3">
        <v>116</v>
      </c>
      <c r="E24" s="3">
        <v>115.9</v>
      </c>
      <c r="F24" s="3">
        <v>116</v>
      </c>
      <c r="G24" s="3">
        <v>115.9</v>
      </c>
      <c r="H24" s="3">
        <v>116</v>
      </c>
      <c r="I24" s="3">
        <v>169.4</v>
      </c>
      <c r="J24" s="3">
        <v>230.2</v>
      </c>
      <c r="K24" s="3">
        <v>116</v>
      </c>
      <c r="L24" s="3">
        <v>115.9</v>
      </c>
      <c r="M24" s="3">
        <v>252.3</v>
      </c>
    </row>
    <row r="25" spans="3:13" ht="12.75" x14ac:dyDescent="0.2">
      <c r="C25" s="3" t="s">
        <v>56</v>
      </c>
      <c r="D25" s="3">
        <v>219.9</v>
      </c>
      <c r="E25" s="3">
        <v>220.6</v>
      </c>
      <c r="F25" s="3">
        <v>207.9</v>
      </c>
      <c r="G25" s="3">
        <v>201.2</v>
      </c>
      <c r="H25" s="3">
        <v>198.6</v>
      </c>
      <c r="I25" s="3">
        <v>309.3</v>
      </c>
      <c r="J25" s="3">
        <v>379.9</v>
      </c>
      <c r="K25" s="3">
        <v>349.1</v>
      </c>
      <c r="L25" s="3">
        <v>379</v>
      </c>
      <c r="M25" s="3">
        <v>489</v>
      </c>
    </row>
    <row r="26" spans="3:13" ht="12.75" x14ac:dyDescent="0.2">
      <c r="C26" s="3" t="s">
        <v>57</v>
      </c>
      <c r="D26" s="3">
        <v>122.2</v>
      </c>
      <c r="E26" s="3">
        <v>137.80000000000001</v>
      </c>
      <c r="F26" s="3">
        <v>128.80000000000001</v>
      </c>
      <c r="G26" s="3">
        <v>83.7</v>
      </c>
      <c r="H26" s="3">
        <v>130.5</v>
      </c>
      <c r="I26" s="3">
        <v>140.4</v>
      </c>
      <c r="J26" s="3">
        <v>145.9</v>
      </c>
      <c r="K26" s="3">
        <v>201.5</v>
      </c>
      <c r="L26" s="3">
        <v>169.5</v>
      </c>
      <c r="M26" s="3">
        <v>187.1</v>
      </c>
    </row>
    <row r="27" spans="3:13" ht="12.75" x14ac:dyDescent="0.2">
      <c r="C27" s="3" t="s">
        <v>58</v>
      </c>
      <c r="D27" s="3" t="s">
        <v>59</v>
      </c>
      <c r="E27" s="3" t="s">
        <v>60</v>
      </c>
      <c r="F27" s="3" t="s">
        <v>61</v>
      </c>
      <c r="G27" s="3" t="s">
        <v>62</v>
      </c>
      <c r="H27" s="3" t="s">
        <v>63</v>
      </c>
      <c r="I27" s="3" t="s">
        <v>64</v>
      </c>
      <c r="J27" s="3" t="s">
        <v>65</v>
      </c>
      <c r="K27" s="3" t="s">
        <v>66</v>
      </c>
      <c r="L27" s="3" t="s">
        <v>67</v>
      </c>
      <c r="M27" s="3" t="s">
        <v>68</v>
      </c>
    </row>
    <row r="28" spans="3:13" ht="12.75" x14ac:dyDescent="0.2"/>
    <row r="29" spans="3:13" ht="12.75" x14ac:dyDescent="0.2">
      <c r="C29" s="3" t="s">
        <v>69</v>
      </c>
      <c r="D29" s="3">
        <v>368.2</v>
      </c>
      <c r="E29" s="3">
        <v>476.2</v>
      </c>
      <c r="F29" s="3">
        <v>461.7</v>
      </c>
      <c r="G29" s="3">
        <v>518.79999999999995</v>
      </c>
      <c r="H29" s="3">
        <v>560.20000000000005</v>
      </c>
      <c r="I29" s="3">
        <v>687.4</v>
      </c>
      <c r="J29" s="3">
        <v>754.8</v>
      </c>
      <c r="K29" s="3">
        <v>814.7</v>
      </c>
      <c r="L29" s="3">
        <v>965.3</v>
      </c>
      <c r="M29" s="3">
        <v>943.7</v>
      </c>
    </row>
    <row r="30" spans="3:13" ht="12.75" x14ac:dyDescent="0.2">
      <c r="C30" s="3" t="s">
        <v>70</v>
      </c>
      <c r="D30" s="3">
        <v>178.8</v>
      </c>
      <c r="E30" s="3">
        <v>202.2</v>
      </c>
      <c r="F30" s="3">
        <v>188.6</v>
      </c>
      <c r="G30" s="3">
        <v>199.7</v>
      </c>
      <c r="H30" s="3">
        <v>245.3</v>
      </c>
      <c r="I30" s="3">
        <v>316.10000000000002</v>
      </c>
      <c r="J30" s="3">
        <v>331</v>
      </c>
      <c r="K30" s="3">
        <v>481.8</v>
      </c>
      <c r="L30" s="3">
        <v>657.6</v>
      </c>
      <c r="M30" s="3">
        <v>604.5</v>
      </c>
    </row>
    <row r="31" spans="3:13" ht="12.75" x14ac:dyDescent="0.2">
      <c r="C31" s="3" t="s">
        <v>71</v>
      </c>
      <c r="D31" s="3">
        <v>10.5</v>
      </c>
      <c r="E31" s="3" t="s">
        <v>28</v>
      </c>
      <c r="F31" s="3" t="s">
        <v>28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28</v>
      </c>
      <c r="L31" s="3" t="s">
        <v>28</v>
      </c>
      <c r="M31" s="3">
        <v>29</v>
      </c>
    </row>
    <row r="32" spans="3:13" ht="12.75" x14ac:dyDescent="0.2">
      <c r="C32" s="3" t="s">
        <v>72</v>
      </c>
      <c r="D32" s="3">
        <v>6.4</v>
      </c>
      <c r="E32" s="3">
        <v>11.3</v>
      </c>
      <c r="F32" s="3">
        <v>14.8</v>
      </c>
      <c r="G32" s="3">
        <v>22.7</v>
      </c>
      <c r="H32" s="3">
        <v>19.8</v>
      </c>
      <c r="I32" s="3">
        <v>18.399999999999999</v>
      </c>
      <c r="J32" s="3">
        <v>17.899999999999999</v>
      </c>
      <c r="K32" s="3">
        <v>25.3</v>
      </c>
      <c r="L32" s="3">
        <v>103.1</v>
      </c>
      <c r="M32" s="3">
        <v>59.4</v>
      </c>
    </row>
    <row r="33" spans="3:13" ht="12.75" x14ac:dyDescent="0.2">
      <c r="C33" s="3" t="s">
        <v>73</v>
      </c>
      <c r="D33" s="3" t="s">
        <v>28</v>
      </c>
      <c r="E33" s="3" t="s">
        <v>28</v>
      </c>
      <c r="F33" s="3" t="s">
        <v>28</v>
      </c>
      <c r="G33" s="3" t="s">
        <v>28</v>
      </c>
      <c r="H33" s="3" t="s">
        <v>28</v>
      </c>
      <c r="I33" s="3" t="s">
        <v>28</v>
      </c>
      <c r="J33" s="3">
        <v>31.6</v>
      </c>
      <c r="K33" s="3">
        <v>33.5</v>
      </c>
      <c r="L33" s="3">
        <v>29.4</v>
      </c>
      <c r="M33" s="3">
        <v>44.7</v>
      </c>
    </row>
    <row r="34" spans="3:13" ht="12.75" x14ac:dyDescent="0.2">
      <c r="C34" s="3" t="s">
        <v>74</v>
      </c>
      <c r="D34" s="3">
        <v>206.6</v>
      </c>
      <c r="E34" s="3">
        <v>248.5</v>
      </c>
      <c r="F34" s="3">
        <v>266.2</v>
      </c>
      <c r="G34" s="3">
        <v>362.8</v>
      </c>
      <c r="H34" s="3">
        <v>617</v>
      </c>
      <c r="I34" s="3">
        <v>656.5</v>
      </c>
      <c r="J34" s="3">
        <v>748.8</v>
      </c>
      <c r="K34" s="3">
        <v>837.2</v>
      </c>
      <c r="L34" s="3">
        <v>864</v>
      </c>
      <c r="M34" s="3">
        <v>802</v>
      </c>
    </row>
    <row r="35" spans="3:13" ht="12.75" x14ac:dyDescent="0.2">
      <c r="C35" s="3" t="s">
        <v>75</v>
      </c>
      <c r="D35" s="3">
        <v>770.5</v>
      </c>
      <c r="E35" s="3">
        <v>938.2</v>
      </c>
      <c r="F35" s="3">
        <v>931.3</v>
      </c>
      <c r="G35" s="3" t="s">
        <v>76</v>
      </c>
      <c r="H35" s="3" t="s">
        <v>77</v>
      </c>
      <c r="I35" s="3" t="s">
        <v>78</v>
      </c>
      <c r="J35" s="3" t="s">
        <v>79</v>
      </c>
      <c r="K35" s="3" t="s">
        <v>80</v>
      </c>
      <c r="L35" s="3" t="s">
        <v>81</v>
      </c>
      <c r="M35" s="3" t="s">
        <v>82</v>
      </c>
    </row>
    <row r="36" spans="3:13" ht="12.75" x14ac:dyDescent="0.2"/>
    <row r="37" spans="3:13" ht="12.75" x14ac:dyDescent="0.2">
      <c r="C37" s="3" t="s">
        <v>83</v>
      </c>
      <c r="D37" s="3">
        <v>883.5</v>
      </c>
      <c r="E37" s="3" t="s">
        <v>84</v>
      </c>
      <c r="F37" s="3" t="s">
        <v>85</v>
      </c>
      <c r="G37" s="3">
        <v>901</v>
      </c>
      <c r="H37" s="3">
        <v>995</v>
      </c>
      <c r="I37" s="3" t="s">
        <v>86</v>
      </c>
      <c r="J37" s="3" t="s">
        <v>87</v>
      </c>
      <c r="K37" s="3" t="s">
        <v>88</v>
      </c>
      <c r="L37" s="3" t="s">
        <v>89</v>
      </c>
      <c r="M37" s="3" t="s">
        <v>90</v>
      </c>
    </row>
    <row r="38" spans="3:13" ht="12.75" x14ac:dyDescent="0.2">
      <c r="C38" s="3" t="s">
        <v>91</v>
      </c>
      <c r="D38" s="3" t="s">
        <v>28</v>
      </c>
      <c r="E38" s="3" t="s">
        <v>28</v>
      </c>
      <c r="F38" s="3" t="s">
        <v>28</v>
      </c>
      <c r="G38" s="3" t="s">
        <v>28</v>
      </c>
      <c r="H38" s="3" t="s">
        <v>28</v>
      </c>
      <c r="I38" s="3" t="s">
        <v>28</v>
      </c>
      <c r="J38" s="3">
        <v>209.3</v>
      </c>
      <c r="K38" s="3">
        <v>206.3</v>
      </c>
      <c r="L38" s="3">
        <v>117.5</v>
      </c>
      <c r="M38" s="3">
        <v>152.19999999999999</v>
      </c>
    </row>
    <row r="39" spans="3:13" ht="12.75" x14ac:dyDescent="0.2">
      <c r="C39" s="3" t="s">
        <v>92</v>
      </c>
      <c r="D39" s="3">
        <v>338</v>
      </c>
      <c r="E39" s="3">
        <v>412.4</v>
      </c>
      <c r="F39" s="3">
        <v>396.2</v>
      </c>
      <c r="G39" s="3">
        <v>345.7</v>
      </c>
      <c r="H39" s="3">
        <v>478.3</v>
      </c>
      <c r="I39" s="3">
        <v>524.5</v>
      </c>
      <c r="J39" s="3">
        <v>635.9</v>
      </c>
      <c r="K39" s="3">
        <v>577.6</v>
      </c>
      <c r="L39" s="3">
        <v>489.4</v>
      </c>
      <c r="M39" s="3">
        <v>558.20000000000005</v>
      </c>
    </row>
    <row r="40" spans="3:13" ht="12.75" x14ac:dyDescent="0.2">
      <c r="C40" s="3" t="s">
        <v>93</v>
      </c>
      <c r="D40" s="3" t="s">
        <v>94</v>
      </c>
      <c r="E40" s="3" t="s">
        <v>95</v>
      </c>
      <c r="F40" s="3" t="s">
        <v>96</v>
      </c>
      <c r="G40" s="3" t="s">
        <v>97</v>
      </c>
      <c r="H40" s="3" t="s">
        <v>98</v>
      </c>
      <c r="I40" s="3" t="s">
        <v>99</v>
      </c>
      <c r="J40" s="3" t="s">
        <v>100</v>
      </c>
      <c r="K40" s="3" t="s">
        <v>101</v>
      </c>
      <c r="L40" s="3" t="s">
        <v>102</v>
      </c>
      <c r="M40" s="3" t="s">
        <v>103</v>
      </c>
    </row>
    <row r="41" spans="3:13" ht="12.75" x14ac:dyDescent="0.2"/>
    <row r="42" spans="3:13" ht="12.75" x14ac:dyDescent="0.2">
      <c r="C42" s="3" t="s">
        <v>104</v>
      </c>
      <c r="D42" s="3">
        <v>360.4</v>
      </c>
      <c r="E42" s="3">
        <v>361.9</v>
      </c>
      <c r="F42" s="3">
        <v>331.3</v>
      </c>
      <c r="G42" s="3">
        <v>303</v>
      </c>
      <c r="H42" s="3">
        <v>234.8</v>
      </c>
      <c r="I42" s="3">
        <v>217.8</v>
      </c>
      <c r="J42" s="3">
        <v>190.6</v>
      </c>
      <c r="K42" s="3">
        <v>210.4</v>
      </c>
      <c r="L42" s="3">
        <v>260.60000000000002</v>
      </c>
      <c r="M42" s="3">
        <v>255.8</v>
      </c>
    </row>
    <row r="43" spans="3:13" ht="12.75" x14ac:dyDescent="0.2">
      <c r="C43" s="3" t="s">
        <v>105</v>
      </c>
      <c r="D43" s="3">
        <v>11.3</v>
      </c>
      <c r="E43" s="3">
        <v>16.399999999999999</v>
      </c>
      <c r="F43" s="3">
        <v>21.5</v>
      </c>
      <c r="G43" s="3">
        <v>26.9</v>
      </c>
      <c r="H43" s="3" t="s">
        <v>28</v>
      </c>
      <c r="I43" s="3">
        <v>38.299999999999997</v>
      </c>
      <c r="J43" s="3" t="s">
        <v>28</v>
      </c>
      <c r="K43" s="3" t="s">
        <v>28</v>
      </c>
      <c r="L43" s="3" t="s">
        <v>28</v>
      </c>
      <c r="M43" s="3">
        <v>58.8</v>
      </c>
    </row>
    <row r="44" spans="3:13" ht="12.75" x14ac:dyDescent="0.2">
      <c r="C44" s="3" t="s">
        <v>106</v>
      </c>
      <c r="D44" s="3">
        <v>-428.7</v>
      </c>
      <c r="E44" s="3">
        <v>-418.8</v>
      </c>
      <c r="F44" s="3">
        <v>-393.6</v>
      </c>
      <c r="G44" s="3">
        <v>-169.1</v>
      </c>
      <c r="H44" s="3">
        <v>-551.79999999999995</v>
      </c>
      <c r="I44" s="3">
        <v>-596.29999999999995</v>
      </c>
      <c r="J44" s="3">
        <v>-757</v>
      </c>
      <c r="K44" s="3">
        <v>-575.9</v>
      </c>
      <c r="L44" s="3">
        <v>-404.3</v>
      </c>
      <c r="M44" s="3">
        <v>175.5</v>
      </c>
    </row>
    <row r="45" spans="3:13" ht="12.75" x14ac:dyDescent="0.2">
      <c r="C45" s="3" t="s">
        <v>107</v>
      </c>
      <c r="D45" s="3" t="s">
        <v>28</v>
      </c>
      <c r="E45" s="3" t="s">
        <v>28</v>
      </c>
      <c r="F45" s="3" t="s">
        <v>28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</row>
    <row r="46" spans="3:13" ht="12.75" x14ac:dyDescent="0.2">
      <c r="C46" s="3" t="s">
        <v>108</v>
      </c>
      <c r="D46" s="3">
        <v>13.9</v>
      </c>
      <c r="E46" s="3">
        <v>10.9</v>
      </c>
      <c r="F46" s="3">
        <v>21.5</v>
      </c>
      <c r="G46" s="3">
        <v>0.1</v>
      </c>
      <c r="H46" s="3">
        <v>20</v>
      </c>
      <c r="I46" s="3">
        <v>12.2</v>
      </c>
      <c r="J46" s="3">
        <v>-27.4</v>
      </c>
      <c r="K46" s="3">
        <v>-113.2</v>
      </c>
      <c r="L46" s="3">
        <v>8.1</v>
      </c>
      <c r="M46" s="3">
        <v>44.8</v>
      </c>
    </row>
    <row r="47" spans="3:13" ht="12.75" x14ac:dyDescent="0.2">
      <c r="C47" s="3" t="s">
        <v>109</v>
      </c>
      <c r="D47" s="3">
        <v>-43.1</v>
      </c>
      <c r="E47" s="3">
        <v>-29.6</v>
      </c>
      <c r="F47" s="3">
        <v>-19.3</v>
      </c>
      <c r="G47" s="3">
        <v>160.9</v>
      </c>
      <c r="H47" s="3">
        <v>-297</v>
      </c>
      <c r="I47" s="3">
        <v>-328</v>
      </c>
      <c r="J47" s="3">
        <v>-593.79999999999995</v>
      </c>
      <c r="K47" s="3">
        <v>-478.7</v>
      </c>
      <c r="L47" s="3">
        <v>-135.6</v>
      </c>
      <c r="M47" s="3">
        <v>534.9</v>
      </c>
    </row>
    <row r="48" spans="3:13" ht="12.75" x14ac:dyDescent="0.2">
      <c r="C48" s="3" t="s">
        <v>110</v>
      </c>
      <c r="D48" s="3" t="s">
        <v>28</v>
      </c>
      <c r="E48" s="3" t="s">
        <v>28</v>
      </c>
      <c r="F48" s="3" t="s">
        <v>28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28</v>
      </c>
      <c r="L48" s="3" t="s">
        <v>28</v>
      </c>
      <c r="M48" s="3" t="s">
        <v>28</v>
      </c>
    </row>
    <row r="49" spans="3:13" ht="12.75" x14ac:dyDescent="0.2">
      <c r="C49" s="3" t="s">
        <v>111</v>
      </c>
      <c r="D49" s="3">
        <v>2.2999999999999998</v>
      </c>
      <c r="E49" s="3">
        <v>2.7</v>
      </c>
      <c r="F49" s="3">
        <v>5.2</v>
      </c>
      <c r="G49" s="3">
        <v>4.5999999999999996</v>
      </c>
      <c r="H49" s="3">
        <v>5</v>
      </c>
      <c r="I49" s="3">
        <v>5.2</v>
      </c>
      <c r="J49" s="3">
        <v>4.0999999999999996</v>
      </c>
      <c r="K49" s="3">
        <v>3.8</v>
      </c>
      <c r="L49" s="3">
        <v>2.8</v>
      </c>
      <c r="M49" s="3">
        <v>5.2</v>
      </c>
    </row>
    <row r="50" spans="3:13" ht="12.75" x14ac:dyDescent="0.2">
      <c r="C50" s="3" t="s">
        <v>112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113</v>
      </c>
      <c r="D51" s="3">
        <v>-40.799999999999997</v>
      </c>
      <c r="E51" s="3">
        <v>-26.9</v>
      </c>
      <c r="F51" s="3">
        <v>-14.1</v>
      </c>
      <c r="G51" s="3">
        <v>165.5</v>
      </c>
      <c r="H51" s="3">
        <v>-292</v>
      </c>
      <c r="I51" s="3">
        <v>-322.8</v>
      </c>
      <c r="J51" s="3">
        <v>-589.70000000000005</v>
      </c>
      <c r="K51" s="3">
        <v>-474.9</v>
      </c>
      <c r="L51" s="3">
        <v>-132.80000000000001</v>
      </c>
      <c r="M51" s="3">
        <v>540.1</v>
      </c>
    </row>
    <row r="52" spans="3:13" ht="12.75" x14ac:dyDescent="0.2"/>
    <row r="53" spans="3:13" ht="12.75" x14ac:dyDescent="0.2">
      <c r="C53" s="3" t="s">
        <v>114</v>
      </c>
      <c r="D53" s="3" t="s">
        <v>59</v>
      </c>
      <c r="E53" s="3" t="s">
        <v>60</v>
      </c>
      <c r="F53" s="3" t="s">
        <v>61</v>
      </c>
      <c r="G53" s="3" t="s">
        <v>62</v>
      </c>
      <c r="H53" s="3" t="s">
        <v>63</v>
      </c>
      <c r="I53" s="3" t="s">
        <v>64</v>
      </c>
      <c r="J53" s="3" t="s">
        <v>65</v>
      </c>
      <c r="K53" s="3" t="s">
        <v>66</v>
      </c>
      <c r="L53" s="3" t="s">
        <v>67</v>
      </c>
      <c r="M53" s="3" t="s">
        <v>68</v>
      </c>
    </row>
    <row r="54" spans="3:13" ht="12.75" x14ac:dyDescent="0.2"/>
    <row r="55" spans="3:13" ht="12.75" x14ac:dyDescent="0.2">
      <c r="C55" s="3" t="s">
        <v>115</v>
      </c>
      <c r="D55" s="3">
        <v>86.5</v>
      </c>
      <c r="E55" s="3">
        <v>251.3</v>
      </c>
      <c r="F55" s="3">
        <v>243</v>
      </c>
      <c r="G55" s="3">
        <v>302.10000000000002</v>
      </c>
      <c r="H55" s="3">
        <v>237.5</v>
      </c>
      <c r="I55" s="3">
        <v>112.8</v>
      </c>
      <c r="J55" s="3">
        <v>61.6</v>
      </c>
      <c r="K55" s="3" t="s">
        <v>26</v>
      </c>
      <c r="L55" s="3">
        <v>265.8</v>
      </c>
      <c r="M55" s="3">
        <v>202.3</v>
      </c>
    </row>
    <row r="56" spans="3:13" ht="12.75" x14ac:dyDescent="0.2">
      <c r="C56" s="3" t="s">
        <v>116</v>
      </c>
      <c r="D56" s="3">
        <v>900.4</v>
      </c>
      <c r="E56" s="3" t="s">
        <v>117</v>
      </c>
      <c r="F56" s="3" t="s">
        <v>118</v>
      </c>
      <c r="G56" s="3">
        <v>923.7</v>
      </c>
      <c r="H56" s="3" t="s">
        <v>119</v>
      </c>
      <c r="I56" s="3" t="s">
        <v>120</v>
      </c>
      <c r="J56" s="3" t="s">
        <v>121</v>
      </c>
      <c r="K56" s="3" t="s">
        <v>122</v>
      </c>
      <c r="L56" s="3" t="s">
        <v>123</v>
      </c>
      <c r="M56" s="3" t="s">
        <v>124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6F73-53F4-4C6B-943E-D8CC934873D4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125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126</v>
      </c>
      <c r="D12" s="3" t="s">
        <v>127</v>
      </c>
      <c r="E12" s="3" t="s">
        <v>128</v>
      </c>
      <c r="F12" s="3" t="s">
        <v>129</v>
      </c>
      <c r="G12" s="3" t="s">
        <v>130</v>
      </c>
      <c r="H12" s="3" t="s">
        <v>131</v>
      </c>
      <c r="I12" s="3" t="s">
        <v>132</v>
      </c>
      <c r="J12" s="3" t="s">
        <v>133</v>
      </c>
      <c r="K12" s="3" t="s">
        <v>134</v>
      </c>
      <c r="L12" s="3" t="s">
        <v>135</v>
      </c>
      <c r="M12" s="3" t="s">
        <v>136</v>
      </c>
    </row>
    <row r="13" spans="3:13" x14ac:dyDescent="0.2">
      <c r="C13" s="3" t="s">
        <v>137</v>
      </c>
      <c r="D13" s="3" t="s">
        <v>138</v>
      </c>
      <c r="E13" s="3" t="s">
        <v>139</v>
      </c>
      <c r="F13" s="3" t="s">
        <v>140</v>
      </c>
      <c r="G13" s="3" t="s">
        <v>141</v>
      </c>
      <c r="H13" s="3" t="s">
        <v>142</v>
      </c>
      <c r="I13" s="3" t="s">
        <v>143</v>
      </c>
      <c r="J13" s="3" t="s">
        <v>144</v>
      </c>
      <c r="K13" s="3" t="s">
        <v>145</v>
      </c>
      <c r="L13" s="3" t="s">
        <v>146</v>
      </c>
      <c r="M13" s="3" t="s">
        <v>147</v>
      </c>
    </row>
    <row r="15" spans="3:13" x14ac:dyDescent="0.2">
      <c r="C15" s="3" t="s">
        <v>148</v>
      </c>
      <c r="D15" s="3" t="s">
        <v>149</v>
      </c>
      <c r="E15" s="3" t="s">
        <v>150</v>
      </c>
      <c r="F15" s="3" t="s">
        <v>151</v>
      </c>
      <c r="G15" s="3" t="s">
        <v>152</v>
      </c>
      <c r="H15" s="3" t="s">
        <v>153</v>
      </c>
      <c r="I15" s="3" t="s">
        <v>154</v>
      </c>
      <c r="J15" s="3" t="s">
        <v>155</v>
      </c>
      <c r="K15" s="3" t="s">
        <v>156</v>
      </c>
      <c r="L15" s="3" t="s">
        <v>157</v>
      </c>
      <c r="M15" s="3" t="s">
        <v>158</v>
      </c>
    </row>
    <row r="16" spans="3:13" x14ac:dyDescent="0.2">
      <c r="C16" s="3" t="s">
        <v>159</v>
      </c>
      <c r="D16" s="3">
        <v>807.7</v>
      </c>
      <c r="E16" s="3">
        <v>845.6</v>
      </c>
      <c r="F16" s="3">
        <v>914.2</v>
      </c>
      <c r="G16" s="3" t="s">
        <v>160</v>
      </c>
      <c r="H16" s="3" t="s">
        <v>161</v>
      </c>
      <c r="I16" s="3" t="s">
        <v>162</v>
      </c>
      <c r="J16" s="3" t="s">
        <v>163</v>
      </c>
      <c r="K16" s="3" t="s">
        <v>164</v>
      </c>
      <c r="L16" s="3" t="s">
        <v>165</v>
      </c>
      <c r="M16" s="3" t="s">
        <v>166</v>
      </c>
    </row>
    <row r="17" spans="3:13" x14ac:dyDescent="0.2">
      <c r="C17" s="3" t="s">
        <v>167</v>
      </c>
      <c r="D17" s="3" t="s">
        <v>168</v>
      </c>
      <c r="E17" s="3" t="s">
        <v>169</v>
      </c>
      <c r="F17" s="3" t="s">
        <v>170</v>
      </c>
      <c r="G17" s="3" t="s">
        <v>171</v>
      </c>
      <c r="H17" s="3" t="s">
        <v>172</v>
      </c>
      <c r="I17" s="3" t="s">
        <v>170</v>
      </c>
      <c r="J17" s="3" t="s">
        <v>169</v>
      </c>
      <c r="K17" s="3" t="s">
        <v>173</v>
      </c>
      <c r="L17" s="3" t="s">
        <v>174</v>
      </c>
      <c r="M17" s="3" t="s">
        <v>175</v>
      </c>
    </row>
    <row r="19" spans="3:13" x14ac:dyDescent="0.2">
      <c r="C19" s="3" t="s">
        <v>176</v>
      </c>
      <c r="D19" s="3">
        <v>-167.5</v>
      </c>
      <c r="E19" s="3">
        <v>-174.3</v>
      </c>
      <c r="F19" s="3">
        <v>-179.6</v>
      </c>
      <c r="G19" s="3">
        <v>-202.1</v>
      </c>
      <c r="H19" s="3">
        <v>-216.4</v>
      </c>
      <c r="I19" s="3">
        <v>-244.8</v>
      </c>
      <c r="J19" s="3">
        <v>-261.5</v>
      </c>
      <c r="K19" s="3">
        <v>-267.10000000000002</v>
      </c>
      <c r="L19" s="3">
        <v>-322.5</v>
      </c>
      <c r="M19" s="3">
        <v>-408.2</v>
      </c>
    </row>
    <row r="20" spans="3:13" x14ac:dyDescent="0.2">
      <c r="C20" s="3" t="s">
        <v>177</v>
      </c>
      <c r="D20" s="3">
        <v>-230.7</v>
      </c>
      <c r="E20" s="3">
        <v>-242.1</v>
      </c>
      <c r="F20" s="3">
        <v>-265</v>
      </c>
      <c r="G20" s="3">
        <v>-281.5</v>
      </c>
      <c r="H20" s="3">
        <v>-288.60000000000002</v>
      </c>
      <c r="I20" s="3">
        <v>-336.9</v>
      </c>
      <c r="J20" s="3">
        <v>-382.5</v>
      </c>
      <c r="K20" s="3">
        <v>-332.5</v>
      </c>
      <c r="L20" s="3">
        <v>-393.9</v>
      </c>
      <c r="M20" s="3">
        <v>-433.8</v>
      </c>
    </row>
    <row r="21" spans="3:13" x14ac:dyDescent="0.2">
      <c r="C21" s="3" t="s">
        <v>178</v>
      </c>
      <c r="D21" s="3">
        <v>-143.80000000000001</v>
      </c>
      <c r="E21" s="3">
        <v>-144.4</v>
      </c>
      <c r="F21" s="3">
        <v>-143.5</v>
      </c>
      <c r="G21" s="3">
        <v>-163.9</v>
      </c>
      <c r="H21" s="3">
        <v>-166.3</v>
      </c>
      <c r="I21" s="3">
        <v>-212</v>
      </c>
      <c r="J21" s="3">
        <v>-256</v>
      </c>
      <c r="K21" s="3">
        <v>-230.5</v>
      </c>
      <c r="L21" s="3">
        <v>-271</v>
      </c>
      <c r="M21" s="3">
        <v>-339.4</v>
      </c>
    </row>
    <row r="22" spans="3:13" x14ac:dyDescent="0.2">
      <c r="C22" s="3" t="s">
        <v>179</v>
      </c>
      <c r="D22" s="3">
        <v>-98.1</v>
      </c>
      <c r="E22" s="3">
        <v>-113.2</v>
      </c>
      <c r="F22" s="3">
        <v>-173.6</v>
      </c>
      <c r="G22" s="3">
        <v>16.5</v>
      </c>
      <c r="H22" s="3">
        <v>47.8</v>
      </c>
      <c r="I22" s="3">
        <v>-76.900000000000006</v>
      </c>
      <c r="J22" s="3">
        <v>28</v>
      </c>
      <c r="K22" s="3">
        <v>-144.5</v>
      </c>
      <c r="L22" s="3">
        <v>-15</v>
      </c>
      <c r="M22" s="3">
        <v>-46.7</v>
      </c>
    </row>
    <row r="23" spans="3:13" x14ac:dyDescent="0.2">
      <c r="C23" s="3" t="s">
        <v>180</v>
      </c>
      <c r="D23" s="3">
        <v>-640.1</v>
      </c>
      <c r="E23" s="3">
        <v>-674</v>
      </c>
      <c r="F23" s="3">
        <v>-761.7</v>
      </c>
      <c r="G23" s="3">
        <v>-631</v>
      </c>
      <c r="H23" s="3">
        <v>-623.5</v>
      </c>
      <c r="I23" s="3">
        <v>-870.6</v>
      </c>
      <c r="J23" s="3">
        <v>-872</v>
      </c>
      <c r="K23" s="3">
        <v>-974.6</v>
      </c>
      <c r="L23" s="3" t="s">
        <v>181</v>
      </c>
      <c r="M23" s="3" t="s">
        <v>182</v>
      </c>
    </row>
    <row r="24" spans="3:13" x14ac:dyDescent="0.2">
      <c r="C24" s="3" t="s">
        <v>183</v>
      </c>
      <c r="D24" s="3">
        <v>167.6</v>
      </c>
      <c r="E24" s="3">
        <v>171.6</v>
      </c>
      <c r="F24" s="3">
        <v>152.5</v>
      </c>
      <c r="G24" s="3">
        <v>377.9</v>
      </c>
      <c r="H24" s="3">
        <v>421.6</v>
      </c>
      <c r="I24" s="3">
        <v>382.8</v>
      </c>
      <c r="J24" s="3">
        <v>582</v>
      </c>
      <c r="K24" s="3">
        <v>574.6</v>
      </c>
      <c r="L24" s="3" t="s">
        <v>184</v>
      </c>
      <c r="M24" s="3" t="s">
        <v>185</v>
      </c>
    </row>
    <row r="26" spans="3:13" x14ac:dyDescent="0.2">
      <c r="C26" s="3" t="s">
        <v>186</v>
      </c>
      <c r="D26" s="3">
        <v>-50.5</v>
      </c>
      <c r="E26" s="3">
        <v>-47.1</v>
      </c>
      <c r="F26" s="3">
        <v>-52.1</v>
      </c>
      <c r="G26" s="3">
        <v>-50.8</v>
      </c>
      <c r="H26" s="3">
        <v>-45</v>
      </c>
      <c r="I26" s="3">
        <v>-53.9</v>
      </c>
      <c r="J26" s="3">
        <v>-76.3</v>
      </c>
      <c r="K26" s="3">
        <v>-90.3</v>
      </c>
      <c r="L26" s="3">
        <v>-53.1</v>
      </c>
      <c r="M26" s="3">
        <v>-105.4</v>
      </c>
    </row>
    <row r="27" spans="3:13" x14ac:dyDescent="0.2">
      <c r="C27" s="3" t="s">
        <v>187</v>
      </c>
      <c r="D27" s="3">
        <v>117.1</v>
      </c>
      <c r="E27" s="3">
        <v>124.5</v>
      </c>
      <c r="F27" s="3">
        <v>100.4</v>
      </c>
      <c r="G27" s="3">
        <v>327.10000000000002</v>
      </c>
      <c r="H27" s="3">
        <v>376.6</v>
      </c>
      <c r="I27" s="3">
        <v>328.9</v>
      </c>
      <c r="J27" s="3">
        <v>505.7</v>
      </c>
      <c r="K27" s="3">
        <v>484.3</v>
      </c>
      <c r="L27" s="3" t="s">
        <v>188</v>
      </c>
      <c r="M27" s="3" t="s">
        <v>189</v>
      </c>
    </row>
    <row r="28" spans="3:13" x14ac:dyDescent="0.2">
      <c r="C28" s="3" t="s">
        <v>190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191</v>
      </c>
      <c r="D29" s="3">
        <v>-57.4</v>
      </c>
      <c r="E29" s="3">
        <v>-54.4</v>
      </c>
      <c r="F29" s="3">
        <v>-48.8</v>
      </c>
      <c r="G29" s="3">
        <v>-70.099999999999994</v>
      </c>
      <c r="H29" s="3">
        <v>-137.5</v>
      </c>
      <c r="I29" s="3">
        <v>-101.6</v>
      </c>
      <c r="J29" s="3">
        <v>-135.1</v>
      </c>
      <c r="K29" s="3">
        <v>-121.4</v>
      </c>
      <c r="L29" s="3">
        <v>-282.10000000000002</v>
      </c>
      <c r="M29" s="3">
        <v>-300.5</v>
      </c>
    </row>
    <row r="30" spans="3:13" x14ac:dyDescent="0.2">
      <c r="C30" s="3" t="s">
        <v>192</v>
      </c>
      <c r="D30" s="3">
        <v>59.7</v>
      </c>
      <c r="E30" s="3">
        <v>70.099999999999994</v>
      </c>
      <c r="F30" s="3">
        <v>51.6</v>
      </c>
      <c r="G30" s="3">
        <v>257</v>
      </c>
      <c r="H30" s="3">
        <v>239.1</v>
      </c>
      <c r="I30" s="3">
        <v>227.3</v>
      </c>
      <c r="J30" s="3">
        <v>370.6</v>
      </c>
      <c r="K30" s="3">
        <v>362.9</v>
      </c>
      <c r="L30" s="3">
        <v>794.6</v>
      </c>
      <c r="M30" s="3">
        <v>865.4</v>
      </c>
    </row>
    <row r="32" spans="3:13" x14ac:dyDescent="0.2">
      <c r="C32" s="3" t="s">
        <v>193</v>
      </c>
      <c r="D32" s="3">
        <v>0.2</v>
      </c>
      <c r="E32" s="3">
        <v>0.1</v>
      </c>
      <c r="F32" s="3" t="s">
        <v>3</v>
      </c>
      <c r="G32" s="3">
        <v>0.2</v>
      </c>
      <c r="H32" s="3">
        <v>-0.2</v>
      </c>
      <c r="I32" s="3">
        <v>-0.3</v>
      </c>
      <c r="J32" s="3">
        <v>0.8</v>
      </c>
      <c r="K32" s="3">
        <v>0.5</v>
      </c>
      <c r="L32" s="3">
        <v>-0.7</v>
      </c>
      <c r="M32" s="3">
        <v>-1.5</v>
      </c>
    </row>
    <row r="33" spans="3:13" x14ac:dyDescent="0.2">
      <c r="C33" s="3" t="s">
        <v>194</v>
      </c>
      <c r="D33" s="3">
        <v>59.9</v>
      </c>
      <c r="E33" s="3">
        <v>70.2</v>
      </c>
      <c r="F33" s="3">
        <v>51.6</v>
      </c>
      <c r="G33" s="3">
        <v>257.2</v>
      </c>
      <c r="H33" s="3">
        <v>238.9</v>
      </c>
      <c r="I33" s="3">
        <v>227</v>
      </c>
      <c r="J33" s="3">
        <v>371.4</v>
      </c>
      <c r="K33" s="3">
        <v>363.4</v>
      </c>
      <c r="L33" s="3">
        <v>793.9</v>
      </c>
      <c r="M33" s="3">
        <v>863.9</v>
      </c>
    </row>
    <row r="35" spans="3:13" x14ac:dyDescent="0.2">
      <c r="C35" s="3" t="s">
        <v>195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196</v>
      </c>
      <c r="D36" s="3">
        <v>59.9</v>
      </c>
      <c r="E36" s="3">
        <v>70.2</v>
      </c>
      <c r="F36" s="3">
        <v>51.6</v>
      </c>
      <c r="G36" s="3">
        <v>257.2</v>
      </c>
      <c r="H36" s="3">
        <v>238.9</v>
      </c>
      <c r="I36" s="3">
        <v>227</v>
      </c>
      <c r="J36" s="3">
        <v>371.4</v>
      </c>
      <c r="K36" s="3">
        <v>363.4</v>
      </c>
      <c r="L36" s="3">
        <v>793.9</v>
      </c>
      <c r="M36" s="3">
        <v>863.9</v>
      </c>
    </row>
    <row r="38" spans="3:13" x14ac:dyDescent="0.2">
      <c r="C38" s="3" t="s">
        <v>197</v>
      </c>
      <c r="D38" s="3">
        <v>0.53</v>
      </c>
      <c r="E38" s="3">
        <v>0.59</v>
      </c>
      <c r="F38" s="3">
        <v>0.44</v>
      </c>
      <c r="G38" s="3">
        <v>2.2799999999999998</v>
      </c>
      <c r="H38" s="3">
        <v>2.23</v>
      </c>
      <c r="I38" s="3">
        <v>2.31</v>
      </c>
      <c r="J38" s="3">
        <v>4</v>
      </c>
      <c r="K38" s="3">
        <v>4.1500000000000004</v>
      </c>
      <c r="L38" s="3">
        <v>9.57</v>
      </c>
      <c r="M38" s="3">
        <v>10.88</v>
      </c>
    </row>
    <row r="39" spans="3:13" x14ac:dyDescent="0.2">
      <c r="C39" s="3" t="s">
        <v>198</v>
      </c>
      <c r="D39" s="3">
        <v>0.53</v>
      </c>
      <c r="E39" s="3">
        <v>0.59</v>
      </c>
      <c r="F39" s="3">
        <v>0.44</v>
      </c>
      <c r="G39" s="3">
        <v>2.27</v>
      </c>
      <c r="H39" s="3">
        <v>2.21</v>
      </c>
      <c r="I39" s="3">
        <v>2.2799999999999998</v>
      </c>
      <c r="J39" s="3">
        <v>3.96</v>
      </c>
      <c r="K39" s="3">
        <v>4.0999999999999996</v>
      </c>
      <c r="L39" s="3">
        <v>9.31</v>
      </c>
      <c r="M39" s="3">
        <v>10.67</v>
      </c>
    </row>
    <row r="40" spans="3:13" x14ac:dyDescent="0.2">
      <c r="C40" s="3" t="s">
        <v>199</v>
      </c>
      <c r="D40" s="3">
        <v>112.58799999999999</v>
      </c>
      <c r="E40" s="3">
        <v>118.292</v>
      </c>
      <c r="F40" s="3">
        <v>117.01300000000001</v>
      </c>
      <c r="G40" s="3">
        <v>112.946</v>
      </c>
      <c r="H40" s="3">
        <v>106.961</v>
      </c>
      <c r="I40" s="3">
        <v>98.292000000000002</v>
      </c>
      <c r="J40" s="3">
        <v>92.760999999999996</v>
      </c>
      <c r="K40" s="3">
        <v>87.52</v>
      </c>
      <c r="L40" s="3">
        <v>82.972999999999999</v>
      </c>
      <c r="M40" s="3">
        <v>79.382000000000005</v>
      </c>
    </row>
    <row r="41" spans="3:13" x14ac:dyDescent="0.2">
      <c r="C41" s="3" t="s">
        <v>200</v>
      </c>
      <c r="D41" s="3">
        <v>113.40600000000001</v>
      </c>
      <c r="E41" s="3">
        <v>118.914</v>
      </c>
      <c r="F41" s="3">
        <v>117.45699999999999</v>
      </c>
      <c r="G41" s="3">
        <v>113.205</v>
      </c>
      <c r="H41" s="3">
        <v>107.917</v>
      </c>
      <c r="I41" s="3">
        <v>99.588999999999999</v>
      </c>
      <c r="J41" s="3">
        <v>93.813999999999993</v>
      </c>
      <c r="K41" s="3">
        <v>88.605000000000004</v>
      </c>
      <c r="L41" s="3">
        <v>85.26</v>
      </c>
      <c r="M41" s="3">
        <v>80.945999999999998</v>
      </c>
    </row>
    <row r="43" spans="3:13" x14ac:dyDescent="0.2">
      <c r="C43" s="3" t="s">
        <v>201</v>
      </c>
      <c r="D43" s="3">
        <v>366.7</v>
      </c>
      <c r="E43" s="3">
        <v>397.2</v>
      </c>
      <c r="F43" s="3">
        <v>449.7</v>
      </c>
      <c r="G43" s="3">
        <v>494.1</v>
      </c>
      <c r="H43" s="3">
        <v>520.79999999999995</v>
      </c>
      <c r="I43" s="3">
        <v>639.6</v>
      </c>
      <c r="J43" s="3">
        <v>759.6</v>
      </c>
      <c r="K43" s="3">
        <v>943.4</v>
      </c>
      <c r="L43" s="3" t="s">
        <v>202</v>
      </c>
      <c r="M43" s="3" t="s">
        <v>203</v>
      </c>
    </row>
    <row r="44" spans="3:13" x14ac:dyDescent="0.2">
      <c r="C44" s="3" t="s">
        <v>204</v>
      </c>
      <c r="D44" s="3">
        <v>280</v>
      </c>
      <c r="E44" s="3">
        <v>293.3</v>
      </c>
      <c r="F44" s="3">
        <v>335.3</v>
      </c>
      <c r="G44" s="3">
        <v>373.2</v>
      </c>
      <c r="H44" s="3">
        <v>385.1</v>
      </c>
      <c r="I44" s="3">
        <v>476.5</v>
      </c>
      <c r="J44" s="3">
        <v>571.5</v>
      </c>
      <c r="K44" s="3">
        <v>734.7</v>
      </c>
      <c r="L44" s="3" t="s">
        <v>205</v>
      </c>
      <c r="M44" s="3" t="s">
        <v>206</v>
      </c>
    </row>
    <row r="46" spans="3:13" x14ac:dyDescent="0.2">
      <c r="C46" s="3" t="s">
        <v>207</v>
      </c>
      <c r="D46" s="3" t="s">
        <v>127</v>
      </c>
      <c r="E46" s="3" t="s">
        <v>128</v>
      </c>
      <c r="F46" s="3" t="s">
        <v>129</v>
      </c>
      <c r="G46" s="3" t="s">
        <v>130</v>
      </c>
      <c r="H46" s="3" t="s">
        <v>131</v>
      </c>
      <c r="I46" s="3" t="s">
        <v>132</v>
      </c>
      <c r="J46" s="3" t="s">
        <v>133</v>
      </c>
      <c r="K46" s="3" t="s">
        <v>134</v>
      </c>
      <c r="L46" s="3" t="s">
        <v>135</v>
      </c>
      <c r="M46" s="3" t="s">
        <v>136</v>
      </c>
    </row>
    <row r="47" spans="3:13" x14ac:dyDescent="0.2">
      <c r="C47" s="3" t="s">
        <v>208</v>
      </c>
      <c r="D47" s="3">
        <v>295.10000000000002</v>
      </c>
      <c r="E47" s="3">
        <v>305</v>
      </c>
      <c r="F47" s="3">
        <v>265.3</v>
      </c>
      <c r="G47" s="3">
        <v>306.3</v>
      </c>
      <c r="H47" s="3">
        <v>377.7</v>
      </c>
      <c r="I47" s="3">
        <v>472.6</v>
      </c>
      <c r="J47" s="3">
        <v>604.29999999999995</v>
      </c>
      <c r="K47" s="3">
        <v>465.6</v>
      </c>
      <c r="L47" s="3" t="s">
        <v>209</v>
      </c>
      <c r="M47" s="3" t="s">
        <v>210</v>
      </c>
    </row>
    <row r="48" spans="3:13" x14ac:dyDescent="0.2">
      <c r="C48" s="3" t="s">
        <v>211</v>
      </c>
      <c r="D48" s="3">
        <v>280</v>
      </c>
      <c r="E48" s="3">
        <v>293.3</v>
      </c>
      <c r="F48" s="3">
        <v>335.3</v>
      </c>
      <c r="G48" s="3">
        <v>373.2</v>
      </c>
      <c r="H48" s="3">
        <v>385.1</v>
      </c>
      <c r="I48" s="3">
        <v>476.5</v>
      </c>
      <c r="J48" s="3">
        <v>571.5</v>
      </c>
      <c r="K48" s="3">
        <v>734.7</v>
      </c>
      <c r="L48" s="3" t="s">
        <v>205</v>
      </c>
      <c r="M48" s="3" t="s">
        <v>206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8A39B-744B-457A-AA1A-2C1A3FC0D6BD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212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194</v>
      </c>
      <c r="D12" s="3">
        <v>59.9</v>
      </c>
      <c r="E12" s="3">
        <v>70.2</v>
      </c>
      <c r="F12" s="3">
        <v>51.6</v>
      </c>
      <c r="G12" s="3">
        <v>257.2</v>
      </c>
      <c r="H12" s="3">
        <v>238.9</v>
      </c>
      <c r="I12" s="3">
        <v>227</v>
      </c>
      <c r="J12" s="3">
        <v>371.4</v>
      </c>
      <c r="K12" s="3">
        <v>363.4</v>
      </c>
      <c r="L12" s="3">
        <v>793.9</v>
      </c>
      <c r="M12" s="3">
        <v>863.9</v>
      </c>
    </row>
    <row r="13" spans="3:13" x14ac:dyDescent="0.2">
      <c r="C13" s="3" t="s">
        <v>213</v>
      </c>
      <c r="D13" s="3">
        <v>86.7</v>
      </c>
      <c r="E13" s="3">
        <v>103.9</v>
      </c>
      <c r="F13" s="3">
        <v>114.4</v>
      </c>
      <c r="G13" s="3">
        <v>120.9</v>
      </c>
      <c r="H13" s="3">
        <v>135.69999999999999</v>
      </c>
      <c r="I13" s="3">
        <v>163.1</v>
      </c>
      <c r="J13" s="3">
        <v>220.4</v>
      </c>
      <c r="K13" s="3">
        <v>244.5</v>
      </c>
      <c r="L13" s="3">
        <v>257.2</v>
      </c>
      <c r="M13" s="3">
        <v>293.39999999999998</v>
      </c>
    </row>
    <row r="14" spans="3:13" x14ac:dyDescent="0.2">
      <c r="C14" s="3" t="s">
        <v>214</v>
      </c>
      <c r="D14" s="3">
        <v>6.7</v>
      </c>
      <c r="E14" s="3">
        <v>9.3000000000000007</v>
      </c>
      <c r="F14" s="3">
        <v>11.8</v>
      </c>
      <c r="G14" s="3">
        <v>12.2</v>
      </c>
      <c r="H14" s="3">
        <v>15.6</v>
      </c>
      <c r="I14" s="3">
        <v>23.1</v>
      </c>
      <c r="J14" s="3">
        <v>13.7</v>
      </c>
      <c r="K14" s="3">
        <v>29</v>
      </c>
      <c r="L14" s="3">
        <v>60.5</v>
      </c>
      <c r="M14" s="3">
        <v>18.100000000000001</v>
      </c>
    </row>
    <row r="15" spans="3:13" x14ac:dyDescent="0.2">
      <c r="C15" s="3" t="s">
        <v>215</v>
      </c>
      <c r="D15" s="3">
        <v>7.3</v>
      </c>
      <c r="E15" s="3">
        <v>5.8</v>
      </c>
      <c r="F15" s="3">
        <v>6.5</v>
      </c>
      <c r="G15" s="3">
        <v>6.5</v>
      </c>
      <c r="H15" s="3">
        <v>8.5</v>
      </c>
      <c r="I15" s="3">
        <v>11.1</v>
      </c>
      <c r="J15" s="3">
        <v>13</v>
      </c>
      <c r="K15" s="3">
        <v>14.2</v>
      </c>
      <c r="L15" s="3">
        <v>17.7</v>
      </c>
      <c r="M15" s="3">
        <v>19.5</v>
      </c>
    </row>
    <row r="16" spans="3:13" x14ac:dyDescent="0.2">
      <c r="C16" s="3" t="s">
        <v>216</v>
      </c>
      <c r="D16" s="3">
        <v>-36</v>
      </c>
      <c r="E16" s="3">
        <v>-37.4</v>
      </c>
      <c r="F16" s="3">
        <v>1.8</v>
      </c>
      <c r="G16" s="3">
        <v>-33.5</v>
      </c>
      <c r="H16" s="3">
        <v>7.9</v>
      </c>
      <c r="I16" s="3">
        <v>-50.2</v>
      </c>
      <c r="J16" s="3">
        <v>-17.100000000000001</v>
      </c>
      <c r="K16" s="3">
        <v>90.3</v>
      </c>
      <c r="L16" s="3">
        <v>-168.9</v>
      </c>
      <c r="M16" s="3">
        <v>-166.3</v>
      </c>
    </row>
    <row r="17" spans="3:13" x14ac:dyDescent="0.2">
      <c r="C17" s="3" t="s">
        <v>217</v>
      </c>
      <c r="D17" s="3">
        <v>-48.4</v>
      </c>
      <c r="E17" s="3">
        <v>-96.4</v>
      </c>
      <c r="F17" s="3">
        <v>-28.3</v>
      </c>
      <c r="G17" s="3">
        <v>-38.200000000000003</v>
      </c>
      <c r="H17" s="3">
        <v>-42.2</v>
      </c>
      <c r="I17" s="3">
        <v>-178.2</v>
      </c>
      <c r="J17" s="3">
        <v>-225.6</v>
      </c>
      <c r="K17" s="3">
        <v>101.2</v>
      </c>
      <c r="L17" s="3">
        <v>-647.79999999999995</v>
      </c>
      <c r="M17" s="3">
        <v>-513.9</v>
      </c>
    </row>
    <row r="18" spans="3:13" x14ac:dyDescent="0.2">
      <c r="C18" s="3" t="s">
        <v>218</v>
      </c>
      <c r="D18" s="3">
        <v>-31.6</v>
      </c>
      <c r="E18" s="3">
        <v>3.4</v>
      </c>
      <c r="F18" s="3">
        <v>-14.9</v>
      </c>
      <c r="G18" s="3">
        <v>81.400000000000006</v>
      </c>
      <c r="H18" s="3">
        <v>44</v>
      </c>
      <c r="I18" s="3">
        <v>30.5</v>
      </c>
      <c r="J18" s="3">
        <v>10.5</v>
      </c>
      <c r="K18" s="3">
        <v>-186.3</v>
      </c>
      <c r="L18" s="3">
        <v>-57.5</v>
      </c>
      <c r="M18" s="3">
        <v>99.1</v>
      </c>
    </row>
    <row r="19" spans="3:13" x14ac:dyDescent="0.2">
      <c r="C19" s="3" t="s">
        <v>219</v>
      </c>
      <c r="D19" s="3">
        <v>170.2</v>
      </c>
      <c r="E19" s="3">
        <v>316</v>
      </c>
      <c r="F19" s="3">
        <v>217.2</v>
      </c>
      <c r="G19" s="3">
        <v>99.4</v>
      </c>
      <c r="H19" s="3">
        <v>152.4</v>
      </c>
      <c r="I19" s="3">
        <v>334.8</v>
      </c>
      <c r="J19" s="3">
        <v>169.2</v>
      </c>
      <c r="K19" s="3">
        <v>297.89999999999998</v>
      </c>
      <c r="L19" s="3">
        <v>514.9</v>
      </c>
      <c r="M19" s="3">
        <v>35.700000000000003</v>
      </c>
    </row>
    <row r="20" spans="3:13" x14ac:dyDescent="0.2">
      <c r="C20" s="3" t="s">
        <v>220</v>
      </c>
      <c r="D20" s="3">
        <v>214.8</v>
      </c>
      <c r="E20" s="3">
        <v>374.8</v>
      </c>
      <c r="F20" s="3">
        <v>360.1</v>
      </c>
      <c r="G20" s="3">
        <v>505.9</v>
      </c>
      <c r="H20" s="3">
        <v>560.79999999999995</v>
      </c>
      <c r="I20" s="3">
        <v>561.20000000000005</v>
      </c>
      <c r="J20" s="3">
        <v>555.5</v>
      </c>
      <c r="K20" s="3">
        <v>954.2</v>
      </c>
      <c r="L20" s="3">
        <v>770</v>
      </c>
      <c r="M20" s="3">
        <v>649.5</v>
      </c>
    </row>
    <row r="22" spans="3:13" x14ac:dyDescent="0.2">
      <c r="C22" s="3" t="s">
        <v>221</v>
      </c>
      <c r="D22" s="3">
        <v>-134.4</v>
      </c>
      <c r="E22" s="3">
        <v>-158.69999999999999</v>
      </c>
      <c r="F22" s="3">
        <v>-194.1</v>
      </c>
      <c r="G22" s="3">
        <v>-174.3</v>
      </c>
      <c r="H22" s="3">
        <v>-215.3</v>
      </c>
      <c r="I22" s="3">
        <v>-278.10000000000002</v>
      </c>
      <c r="J22" s="3">
        <v>-280.7</v>
      </c>
      <c r="K22" s="3">
        <v>-253.3</v>
      </c>
      <c r="L22" s="3">
        <v>-628.9</v>
      </c>
      <c r="M22" s="3">
        <v>-601</v>
      </c>
    </row>
    <row r="23" spans="3:13" x14ac:dyDescent="0.2">
      <c r="C23" s="3" t="s">
        <v>222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>
        <v>-173</v>
      </c>
      <c r="J23" s="3">
        <v>-113.2</v>
      </c>
      <c r="K23" s="3" t="s">
        <v>3</v>
      </c>
      <c r="L23" s="3" t="s">
        <v>3</v>
      </c>
      <c r="M23" s="3">
        <v>-208.2</v>
      </c>
    </row>
    <row r="24" spans="3:13" x14ac:dyDescent="0.2">
      <c r="C24" s="3" t="s">
        <v>223</v>
      </c>
      <c r="D24" s="3">
        <v>-12.9</v>
      </c>
      <c r="E24" s="3">
        <v>-7.9</v>
      </c>
      <c r="F24" s="3">
        <v>-4.9000000000000004</v>
      </c>
      <c r="G24" s="3">
        <v>-10.199999999999999</v>
      </c>
      <c r="H24" s="3">
        <v>-15.9</v>
      </c>
      <c r="I24" s="3">
        <v>-19.399999999999999</v>
      </c>
      <c r="J24" s="3">
        <v>-49.4</v>
      </c>
      <c r="K24" s="3">
        <v>-7</v>
      </c>
      <c r="L24" s="3">
        <v>-58.8</v>
      </c>
      <c r="M24" s="3">
        <v>-44.2</v>
      </c>
    </row>
    <row r="25" spans="3:13" x14ac:dyDescent="0.2">
      <c r="C25" s="3" t="s">
        <v>224</v>
      </c>
      <c r="D25" s="3">
        <v>-147.30000000000001</v>
      </c>
      <c r="E25" s="3">
        <v>-166.6</v>
      </c>
      <c r="F25" s="3">
        <v>-199</v>
      </c>
      <c r="G25" s="3">
        <v>-184.5</v>
      </c>
      <c r="H25" s="3">
        <v>-231.2</v>
      </c>
      <c r="I25" s="3">
        <v>-470.5</v>
      </c>
      <c r="J25" s="3">
        <v>-443.3</v>
      </c>
      <c r="K25" s="3">
        <v>-260.3</v>
      </c>
      <c r="L25" s="3">
        <v>-687.7</v>
      </c>
      <c r="M25" s="3">
        <v>-853.4</v>
      </c>
    </row>
    <row r="27" spans="3:13" x14ac:dyDescent="0.2">
      <c r="C27" s="3" t="s">
        <v>225</v>
      </c>
      <c r="D27" s="3">
        <v>-483</v>
      </c>
      <c r="E27" s="3" t="s">
        <v>3</v>
      </c>
      <c r="F27" s="3" t="s">
        <v>3</v>
      </c>
      <c r="G27" s="3" t="s">
        <v>3</v>
      </c>
      <c r="H27" s="3">
        <v>-25.3</v>
      </c>
      <c r="I27" s="3">
        <v>-35.299999999999997</v>
      </c>
      <c r="J27" s="3">
        <v>-37.200000000000003</v>
      </c>
      <c r="K27" s="3">
        <v>-9.6</v>
      </c>
      <c r="L27" s="3">
        <v>-43.1</v>
      </c>
      <c r="M27" s="3">
        <v>-50.8</v>
      </c>
    </row>
    <row r="28" spans="3:13" x14ac:dyDescent="0.2">
      <c r="C28" s="3" t="s">
        <v>226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227</v>
      </c>
      <c r="D29" s="3">
        <v>10</v>
      </c>
      <c r="E29" s="3">
        <v>11.4</v>
      </c>
      <c r="F29" s="3">
        <v>2.4</v>
      </c>
      <c r="G29" s="3">
        <v>10.4</v>
      </c>
      <c r="H29" s="3">
        <v>137.5</v>
      </c>
      <c r="I29" s="3">
        <v>146.6</v>
      </c>
      <c r="J29" s="3">
        <v>457.3</v>
      </c>
      <c r="K29" s="3">
        <v>964.3</v>
      </c>
      <c r="L29" s="3">
        <v>409.9</v>
      </c>
      <c r="M29" s="3">
        <v>920.9</v>
      </c>
    </row>
    <row r="30" spans="3:13" x14ac:dyDescent="0.2">
      <c r="C30" s="3" t="s">
        <v>228</v>
      </c>
      <c r="D30" s="3">
        <v>-269.3</v>
      </c>
      <c r="E30" s="3">
        <v>-14.5</v>
      </c>
      <c r="F30" s="3">
        <v>-16.600000000000001</v>
      </c>
      <c r="G30" s="3">
        <v>-140.6</v>
      </c>
      <c r="H30" s="3">
        <v>-24.6</v>
      </c>
      <c r="I30" s="3">
        <v>-16.8</v>
      </c>
      <c r="J30" s="3">
        <v>-49.5</v>
      </c>
      <c r="K30" s="3">
        <v>-86.6</v>
      </c>
      <c r="L30" s="3">
        <v>-814.7</v>
      </c>
      <c r="M30" s="3">
        <v>-287.3</v>
      </c>
    </row>
    <row r="31" spans="3:13" x14ac:dyDescent="0.2">
      <c r="C31" s="3" t="s">
        <v>229</v>
      </c>
      <c r="D31" s="3">
        <v>-47.8</v>
      </c>
      <c r="E31" s="3" t="s">
        <v>3</v>
      </c>
      <c r="F31" s="3">
        <v>-95.6</v>
      </c>
      <c r="G31" s="3">
        <v>-72.900000000000006</v>
      </c>
      <c r="H31" s="3">
        <v>-454.7</v>
      </c>
      <c r="I31" s="3">
        <v>-248.6</v>
      </c>
      <c r="J31" s="3">
        <v>-447.5</v>
      </c>
      <c r="K31" s="3">
        <v>-172.1</v>
      </c>
      <c r="L31" s="3">
        <v>-682.7</v>
      </c>
      <c r="M31" s="3">
        <v>-305.5</v>
      </c>
    </row>
    <row r="32" spans="3:13" x14ac:dyDescent="0.2">
      <c r="C32" s="3" t="s">
        <v>230</v>
      </c>
      <c r="D32" s="3">
        <v>235.6</v>
      </c>
      <c r="E32" s="3">
        <v>-39.5</v>
      </c>
      <c r="F32" s="3">
        <v>-40.4</v>
      </c>
      <c r="G32" s="3">
        <v>-67.8</v>
      </c>
      <c r="H32" s="3">
        <v>-37.4</v>
      </c>
      <c r="I32" s="3">
        <v>-59.1</v>
      </c>
      <c r="J32" s="3">
        <v>-100.8</v>
      </c>
      <c r="K32" s="3">
        <v>-112.2</v>
      </c>
      <c r="L32" s="3">
        <v>-12.1</v>
      </c>
      <c r="M32" s="3">
        <v>-87</v>
      </c>
    </row>
    <row r="33" spans="3:13" x14ac:dyDescent="0.2">
      <c r="C33" s="3" t="s">
        <v>231</v>
      </c>
      <c r="D33" s="3">
        <v>-554.5</v>
      </c>
      <c r="E33" s="3">
        <v>-42.6</v>
      </c>
      <c r="F33" s="3">
        <v>-150.19999999999999</v>
      </c>
      <c r="G33" s="3">
        <v>-270.89999999999998</v>
      </c>
      <c r="H33" s="3">
        <v>-404.5</v>
      </c>
      <c r="I33" s="3">
        <v>-213.2</v>
      </c>
      <c r="J33" s="3">
        <v>-177.7</v>
      </c>
      <c r="K33" s="3">
        <v>583.79999999999995</v>
      </c>
      <c r="L33" s="3" t="s">
        <v>232</v>
      </c>
      <c r="M33" s="3">
        <v>190.3</v>
      </c>
    </row>
    <row r="35" spans="3:13" x14ac:dyDescent="0.2">
      <c r="C35" s="3" t="s">
        <v>233</v>
      </c>
      <c r="D35" s="3">
        <v>542.4</v>
      </c>
      <c r="E35" s="3">
        <v>75.400000000000006</v>
      </c>
      <c r="F35" s="3">
        <v>232</v>
      </c>
      <c r="G35" s="3">
        <v>235</v>
      </c>
      <c r="H35" s="3">
        <v>298.60000000000002</v>
      </c>
      <c r="I35" s="3">
        <v>226</v>
      </c>
      <c r="J35" s="3">
        <v>100</v>
      </c>
      <c r="K35" s="3">
        <v>42.5</v>
      </c>
      <c r="L35" s="3" t="s">
        <v>26</v>
      </c>
      <c r="M35" s="3">
        <v>265.8</v>
      </c>
    </row>
    <row r="36" spans="3:13" x14ac:dyDescent="0.2">
      <c r="C36" s="3" t="s">
        <v>234</v>
      </c>
      <c r="D36" s="3">
        <v>20</v>
      </c>
      <c r="E36" s="3">
        <v>-9</v>
      </c>
      <c r="F36" s="3">
        <v>-7.9</v>
      </c>
      <c r="G36" s="3">
        <v>13.1</v>
      </c>
      <c r="H36" s="3">
        <v>2.2999999999999998</v>
      </c>
      <c r="I36" s="3">
        <v>-3.5</v>
      </c>
      <c r="J36" s="3">
        <v>8</v>
      </c>
      <c r="K36" s="3">
        <v>5.5</v>
      </c>
      <c r="L36" s="3">
        <v>0.5</v>
      </c>
      <c r="M36" s="3">
        <v>-49.9</v>
      </c>
    </row>
    <row r="37" spans="3:13" x14ac:dyDescent="0.2">
      <c r="C37" s="3" t="s">
        <v>235</v>
      </c>
      <c r="D37" s="3">
        <v>-487</v>
      </c>
      <c r="E37" s="3">
        <v>165.6</v>
      </c>
      <c r="F37" s="3">
        <v>10.9</v>
      </c>
      <c r="G37" s="3">
        <v>50.5</v>
      </c>
      <c r="H37" s="3">
        <v>-74.900000000000006</v>
      </c>
      <c r="I37" s="3">
        <v>-122.5</v>
      </c>
      <c r="J37" s="3">
        <v>-65.5</v>
      </c>
      <c r="K37" s="3" t="s">
        <v>236</v>
      </c>
      <c r="L37" s="3" t="s">
        <v>237</v>
      </c>
      <c r="M37" s="3">
        <v>-13.6</v>
      </c>
    </row>
    <row r="38" spans="3:13" x14ac:dyDescent="0.2">
      <c r="C38" s="3" t="s">
        <v>238</v>
      </c>
      <c r="D38" s="3">
        <v>75.400000000000006</v>
      </c>
      <c r="E38" s="3">
        <v>232</v>
      </c>
      <c r="F38" s="3">
        <v>235</v>
      </c>
      <c r="G38" s="3">
        <v>298.60000000000002</v>
      </c>
      <c r="H38" s="3">
        <v>226</v>
      </c>
      <c r="I38" s="3">
        <v>100</v>
      </c>
      <c r="J38" s="3">
        <v>42.5</v>
      </c>
      <c r="K38" s="3" t="s">
        <v>26</v>
      </c>
      <c r="L38" s="3">
        <v>265.8</v>
      </c>
      <c r="M38" s="3">
        <v>202.3</v>
      </c>
    </row>
    <row r="40" spans="3:13" x14ac:dyDescent="0.2">
      <c r="C40" s="3" t="s">
        <v>239</v>
      </c>
      <c r="D40" s="3">
        <v>80.400000000000006</v>
      </c>
      <c r="E40" s="3">
        <v>216.1</v>
      </c>
      <c r="F40" s="3">
        <v>166</v>
      </c>
      <c r="G40" s="3">
        <v>331.6</v>
      </c>
      <c r="H40" s="3">
        <v>345.5</v>
      </c>
      <c r="I40" s="3">
        <v>283.10000000000002</v>
      </c>
      <c r="J40" s="3">
        <v>274.8</v>
      </c>
      <c r="K40" s="3">
        <v>700.9</v>
      </c>
      <c r="L40" s="3">
        <v>141.1</v>
      </c>
      <c r="M40" s="3">
        <v>48.5</v>
      </c>
    </row>
    <row r="41" spans="3:13" x14ac:dyDescent="0.2">
      <c r="C41" s="3" t="s">
        <v>240</v>
      </c>
      <c r="D41" s="3">
        <v>40.200000000000003</v>
      </c>
      <c r="E41" s="3">
        <v>40.299999999999997</v>
      </c>
      <c r="F41" s="3">
        <v>42.9</v>
      </c>
      <c r="G41" s="3">
        <v>47.9</v>
      </c>
      <c r="H41" s="3">
        <v>42.1</v>
      </c>
      <c r="I41" s="3">
        <v>52.9</v>
      </c>
      <c r="J41" s="3">
        <v>75.5</v>
      </c>
      <c r="K41" s="3">
        <v>92.1</v>
      </c>
      <c r="L41" s="3">
        <v>53.2</v>
      </c>
      <c r="M41" s="3">
        <v>100.7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7B63-F92D-4966-A36F-578A2A393736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241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242</v>
      </c>
      <c r="D12" s="3">
        <v>28.01</v>
      </c>
      <c r="E12" s="3">
        <v>21.9</v>
      </c>
      <c r="F12" s="3">
        <v>15.52</v>
      </c>
      <c r="G12" s="3">
        <v>26.29</v>
      </c>
      <c r="H12" s="3">
        <v>50.86</v>
      </c>
      <c r="I12" s="3">
        <v>37.82</v>
      </c>
      <c r="J12" s="3">
        <v>67.56</v>
      </c>
      <c r="K12" s="3">
        <v>84.17</v>
      </c>
      <c r="L12" s="3">
        <v>105.65</v>
      </c>
      <c r="M12" s="3">
        <v>111.03</v>
      </c>
    </row>
    <row r="13" spans="3:13" ht="12.75" x14ac:dyDescent="0.2">
      <c r="C13" s="3" t="s">
        <v>243</v>
      </c>
      <c r="D13" s="3" t="s">
        <v>244</v>
      </c>
      <c r="E13" s="3" t="s">
        <v>245</v>
      </c>
      <c r="F13" s="3" t="s">
        <v>246</v>
      </c>
      <c r="G13" s="3" t="s">
        <v>247</v>
      </c>
      <c r="H13" s="3" t="s">
        <v>248</v>
      </c>
      <c r="I13" s="3" t="s">
        <v>249</v>
      </c>
      <c r="J13" s="3" t="s">
        <v>250</v>
      </c>
      <c r="K13" s="3" t="s">
        <v>251</v>
      </c>
      <c r="L13" s="3" t="s">
        <v>252</v>
      </c>
      <c r="M13" s="3" t="s">
        <v>253</v>
      </c>
    </row>
    <row r="14" spans="3:13" ht="12.75" x14ac:dyDescent="0.2"/>
    <row r="15" spans="3:13" ht="12.75" x14ac:dyDescent="0.2">
      <c r="C15" s="3" t="s">
        <v>254</v>
      </c>
      <c r="D15" s="3" t="s">
        <v>255</v>
      </c>
      <c r="E15" s="3" t="s">
        <v>256</v>
      </c>
      <c r="F15" s="3" t="s">
        <v>257</v>
      </c>
      <c r="G15" s="3" t="s">
        <v>258</v>
      </c>
      <c r="H15" s="3" t="s">
        <v>259</v>
      </c>
      <c r="I15" s="3" t="s">
        <v>260</v>
      </c>
      <c r="J15" s="3" t="s">
        <v>261</v>
      </c>
      <c r="K15" s="3" t="s">
        <v>262</v>
      </c>
      <c r="L15" s="3" t="s">
        <v>263</v>
      </c>
      <c r="M15" s="3" t="s">
        <v>264</v>
      </c>
    </row>
    <row r="16" spans="3:13" ht="12.75" x14ac:dyDescent="0.2">
      <c r="C16" s="3" t="s">
        <v>265</v>
      </c>
      <c r="D16" s="3" t="s">
        <v>255</v>
      </c>
      <c r="E16" s="3" t="s">
        <v>256</v>
      </c>
      <c r="F16" s="3" t="s">
        <v>257</v>
      </c>
      <c r="G16" s="3" t="s">
        <v>258</v>
      </c>
      <c r="H16" s="3" t="s">
        <v>259</v>
      </c>
      <c r="I16" s="3" t="s">
        <v>260</v>
      </c>
      <c r="J16" s="3" t="s">
        <v>261</v>
      </c>
      <c r="K16" s="3" t="s">
        <v>262</v>
      </c>
      <c r="L16" s="3" t="s">
        <v>263</v>
      </c>
      <c r="M16" s="3" t="s">
        <v>266</v>
      </c>
    </row>
    <row r="17" spans="3:13" ht="12.75" x14ac:dyDescent="0.2">
      <c r="C17" s="3" t="s">
        <v>267</v>
      </c>
      <c r="D17" s="3" t="s">
        <v>268</v>
      </c>
      <c r="E17" s="3" t="s">
        <v>269</v>
      </c>
      <c r="F17" s="3" t="s">
        <v>270</v>
      </c>
      <c r="G17" s="3" t="s">
        <v>271</v>
      </c>
      <c r="H17" s="3" t="s">
        <v>272</v>
      </c>
      <c r="I17" s="3" t="s">
        <v>273</v>
      </c>
      <c r="J17" s="3" t="s">
        <v>274</v>
      </c>
      <c r="K17" s="3" t="s">
        <v>275</v>
      </c>
      <c r="L17" s="3" t="s">
        <v>276</v>
      </c>
      <c r="M17" s="3" t="s">
        <v>277</v>
      </c>
    </row>
    <row r="18" spans="3:13" ht="12.75" x14ac:dyDescent="0.2">
      <c r="C18" s="3" t="s">
        <v>278</v>
      </c>
      <c r="D18" s="3" t="s">
        <v>279</v>
      </c>
      <c r="E18" s="3" t="s">
        <v>280</v>
      </c>
      <c r="F18" s="3" t="s">
        <v>281</v>
      </c>
      <c r="G18" s="3" t="s">
        <v>282</v>
      </c>
      <c r="H18" s="3" t="s">
        <v>283</v>
      </c>
      <c r="I18" s="3" t="s">
        <v>274</v>
      </c>
      <c r="J18" s="3" t="s">
        <v>284</v>
      </c>
      <c r="K18" s="3" t="s">
        <v>285</v>
      </c>
      <c r="L18" s="3" t="s">
        <v>286</v>
      </c>
      <c r="M18" s="3" t="s">
        <v>287</v>
      </c>
    </row>
    <row r="19" spans="3:13" ht="12.75" x14ac:dyDescent="0.2">
      <c r="C19" s="3" t="s">
        <v>288</v>
      </c>
      <c r="D19" s="3" t="s">
        <v>289</v>
      </c>
      <c r="E19" s="3" t="s">
        <v>290</v>
      </c>
      <c r="F19" s="3" t="s">
        <v>291</v>
      </c>
      <c r="G19" s="3" t="s">
        <v>292</v>
      </c>
      <c r="H19" s="3" t="s">
        <v>293</v>
      </c>
      <c r="I19" s="3" t="s">
        <v>294</v>
      </c>
      <c r="J19" s="3" t="s">
        <v>293</v>
      </c>
      <c r="K19" s="3" t="s">
        <v>295</v>
      </c>
      <c r="L19" s="3" t="s">
        <v>282</v>
      </c>
      <c r="M19" s="3" t="s">
        <v>296</v>
      </c>
    </row>
    <row r="20" spans="3:13" ht="12.75" x14ac:dyDescent="0.2">
      <c r="C20" s="3" t="s">
        <v>297</v>
      </c>
      <c r="D20" s="3" t="s">
        <v>298</v>
      </c>
      <c r="E20" s="3" t="s">
        <v>299</v>
      </c>
      <c r="F20" s="3" t="s">
        <v>300</v>
      </c>
      <c r="G20" s="3" t="s">
        <v>301</v>
      </c>
      <c r="H20" s="3" t="s">
        <v>294</v>
      </c>
      <c r="I20" s="3" t="s">
        <v>302</v>
      </c>
      <c r="J20" s="3" t="s">
        <v>303</v>
      </c>
      <c r="K20" s="3" t="s">
        <v>304</v>
      </c>
      <c r="L20" s="3" t="s">
        <v>305</v>
      </c>
      <c r="M20" s="3" t="s">
        <v>306</v>
      </c>
    </row>
    <row r="21" spans="3:13" ht="12.75" x14ac:dyDescent="0.2">
      <c r="C21" s="3" t="s">
        <v>307</v>
      </c>
      <c r="D21" s="3" t="s">
        <v>308</v>
      </c>
      <c r="E21" s="3" t="s">
        <v>309</v>
      </c>
      <c r="F21" s="3" t="s">
        <v>310</v>
      </c>
      <c r="G21" s="3" t="s">
        <v>311</v>
      </c>
      <c r="H21" s="3" t="s">
        <v>312</v>
      </c>
      <c r="I21" s="3" t="s">
        <v>313</v>
      </c>
      <c r="J21" s="3" t="s">
        <v>314</v>
      </c>
      <c r="K21" s="3" t="s">
        <v>309</v>
      </c>
      <c r="L21" s="3" t="s">
        <v>315</v>
      </c>
      <c r="M21" s="3" t="s">
        <v>316</v>
      </c>
    </row>
    <row r="22" spans="3:13" ht="12.75" x14ac:dyDescent="0.2">
      <c r="C22" s="3" t="s">
        <v>317</v>
      </c>
      <c r="D22" s="3" t="s">
        <v>318</v>
      </c>
      <c r="E22" s="3" t="s">
        <v>319</v>
      </c>
      <c r="F22" s="3" t="s">
        <v>320</v>
      </c>
      <c r="G22" s="3" t="s">
        <v>319</v>
      </c>
      <c r="H22" s="3" t="s">
        <v>321</v>
      </c>
      <c r="I22" s="3" t="s">
        <v>319</v>
      </c>
      <c r="J22" s="3" t="s">
        <v>321</v>
      </c>
      <c r="K22" s="3" t="s">
        <v>322</v>
      </c>
      <c r="L22" s="3" t="s">
        <v>322</v>
      </c>
      <c r="M22" s="3" t="s">
        <v>323</v>
      </c>
    </row>
    <row r="23" spans="3:13" ht="12.75" x14ac:dyDescent="0.2"/>
    <row r="24" spans="3:13" ht="12.75" x14ac:dyDescent="0.2">
      <c r="C24" s="3" t="s">
        <v>324</v>
      </c>
      <c r="D24" s="3" t="s">
        <v>325</v>
      </c>
      <c r="E24" s="3" t="s">
        <v>326</v>
      </c>
      <c r="F24" s="3" t="s">
        <v>327</v>
      </c>
      <c r="G24" s="3" t="s">
        <v>328</v>
      </c>
      <c r="H24" s="3" t="s">
        <v>329</v>
      </c>
      <c r="I24" s="3" t="s">
        <v>330</v>
      </c>
      <c r="J24" s="3" t="s">
        <v>331</v>
      </c>
      <c r="K24" s="3" t="s">
        <v>332</v>
      </c>
      <c r="L24" s="3" t="s">
        <v>333</v>
      </c>
      <c r="M24" s="3" t="s">
        <v>334</v>
      </c>
    </row>
    <row r="25" spans="3:13" ht="12.75" x14ac:dyDescent="0.2">
      <c r="C25" s="3" t="s">
        <v>335</v>
      </c>
      <c r="D25" s="3" t="s">
        <v>336</v>
      </c>
      <c r="E25" s="3" t="s">
        <v>337</v>
      </c>
      <c r="F25" s="3" t="s">
        <v>338</v>
      </c>
      <c r="G25" s="3" t="s">
        <v>339</v>
      </c>
      <c r="H25" s="3" t="s">
        <v>340</v>
      </c>
      <c r="I25" s="3" t="s">
        <v>341</v>
      </c>
      <c r="J25" s="3" t="s">
        <v>342</v>
      </c>
      <c r="K25" s="3" t="s">
        <v>343</v>
      </c>
      <c r="L25" s="3" t="s">
        <v>344</v>
      </c>
      <c r="M25" s="3" t="s">
        <v>345</v>
      </c>
    </row>
    <row r="26" spans="3:13" ht="12.75" x14ac:dyDescent="0.2">
      <c r="C26" s="3" t="s">
        <v>346</v>
      </c>
      <c r="D26" s="3" t="s">
        <v>347</v>
      </c>
      <c r="E26" s="3" t="s">
        <v>348</v>
      </c>
      <c r="F26" s="3" t="s">
        <v>349</v>
      </c>
      <c r="G26" s="3" t="s">
        <v>350</v>
      </c>
      <c r="H26" s="3" t="s">
        <v>287</v>
      </c>
      <c r="I26" s="3" t="s">
        <v>270</v>
      </c>
      <c r="J26" s="3" t="s">
        <v>291</v>
      </c>
      <c r="K26" s="3" t="s">
        <v>334</v>
      </c>
      <c r="L26" s="3" t="s">
        <v>351</v>
      </c>
      <c r="M26" s="3" t="s">
        <v>352</v>
      </c>
    </row>
    <row r="27" spans="3:13" ht="12.75" x14ac:dyDescent="0.2">
      <c r="C27" s="3" t="s">
        <v>353</v>
      </c>
      <c r="D27" s="3" t="s">
        <v>323</v>
      </c>
      <c r="E27" s="3" t="s">
        <v>354</v>
      </c>
      <c r="F27" s="3" t="s">
        <v>355</v>
      </c>
      <c r="G27" s="3" t="s">
        <v>320</v>
      </c>
      <c r="H27" s="3" t="s">
        <v>323</v>
      </c>
      <c r="I27" s="3" t="s">
        <v>320</v>
      </c>
      <c r="J27" s="3" t="s">
        <v>319</v>
      </c>
      <c r="K27" s="3" t="s">
        <v>321</v>
      </c>
      <c r="L27" s="3" t="s">
        <v>356</v>
      </c>
      <c r="M27" s="3" t="s">
        <v>354</v>
      </c>
    </row>
    <row r="28" spans="3:13" ht="12.75" x14ac:dyDescent="0.2"/>
    <row r="29" spans="3:13" ht="12.75" x14ac:dyDescent="0.2">
      <c r="C29" s="3" t="s">
        <v>357</v>
      </c>
      <c r="D29" s="3">
        <v>4.2</v>
      </c>
      <c r="E29" s="3">
        <v>4.5</v>
      </c>
      <c r="F29" s="3">
        <v>4.8</v>
      </c>
      <c r="G29" s="3">
        <v>5</v>
      </c>
      <c r="H29" s="3">
        <v>3.2</v>
      </c>
      <c r="I29" s="3">
        <v>3.1</v>
      </c>
      <c r="J29" s="3">
        <v>3.1</v>
      </c>
      <c r="K29" s="3">
        <v>4.8</v>
      </c>
      <c r="L29" s="3">
        <v>4.7</v>
      </c>
      <c r="M29" s="3">
        <v>6.1</v>
      </c>
    </row>
    <row r="30" spans="3:13" ht="12.75" x14ac:dyDescent="0.2">
      <c r="C30" s="3" t="s">
        <v>358</v>
      </c>
      <c r="D30" s="3">
        <v>5</v>
      </c>
      <c r="E30" s="3">
        <v>6</v>
      </c>
      <c r="F30" s="3">
        <v>6</v>
      </c>
      <c r="G30" s="3">
        <v>8</v>
      </c>
      <c r="H30" s="3">
        <v>5</v>
      </c>
      <c r="I30" s="3">
        <v>6</v>
      </c>
      <c r="J30" s="3">
        <v>7</v>
      </c>
      <c r="K30" s="3">
        <v>6</v>
      </c>
      <c r="L30" s="3">
        <v>8</v>
      </c>
      <c r="M30" s="3">
        <v>5</v>
      </c>
    </row>
    <row r="31" spans="3:13" ht="12.75" x14ac:dyDescent="0.2">
      <c r="C31" s="3" t="s">
        <v>359</v>
      </c>
      <c r="D31" s="3" t="s">
        <v>3</v>
      </c>
      <c r="E31" s="3" t="s">
        <v>3</v>
      </c>
      <c r="F31" s="3" t="s">
        <v>3</v>
      </c>
      <c r="G31" s="3" t="s">
        <v>3</v>
      </c>
      <c r="H31" s="3">
        <v>0.32</v>
      </c>
      <c r="I31" s="3">
        <v>0.36</v>
      </c>
      <c r="J31" s="3">
        <v>0.4</v>
      </c>
      <c r="K31" s="3">
        <v>0.44</v>
      </c>
      <c r="L31" s="3">
        <v>0.52</v>
      </c>
      <c r="M31" s="3">
        <v>0.64</v>
      </c>
    </row>
    <row r="32" spans="3:13" ht="12.75" x14ac:dyDescent="0.2">
      <c r="C32" s="3" t="s">
        <v>360</v>
      </c>
      <c r="D32" s="3" t="s">
        <v>361</v>
      </c>
      <c r="E32" s="3" t="s">
        <v>361</v>
      </c>
      <c r="F32" s="3" t="s">
        <v>361</v>
      </c>
      <c r="G32" s="3" t="s">
        <v>361</v>
      </c>
      <c r="H32" s="3" t="s">
        <v>362</v>
      </c>
      <c r="I32" s="3" t="s">
        <v>363</v>
      </c>
      <c r="J32" s="3" t="s">
        <v>362</v>
      </c>
      <c r="K32" s="3" t="s">
        <v>364</v>
      </c>
      <c r="L32" s="3" t="s">
        <v>364</v>
      </c>
      <c r="M32" s="3" t="s">
        <v>362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9305-B624-4520-8B56-2B66B8AF7BEC}">
  <dimension ref="A3:BJ22"/>
  <sheetViews>
    <sheetView showGridLines="0" tabSelected="1" topLeftCell="W1" workbookViewId="0">
      <selection activeCell="AM21" sqref="AM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365</v>
      </c>
      <c r="C3" s="9"/>
      <c r="D3" s="9"/>
      <c r="E3" s="9"/>
      <c r="F3" s="9"/>
      <c r="H3" s="9" t="s">
        <v>366</v>
      </c>
      <c r="I3" s="9"/>
      <c r="J3" s="9"/>
      <c r="K3" s="9"/>
      <c r="L3" s="9"/>
      <c r="N3" s="11" t="s">
        <v>367</v>
      </c>
      <c r="O3" s="11"/>
      <c r="P3" s="11"/>
      <c r="Q3" s="11"/>
      <c r="R3" s="11"/>
      <c r="S3" s="11"/>
      <c r="T3" s="11"/>
      <c r="V3" s="9" t="s">
        <v>368</v>
      </c>
      <c r="W3" s="9"/>
      <c r="X3" s="9"/>
      <c r="Y3" s="9"/>
      <c r="AA3" s="9" t="s">
        <v>369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370</v>
      </c>
      <c r="C4" s="15" t="s">
        <v>371</v>
      </c>
      <c r="D4" s="14" t="s">
        <v>372</v>
      </c>
      <c r="E4" s="15" t="s">
        <v>373</v>
      </c>
      <c r="F4" s="14" t="s">
        <v>374</v>
      </c>
      <c r="H4" s="16" t="s">
        <v>375</v>
      </c>
      <c r="I4" s="17" t="s">
        <v>376</v>
      </c>
      <c r="J4" s="16" t="s">
        <v>377</v>
      </c>
      <c r="K4" s="17" t="s">
        <v>378</v>
      </c>
      <c r="L4" s="16" t="s">
        <v>379</v>
      </c>
      <c r="N4" s="18" t="s">
        <v>380</v>
      </c>
      <c r="O4" s="19" t="s">
        <v>381</v>
      </c>
      <c r="P4" s="18" t="s">
        <v>382</v>
      </c>
      <c r="Q4" s="19" t="s">
        <v>383</v>
      </c>
      <c r="R4" s="18" t="s">
        <v>384</v>
      </c>
      <c r="S4" s="19" t="s">
        <v>385</v>
      </c>
      <c r="T4" s="18" t="s">
        <v>386</v>
      </c>
      <c r="V4" s="19" t="s">
        <v>387</v>
      </c>
      <c r="W4" s="18" t="s">
        <v>388</v>
      </c>
      <c r="X4" s="19" t="s">
        <v>389</v>
      </c>
      <c r="Y4" s="18" t="s">
        <v>390</v>
      </c>
      <c r="AA4" s="20" t="s">
        <v>201</v>
      </c>
      <c r="AB4" s="21" t="s">
        <v>267</v>
      </c>
      <c r="AC4" s="20" t="s">
        <v>278</v>
      </c>
      <c r="AD4" s="21" t="s">
        <v>297</v>
      </c>
      <c r="AE4" s="20" t="s">
        <v>307</v>
      </c>
      <c r="AF4" s="21" t="s">
        <v>317</v>
      </c>
      <c r="AG4" s="20" t="s">
        <v>324</v>
      </c>
      <c r="AH4" s="21" t="s">
        <v>335</v>
      </c>
      <c r="AI4" s="20" t="s">
        <v>359</v>
      </c>
      <c r="AJ4" s="22"/>
      <c r="AK4" s="21" t="s">
        <v>357</v>
      </c>
      <c r="AL4" s="20" t="s">
        <v>358</v>
      </c>
    </row>
    <row r="5" spans="1:62" ht="63" x14ac:dyDescent="0.2">
      <c r="A5" s="23" t="s">
        <v>391</v>
      </c>
      <c r="B5" s="18" t="s">
        <v>392</v>
      </c>
      <c r="C5" s="24" t="s">
        <v>393</v>
      </c>
      <c r="D5" s="25" t="s">
        <v>394</v>
      </c>
      <c r="E5" s="19" t="s">
        <v>395</v>
      </c>
      <c r="F5" s="18" t="s">
        <v>392</v>
      </c>
      <c r="H5" s="19" t="s">
        <v>396</v>
      </c>
      <c r="I5" s="18" t="s">
        <v>397</v>
      </c>
      <c r="J5" s="19" t="s">
        <v>398</v>
      </c>
      <c r="K5" s="18" t="s">
        <v>399</v>
      </c>
      <c r="L5" s="19" t="s">
        <v>400</v>
      </c>
      <c r="N5" s="18" t="s">
        <v>401</v>
      </c>
      <c r="O5" s="19" t="s">
        <v>402</v>
      </c>
      <c r="P5" s="18" t="s">
        <v>403</v>
      </c>
      <c r="Q5" s="19" t="s">
        <v>404</v>
      </c>
      <c r="R5" s="18" t="s">
        <v>405</v>
      </c>
      <c r="S5" s="19" t="s">
        <v>406</v>
      </c>
      <c r="T5" s="18" t="s">
        <v>407</v>
      </c>
      <c r="V5" s="19" t="s">
        <v>408</v>
      </c>
      <c r="W5" s="18" t="s">
        <v>409</v>
      </c>
      <c r="X5" s="19" t="s">
        <v>410</v>
      </c>
      <c r="Y5" s="18" t="s">
        <v>411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1.2019467878001298</v>
      </c>
      <c r="C7" s="31">
        <f>(sheet!D18-sheet!D15)/sheet!D35</f>
        <v>0.51057754704737179</v>
      </c>
      <c r="D7" s="31">
        <f>sheet!D12/sheet!D35</f>
        <v>9.7858533419857244E-2</v>
      </c>
      <c r="E7" s="31">
        <f>Sheet2!D20/sheet!D35</f>
        <v>0.27878001297858535</v>
      </c>
      <c r="F7" s="31">
        <f>sheet!D18/sheet!D35</f>
        <v>1.2019467878001298</v>
      </c>
      <c r="G7" s="29"/>
      <c r="H7" s="32">
        <f>Sheet1!D33/sheet!D51</f>
        <v>-1.4681372549019609</v>
      </c>
      <c r="I7" s="32">
        <f>Sheet1!D33/Sheet1!D12</f>
        <v>1.8753326445634138E-2</v>
      </c>
      <c r="J7" s="32">
        <f>Sheet1!D12/sheet!D27</f>
        <v>1.6369926199261993</v>
      </c>
      <c r="K7" s="32">
        <f>Sheet1!D30/sheet!D27</f>
        <v>3.0596555965559658E-2</v>
      </c>
      <c r="L7" s="32">
        <f>Sheet1!D38</f>
        <v>0.53</v>
      </c>
      <c r="M7" s="29"/>
      <c r="N7" s="32">
        <f>sheet!D40/sheet!D27</f>
        <v>1.020910209102091</v>
      </c>
      <c r="O7" s="32">
        <f>sheet!D51/sheet!D27</f>
        <v>-2.0910209102091019E-2</v>
      </c>
      <c r="P7" s="32">
        <f>sheet!D40/sheet!D51</f>
        <v>-48.82352941176471</v>
      </c>
      <c r="Q7" s="31">
        <f>Sheet1!D24/Sheet1!D26</f>
        <v>-3.3188118811881187</v>
      </c>
      <c r="R7" s="31">
        <f>ABS(Sheet2!D20/(Sheet1!D26+Sheet2!D30))</f>
        <v>0.6716697936210132</v>
      </c>
      <c r="S7" s="31">
        <f>sheet!D40/Sheet1!D43</f>
        <v>5.4322334333242432</v>
      </c>
      <c r="T7" s="31">
        <f>Sheet2!D20/sheet!D40</f>
        <v>0.10783132530120483</v>
      </c>
      <c r="V7" s="31">
        <f>ABS(Sheet1!D15/sheet!D15)</f>
        <v>4.4798197859958702</v>
      </c>
      <c r="W7" s="31">
        <f>Sheet1!D12/sheet!D14</f>
        <v>13.785498489425983</v>
      </c>
      <c r="X7" s="31">
        <f>Sheet1!D12/sheet!D27</f>
        <v>1.6369926199261993</v>
      </c>
      <c r="Y7" s="31">
        <f>Sheet1!D12/(sheet!D18-sheet!D35)</f>
        <v>20.527634961439585</v>
      </c>
      <c r="AA7" s="17">
        <f>Sheet1!D43</f>
        <v>366.7</v>
      </c>
      <c r="AB7" s="17" t="str">
        <f>Sheet3!D17</f>
        <v>12.1x</v>
      </c>
      <c r="AC7" s="17" t="str">
        <f>Sheet3!D18</f>
        <v>15.8x</v>
      </c>
      <c r="AD7" s="17" t="str">
        <f>Sheet3!D20</f>
        <v>-273.6x</v>
      </c>
      <c r="AE7" s="17" t="str">
        <f>Sheet3!D21</f>
        <v>5.0x</v>
      </c>
      <c r="AF7" s="17" t="str">
        <f>Sheet3!D22</f>
        <v>1.4x</v>
      </c>
      <c r="AG7" s="17" t="str">
        <f>Sheet3!D24</f>
        <v>32.5x</v>
      </c>
      <c r="AH7" s="17" t="str">
        <f>Sheet3!D25</f>
        <v>-50.2x</v>
      </c>
      <c r="AI7" s="17" t="str">
        <f>Sheet3!D31</f>
        <v/>
      </c>
      <c r="AK7" s="17">
        <f>Sheet3!D29</f>
        <v>4.2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1.3110211042421658</v>
      </c>
      <c r="C8" s="34">
        <f>(sheet!E18-sheet!E15)/sheet!E35</f>
        <v>0.63930931571093574</v>
      </c>
      <c r="D8" s="34">
        <f>sheet!E12/sheet!E35</f>
        <v>0.24728202941803451</v>
      </c>
      <c r="E8" s="34">
        <f>Sheet2!E20/sheet!E35</f>
        <v>0.39948838200810061</v>
      </c>
      <c r="F8" s="34">
        <f>sheet!E18/sheet!E35</f>
        <v>1.3110211042421658</v>
      </c>
      <c r="G8" s="29"/>
      <c r="H8" s="35">
        <f>Sheet1!E33/sheet!E51</f>
        <v>-2.6096654275092939</v>
      </c>
      <c r="I8" s="35">
        <f>Sheet1!E33/Sheet1!E12</f>
        <v>1.9916588645842202E-2</v>
      </c>
      <c r="J8" s="35">
        <f>Sheet1!E12/sheet!E27</f>
        <v>1.5012138506750712</v>
      </c>
      <c r="K8" s="35">
        <f>Sheet1!E30/sheet!E27</f>
        <v>2.9856467481579281E-2</v>
      </c>
      <c r="L8" s="35">
        <f>Sheet1!E38</f>
        <v>0.59</v>
      </c>
      <c r="M8" s="29"/>
      <c r="N8" s="35">
        <f>sheet!E40/sheet!E27</f>
        <v>1.0114570467226032</v>
      </c>
      <c r="O8" s="35">
        <f>sheet!E51/sheet!E27</f>
        <v>-1.1457046722603175E-2</v>
      </c>
      <c r="P8" s="35">
        <f>sheet!E40/sheet!E51</f>
        <v>-88.282527881040906</v>
      </c>
      <c r="Q8" s="34">
        <f>Sheet1!E24/Sheet1!E26</f>
        <v>-3.6433121019108277</v>
      </c>
      <c r="R8" s="34">
        <f>ABS(Sheet2!E20/(Sheet1!E26+Sheet2!E30))</f>
        <v>6.0844155844155843</v>
      </c>
      <c r="S8" s="34">
        <f>sheet!E40/Sheet1!E43</f>
        <v>5.9788519637462239</v>
      </c>
      <c r="T8" s="34">
        <f>Sheet2!E20/sheet!E40</f>
        <v>0.15782381674246251</v>
      </c>
      <c r="U8" s="12"/>
      <c r="V8" s="34">
        <f>ABS(Sheet1!E15/sheet!E15)</f>
        <v>4.2511900983814659</v>
      </c>
      <c r="W8" s="34">
        <f>Sheet1!E12/sheet!E14</f>
        <v>13.371396054628223</v>
      </c>
      <c r="X8" s="34">
        <f>Sheet1!E12/sheet!E27</f>
        <v>1.5012138506750712</v>
      </c>
      <c r="Y8" s="34">
        <f>Sheet1!E12/(sheet!E18-sheet!E35)</f>
        <v>12.079163810829336</v>
      </c>
      <c r="Z8" s="12"/>
      <c r="AA8" s="36">
        <f>Sheet1!E43</f>
        <v>397.2</v>
      </c>
      <c r="AB8" s="36" t="str">
        <f>Sheet3!E17</f>
        <v>10.7x</v>
      </c>
      <c r="AC8" s="36" t="str">
        <f>Sheet3!E18</f>
        <v>15.6x</v>
      </c>
      <c r="AD8" s="36" t="str">
        <f>Sheet3!E20</f>
        <v>25.9x</v>
      </c>
      <c r="AE8" s="36" t="str">
        <f>Sheet3!E21</f>
        <v>3.8x</v>
      </c>
      <c r="AF8" s="36" t="str">
        <f>Sheet3!E22</f>
        <v>1.0x</v>
      </c>
      <c r="AG8" s="36" t="str">
        <f>Sheet3!E24</f>
        <v>46.7x</v>
      </c>
      <c r="AH8" s="36" t="str">
        <f>Sheet3!E25</f>
        <v>-223.5x</v>
      </c>
      <c r="AI8" s="36" t="str">
        <f>Sheet3!E31</f>
        <v/>
      </c>
      <c r="AK8" s="36">
        <f>Sheet3!E29</f>
        <v>4.5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1.3900998604101793</v>
      </c>
      <c r="C9" s="31">
        <f>(sheet!F18-sheet!F15)/sheet!F35</f>
        <v>0.65360249114141522</v>
      </c>
      <c r="D9" s="31">
        <f>sheet!F12/sheet!F35</f>
        <v>0.25233544507677441</v>
      </c>
      <c r="E9" s="31">
        <f>Sheet2!F20/sheet!F35</f>
        <v>0.38666380328572969</v>
      </c>
      <c r="F9" s="31">
        <f>sheet!F18/sheet!F35</f>
        <v>1.3900998604101793</v>
      </c>
      <c r="G9" s="29"/>
      <c r="H9" s="32">
        <f>Sheet1!F33/sheet!F51</f>
        <v>-3.6595744680851068</v>
      </c>
      <c r="I9" s="32">
        <f>Sheet1!F33/Sheet1!F12</f>
        <v>1.3475399561266062E-2</v>
      </c>
      <c r="J9" s="32">
        <f>Sheet1!F12/sheet!F27</f>
        <v>1.5660068706036316</v>
      </c>
      <c r="K9" s="32">
        <f>Sheet1!F30/sheet!F27</f>
        <v>2.1102568297071817E-2</v>
      </c>
      <c r="L9" s="32">
        <f>Sheet1!F38</f>
        <v>0.44</v>
      </c>
      <c r="M9" s="29"/>
      <c r="N9" s="32">
        <f>sheet!F40/sheet!F27</f>
        <v>1.0057663994765256</v>
      </c>
      <c r="O9" s="32">
        <f>sheet!F51/sheet!F27</f>
        <v>-5.7663994765254382E-3</v>
      </c>
      <c r="P9" s="32">
        <f>sheet!F40/sheet!F51</f>
        <v>-174.41843971631207</v>
      </c>
      <c r="Q9" s="31">
        <f>Sheet1!F24/Sheet1!F26</f>
        <v>-2.9270633397312857</v>
      </c>
      <c r="R9" s="31">
        <f>ABS(Sheet2!F20/(Sheet1!F26+Sheet2!F30))</f>
        <v>5.2416302765647744</v>
      </c>
      <c r="S9" s="31">
        <f>sheet!F40/Sheet1!F43</f>
        <v>5.4687569490771635</v>
      </c>
      <c r="T9" s="31">
        <f>Sheet2!F20/sheet!F40</f>
        <v>0.14642377912414101</v>
      </c>
      <c r="V9" s="31">
        <f>ABS(Sheet1!F15/sheet!F15)</f>
        <v>4.2498906546143758</v>
      </c>
      <c r="W9" s="31">
        <f>Sheet1!F12/sheet!F14</f>
        <v>14.005852231163132</v>
      </c>
      <c r="X9" s="31">
        <f>Sheet1!F12/sheet!F27</f>
        <v>1.5660068706036316</v>
      </c>
      <c r="Y9" s="31">
        <f>Sheet1!F12/(sheet!F18-sheet!F35)</f>
        <v>10.540049545829893</v>
      </c>
      <c r="AA9" s="17">
        <f>Sheet1!F43</f>
        <v>449.7</v>
      </c>
      <c r="AB9" s="17" t="str">
        <f>Sheet3!F17</f>
        <v>5.8x</v>
      </c>
      <c r="AC9" s="17" t="str">
        <f>Sheet3!F18</f>
        <v>7.6x</v>
      </c>
      <c r="AD9" s="17" t="str">
        <f>Sheet3!F20</f>
        <v>18.9x</v>
      </c>
      <c r="AE9" s="17" t="str">
        <f>Sheet3!F21</f>
        <v>2.6x</v>
      </c>
      <c r="AF9" s="17" t="str">
        <f>Sheet3!F22</f>
        <v>0.7x</v>
      </c>
      <c r="AG9" s="17" t="str">
        <f>Sheet3!F24</f>
        <v>20.1x</v>
      </c>
      <c r="AH9" s="17" t="str">
        <f>Sheet3!F25</f>
        <v>225.9x</v>
      </c>
      <c r="AI9" s="17" t="str">
        <f>Sheet3!F31</f>
        <v/>
      </c>
      <c r="AK9" s="17">
        <f>Sheet3!F29</f>
        <v>4.8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1.2527173913043479</v>
      </c>
      <c r="C10" s="34">
        <f>(sheet!G18-sheet!G15)/sheet!G35</f>
        <v>0.62789855072463774</v>
      </c>
      <c r="D10" s="34">
        <f>sheet!G12/sheet!G35</f>
        <v>0.27047101449275363</v>
      </c>
      <c r="E10" s="34">
        <f>Sheet2!G20/sheet!G35</f>
        <v>0.45824275362318839</v>
      </c>
      <c r="F10" s="34">
        <f>sheet!G18/sheet!G35</f>
        <v>1.2527173913043479</v>
      </c>
      <c r="G10" s="29"/>
      <c r="H10" s="35">
        <f>Sheet1!G33/sheet!G51</f>
        <v>1.5540785498489424</v>
      </c>
      <c r="I10" s="35">
        <f>Sheet1!G33/Sheet1!G12</f>
        <v>6.165647848495745E-2</v>
      </c>
      <c r="J10" s="35">
        <f>Sheet1!G12/sheet!G27</f>
        <v>1.6578570860821875</v>
      </c>
      <c r="K10" s="35">
        <f>Sheet1!G30/sheet!G27</f>
        <v>0.10213814482155632</v>
      </c>
      <c r="L10" s="35">
        <f>Sheet1!G38</f>
        <v>2.2799999999999998</v>
      </c>
      <c r="M10" s="29"/>
      <c r="N10" s="35">
        <f>sheet!G40/sheet!G27</f>
        <v>0.93422621413242191</v>
      </c>
      <c r="O10" s="35">
        <f>sheet!G51/sheet!G27</f>
        <v>6.5773785867578094E-2</v>
      </c>
      <c r="P10" s="35">
        <f>sheet!G40/sheet!G51</f>
        <v>14.203625377643503</v>
      </c>
      <c r="Q10" s="34">
        <f>Sheet1!G24/Sheet1!G26</f>
        <v>-7.4389763779527556</v>
      </c>
      <c r="R10" s="34">
        <f>ABS(Sheet2!G20/(Sheet1!G26+Sheet2!G30))</f>
        <v>2.6431556948798329</v>
      </c>
      <c r="S10" s="34">
        <f>sheet!G40/Sheet1!G43</f>
        <v>4.7575389597247515</v>
      </c>
      <c r="T10" s="34">
        <f>Sheet2!G20/sheet!G40</f>
        <v>0.21521248989662656</v>
      </c>
      <c r="U10" s="12"/>
      <c r="V10" s="34">
        <f>ABS(Sheet1!G15/sheet!G15)</f>
        <v>4.5848071904899976</v>
      </c>
      <c r="W10" s="34">
        <f>Sheet1!G12/sheet!G14</f>
        <v>14.672880759760815</v>
      </c>
      <c r="X10" s="34">
        <f>Sheet1!G12/sheet!G27</f>
        <v>1.6578570860821875</v>
      </c>
      <c r="Y10" s="34">
        <f>Sheet1!G12/(sheet!G18-sheet!G35)</f>
        <v>14.951612903225806</v>
      </c>
      <c r="Z10" s="12"/>
      <c r="AA10" s="36">
        <f>Sheet1!G43</f>
        <v>494.1</v>
      </c>
      <c r="AB10" s="36" t="str">
        <f>Sheet3!G17</f>
        <v>8.5x</v>
      </c>
      <c r="AC10" s="36" t="str">
        <f>Sheet3!G18</f>
        <v>11.6x</v>
      </c>
      <c r="AD10" s="36" t="str">
        <f>Sheet3!G20</f>
        <v>17.3x</v>
      </c>
      <c r="AE10" s="36" t="str">
        <f>Sheet3!G21</f>
        <v>4.0x</v>
      </c>
      <c r="AF10" s="36" t="str">
        <f>Sheet3!G22</f>
        <v>1.0x</v>
      </c>
      <c r="AG10" s="36" t="str">
        <f>Sheet3!G24</f>
        <v>31.9x</v>
      </c>
      <c r="AH10" s="36" t="str">
        <f>Sheet3!G25</f>
        <v>497.2x</v>
      </c>
      <c r="AI10" s="36" t="str">
        <f>Sheet3!G31</f>
        <v/>
      </c>
      <c r="AK10" s="36">
        <f>Sheet3!G29</f>
        <v>5</v>
      </c>
      <c r="AL10" s="36">
        <f>Sheet3!G30</f>
        <v>8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0.93558898980794569</v>
      </c>
      <c r="C11" s="31">
        <f>(sheet!H18-sheet!H15)/sheet!H35</f>
        <v>0.42057824308396324</v>
      </c>
      <c r="D11" s="31">
        <f>sheet!H12/sheet!H35</f>
        <v>0.15669416903556818</v>
      </c>
      <c r="E11" s="31">
        <f>Sheet2!H20/sheet!H35</f>
        <v>0.38882340705817098</v>
      </c>
      <c r="F11" s="31">
        <f>sheet!H18/sheet!H35</f>
        <v>0.93558898980794569</v>
      </c>
      <c r="G11" s="29"/>
      <c r="H11" s="32">
        <f>Sheet1!H33/sheet!H51</f>
        <v>-0.81815068493150689</v>
      </c>
      <c r="I11" s="32">
        <f>Sheet1!H33/Sheet1!H12</f>
        <v>5.3655249859629425E-2</v>
      </c>
      <c r="J11" s="32">
        <f>Sheet1!H12/sheet!H27</f>
        <v>1.6970955938405246</v>
      </c>
      <c r="K11" s="32">
        <f>Sheet1!H30/sheet!H27</f>
        <v>9.1134319255984142E-2</v>
      </c>
      <c r="L11" s="32">
        <f>Sheet1!H38</f>
        <v>2.23</v>
      </c>
      <c r="M11" s="29"/>
      <c r="N11" s="32">
        <f>sheet!H40/sheet!H27</f>
        <v>1.1112974538801648</v>
      </c>
      <c r="O11" s="32">
        <f>sheet!H51/sheet!H27</f>
        <v>-0.11129745388016467</v>
      </c>
      <c r="P11" s="32">
        <f>sheet!H40/sheet!H51</f>
        <v>-9.9849315068493141</v>
      </c>
      <c r="Q11" s="31">
        <f>Sheet1!H24/Sheet1!H26</f>
        <v>-9.3688888888888897</v>
      </c>
      <c r="R11" s="31">
        <f>ABS(Sheet2!H20/(Sheet1!H26+Sheet2!H30))</f>
        <v>8.0574712643678161</v>
      </c>
      <c r="S11" s="31">
        <f>sheet!H40/Sheet1!H43</f>
        <v>5.5983102918586791</v>
      </c>
      <c r="T11" s="31">
        <f>Sheet2!H20/sheet!H40</f>
        <v>0.19234462889285223</v>
      </c>
      <c r="V11" s="31">
        <f>ABS(Sheet1!H15/sheet!H15)</f>
        <v>4.5872374798061397</v>
      </c>
      <c r="W11" s="31">
        <f>Sheet1!H12/sheet!H14</f>
        <v>16.097252349963846</v>
      </c>
      <c r="X11" s="31">
        <f>Sheet1!H12/sheet!H27</f>
        <v>1.6970955938405246</v>
      </c>
      <c r="Y11" s="31">
        <f>Sheet1!H12/(sheet!H18-sheet!H35)</f>
        <v>-47.927879440258415</v>
      </c>
      <c r="AA11" s="17">
        <f>Sheet1!H43</f>
        <v>520.79999999999995</v>
      </c>
      <c r="AB11" s="17" t="str">
        <f>Sheet3!H17</f>
        <v>10.5x</v>
      </c>
      <c r="AC11" s="17" t="str">
        <f>Sheet3!H18</f>
        <v>13.6x</v>
      </c>
      <c r="AD11" s="17" t="str">
        <f>Sheet3!H20</f>
        <v>12.9x</v>
      </c>
      <c r="AE11" s="17" t="str">
        <f>Sheet3!H21</f>
        <v>6.4x</v>
      </c>
      <c r="AF11" s="17" t="str">
        <f>Sheet3!H22</f>
        <v>1.3x</v>
      </c>
      <c r="AG11" s="17" t="str">
        <f>Sheet3!H24</f>
        <v>16.8x</v>
      </c>
      <c r="AH11" s="17" t="str">
        <f>Sheet3!H25</f>
        <v>-49.5x</v>
      </c>
      <c r="AI11" s="17">
        <f>Sheet3!H31</f>
        <v>0.32</v>
      </c>
      <c r="AK11" s="17">
        <f>Sheet3!H29</f>
        <v>3.2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0.88524785510009529</v>
      </c>
      <c r="C12" s="34">
        <f>(sheet!I18-sheet!I15)/sheet!I35</f>
        <v>0.3214966634890371</v>
      </c>
      <c r="D12" s="34">
        <f>sheet!I12/sheet!I35</f>
        <v>5.9580552907530976E-2</v>
      </c>
      <c r="E12" s="34">
        <f>Sheet2!I20/sheet!I35</f>
        <v>0.33436606291706389</v>
      </c>
      <c r="F12" s="34">
        <f>sheet!I18/sheet!I35</f>
        <v>0.88524785510009529</v>
      </c>
      <c r="G12" s="29"/>
      <c r="H12" s="35">
        <f>Sheet1!I33/sheet!I51</f>
        <v>-0.70322180916976451</v>
      </c>
      <c r="I12" s="35">
        <f>Sheet1!I33/Sheet1!I12</f>
        <v>4.3289217742858231E-2</v>
      </c>
      <c r="J12" s="35">
        <f>Sheet1!I12/sheet!I27</f>
        <v>1.7040816326530615</v>
      </c>
      <c r="K12" s="35">
        <f>Sheet1!I30/sheet!I27</f>
        <v>7.3865852073313407E-2</v>
      </c>
      <c r="L12" s="35">
        <f>Sheet1!I38</f>
        <v>2.31</v>
      </c>
      <c r="M12" s="29"/>
      <c r="N12" s="35">
        <f>sheet!I40/sheet!I27</f>
        <v>1.1049005589496945</v>
      </c>
      <c r="O12" s="35">
        <f>sheet!I51/sheet!I27</f>
        <v>-0.10490055894969454</v>
      </c>
      <c r="P12" s="35">
        <f>sheet!I40/sheet!I51</f>
        <v>-10.532837670384138</v>
      </c>
      <c r="Q12" s="34">
        <f>Sheet1!I24/Sheet1!I26</f>
        <v>-7.1020408163265314</v>
      </c>
      <c r="R12" s="34">
        <f>ABS(Sheet2!I20/(Sheet1!I26+Sheet2!I30))</f>
        <v>7.9377652050919378</v>
      </c>
      <c r="S12" s="34">
        <f>sheet!I40/Sheet1!I43</f>
        <v>5.3158223889931202</v>
      </c>
      <c r="T12" s="34">
        <f>Sheet2!I20/sheet!I40</f>
        <v>0.16505882352941179</v>
      </c>
      <c r="U12" s="12"/>
      <c r="V12" s="34">
        <f>ABS(Sheet1!I15/sheet!I15)</f>
        <v>4.217290213485521</v>
      </c>
      <c r="W12" s="34">
        <f>Sheet1!I12/sheet!I14</f>
        <v>16.269934843313681</v>
      </c>
      <c r="X12" s="34">
        <f>Sheet1!I12/sheet!I27</f>
        <v>1.7040816326530615</v>
      </c>
      <c r="Y12" s="34">
        <f>Sheet1!I12/(sheet!I18-sheet!I35)</f>
        <v>-27.226375908618881</v>
      </c>
      <c r="Z12" s="12"/>
      <c r="AA12" s="36">
        <f>Sheet1!I43</f>
        <v>639.6</v>
      </c>
      <c r="AB12" s="36" t="str">
        <f>Sheet3!I17</f>
        <v>7.8x</v>
      </c>
      <c r="AC12" s="36" t="str">
        <f>Sheet3!I18</f>
        <v>10.3x</v>
      </c>
      <c r="AD12" s="36" t="str">
        <f>Sheet3!I20</f>
        <v>10.6x</v>
      </c>
      <c r="AE12" s="36" t="str">
        <f>Sheet3!I21</f>
        <v>5.7x</v>
      </c>
      <c r="AF12" s="36" t="str">
        <f>Sheet3!I22</f>
        <v>1.0x</v>
      </c>
      <c r="AG12" s="36" t="str">
        <f>Sheet3!I24</f>
        <v>17.1x</v>
      </c>
      <c r="AH12" s="36" t="str">
        <f>Sheet3!I25</f>
        <v>-9.5x</v>
      </c>
      <c r="AI12" s="36">
        <f>Sheet3!I31</f>
        <v>0.36</v>
      </c>
      <c r="AK12" s="36">
        <f>Sheet3!I29</f>
        <v>3.1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0.88753250889018631</v>
      </c>
      <c r="C13" s="31">
        <f>(sheet!J18-sheet!J15)/sheet!J35</f>
        <v>0.26851016400403382</v>
      </c>
      <c r="D13" s="31">
        <f>sheet!J12/sheet!J35</f>
        <v>2.2557189108858341E-2</v>
      </c>
      <c r="E13" s="31">
        <f>Sheet2!J20/sheet!J35</f>
        <v>0.29483573058754847</v>
      </c>
      <c r="F13" s="31">
        <f>sheet!J18/sheet!J35</f>
        <v>0.88753250889018631</v>
      </c>
      <c r="G13" s="29"/>
      <c r="H13" s="32">
        <f>Sheet1!J33/sheet!J51</f>
        <v>-0.62981176869594702</v>
      </c>
      <c r="I13" s="32">
        <f>Sheet1!J33/Sheet1!J12</f>
        <v>6.1361045483833657E-2</v>
      </c>
      <c r="J13" s="32">
        <f>Sheet1!J12/sheet!J27</f>
        <v>1.6067266597648058</v>
      </c>
      <c r="K13" s="32">
        <f>Sheet1!J30/sheet!J27</f>
        <v>9.8378062700751251E-2</v>
      </c>
      <c r="L13" s="32">
        <f>Sheet1!J38</f>
        <v>4</v>
      </c>
      <c r="M13" s="29"/>
      <c r="N13" s="32">
        <f>sheet!J40/sheet!J27</f>
        <v>1.156539513153354</v>
      </c>
      <c r="O13" s="32">
        <f>sheet!J51/sheet!J27</f>
        <v>-0.15653951315335404</v>
      </c>
      <c r="P13" s="32">
        <f>sheet!J40/sheet!J51</f>
        <v>-7.388163472952348</v>
      </c>
      <c r="Q13" s="31">
        <f>Sheet1!J24/Sheet1!J26</f>
        <v>-7.6277850589777199</v>
      </c>
      <c r="R13" s="31">
        <f>ABS(Sheet2!J20/(Sheet1!J26+Sheet2!J30))</f>
        <v>4.4157392686804453</v>
      </c>
      <c r="S13" s="31">
        <f>sheet!J40/Sheet1!J43</f>
        <v>5.735650342285413</v>
      </c>
      <c r="T13" s="31">
        <f>Sheet2!J20/sheet!J40</f>
        <v>0.12750183621006242</v>
      </c>
      <c r="V13" s="31">
        <f>ABS(Sheet1!J15/sheet!J15)</f>
        <v>3.9429820800823117</v>
      </c>
      <c r="W13" s="31">
        <f>Sheet1!J12/sheet!J14</f>
        <v>18.408454987834549</v>
      </c>
      <c r="X13" s="31">
        <f>Sheet1!J12/sheet!J27</f>
        <v>1.6067266597648058</v>
      </c>
      <c r="Y13" s="31">
        <f>Sheet1!J12/(sheet!J18-sheet!J35)</f>
        <v>-28.56394525719681</v>
      </c>
      <c r="AA13" s="17">
        <f>Sheet1!J43</f>
        <v>759.6</v>
      </c>
      <c r="AB13" s="17" t="str">
        <f>Sheet3!J17</f>
        <v>10.3x</v>
      </c>
      <c r="AC13" s="17" t="str">
        <f>Sheet3!J18</f>
        <v>14.4x</v>
      </c>
      <c r="AD13" s="17" t="str">
        <f>Sheet3!J20</f>
        <v>27.4x</v>
      </c>
      <c r="AE13" s="17" t="str">
        <f>Sheet3!J21</f>
        <v>5.9x</v>
      </c>
      <c r="AF13" s="17" t="str">
        <f>Sheet3!J22</f>
        <v>1.3x</v>
      </c>
      <c r="AG13" s="17" t="str">
        <f>Sheet3!J24</f>
        <v>17.9x</v>
      </c>
      <c r="AH13" s="17" t="str">
        <f>Sheet3!J25</f>
        <v>-10.6x</v>
      </c>
      <c r="AI13" s="17">
        <f>Sheet3!J31</f>
        <v>0.4</v>
      </c>
      <c r="AK13" s="17">
        <f>Sheet3!J29</f>
        <v>3.1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1.3054960091220069</v>
      </c>
      <c r="C14" s="34">
        <f>(sheet!K18-sheet!K15)/sheet!K35</f>
        <v>0.80957810718358048</v>
      </c>
      <c r="D14" s="34">
        <f>sheet!K12/sheet!K35</f>
        <v>0.60465222348916758</v>
      </c>
      <c r="E14" s="34">
        <f>Sheet2!K20/sheet!K35</f>
        <v>0.43521094640820984</v>
      </c>
      <c r="F14" s="34">
        <f>sheet!K18/sheet!K35</f>
        <v>1.3054960091220069</v>
      </c>
      <c r="G14" s="29"/>
      <c r="H14" s="35">
        <f>Sheet1!K33/sheet!K51</f>
        <v>-0.76521372920614861</v>
      </c>
      <c r="I14" s="35">
        <f>Sheet1!K33/Sheet1!K12</f>
        <v>6.1045876799543076E-2</v>
      </c>
      <c r="J14" s="35">
        <f>Sheet1!K12/sheet!K27</f>
        <v>1.2183835117378579</v>
      </c>
      <c r="K14" s="35">
        <f>Sheet1!K30/sheet!K27</f>
        <v>7.427495446079535E-2</v>
      </c>
      <c r="L14" s="35">
        <f>Sheet1!K38</f>
        <v>4.1500000000000004</v>
      </c>
      <c r="M14" s="29"/>
      <c r="N14" s="35">
        <f>sheet!K40/sheet!K27</f>
        <v>1.0971980597228761</v>
      </c>
      <c r="O14" s="35">
        <f>sheet!K51/sheet!K27</f>
        <v>-9.719805972287604E-2</v>
      </c>
      <c r="P14" s="35">
        <f>sheet!K40/sheet!K51</f>
        <v>-11.288271214992632</v>
      </c>
      <c r="Q14" s="34">
        <f>Sheet1!K24/Sheet1!K26</f>
        <v>-6.363233665559247</v>
      </c>
      <c r="R14" s="34">
        <f>ABS(Sheet2!K20/(Sheet1!K26+Sheet2!K30))</f>
        <v>5.3940079140757495</v>
      </c>
      <c r="S14" s="34">
        <f>sheet!K40/Sheet1!K43</f>
        <v>5.6824252702989195</v>
      </c>
      <c r="T14" s="34">
        <f>Sheet2!K20/sheet!K40</f>
        <v>0.17799582151917626</v>
      </c>
      <c r="U14" s="12"/>
      <c r="V14" s="34">
        <f>ABS(Sheet1!K15/sheet!K15)</f>
        <v>4.0501241607651979</v>
      </c>
      <c r="W14" s="34">
        <f>Sheet1!K12/sheet!K14</f>
        <v>23.878459687123943</v>
      </c>
      <c r="X14" s="34">
        <f>Sheet1!K12/sheet!K27</f>
        <v>1.2183835117378579</v>
      </c>
      <c r="Y14" s="34">
        <f>Sheet1!K12/(sheet!K18-sheet!K35)</f>
        <v>8.8875783816064473</v>
      </c>
      <c r="Z14" s="12"/>
      <c r="AA14" s="36">
        <f>Sheet1!K43</f>
        <v>943.4</v>
      </c>
      <c r="AB14" s="36" t="str">
        <f>Sheet3!K17</f>
        <v>11.3x</v>
      </c>
      <c r="AC14" s="36" t="str">
        <f>Sheet3!K18</f>
        <v>15.4x</v>
      </c>
      <c r="AD14" s="36" t="str">
        <f>Sheet3!K20</f>
        <v>17.0x</v>
      </c>
      <c r="AE14" s="36" t="str">
        <f>Sheet3!K21</f>
        <v>3.8x</v>
      </c>
      <c r="AF14" s="36" t="str">
        <f>Sheet3!K22</f>
        <v>1.5x</v>
      </c>
      <c r="AG14" s="36" t="str">
        <f>Sheet3!K24</f>
        <v>34.0x</v>
      </c>
      <c r="AH14" s="36" t="str">
        <f>Sheet3!K25</f>
        <v>-16.4x</v>
      </c>
      <c r="AI14" s="36">
        <f>Sheet3!K31</f>
        <v>0.44</v>
      </c>
      <c r="AK14" s="36">
        <f>Sheet3!K29</f>
        <v>4.8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1.0185920439795373</v>
      </c>
      <c r="C15" s="31">
        <f>(sheet!L18-sheet!L15)/sheet!L35</f>
        <v>0.37290982667786515</v>
      </c>
      <c r="D15" s="31">
        <f>sheet!L12/sheet!L35</f>
        <v>0.10147361991295717</v>
      </c>
      <c r="E15" s="31">
        <f>Sheet2!L20/sheet!L35</f>
        <v>0.29396044895777657</v>
      </c>
      <c r="F15" s="31">
        <f>sheet!L18/sheet!L35</f>
        <v>1.0185920439795373</v>
      </c>
      <c r="G15" s="29"/>
      <c r="H15" s="32">
        <f>Sheet1!L33/sheet!L51</f>
        <v>-5.9781626506024086</v>
      </c>
      <c r="I15" s="32">
        <f>Sheet1!L33/Sheet1!L12</f>
        <v>0.10380627361759437</v>
      </c>
      <c r="J15" s="32">
        <f>Sheet1!L12/sheet!L27</f>
        <v>1.5201852551233379</v>
      </c>
      <c r="K15" s="32">
        <f>Sheet1!L30/sheet!L27</f>
        <v>0.15794390665686062</v>
      </c>
      <c r="L15" s="32">
        <f>Sheet1!L38</f>
        <v>9.57</v>
      </c>
      <c r="M15" s="29"/>
      <c r="N15" s="32">
        <f>sheet!L40/sheet!L27</f>
        <v>1.026396867359717</v>
      </c>
      <c r="O15" s="32">
        <f>sheet!L51/sheet!L27</f>
        <v>-2.6396867359716955E-2</v>
      </c>
      <c r="P15" s="32">
        <f>sheet!L40/sheet!L51</f>
        <v>-38.883283132530117</v>
      </c>
      <c r="Q15" s="31">
        <f>Sheet1!L24/Sheet1!L26</f>
        <v>-21.27683615819209</v>
      </c>
      <c r="R15" s="31">
        <f>ABS(Sheet2!L20/(Sheet1!L26+Sheet2!L30))</f>
        <v>0.88730122147960355</v>
      </c>
      <c r="S15" s="31">
        <f>sheet!L40/Sheet1!L43</f>
        <v>3.7039667168782726</v>
      </c>
      <c r="T15" s="31">
        <f>Sheet2!L20/sheet!L40</f>
        <v>0.14911788058949979</v>
      </c>
      <c r="V15" s="31">
        <f>ABS(Sheet1!L15/sheet!L15)</f>
        <v>3.2612191805120321</v>
      </c>
      <c r="W15" s="31">
        <f>Sheet1!L12/sheet!L14</f>
        <v>22.754834870574232</v>
      </c>
      <c r="X15" s="31">
        <f>Sheet1!L12/sheet!L27</f>
        <v>1.5201852551233379</v>
      </c>
      <c r="Y15" s="31">
        <f>Sheet1!L12/(sheet!L18-sheet!L35)</f>
        <v>157.04106776180757</v>
      </c>
      <c r="AA15" s="17" t="str">
        <f>Sheet1!L43</f>
        <v>1,394.1</v>
      </c>
      <c r="AB15" s="17" t="str">
        <f>Sheet3!L17</f>
        <v>8.0x</v>
      </c>
      <c r="AC15" s="17" t="str">
        <f>Sheet3!L18</f>
        <v>9.5x</v>
      </c>
      <c r="AD15" s="17" t="str">
        <f>Sheet3!L20</f>
        <v>-130.1x</v>
      </c>
      <c r="AE15" s="17" t="str">
        <f>Sheet3!L21</f>
        <v>5.3x</v>
      </c>
      <c r="AF15" s="17" t="str">
        <f>Sheet3!L22</f>
        <v>1.5x</v>
      </c>
      <c r="AG15" s="17" t="str">
        <f>Sheet3!L24</f>
        <v>10.2x</v>
      </c>
      <c r="AH15" s="17" t="str">
        <f>Sheet3!L25</f>
        <v>-37.7x</v>
      </c>
      <c r="AI15" s="17">
        <f>Sheet3!L31</f>
        <v>0.52</v>
      </c>
      <c r="AK15" s="17">
        <f>Sheet3!L29</f>
        <v>4.7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1.3613337091773043</v>
      </c>
      <c r="C16" s="34">
        <f>(sheet!M18-sheet!M15)/sheet!M35</f>
        <v>0.43913341118672733</v>
      </c>
      <c r="D16" s="34">
        <f>sheet!M12/sheet!M35</f>
        <v>8.1464180727258084E-2</v>
      </c>
      <c r="E16" s="34">
        <f>Sheet2!M20/sheet!M35</f>
        <v>0.26154713486087061</v>
      </c>
      <c r="F16" s="34">
        <f>sheet!M18/sheet!M35</f>
        <v>1.3613337091773043</v>
      </c>
      <c r="G16" s="29"/>
      <c r="H16" s="35">
        <f>Sheet1!M33/sheet!M51</f>
        <v>1.599518607665247</v>
      </c>
      <c r="I16" s="35">
        <f>Sheet1!M33/Sheet1!M12</f>
        <v>8.6102417924133395E-2</v>
      </c>
      <c r="J16" s="35">
        <f>Sheet1!M12/sheet!M27</f>
        <v>1.5520527178789096</v>
      </c>
      <c r="K16" s="35">
        <f>Sheet1!M30/sheet!M27</f>
        <v>0.13386752467283358</v>
      </c>
      <c r="L16" s="35">
        <f>Sheet1!M38</f>
        <v>10.88</v>
      </c>
      <c r="M16" s="29"/>
      <c r="N16" s="35">
        <f>sheet!M40/sheet!M27</f>
        <v>0.91645268075364283</v>
      </c>
      <c r="O16" s="35">
        <f>sheet!M51/sheet!M27</f>
        <v>8.3547319246357082E-2</v>
      </c>
      <c r="P16" s="35">
        <f>sheet!M40/sheet!M51</f>
        <v>10.969264950935012</v>
      </c>
      <c r="Q16" s="34">
        <f>Sheet1!M24/Sheet1!M26</f>
        <v>-12.06166982922201</v>
      </c>
      <c r="R16" s="34">
        <f>ABS(Sheet2!M20/(Sheet1!M26+Sheet2!M30))</f>
        <v>1.6539343009931244</v>
      </c>
      <c r="S16" s="34">
        <f>sheet!M40/Sheet1!M43</f>
        <v>3.6695571384329515</v>
      </c>
      <c r="T16" s="34">
        <f>Sheet2!M20/sheet!M40</f>
        <v>0.10962950459954426</v>
      </c>
      <c r="U16" s="12"/>
      <c r="V16" s="34">
        <f>ABS(Sheet1!M15/sheet!M15)</f>
        <v>3.2898126719357235</v>
      </c>
      <c r="W16" s="34">
        <f>Sheet1!M12/sheet!M14</f>
        <v>20.472148541114056</v>
      </c>
      <c r="X16" s="34">
        <f>Sheet1!M12/sheet!M27</f>
        <v>1.5520527178789096</v>
      </c>
      <c r="Y16" s="34">
        <f>Sheet1!M12/(sheet!M18-sheet!M35)</f>
        <v>11.181767524796616</v>
      </c>
      <c r="Z16" s="12"/>
      <c r="AA16" s="36" t="str">
        <f>Sheet1!M43</f>
        <v>1,614.5</v>
      </c>
      <c r="AB16" s="36" t="str">
        <f>Sheet3!M17</f>
        <v>6.9x</v>
      </c>
      <c r="AC16" s="36" t="str">
        <f>Sheet3!M18</f>
        <v>8.2x</v>
      </c>
      <c r="AD16" s="36" t="str">
        <f>Sheet3!M20</f>
        <v>-41.8x</v>
      </c>
      <c r="AE16" s="36" t="str">
        <f>Sheet3!M21</f>
        <v>3.1x</v>
      </c>
      <c r="AF16" s="36" t="str">
        <f>Sheet3!M22</f>
        <v>1.1x</v>
      </c>
      <c r="AG16" s="36" t="str">
        <f>Sheet3!M24</f>
        <v>9.6x</v>
      </c>
      <c r="AH16" s="36" t="str">
        <f>Sheet3!M25</f>
        <v>15.5x</v>
      </c>
      <c r="AI16" s="36">
        <f>Sheet3!M31</f>
        <v>0.64</v>
      </c>
      <c r="AK16" s="36">
        <f>Sheet3!M29</f>
        <v>6.1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2023-04-24T10:30:06Z</dcterms:created>
  <dcterms:modified xsi:type="dcterms:W3CDTF">2023-05-06T23:34:08Z</dcterms:modified>
  <cp:category/>
  <dc:identifier/>
  <cp:version/>
</cp:coreProperties>
</file>