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Consumer Cyclicals/"/>
    </mc:Choice>
  </mc:AlternateContent>
  <xr:revisionPtr revIDLastSave="4" documentId="8_{1D4147CA-4DFB-4A49-B69C-A7C2B2194767}" xr6:coauthVersionLast="47" xr6:coauthVersionMax="47" xr10:uidLastSave="{17B1C4FF-9263-4DD1-A7B9-5CECD9156209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<sst xmlns="http://schemas.openxmlformats.org/spreadsheetml/2006/main" count="884" uniqueCount="586">
  <si>
    <t>Restaurant Brands Intl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</si>
  <si>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</si>
  <si>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</si>
  <si>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</si>
  <si>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</si>
  <si>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</si>
  <si>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</si>
  <si>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</si>
  <si>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</si>
  <si>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</si>
  <si>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</si>
  <si>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</si>
  <si>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</si>
  <si>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</si>
  <si>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</si>
  <si>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</si>
  <si>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</si>
  <si>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</si>
  <si>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</si>
  <si>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</si>
  <si>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</si>
  <si>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</si>
  <si>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</si>
  <si>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</si>
  <si>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</si>
  <si>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</si>
  <si>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2,088.232</t>
  </si>
  <si>
    <t>1,051.432</t>
  </si>
  <si>
    <t>1,961.054</t>
  </si>
  <si>
    <t>1,379.137</t>
  </si>
  <si>
    <t>1,246.227</t>
  </si>
  <si>
    <t>1,990.585</t>
  </si>
  <si>
    <t>1,984.975</t>
  </si>
  <si>
    <t>1,374.544</t>
  </si>
  <si>
    <t>1,594.953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</si>
  <si>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</si>
  <si>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</si>
  <si>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</si>
  <si>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</si>
  <si>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</si>
  <si>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</si>
  <si>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</si>
  <si>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1,141.4</t>
  </si>
  <si>
    <t>3,058.231</t>
  </si>
  <si>
    <t>1,900.154</t>
  </si>
  <si>
    <t>2,815.894</t>
  </si>
  <si>
    <t>2,200.082</t>
  </si>
  <si>
    <t>2,047.47</t>
  </si>
  <si>
    <t>2,851.484</t>
  </si>
  <si>
    <t>2,880.759</t>
  </si>
  <si>
    <t>2,296.386</t>
  </si>
  <si>
    <t>2,772.89</t>
  </si>
  <si>
    <t>Property Plant And Equipment, Net</t>
  </si>
  <si>
    <t>2,821.638</t>
  </si>
  <si>
    <t>2,983.914</t>
  </si>
  <si>
    <t>2,759.092</t>
  </si>
  <si>
    <t>2,681.586</t>
  </si>
  <si>
    <t>2,724.5</t>
  </si>
  <si>
    <t>4,133.094</t>
  </si>
  <si>
    <t>4,050.113</t>
  </si>
  <si>
    <t>4,002.237</t>
  </si>
  <si>
    <t>4,105.176</t>
  </si>
  <si>
    <t>Real Estate Owned</t>
  </si>
  <si>
    <t>Capitalized / Purchased Software</t>
  </si>
  <si>
    <t>Long-term Investments</t>
  </si>
  <si>
    <t>Goodwill</t>
  </si>
  <si>
    <t>6,063.307</t>
  </si>
  <si>
    <t>6,346.889</t>
  </si>
  <si>
    <t>6,277.818</t>
  </si>
  <si>
    <t>7,269.073</t>
  </si>
  <si>
    <t>7,488.28</t>
  </si>
  <si>
    <t>7,337.767</t>
  </si>
  <si>
    <t>7,302.418</t>
  </si>
  <si>
    <t>7,594.767</t>
  </si>
  <si>
    <t>7,701.268</t>
  </si>
  <si>
    <t>Other Intangibles</t>
  </si>
  <si>
    <t>2,970.359</t>
  </si>
  <si>
    <t>12,096.157</t>
  </si>
  <si>
    <t>12,692.39</t>
  </si>
  <si>
    <t>12,391.543</t>
  </si>
  <si>
    <t>13,907.036</t>
  </si>
  <si>
    <t>14,281.786</t>
  </si>
  <si>
    <t>13,715.95</t>
  </si>
  <si>
    <t>13,616.166</t>
  </si>
  <si>
    <t>14,437.139</t>
  </si>
  <si>
    <t>14,881.264</t>
  </si>
  <si>
    <t>Other Long-term Assets</t>
  </si>
  <si>
    <t>1,428.827</t>
  </si>
  <si>
    <t>1,234.052</t>
  </si>
  <si>
    <t>1,110.239</t>
  </si>
  <si>
    <t>Total Assets</t>
  </si>
  <si>
    <t>6,191.965</t>
  </si>
  <si>
    <t>24,716.688</t>
  </si>
  <si>
    <t>25,545.033</t>
  </si>
  <si>
    <t>25,681.298</t>
  </si>
  <si>
    <t>26,682.601</t>
  </si>
  <si>
    <t>27,492.062</t>
  </si>
  <si>
    <t>29,034.236</t>
  </si>
  <si>
    <t>28,981.91</t>
  </si>
  <si>
    <t>29,395.264</t>
  </si>
  <si>
    <t>30,796.947</t>
  </si>
  <si>
    <t>Accounts Payable</t>
  </si>
  <si>
    <t>1,026.294</t>
  </si>
  <si>
    <t>Accrued Expenses</t>
  </si>
  <si>
    <t>Short-term Borrowings</t>
  </si>
  <si>
    <t>Current Portion of LT Debt</t>
  </si>
  <si>
    <t>1,284.184</t>
  </si>
  <si>
    <t>Current Portion of Capital Lease Obligations</t>
  </si>
  <si>
    <t>Other Current Liabilities</t>
  </si>
  <si>
    <t>Total Current Liabilities</t>
  </si>
  <si>
    <t>2,253.373</t>
  </si>
  <si>
    <t>1,555.365</t>
  </si>
  <si>
    <t>1,625.752</t>
  </si>
  <si>
    <t>2,080.649</t>
  </si>
  <si>
    <t>1,921.892</t>
  </si>
  <si>
    <t>2,211.328</t>
  </si>
  <si>
    <t>2,037.144</t>
  </si>
  <si>
    <t>2,374.787</t>
  </si>
  <si>
    <t>2,864.958</t>
  </si>
  <si>
    <t>Long-term Debt</t>
  </si>
  <si>
    <t>3,059.809</t>
  </si>
  <si>
    <t>10,251.351</t>
  </si>
  <si>
    <t>11,798.02</t>
  </si>
  <si>
    <t>11,367.374</t>
  </si>
  <si>
    <t>14,888.901</t>
  </si>
  <si>
    <t>16,236.437</t>
  </si>
  <si>
    <t>15,496.18</t>
  </si>
  <si>
    <t>16,321.331</t>
  </si>
  <si>
    <t>16,610.866</t>
  </si>
  <si>
    <t>17,383.364</t>
  </si>
  <si>
    <t>Capital Leases</t>
  </si>
  <si>
    <t>1,788.021</t>
  </si>
  <si>
    <t>1,777.571</t>
  </si>
  <si>
    <t>1,774.136</t>
  </si>
  <si>
    <t>1,811.585</t>
  </si>
  <si>
    <t>Other Non-current Liabilities</t>
  </si>
  <si>
    <t>1,073.727</t>
  </si>
  <si>
    <t>3,086.257</t>
  </si>
  <si>
    <t>3,293.6</t>
  </si>
  <si>
    <t>3,283.061</t>
  </si>
  <si>
    <t>3,672.252</t>
  </si>
  <si>
    <t>4,086.75</t>
  </si>
  <si>
    <t>4,008.439</t>
  </si>
  <si>
    <t>4,111.189</t>
  </si>
  <si>
    <t>3,763.241</t>
  </si>
  <si>
    <t>2,958.381</t>
  </si>
  <si>
    <t>Total Liabilities</t>
  </si>
  <si>
    <t>4,581.215</t>
  </si>
  <si>
    <t>15,873.202</t>
  </si>
  <si>
    <t>16,929.198</t>
  </si>
  <si>
    <t>16,569.459</t>
  </si>
  <si>
    <t>20,948.557</t>
  </si>
  <si>
    <t>22,553.565</t>
  </si>
  <si>
    <t>23,503.967</t>
  </si>
  <si>
    <t>24,247.236</t>
  </si>
  <si>
    <t>24,523.03</t>
  </si>
  <si>
    <t>25,018.288</t>
  </si>
  <si>
    <t>Common Stock</t>
  </si>
  <si>
    <t>2,032.413</t>
  </si>
  <si>
    <t>2,531.457</t>
  </si>
  <si>
    <t>2,625.347</t>
  </si>
  <si>
    <t>2,579.754</t>
  </si>
  <si>
    <t>2,370.97</t>
  </si>
  <si>
    <t>3,217.658</t>
  </si>
  <si>
    <t>3,052.536</t>
  </si>
  <si>
    <t>2,726.327</t>
  </si>
  <si>
    <t>2,785.075</t>
  </si>
  <si>
    <t>Additional Paid In Capital</t>
  </si>
  <si>
    <t>1,317.22</t>
  </si>
  <si>
    <t>Retained Earnings</t>
  </si>
  <si>
    <t>1,006.33</t>
  </si>
  <si>
    <t>1,000.243</t>
  </si>
  <si>
    <t>1,517.778</t>
  </si>
  <si>
    <t>Treasury Stock</t>
  </si>
  <si>
    <t>Other Common Equity Adj</t>
  </si>
  <si>
    <t>-1,017.994</t>
  </si>
  <si>
    <t>-1,091.984</t>
  </si>
  <si>
    <t>-1,086.647</t>
  </si>
  <si>
    <t>Common Equity</t>
  </si>
  <si>
    <t>1,610.75</t>
  </si>
  <si>
    <t>2,175.087</t>
  </si>
  <si>
    <t>1,854.506</t>
  </si>
  <si>
    <t>2,286.151</t>
  </si>
  <si>
    <t>2,799.762</t>
  </si>
  <si>
    <t>2,198.983</t>
  </si>
  <si>
    <t>3,233.24</t>
  </si>
  <si>
    <t>2,757.334</t>
  </si>
  <si>
    <t>2,828.754</t>
  </si>
  <si>
    <t>3,383.521</t>
  </si>
  <si>
    <t>Total Preferred Equity</t>
  </si>
  <si>
    <t>3,818.157</t>
  </si>
  <si>
    <t>4,574.522</t>
  </si>
  <si>
    <t>4,427.278</t>
  </si>
  <si>
    <t>Minority Interest, Total</t>
  </si>
  <si>
    <t>2,850.242</t>
  </si>
  <si>
    <t>2,186.807</t>
  </si>
  <si>
    <t>2,398.411</t>
  </si>
  <si>
    <t>2,934.281</t>
  </si>
  <si>
    <t>2,739.515</t>
  </si>
  <si>
    <t>2,297.029</t>
  </si>
  <si>
    <t>1,977.341</t>
  </si>
  <si>
    <t>2,043.48</t>
  </si>
  <si>
    <t>2,395.138</t>
  </si>
  <si>
    <t>Other Equity</t>
  </si>
  <si>
    <t>Total Equity</t>
  </si>
  <si>
    <t>8,843.486</t>
  </si>
  <si>
    <t>8,615.835</t>
  </si>
  <si>
    <t>9,111.839</t>
  </si>
  <si>
    <t>5,734.044</t>
  </si>
  <si>
    <t>4,938.498</t>
  </si>
  <si>
    <t>5,530.269</t>
  </si>
  <si>
    <t>4,734.675</t>
  </si>
  <si>
    <t>4,872.234</t>
  </si>
  <si>
    <t>5,778.659</t>
  </si>
  <si>
    <t>Total Liabilities And Equity</t>
  </si>
  <si>
    <t>Cash And Short Term Investments</t>
  </si>
  <si>
    <t>Total Debt</t>
  </si>
  <si>
    <t>3,226.387</t>
  </si>
  <si>
    <t>11,840.803</t>
  </si>
  <si>
    <t>12,158.071</t>
  </si>
  <si>
    <t>11,786.737</t>
  </si>
  <si>
    <t>15,293.716</t>
  </si>
  <si>
    <t>16,669.136</t>
  </si>
  <si>
    <t>17,578.958</t>
  </si>
  <si>
    <t>18,414.462</t>
  </si>
  <si>
    <t>18,683.431</t>
  </si>
  <si>
    <t>19,552.392</t>
  </si>
  <si>
    <t>Income Statement</t>
  </si>
  <si>
    <t>Revenue</t>
  </si>
  <si>
    <t>1,217.783</t>
  </si>
  <si>
    <t>1,388.294</t>
  </si>
  <si>
    <t>5,622.346</t>
  </si>
  <si>
    <t>5,567.332</t>
  </si>
  <si>
    <t>5,752.901</t>
  </si>
  <si>
    <t>7,312.198</t>
  </si>
  <si>
    <t>7,275.439</t>
  </si>
  <si>
    <t>6,321.383</t>
  </si>
  <si>
    <t>7,257.138</t>
  </si>
  <si>
    <t>8,807.445</t>
  </si>
  <si>
    <t>Revenue Growth (YoY)</t>
  </si>
  <si>
    <t>-41.8%</t>
  </si>
  <si>
    <t>4.6%</t>
  </si>
  <si>
    <t>238.0%</t>
  </si>
  <si>
    <t>2.3%</t>
  </si>
  <si>
    <t>10.4%</t>
  </si>
  <si>
    <t>17.1%</t>
  </si>
  <si>
    <t>-11.3%</t>
  </si>
  <si>
    <t>15.5%</t>
  </si>
  <si>
    <t>13.3%</t>
  </si>
  <si>
    <t>Cost of Revenues</t>
  </si>
  <si>
    <t>-3,208.131</t>
  </si>
  <si>
    <t>-2,928.69</t>
  </si>
  <si>
    <t>-2,926.738</t>
  </si>
  <si>
    <t>-3,057.555</t>
  </si>
  <si>
    <t>-4,169.451</t>
  </si>
  <si>
    <t>-3,810.898</t>
  </si>
  <si>
    <t>-4,255.143</t>
  </si>
  <si>
    <t>-5,289.883</t>
  </si>
  <si>
    <t>Gross Profit</t>
  </si>
  <si>
    <t>1,013.543</t>
  </si>
  <si>
    <t>2,414.215</t>
  </si>
  <si>
    <t>2,638.641</t>
  </si>
  <si>
    <t>2,826.163</t>
  </si>
  <si>
    <t>4,254.643</t>
  </si>
  <si>
    <t>3,105.988</t>
  </si>
  <si>
    <t>2,510.485</t>
  </si>
  <si>
    <t>3,001.994</t>
  </si>
  <si>
    <t>3,517.562</t>
  </si>
  <si>
    <t>Gross Profit Margin</t>
  </si>
  <si>
    <t>69.7%</t>
  </si>
  <si>
    <t>73.0%</t>
  </si>
  <si>
    <t>42.9%</t>
  </si>
  <si>
    <t>47.4%</t>
  </si>
  <si>
    <t>49.1%</t>
  </si>
  <si>
    <t>58.2%</t>
  </si>
  <si>
    <t>42.7%</t>
  </si>
  <si>
    <t>39.7%</t>
  </si>
  <si>
    <t>41.4%</t>
  </si>
  <si>
    <t>39.9%</t>
  </si>
  <si>
    <t>R&amp;D Expenses</t>
  </si>
  <si>
    <t>Selling and Marketing Expense</t>
  </si>
  <si>
    <t>General &amp; Admin Expenses</t>
  </si>
  <si>
    <t>Other Inc / (Exp)</t>
  </si>
  <si>
    <t>-1,047.938</t>
  </si>
  <si>
    <t>-1,637.976</t>
  </si>
  <si>
    <t>Operating Expenses</t>
  </si>
  <si>
    <t>Operating Income</t>
  </si>
  <si>
    <t>1,618.079</t>
  </si>
  <si>
    <t>2,238.481</t>
  </si>
  <si>
    <t>2,027.847</t>
  </si>
  <si>
    <t>2,616.667</t>
  </si>
  <si>
    <t>2,576.204</t>
  </si>
  <si>
    <t>1,684.684</t>
  </si>
  <si>
    <t>2,362.142</t>
  </si>
  <si>
    <t>2,569.797</t>
  </si>
  <si>
    <t>Net Interest Expenses</t>
  </si>
  <si>
    <t>EBT, Incl. Unusual Items</t>
  </si>
  <si>
    <t>1,611.384</t>
  </si>
  <si>
    <t>1,384.166</t>
  </si>
  <si>
    <t>1,886.402</t>
  </si>
  <si>
    <t>1,885.407</t>
  </si>
  <si>
    <t>1,038.295</t>
  </si>
  <si>
    <t>1,723.554</t>
  </si>
  <si>
    <t>1,848.142</t>
  </si>
  <si>
    <t>Earnings of Discontinued Ops.</t>
  </si>
  <si>
    <t>Income Tax Expense</t>
  </si>
  <si>
    <t>Net Income to Company</t>
  </si>
  <si>
    <t>1,283.736</t>
  </si>
  <si>
    <t>1,552.63</t>
  </si>
  <si>
    <t>1,561.537</t>
  </si>
  <si>
    <t>1,442.622</t>
  </si>
  <si>
    <t>1,584.456</t>
  </si>
  <si>
    <t>2,006.554</t>
  </si>
  <si>
    <t>Minority Interest in Earnings</t>
  </si>
  <si>
    <t>Net Income to Stockholders</t>
  </si>
  <si>
    <t>1,059.676</t>
  </si>
  <si>
    <t>1,364.782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</si>
  <si>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</si>
  <si>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</si>
  <si>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</si>
  <si>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</si>
  <si>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</si>
  <si>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</si>
  <si>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</si>
  <si>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2,185.558</t>
  </si>
  <si>
    <t>2,462.732</t>
  </si>
  <si>
    <t>2,611.184</t>
  </si>
  <si>
    <t>2,903.312</t>
  </si>
  <si>
    <t>2,872.26</t>
  </si>
  <si>
    <t>2,263.635</t>
  </si>
  <si>
    <t>2,687.126</t>
  </si>
  <si>
    <t>2,996.291</t>
  </si>
  <si>
    <t>EBIT</t>
  </si>
  <si>
    <t>1,933.037</t>
  </si>
  <si>
    <t>2,231.767</t>
  </si>
  <si>
    <t>2,382.375</t>
  </si>
  <si>
    <t>2,657.616</t>
  </si>
  <si>
    <t>2,632.039</t>
  </si>
  <si>
    <t>2,023.148</t>
  </si>
  <si>
    <t>2,432.956</t>
  </si>
  <si>
    <t>2,739.041</t>
  </si>
  <si>
    <t>Revenue (Reported)</t>
  </si>
  <si>
    <t>Operating Income (Reported)</t>
  </si>
  <si>
    <t>1,654.154</t>
  </si>
  <si>
    <t>2,181.225</t>
  </si>
  <si>
    <t>2,606.069</t>
  </si>
  <si>
    <t>1,809.381</t>
  </si>
  <si>
    <t>2,376.052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</si>
  <si>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</si>
  <si>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</si>
  <si>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</si>
  <si>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</si>
  <si>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</si>
  <si>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</si>
  <si>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</si>
  <si>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</si>
  <si>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</si>
  <si>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</si>
  <si>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1,671.636</t>
  </si>
  <si>
    <t>1,678.525</t>
  </si>
  <si>
    <t>1,748.751</t>
  </si>
  <si>
    <t>1,590.202</t>
  </si>
  <si>
    <t>1,916.571</t>
  </si>
  <si>
    <t>1,171.899</t>
  </si>
  <si>
    <t>2,182.579</t>
  </si>
  <si>
    <t>2,017.386</t>
  </si>
  <si>
    <t>Capital Expenditures</t>
  </si>
  <si>
    <t>Cash Acquisitions</t>
  </si>
  <si>
    <t>-8,540.419</t>
  </si>
  <si>
    <t>-2,056.763</t>
  </si>
  <si>
    <t>-1,269.588</t>
  </si>
  <si>
    <t>Other Investing Activities</t>
  </si>
  <si>
    <t>1,024.61</t>
  </si>
  <si>
    <t>Cash from Investing</t>
  </si>
  <si>
    <t>-9,022.292</t>
  </si>
  <si>
    <t>-1,078.669</t>
  </si>
  <si>
    <t>-1,394.777</t>
  </si>
  <si>
    <t>Dividends Paid (Ex Special Dividends)</t>
  </si>
  <si>
    <t>-1,169.939</t>
  </si>
  <si>
    <t>-1,220.251</t>
  </si>
  <si>
    <t>-1,231.652</t>
  </si>
  <si>
    <t>-1,314.685</t>
  </si>
  <si>
    <t>Special Dividend Paid</t>
  </si>
  <si>
    <t>Long-Term Debt Issued</t>
  </si>
  <si>
    <t>10,344.46</t>
  </si>
  <si>
    <t>1,734.35</t>
  </si>
  <si>
    <t>7,354.561</t>
  </si>
  <si>
    <t>2,921.602</t>
  </si>
  <si>
    <t>6,661.119</t>
  </si>
  <si>
    <t>1,688.148</t>
  </si>
  <si>
    <t>Long-Term Debt Repaid</t>
  </si>
  <si>
    <t>-3,592.333</t>
  </si>
  <si>
    <t>-3,646.02</t>
  </si>
  <si>
    <t>-3,447.215</t>
  </si>
  <si>
    <t>-2,942.378</t>
  </si>
  <si>
    <t>-5,990.553</t>
  </si>
  <si>
    <t>-1,124.167</t>
  </si>
  <si>
    <t>Repurchase of Common Stock</t>
  </si>
  <si>
    <t>Other Financing Activities</t>
  </si>
  <si>
    <t>3,289.729</t>
  </si>
  <si>
    <t>-4,249.302</t>
  </si>
  <si>
    <t>Cash from Financing</t>
  </si>
  <si>
    <t>9,919.564</t>
  </si>
  <si>
    <t>-2,934.798</t>
  </si>
  <si>
    <t>-1,176.73</t>
  </si>
  <si>
    <t>-1,753.999</t>
  </si>
  <si>
    <t>-1,093.329</t>
  </si>
  <si>
    <t>-1,044.657</t>
  </si>
  <si>
    <t>-1,382.131</t>
  </si>
  <si>
    <t>-1,769.613</t>
  </si>
  <si>
    <t>Beginning Cash (CF)</t>
  </si>
  <si>
    <t>1,982.002</t>
  </si>
  <si>
    <t>Foreign Exchange Rate Adjustments</t>
  </si>
  <si>
    <t>Additions / Reductions</t>
  </si>
  <si>
    <t>1,272.874</t>
  </si>
  <si>
    <t>Ending Cash (CF)</t>
  </si>
  <si>
    <t>Levered Free Cash Flow</t>
  </si>
  <si>
    <t>1,511.659</t>
  </si>
  <si>
    <t>1,632.869</t>
  </si>
  <si>
    <t>1,702.235</t>
  </si>
  <si>
    <t>1,472.813</t>
  </si>
  <si>
    <t>1,836.065</t>
  </si>
  <si>
    <t>1,023.026</t>
  </si>
  <si>
    <t>2,048.539</t>
  </si>
  <si>
    <t>1,881.991</t>
  </si>
  <si>
    <t>Cash Interest Paid</t>
  </si>
  <si>
    <t>Valuation Ratios</t>
  </si>
  <si>
    <t>Price Close (Split Adjusted)</t>
  </si>
  <si>
    <t>Market Cap</t>
  </si>
  <si>
    <t>9,132.907</t>
  </si>
  <si>
    <t>11,407.893</t>
  </si>
  <si>
    <t>14,982.832</t>
  </si>
  <si>
    <t>18,672.455</t>
  </si>
  <si>
    <t>17,926.366</t>
  </si>
  <si>
    <t>24,685.262</t>
  </si>
  <si>
    <t>23,630.736</t>
  </si>
  <si>
    <t>24,175.988</t>
  </si>
  <si>
    <t>26,784.992</t>
  </si>
  <si>
    <t>Total Enterprise Value (TEV)</t>
  </si>
  <si>
    <t>11,426.465</t>
  </si>
  <si>
    <t>29,390.605</t>
  </si>
  <si>
    <t>31,995.555</t>
  </si>
  <si>
    <t>35,659.732</t>
  </si>
  <si>
    <t>35,879.265</t>
  </si>
  <si>
    <t>42,858.928</t>
  </si>
  <si>
    <t>41,490.423</t>
  </si>
  <si>
    <t>42,002.068</t>
  </si>
  <si>
    <t>47,360.97</t>
  </si>
  <si>
    <t>Enterprise Value (EV)</t>
  </si>
  <si>
    <t>NA</t>
  </si>
  <si>
    <t>49,635.365</t>
  </si>
  <si>
    <t>EV/EBITDA</t>
  </si>
  <si>
    <t>14.0x</t>
  </si>
  <si>
    <t>15.8x</t>
  </si>
  <si>
    <t>13.5x</t>
  </si>
  <si>
    <t>14.3x</t>
  </si>
  <si>
    <t>12.2x</t>
  </si>
  <si>
    <t>15.2x</t>
  </si>
  <si>
    <t>17.2x</t>
  </si>
  <si>
    <t>16.0x</t>
  </si>
  <si>
    <t>16.6x</t>
  </si>
  <si>
    <t>EV / EBIT</t>
  </si>
  <si>
    <t>15.5x</t>
  </si>
  <si>
    <t>18.0x</t>
  </si>
  <si>
    <t>15.0x</t>
  </si>
  <si>
    <t>15.7x</t>
  </si>
  <si>
    <t>13.4x</t>
  </si>
  <si>
    <t>16.5x</t>
  </si>
  <si>
    <t>19.1x</t>
  </si>
  <si>
    <t>17.8x</t>
  </si>
  <si>
    <t>18.1x</t>
  </si>
  <si>
    <t>EV / LTM EBITDA - CAPEX</t>
  </si>
  <si>
    <t>14.5x</t>
  </si>
  <si>
    <t>13.9x</t>
  </si>
  <si>
    <t>12.6x</t>
  </si>
  <si>
    <t>18.2x</t>
  </si>
  <si>
    <t>17.0x</t>
  </si>
  <si>
    <t>17.3x</t>
  </si>
  <si>
    <t>EV / Free Cash Flow</t>
  </si>
  <si>
    <t>NM</t>
  </si>
  <si>
    <t>13.0x</t>
  </si>
  <si>
    <t>15.3x</t>
  </si>
  <si>
    <t>17.1x</t>
  </si>
  <si>
    <t>13.3x</t>
  </si>
  <si>
    <t>17.9x</t>
  </si>
  <si>
    <t>21.1x</t>
  </si>
  <si>
    <t>18.9x</t>
  </si>
  <si>
    <t>19.3x</t>
  </si>
  <si>
    <t>EV / Invested Capital</t>
  </si>
  <si>
    <t>2.2x</t>
  </si>
  <si>
    <t>1.4x</t>
  </si>
  <si>
    <t>1.5x</t>
  </si>
  <si>
    <t>1.6x</t>
  </si>
  <si>
    <t>1.8x</t>
  </si>
  <si>
    <t>2.0x</t>
  </si>
  <si>
    <t>EV / Revenue</t>
  </si>
  <si>
    <t>9.4x</t>
  </si>
  <si>
    <t>6.2x</t>
  </si>
  <si>
    <t>5.8x</t>
  </si>
  <si>
    <t>6.4x</t>
  </si>
  <si>
    <t>5.0x</t>
  </si>
  <si>
    <t>6.0x</t>
  </si>
  <si>
    <t>5.6x</t>
  </si>
  <si>
    <t>P/E Ratio</t>
  </si>
  <si>
    <t>44.1x</t>
  </si>
  <si>
    <t>-17.9x</t>
  </si>
  <si>
    <t>40.0x</t>
  </si>
  <si>
    <t>42.5x</t>
  </si>
  <si>
    <t>15.6x</t>
  </si>
  <si>
    <t>29.7x</t>
  </si>
  <si>
    <t>33.2x</t>
  </si>
  <si>
    <t>25.5x</t>
  </si>
  <si>
    <t>21.5x</t>
  </si>
  <si>
    <t>Price/Book</t>
  </si>
  <si>
    <t>0.0x</t>
  </si>
  <si>
    <t>13.2x</t>
  </si>
  <si>
    <t>11.8x</t>
  </si>
  <si>
    <t>12.9x</t>
  </si>
  <si>
    <t>11.2x</t>
  </si>
  <si>
    <t>12.5x</t>
  </si>
  <si>
    <t>12.0x</t>
  </si>
  <si>
    <t>11.1x</t>
  </si>
  <si>
    <t>Price / Operating Cash Flow</t>
  </si>
  <si>
    <t>42.1x</t>
  </si>
  <si>
    <t>20.6x</t>
  </si>
  <si>
    <t>18.7x</t>
  </si>
  <si>
    <t>23.9x</t>
  </si>
  <si>
    <t>20.1x</t>
  </si>
  <si>
    <t>Price / LTM Sales</t>
  </si>
  <si>
    <t>17.4x</t>
  </si>
  <si>
    <t>5.4x</t>
  </si>
  <si>
    <t>4.7x</t>
  </si>
  <si>
    <t>5.5x</t>
  </si>
  <si>
    <t>4.8x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</si>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</sst>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E202699-B6EB-D756-4BE0-DDEC3A9A51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835.971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33</v>
      </c>
      <c r="M12" s="3" t="s">
        <v>34</v>
      </c>
    </row>
    <row r="13" spans="3:13" ht="12.75" x14ac:dyDescent="0.2">
      <c r="C13" s="3" t="s">
        <v>35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</row>
    <row r="14" spans="3:13" ht="12.75" x14ac:dyDescent="0.2">
      <c r="C14" s="3" t="s">
        <v>37</v>
      </c>
      <c r="D14" s="3">
        <v>185.70099999999999</v>
      </c>
      <c r="E14" s="3">
        <v>495.654</v>
      </c>
      <c r="F14" s="3">
        <v>585.51700000000005</v>
      </c>
      <c r="G14" s="3">
        <v>541.82799999999997</v>
      </c>
      <c r="H14" s="3">
        <v>614.76599999999996</v>
      </c>
      <c r="I14" s="3">
        <v>616.971</v>
      </c>
      <c r="J14" s="3">
        <v>684.30399999999997</v>
      </c>
      <c r="K14" s="3">
        <v>682.01700000000005</v>
      </c>
      <c r="L14" s="3">
        <v>691.69799999999998</v>
      </c>
      <c r="M14" s="3">
        <v>831.32500000000005</v>
      </c>
    </row>
    <row r="15" spans="3:13" ht="12.75" x14ac:dyDescent="0.2">
      <c r="C15" s="3" t="s">
        <v>38</v>
      </c>
      <c r="D15" s="3">
        <v>1.2749999999999999</v>
      </c>
      <c r="E15" s="3">
        <v>113.259</v>
      </c>
      <c r="F15" s="3">
        <v>112.80200000000001</v>
      </c>
      <c r="G15" s="3">
        <v>96.414000000000001</v>
      </c>
      <c r="H15" s="3">
        <v>98.061000000000007</v>
      </c>
      <c r="I15" s="3">
        <v>102.374</v>
      </c>
      <c r="J15" s="3">
        <v>109.07299999999999</v>
      </c>
      <c r="K15" s="3">
        <v>122.152</v>
      </c>
      <c r="L15" s="3">
        <v>121.395</v>
      </c>
      <c r="M15" s="3">
        <v>180.07499999999999</v>
      </c>
    </row>
    <row r="16" spans="3:13" ht="12.75" x14ac:dyDescent="0.2">
      <c r="C16" s="3" t="s">
        <v>39</v>
      </c>
      <c r="D16" s="3">
        <v>36.332999999999998</v>
      </c>
      <c r="E16" s="3">
        <v>65.084000000000003</v>
      </c>
      <c r="F16" s="3">
        <v>70.623000000000005</v>
      </c>
      <c r="G16" s="3">
        <v>135.35599999999999</v>
      </c>
      <c r="H16" s="3">
        <v>106.861</v>
      </c>
      <c r="I16" s="3">
        <v>72.343999999999994</v>
      </c>
      <c r="J16" s="3">
        <v>67.521000000000001</v>
      </c>
      <c r="K16" s="3">
        <v>91.614000000000004</v>
      </c>
      <c r="L16" s="3">
        <v>106.221</v>
      </c>
      <c r="M16" s="3">
        <v>157.05799999999999</v>
      </c>
    </row>
    <row r="17" spans="3:13" ht="12.75" x14ac:dyDescent="0.2">
      <c r="C17" s="3" t="s">
        <v>40</v>
      </c>
      <c r="D17" s="3">
        <v>82.12</v>
      </c>
      <c r="E17" s="3">
        <v>296.00299999999999</v>
      </c>
      <c r="F17" s="3">
        <v>79.78</v>
      </c>
      <c r="G17" s="3">
        <v>81.241</v>
      </c>
      <c r="H17" s="3">
        <v>1.2569999999999999</v>
      </c>
      <c r="I17" s="3">
        <v>9.5549999999999997</v>
      </c>
      <c r="J17" s="3">
        <v>0</v>
      </c>
      <c r="K17" s="3">
        <v>0</v>
      </c>
      <c r="L17" s="3">
        <v>2.5289999999999999</v>
      </c>
      <c r="M17" s="3">
        <v>9.4779999999999998</v>
      </c>
    </row>
    <row r="18" spans="3:13" ht="12.75" x14ac:dyDescent="0.2"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48</v>
      </c>
      <c r="K18" s="3" t="s">
        <v>49</v>
      </c>
      <c r="L18" s="3" t="s">
        <v>50</v>
      </c>
      <c r="M18" s="3" t="s">
        <v>51</v>
      </c>
    </row>
    <row r="19" spans="3:13" ht="12.75" x14ac:dyDescent="0.2"/>
    <row r="20" spans="3:13" ht="12.75" x14ac:dyDescent="0.2">
      <c r="C20" s="3" t="s">
        <v>52</v>
      </c>
      <c r="D20" s="3">
        <v>851.48199999999997</v>
      </c>
      <c r="E20" s="3" t="s">
        <v>53</v>
      </c>
      <c r="F20" s="3" t="s">
        <v>54</v>
      </c>
      <c r="G20" s="3" t="s">
        <v>55</v>
      </c>
      <c r="H20" s="3" t="s">
        <v>56</v>
      </c>
      <c r="I20" s="3" t="s">
        <v>57</v>
      </c>
      <c r="J20" s="3" t="s">
        <v>58</v>
      </c>
      <c r="K20" s="3" t="s">
        <v>59</v>
      </c>
      <c r="L20" s="3" t="s">
        <v>60</v>
      </c>
      <c r="M20" s="3" t="s">
        <v>61</v>
      </c>
    </row>
    <row r="21" spans="3:13" ht="12.75" x14ac:dyDescent="0.2">
      <c r="C21" s="3" t="s">
        <v>62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</row>
    <row r="22" spans="3:13" ht="12.75" x14ac:dyDescent="0.2">
      <c r="C22" s="3" t="s">
        <v>63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</row>
    <row r="23" spans="3:13" ht="12.75" x14ac:dyDescent="0.2">
      <c r="C23" s="3" t="s">
        <v>64</v>
      </c>
      <c r="D23" s="3">
        <v>108.361</v>
      </c>
      <c r="E23" s="3">
        <v>196.524</v>
      </c>
      <c r="F23" s="3">
        <v>192.86</v>
      </c>
      <c r="G23" s="3">
        <v>202.9</v>
      </c>
      <c r="H23" s="3">
        <v>194.864</v>
      </c>
      <c r="I23" s="3">
        <v>353.53</v>
      </c>
      <c r="J23" s="3">
        <v>354.488</v>
      </c>
      <c r="K23" s="3">
        <v>260.846</v>
      </c>
      <c r="L23" s="3">
        <v>245.31899999999999</v>
      </c>
      <c r="M23" s="3">
        <v>226.11</v>
      </c>
    </row>
    <row r="24" spans="3:13" ht="12.75" x14ac:dyDescent="0.2">
      <c r="C24" s="3" t="s">
        <v>65</v>
      </c>
      <c r="D24" s="3">
        <v>669.28700000000003</v>
      </c>
      <c r="E24" s="3" t="s">
        <v>66</v>
      </c>
      <c r="F24" s="3" t="s">
        <v>67</v>
      </c>
      <c r="G24" s="3" t="s">
        <v>68</v>
      </c>
      <c r="H24" s="3" t="s">
        <v>69</v>
      </c>
      <c r="I24" s="3" t="s">
        <v>70</v>
      </c>
      <c r="J24" s="3" t="s">
        <v>71</v>
      </c>
      <c r="K24" s="3" t="s">
        <v>72</v>
      </c>
      <c r="L24" s="3" t="s">
        <v>73</v>
      </c>
      <c r="M24" s="3" t="s">
        <v>74</v>
      </c>
    </row>
    <row r="25" spans="3:13" ht="12.75" x14ac:dyDescent="0.2">
      <c r="C25" s="3" t="s">
        <v>75</v>
      </c>
      <c r="D25" s="3" t="s">
        <v>76</v>
      </c>
      <c r="E25" s="3" t="s">
        <v>77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82</v>
      </c>
      <c r="K25" s="3" t="s">
        <v>83</v>
      </c>
      <c r="L25" s="3" t="s">
        <v>84</v>
      </c>
      <c r="M25" s="3" t="s">
        <v>85</v>
      </c>
    </row>
    <row r="26" spans="3:13" ht="12.75" x14ac:dyDescent="0.2">
      <c r="C26" s="3" t="s">
        <v>86</v>
      </c>
      <c r="D26" s="3">
        <v>451.07799999999997</v>
      </c>
      <c r="E26" s="3">
        <v>480.83100000000002</v>
      </c>
      <c r="F26" s="3" t="s">
        <v>87</v>
      </c>
      <c r="G26" s="3" t="s">
        <v>88</v>
      </c>
      <c r="H26" s="3">
        <v>429.959</v>
      </c>
      <c r="I26" s="3">
        <v>596.49599999999998</v>
      </c>
      <c r="J26" s="3">
        <v>641.45399999999995</v>
      </c>
      <c r="K26" s="3">
        <v>871.60799999999995</v>
      </c>
      <c r="L26" s="3">
        <v>819.41499999999996</v>
      </c>
      <c r="M26" s="3" t="s">
        <v>89</v>
      </c>
    </row>
    <row r="27" spans="3:13" ht="12.75" x14ac:dyDescent="0.2">
      <c r="C27" s="3" t="s">
        <v>90</v>
      </c>
      <c r="D27" s="3" t="s">
        <v>91</v>
      </c>
      <c r="E27" s="3" t="s">
        <v>92</v>
      </c>
      <c r="F27" s="3" t="s">
        <v>93</v>
      </c>
      <c r="G27" s="3" t="s">
        <v>94</v>
      </c>
      <c r="H27" s="3" t="s">
        <v>95</v>
      </c>
      <c r="I27" s="3" t="s">
        <v>96</v>
      </c>
      <c r="J27" s="3" t="s">
        <v>97</v>
      </c>
      <c r="K27" s="3" t="s">
        <v>98</v>
      </c>
      <c r="L27" s="3" t="s">
        <v>99</v>
      </c>
      <c r="M27" s="3" t="s">
        <v>100</v>
      </c>
    </row>
    <row r="28" spans="3:13" ht="12.75" x14ac:dyDescent="0.2"/>
    <row r="29" spans="3:13" ht="12.75" x14ac:dyDescent="0.2">
      <c r="C29" s="3" t="s">
        <v>101</v>
      </c>
      <c r="D29" s="3">
        <v>33.039000000000001</v>
      </c>
      <c r="E29" s="3">
        <v>258.25</v>
      </c>
      <c r="F29" s="3">
        <v>501.57400000000001</v>
      </c>
      <c r="G29" s="3">
        <v>496.57499999999999</v>
      </c>
      <c r="H29" s="3">
        <v>623.56600000000003</v>
      </c>
      <c r="I29" s="3">
        <v>700.23500000000001</v>
      </c>
      <c r="J29" s="3">
        <v>836.22799999999995</v>
      </c>
      <c r="K29" s="3">
        <v>590.40300000000002</v>
      </c>
      <c r="L29" s="3">
        <v>776.42100000000005</v>
      </c>
      <c r="M29" s="3" t="s">
        <v>102</v>
      </c>
    </row>
    <row r="30" spans="3:13" ht="12.75" x14ac:dyDescent="0.2">
      <c r="C30" s="3" t="s">
        <v>103</v>
      </c>
      <c r="D30" s="3">
        <v>174.01499999999999</v>
      </c>
      <c r="E30" s="3">
        <v>236.24600000000001</v>
      </c>
      <c r="F30" s="3">
        <v>303.303</v>
      </c>
      <c r="G30" s="3">
        <v>275.41199999999998</v>
      </c>
      <c r="H30" s="3">
        <v>379.67099999999999</v>
      </c>
      <c r="I30" s="3">
        <v>380.82900000000001</v>
      </c>
      <c r="J30" s="3">
        <v>338.90600000000001</v>
      </c>
      <c r="K30" s="3">
        <v>353.733</v>
      </c>
      <c r="L30" s="3">
        <v>407.17899999999997</v>
      </c>
      <c r="M30" s="3">
        <v>486.06799999999998</v>
      </c>
    </row>
    <row r="31" spans="3:13" ht="12.75" x14ac:dyDescent="0.2">
      <c r="C31" s="3" t="s">
        <v>104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</row>
    <row r="32" spans="3:13" ht="12.75" x14ac:dyDescent="0.2">
      <c r="C32" s="3" t="s">
        <v>105</v>
      </c>
      <c r="D32" s="3">
        <v>75.320999999999998</v>
      </c>
      <c r="E32" s="3" t="s">
        <v>106</v>
      </c>
      <c r="F32" s="3">
        <v>54.112000000000002</v>
      </c>
      <c r="G32" s="3">
        <v>100.443</v>
      </c>
      <c r="H32" s="3">
        <v>71.66</v>
      </c>
      <c r="I32" s="3">
        <v>95.549000000000007</v>
      </c>
      <c r="J32" s="3">
        <v>96.087999999999994</v>
      </c>
      <c r="K32" s="3">
        <v>100.521</v>
      </c>
      <c r="L32" s="3">
        <v>78.400999999999996</v>
      </c>
      <c r="M32" s="3">
        <v>128.625</v>
      </c>
    </row>
    <row r="33" spans="3:13" ht="12.75" x14ac:dyDescent="0.2">
      <c r="C33" s="3" t="s">
        <v>107</v>
      </c>
      <c r="D33" s="3">
        <v>11.154999999999999</v>
      </c>
      <c r="E33" s="3">
        <v>23.045999999999999</v>
      </c>
      <c r="F33" s="3">
        <v>23.725999999999999</v>
      </c>
      <c r="G33" s="3">
        <v>25.648</v>
      </c>
      <c r="H33" s="3">
        <v>26.401</v>
      </c>
      <c r="I33" s="3">
        <v>28.664999999999999</v>
      </c>
      <c r="J33" s="3">
        <v>198.66900000000001</v>
      </c>
      <c r="K33" s="3">
        <v>215.03899999999999</v>
      </c>
      <c r="L33" s="3">
        <v>220.02799999999999</v>
      </c>
      <c r="M33" s="3">
        <v>228.81800000000001</v>
      </c>
    </row>
    <row r="34" spans="3:13" ht="12.75" x14ac:dyDescent="0.2">
      <c r="C34" s="3" t="s">
        <v>108</v>
      </c>
      <c r="D34" s="3">
        <v>74.046000000000006</v>
      </c>
      <c r="E34" s="3">
        <v>451.64699999999999</v>
      </c>
      <c r="F34" s="3">
        <v>672.65</v>
      </c>
      <c r="G34" s="3">
        <v>727.67399999999998</v>
      </c>
      <c r="H34" s="3">
        <v>979.351</v>
      </c>
      <c r="I34" s="3">
        <v>716.61500000000001</v>
      </c>
      <c r="J34" s="3">
        <v>741.43799999999999</v>
      </c>
      <c r="K34" s="3">
        <v>777.44899999999996</v>
      </c>
      <c r="L34" s="3">
        <v>892.75800000000004</v>
      </c>
      <c r="M34" s="3">
        <v>995.15300000000002</v>
      </c>
    </row>
    <row r="35" spans="3:13" ht="12.75" x14ac:dyDescent="0.2">
      <c r="C35" s="3" t="s">
        <v>109</v>
      </c>
      <c r="D35" s="3">
        <v>367.577</v>
      </c>
      <c r="E35" s="3" t="s">
        <v>110</v>
      </c>
      <c r="F35" s="3" t="s">
        <v>111</v>
      </c>
      <c r="G35" s="3" t="s">
        <v>112</v>
      </c>
      <c r="H35" s="3" t="s">
        <v>113</v>
      </c>
      <c r="I35" s="3" t="s">
        <v>114</v>
      </c>
      <c r="J35" s="3" t="s">
        <v>115</v>
      </c>
      <c r="K35" s="3" t="s">
        <v>116</v>
      </c>
      <c r="L35" s="3" t="s">
        <v>117</v>
      </c>
      <c r="M35" s="3" t="s">
        <v>118</v>
      </c>
    </row>
    <row r="36" spans="3:13" ht="12.75" x14ac:dyDescent="0.2"/>
    <row r="37" spans="3:13" ht="12.75" x14ac:dyDescent="0.2">
      <c r="C37" s="3" t="s">
        <v>119</v>
      </c>
      <c r="D37" s="3" t="s">
        <v>120</v>
      </c>
      <c r="E37" s="3" t="s">
        <v>121</v>
      </c>
      <c r="F37" s="3" t="s">
        <v>122</v>
      </c>
      <c r="G37" s="3" t="s">
        <v>123</v>
      </c>
      <c r="H37" s="3" t="s">
        <v>124</v>
      </c>
      <c r="I37" s="3" t="s">
        <v>125</v>
      </c>
      <c r="J37" s="3" t="s">
        <v>126</v>
      </c>
      <c r="K37" s="3" t="s">
        <v>127</v>
      </c>
      <c r="L37" s="3" t="s">
        <v>128</v>
      </c>
      <c r="M37" s="3" t="s">
        <v>129</v>
      </c>
    </row>
    <row r="38" spans="3:13" ht="12.75" x14ac:dyDescent="0.2">
      <c r="C38" s="3" t="s">
        <v>130</v>
      </c>
      <c r="D38" s="3">
        <v>80.102000000000004</v>
      </c>
      <c r="E38" s="3">
        <v>282.22199999999998</v>
      </c>
      <c r="F38" s="3">
        <v>282.21300000000002</v>
      </c>
      <c r="G38" s="3">
        <v>293.27199999999999</v>
      </c>
      <c r="H38" s="3">
        <v>306.75400000000002</v>
      </c>
      <c r="I38" s="3">
        <v>308.48500000000001</v>
      </c>
      <c r="J38" s="3" t="s">
        <v>131</v>
      </c>
      <c r="K38" s="3" t="s">
        <v>132</v>
      </c>
      <c r="L38" s="3" t="s">
        <v>133</v>
      </c>
      <c r="M38" s="3" t="s">
        <v>134</v>
      </c>
    </row>
    <row r="39" spans="3:13" ht="12.75" x14ac:dyDescent="0.2">
      <c r="C39" s="3" t="s">
        <v>135</v>
      </c>
      <c r="D39" s="3" t="s">
        <v>136</v>
      </c>
      <c r="E39" s="3" t="s">
        <v>137</v>
      </c>
      <c r="F39" s="3" t="s">
        <v>138</v>
      </c>
      <c r="G39" s="3" t="s">
        <v>139</v>
      </c>
      <c r="H39" s="3" t="s">
        <v>140</v>
      </c>
      <c r="I39" s="3" t="s">
        <v>141</v>
      </c>
      <c r="J39" s="3" t="s">
        <v>142</v>
      </c>
      <c r="K39" s="3" t="s">
        <v>143</v>
      </c>
      <c r="L39" s="3" t="s">
        <v>144</v>
      </c>
      <c r="M39" s="3" t="s">
        <v>145</v>
      </c>
    </row>
    <row r="40" spans="3:13" ht="12.75" x14ac:dyDescent="0.2">
      <c r="C40" s="3" t="s">
        <v>146</v>
      </c>
      <c r="D40" s="3" t="s">
        <v>147</v>
      </c>
      <c r="E40" s="3" t="s">
        <v>148</v>
      </c>
      <c r="F40" s="3" t="s">
        <v>149</v>
      </c>
      <c r="G40" s="3" t="s">
        <v>150</v>
      </c>
      <c r="H40" s="3" t="s">
        <v>151</v>
      </c>
      <c r="I40" s="3" t="s">
        <v>152</v>
      </c>
      <c r="J40" s="3" t="s">
        <v>153</v>
      </c>
      <c r="K40" s="3" t="s">
        <v>154</v>
      </c>
      <c r="L40" s="3" t="s">
        <v>155</v>
      </c>
      <c r="M40" s="3" t="s">
        <v>156</v>
      </c>
    </row>
    <row r="41" spans="3:13" ht="12.75" x14ac:dyDescent="0.2"/>
    <row r="42" spans="3:13" ht="12.75" x14ac:dyDescent="0.2">
      <c r="C42" s="3" t="s">
        <v>157</v>
      </c>
      <c r="D42" s="3">
        <v>3.718</v>
      </c>
      <c r="E42" s="3" t="s">
        <v>158</v>
      </c>
      <c r="F42" s="3" t="s">
        <v>159</v>
      </c>
      <c r="G42" s="3" t="s">
        <v>160</v>
      </c>
      <c r="H42" s="3" t="s">
        <v>161</v>
      </c>
      <c r="I42" s="3" t="s">
        <v>162</v>
      </c>
      <c r="J42" s="3" t="s">
        <v>163</v>
      </c>
      <c r="K42" s="3" t="s">
        <v>164</v>
      </c>
      <c r="L42" s="3" t="s">
        <v>165</v>
      </c>
      <c r="M42" s="3" t="s">
        <v>166</v>
      </c>
    </row>
    <row r="43" spans="3:13" ht="12.75" x14ac:dyDescent="0.2">
      <c r="C43" s="3" t="s">
        <v>167</v>
      </c>
      <c r="D43" s="3" t="s">
        <v>168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</row>
    <row r="44" spans="3:13" ht="12.75" x14ac:dyDescent="0.2">
      <c r="C44" s="3" t="s">
        <v>169</v>
      </c>
      <c r="D44" s="3">
        <v>239.56200000000001</v>
      </c>
      <c r="E44" s="3">
        <v>267.51400000000001</v>
      </c>
      <c r="F44" s="3">
        <v>341.04300000000001</v>
      </c>
      <c r="G44" s="3">
        <v>598.495</v>
      </c>
      <c r="H44" s="3">
        <v>818.43100000000004</v>
      </c>
      <c r="I44" s="3">
        <v>919.99699999999996</v>
      </c>
      <c r="J44" s="3" t="s">
        <v>170</v>
      </c>
      <c r="K44" s="3">
        <v>791.44500000000005</v>
      </c>
      <c r="L44" s="3" t="s">
        <v>171</v>
      </c>
      <c r="M44" s="3" t="s">
        <v>172</v>
      </c>
    </row>
    <row r="45" spans="3:13" ht="12.75" x14ac:dyDescent="0.2">
      <c r="C45" s="3" t="s">
        <v>173</v>
      </c>
      <c r="D45" s="3">
        <v>-7.7549999999999999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</row>
    <row r="46" spans="3:13" ht="12.75" x14ac:dyDescent="0.2">
      <c r="C46" s="3" t="s">
        <v>174</v>
      </c>
      <c r="D46" s="3">
        <v>58.005000000000003</v>
      </c>
      <c r="E46" s="3">
        <v>-124.84</v>
      </c>
      <c r="F46" s="3" t="s">
        <v>175</v>
      </c>
      <c r="G46" s="3">
        <v>-937.69100000000003</v>
      </c>
      <c r="H46" s="3">
        <v>-598.42200000000003</v>
      </c>
      <c r="I46" s="3" t="s">
        <v>176</v>
      </c>
      <c r="J46" s="3">
        <v>-990.74800000000005</v>
      </c>
      <c r="K46" s="3" t="s">
        <v>177</v>
      </c>
      <c r="L46" s="3">
        <v>-897.81600000000003</v>
      </c>
      <c r="M46" s="3">
        <v>-919.33199999999999</v>
      </c>
    </row>
    <row r="47" spans="3:13" ht="12.75" x14ac:dyDescent="0.2">
      <c r="C47" s="3" t="s">
        <v>178</v>
      </c>
      <c r="D47" s="3" t="s">
        <v>179</v>
      </c>
      <c r="E47" s="3" t="s">
        <v>180</v>
      </c>
      <c r="F47" s="3" t="s">
        <v>181</v>
      </c>
      <c r="G47" s="3" t="s">
        <v>182</v>
      </c>
      <c r="H47" s="3" t="s">
        <v>183</v>
      </c>
      <c r="I47" s="3" t="s">
        <v>184</v>
      </c>
      <c r="J47" s="3" t="s">
        <v>185</v>
      </c>
      <c r="K47" s="3" t="s">
        <v>186</v>
      </c>
      <c r="L47" s="3" t="s">
        <v>187</v>
      </c>
      <c r="M47" s="3" t="s">
        <v>188</v>
      </c>
    </row>
    <row r="48" spans="3:13" ht="12.75" x14ac:dyDescent="0.2">
      <c r="C48" s="3" t="s">
        <v>189</v>
      </c>
      <c r="D48" s="3" t="s">
        <v>36</v>
      </c>
      <c r="E48" s="3" t="s">
        <v>190</v>
      </c>
      <c r="F48" s="3" t="s">
        <v>191</v>
      </c>
      <c r="G48" s="3" t="s">
        <v>192</v>
      </c>
      <c r="H48" s="3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</row>
    <row r="49" spans="3:13" ht="12.75" x14ac:dyDescent="0.2">
      <c r="C49" s="3" t="s">
        <v>193</v>
      </c>
      <c r="D49" s="3" t="s">
        <v>36</v>
      </c>
      <c r="E49" s="3" t="s">
        <v>194</v>
      </c>
      <c r="F49" s="3" t="s">
        <v>195</v>
      </c>
      <c r="G49" s="3" t="s">
        <v>196</v>
      </c>
      <c r="H49" s="3" t="s">
        <v>197</v>
      </c>
      <c r="I49" s="3" t="s">
        <v>198</v>
      </c>
      <c r="J49" s="3" t="s">
        <v>199</v>
      </c>
      <c r="K49" s="3" t="s">
        <v>200</v>
      </c>
      <c r="L49" s="3" t="s">
        <v>201</v>
      </c>
      <c r="M49" s="3" t="s">
        <v>202</v>
      </c>
    </row>
    <row r="50" spans="3:13" ht="12.75" x14ac:dyDescent="0.2">
      <c r="C50" s="3" t="s">
        <v>203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204</v>
      </c>
      <c r="D51" s="3" t="s">
        <v>179</v>
      </c>
      <c r="E51" s="3" t="s">
        <v>205</v>
      </c>
      <c r="F51" s="3" t="s">
        <v>206</v>
      </c>
      <c r="G51" s="3" t="s">
        <v>207</v>
      </c>
      <c r="H51" s="3" t="s">
        <v>208</v>
      </c>
      <c r="I51" s="3" t="s">
        <v>209</v>
      </c>
      <c r="J51" s="3" t="s">
        <v>210</v>
      </c>
      <c r="K51" s="3" t="s">
        <v>211</v>
      </c>
      <c r="L51" s="3" t="s">
        <v>212</v>
      </c>
      <c r="M51" s="3" t="s">
        <v>213</v>
      </c>
    </row>
    <row r="52" spans="3:13" ht="12.75" x14ac:dyDescent="0.2"/>
    <row r="53" spans="3:13" ht="12.75" x14ac:dyDescent="0.2">
      <c r="C53" s="3" t="s">
        <v>214</v>
      </c>
      <c r="D53" s="3" t="s">
        <v>91</v>
      </c>
      <c r="E53" s="3" t="s">
        <v>92</v>
      </c>
      <c r="F53" s="3" t="s">
        <v>93</v>
      </c>
      <c r="G53" s="3" t="s">
        <v>94</v>
      </c>
      <c r="H53" s="3" t="s">
        <v>95</v>
      </c>
      <c r="I53" s="3" t="s">
        <v>96</v>
      </c>
      <c r="J53" s="3" t="s">
        <v>97</v>
      </c>
      <c r="K53" s="3" t="s">
        <v>98</v>
      </c>
      <c r="L53" s="3" t="s">
        <v>99</v>
      </c>
      <c r="M53" s="3" t="s">
        <v>100</v>
      </c>
    </row>
    <row r="54" spans="3:13" ht="12.75" x14ac:dyDescent="0.2"/>
    <row r="55" spans="3:13" ht="12.75" x14ac:dyDescent="0.2">
      <c r="C55" s="3" t="s">
        <v>215</v>
      </c>
      <c r="D55" s="3">
        <v>835.971</v>
      </c>
      <c r="E55" s="3" t="s">
        <v>26</v>
      </c>
      <c r="F55" s="3" t="s">
        <v>27</v>
      </c>
      <c r="G55" s="3" t="s">
        <v>28</v>
      </c>
      <c r="H55" s="3" t="s">
        <v>29</v>
      </c>
      <c r="I55" s="3" t="s">
        <v>30</v>
      </c>
      <c r="J55" s="3" t="s">
        <v>31</v>
      </c>
      <c r="K55" s="3" t="s">
        <v>32</v>
      </c>
      <c r="L55" s="3" t="s">
        <v>33</v>
      </c>
      <c r="M55" s="3" t="s">
        <v>34</v>
      </c>
    </row>
    <row r="56" spans="3:13" ht="12.75" x14ac:dyDescent="0.2">
      <c r="C56" s="3" t="s">
        <v>216</v>
      </c>
      <c r="D56" s="3" t="s">
        <v>217</v>
      </c>
      <c r="E56" s="3" t="s">
        <v>218</v>
      </c>
      <c r="F56" s="3" t="s">
        <v>219</v>
      </c>
      <c r="G56" s="3" t="s">
        <v>220</v>
      </c>
      <c r="H56" s="3" t="s">
        <v>221</v>
      </c>
      <c r="I56" s="3" t="s">
        <v>222</v>
      </c>
      <c r="J56" s="3" t="s">
        <v>223</v>
      </c>
      <c r="K56" s="3" t="s">
        <v>224</v>
      </c>
      <c r="L56" s="3" t="s">
        <v>225</v>
      </c>
      <c r="M56" s="3" t="s">
        <v>226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14AE-A3A2-49FC-8531-84F45308326A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227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228</v>
      </c>
      <c r="D12" s="3" t="s">
        <v>229</v>
      </c>
      <c r="E12" s="3" t="s">
        <v>230</v>
      </c>
      <c r="F12" s="3" t="s">
        <v>231</v>
      </c>
      <c r="G12" s="3" t="s">
        <v>232</v>
      </c>
      <c r="H12" s="3" t="s">
        <v>233</v>
      </c>
      <c r="I12" s="3" t="s">
        <v>234</v>
      </c>
      <c r="J12" s="3" t="s">
        <v>235</v>
      </c>
      <c r="K12" s="3" t="s">
        <v>236</v>
      </c>
      <c r="L12" s="3" t="s">
        <v>237</v>
      </c>
      <c r="M12" s="3" t="s">
        <v>238</v>
      </c>
    </row>
    <row r="13" spans="3:13" x14ac:dyDescent="0.2">
      <c r="C13" s="3" t="s">
        <v>239</v>
      </c>
      <c r="D13" s="3" t="s">
        <v>240</v>
      </c>
      <c r="E13" s="3" t="s">
        <v>241</v>
      </c>
      <c r="F13" s="3" t="s">
        <v>242</v>
      </c>
      <c r="G13" s="3" t="s">
        <v>243</v>
      </c>
      <c r="H13" s="3" t="s">
        <v>244</v>
      </c>
      <c r="I13" s="3" t="s">
        <v>245</v>
      </c>
      <c r="J13" s="3" t="s">
        <v>241</v>
      </c>
      <c r="K13" s="3" t="s">
        <v>246</v>
      </c>
      <c r="L13" s="3" t="s">
        <v>247</v>
      </c>
      <c r="M13" s="3" t="s">
        <v>248</v>
      </c>
    </row>
    <row r="15" spans="3:13" x14ac:dyDescent="0.2">
      <c r="C15" s="3" t="s">
        <v>249</v>
      </c>
      <c r="D15" s="3">
        <v>-369.38299999999998</v>
      </c>
      <c r="E15" s="3">
        <v>-374.75099999999998</v>
      </c>
      <c r="F15" s="3" t="s">
        <v>250</v>
      </c>
      <c r="G15" s="3" t="s">
        <v>251</v>
      </c>
      <c r="H15" s="3" t="s">
        <v>252</v>
      </c>
      <c r="I15" s="3" t="s">
        <v>253</v>
      </c>
      <c r="J15" s="3" t="s">
        <v>254</v>
      </c>
      <c r="K15" s="3" t="s">
        <v>255</v>
      </c>
      <c r="L15" s="3" t="s">
        <v>256</v>
      </c>
      <c r="M15" s="3" t="s">
        <v>257</v>
      </c>
    </row>
    <row r="16" spans="3:13" x14ac:dyDescent="0.2">
      <c r="C16" s="3" t="s">
        <v>258</v>
      </c>
      <c r="D16" s="3">
        <v>848.40099999999995</v>
      </c>
      <c r="E16" s="3" t="s">
        <v>259</v>
      </c>
      <c r="F16" s="3" t="s">
        <v>260</v>
      </c>
      <c r="G16" s="3" t="s">
        <v>261</v>
      </c>
      <c r="H16" s="3" t="s">
        <v>262</v>
      </c>
      <c r="I16" s="3" t="s">
        <v>263</v>
      </c>
      <c r="J16" s="3" t="s">
        <v>264</v>
      </c>
      <c r="K16" s="3" t="s">
        <v>265</v>
      </c>
      <c r="L16" s="3" t="s">
        <v>266</v>
      </c>
      <c r="M16" s="3" t="s">
        <v>267</v>
      </c>
    </row>
    <row r="17" spans="3:13" x14ac:dyDescent="0.2">
      <c r="C17" s="3" t="s">
        <v>268</v>
      </c>
      <c r="D17" s="3" t="s">
        <v>269</v>
      </c>
      <c r="E17" s="3" t="s">
        <v>270</v>
      </c>
      <c r="F17" s="3" t="s">
        <v>271</v>
      </c>
      <c r="G17" s="3" t="s">
        <v>272</v>
      </c>
      <c r="H17" s="3" t="s">
        <v>273</v>
      </c>
      <c r="I17" s="3" t="s">
        <v>274</v>
      </c>
      <c r="J17" s="3" t="s">
        <v>275</v>
      </c>
      <c r="K17" s="3" t="s">
        <v>276</v>
      </c>
      <c r="L17" s="3" t="s">
        <v>277</v>
      </c>
      <c r="M17" s="3" t="s">
        <v>278</v>
      </c>
    </row>
    <row r="19" spans="3:13" x14ac:dyDescent="0.2">
      <c r="C19" s="3" t="s">
        <v>279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280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281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-479.14299999999997</v>
      </c>
      <c r="K21" s="3">
        <v>-497.51600000000002</v>
      </c>
      <c r="L21" s="3">
        <v>-569.03800000000001</v>
      </c>
      <c r="M21" s="3">
        <v>-759.56600000000003</v>
      </c>
    </row>
    <row r="22" spans="3:13" x14ac:dyDescent="0.2">
      <c r="C22" s="3" t="s">
        <v>282</v>
      </c>
      <c r="D22" s="3">
        <v>-300.86</v>
      </c>
      <c r="E22" s="3" t="s">
        <v>283</v>
      </c>
      <c r="F22" s="3">
        <v>-796.13599999999997</v>
      </c>
      <c r="G22" s="3">
        <v>-400.16</v>
      </c>
      <c r="H22" s="3">
        <v>-798.31600000000003</v>
      </c>
      <c r="I22" s="3" t="s">
        <v>284</v>
      </c>
      <c r="J22" s="3">
        <v>-50.640999999999998</v>
      </c>
      <c r="K22" s="3">
        <v>-328.28399999999999</v>
      </c>
      <c r="L22" s="3">
        <v>-70.813999999999993</v>
      </c>
      <c r="M22" s="3">
        <v>-188.19900000000001</v>
      </c>
    </row>
    <row r="23" spans="3:13" x14ac:dyDescent="0.2">
      <c r="C23" s="3" t="s">
        <v>285</v>
      </c>
      <c r="D23" s="3">
        <v>-300.86</v>
      </c>
      <c r="E23" s="3" t="s">
        <v>283</v>
      </c>
      <c r="F23" s="3">
        <v>-796.13599999999997</v>
      </c>
      <c r="G23" s="3">
        <v>-400.16</v>
      </c>
      <c r="H23" s="3">
        <v>-798.31600000000003</v>
      </c>
      <c r="I23" s="3" t="s">
        <v>284</v>
      </c>
      <c r="J23" s="3">
        <v>-529.78399999999999</v>
      </c>
      <c r="K23" s="3">
        <v>-825.80100000000004</v>
      </c>
      <c r="L23" s="3">
        <v>-639.85199999999998</v>
      </c>
      <c r="M23" s="3">
        <v>-947.76499999999999</v>
      </c>
    </row>
    <row r="24" spans="3:13" x14ac:dyDescent="0.2">
      <c r="C24" s="3" t="s">
        <v>286</v>
      </c>
      <c r="D24" s="3">
        <v>547.54</v>
      </c>
      <c r="E24" s="3">
        <v>-34.395000000000003</v>
      </c>
      <c r="F24" s="3" t="s">
        <v>287</v>
      </c>
      <c r="G24" s="3" t="s">
        <v>288</v>
      </c>
      <c r="H24" s="3" t="s">
        <v>289</v>
      </c>
      <c r="I24" s="3" t="s">
        <v>290</v>
      </c>
      <c r="J24" s="3" t="s">
        <v>291</v>
      </c>
      <c r="K24" s="3" t="s">
        <v>292</v>
      </c>
      <c r="L24" s="3" t="s">
        <v>293</v>
      </c>
      <c r="M24" s="3" t="s">
        <v>294</v>
      </c>
    </row>
    <row r="26" spans="3:13" x14ac:dyDescent="0.2">
      <c r="C26" s="3" t="s">
        <v>295</v>
      </c>
      <c r="D26" s="3">
        <v>-205.24799999999999</v>
      </c>
      <c r="E26" s="3">
        <v>-259.755</v>
      </c>
      <c r="F26" s="3">
        <v>-683.05600000000004</v>
      </c>
      <c r="G26" s="3">
        <v>-627.09699999999998</v>
      </c>
      <c r="H26" s="3">
        <v>-643.68100000000004</v>
      </c>
      <c r="I26" s="3">
        <v>-730.26400000000001</v>
      </c>
      <c r="J26" s="3">
        <v>-690.79700000000003</v>
      </c>
      <c r="K26" s="3">
        <v>-646.38900000000001</v>
      </c>
      <c r="L26" s="3">
        <v>-638.58799999999997</v>
      </c>
      <c r="M26" s="3">
        <v>-721.65499999999997</v>
      </c>
    </row>
    <row r="27" spans="3:13" x14ac:dyDescent="0.2">
      <c r="C27" s="3" t="s">
        <v>296</v>
      </c>
      <c r="D27" s="3">
        <v>342.29199999999997</v>
      </c>
      <c r="E27" s="3">
        <v>-294.14999999999998</v>
      </c>
      <c r="F27" s="3">
        <v>935.02300000000002</v>
      </c>
      <c r="G27" s="3" t="s">
        <v>297</v>
      </c>
      <c r="H27" s="3" t="s">
        <v>298</v>
      </c>
      <c r="I27" s="3" t="s">
        <v>299</v>
      </c>
      <c r="J27" s="3" t="s">
        <v>300</v>
      </c>
      <c r="K27" s="3" t="s">
        <v>301</v>
      </c>
      <c r="L27" s="3" t="s">
        <v>302</v>
      </c>
      <c r="M27" s="3" t="s">
        <v>303</v>
      </c>
    </row>
    <row r="28" spans="3:13" x14ac:dyDescent="0.2">
      <c r="C28" s="3" t="s">
        <v>304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305</v>
      </c>
      <c r="D29" s="3">
        <v>-94.019000000000005</v>
      </c>
      <c r="E29" s="3">
        <v>-17.718</v>
      </c>
      <c r="F29" s="3">
        <v>-225.04900000000001</v>
      </c>
      <c r="G29" s="3">
        <v>-327.64800000000002</v>
      </c>
      <c r="H29" s="3">
        <v>168.46299999999999</v>
      </c>
      <c r="I29" s="3">
        <v>-324.86500000000001</v>
      </c>
      <c r="J29" s="3">
        <v>-442.78500000000003</v>
      </c>
      <c r="K29" s="3">
        <v>-83.98</v>
      </c>
      <c r="L29" s="3">
        <v>-139.09800000000001</v>
      </c>
      <c r="M29" s="3">
        <v>158.41200000000001</v>
      </c>
    </row>
    <row r="30" spans="3:13" x14ac:dyDescent="0.2">
      <c r="C30" s="3" t="s">
        <v>306</v>
      </c>
      <c r="D30" s="3">
        <v>248.274</v>
      </c>
      <c r="E30" s="3">
        <v>-311.86799999999999</v>
      </c>
      <c r="F30" s="3">
        <v>709.97400000000005</v>
      </c>
      <c r="G30" s="3" t="s">
        <v>307</v>
      </c>
      <c r="H30" s="3" t="s">
        <v>308</v>
      </c>
      <c r="I30" s="3" t="s">
        <v>309</v>
      </c>
      <c r="J30" s="3" t="s">
        <v>310</v>
      </c>
      <c r="K30" s="3">
        <v>954.31500000000005</v>
      </c>
      <c r="L30" s="3" t="s">
        <v>311</v>
      </c>
      <c r="M30" s="3" t="s">
        <v>312</v>
      </c>
    </row>
    <row r="32" spans="3:13" x14ac:dyDescent="0.2">
      <c r="C32" s="3" t="s">
        <v>313</v>
      </c>
      <c r="D32" s="3" t="s">
        <v>3</v>
      </c>
      <c r="E32" s="3">
        <v>498.78100000000001</v>
      </c>
      <c r="F32" s="3">
        <v>-189.53</v>
      </c>
      <c r="G32" s="3">
        <v>-456.55900000000003</v>
      </c>
      <c r="H32" s="3">
        <v>-737.971</v>
      </c>
      <c r="I32" s="3">
        <v>-726.16899999999998</v>
      </c>
      <c r="J32" s="3">
        <v>-607.69299999999998</v>
      </c>
      <c r="K32" s="3">
        <v>-335.91899999999998</v>
      </c>
      <c r="L32" s="3">
        <v>-524.78</v>
      </c>
      <c r="M32" s="3">
        <v>-641.77200000000005</v>
      </c>
    </row>
    <row r="33" spans="3:13" x14ac:dyDescent="0.2">
      <c r="C33" s="3" t="s">
        <v>314</v>
      </c>
      <c r="D33" s="3">
        <v>248.274</v>
      </c>
      <c r="E33" s="3">
        <v>186.91200000000001</v>
      </c>
      <c r="F33" s="3">
        <v>520.44399999999996</v>
      </c>
      <c r="G33" s="3">
        <v>827.17700000000002</v>
      </c>
      <c r="H33" s="3">
        <v>814.65899999999999</v>
      </c>
      <c r="I33" s="3">
        <v>835.36800000000005</v>
      </c>
      <c r="J33" s="3">
        <v>834.92899999999997</v>
      </c>
      <c r="K33" s="3">
        <v>618.39599999999996</v>
      </c>
      <c r="L33" s="3" t="s">
        <v>315</v>
      </c>
      <c r="M33" s="3" t="s">
        <v>316</v>
      </c>
    </row>
    <row r="35" spans="3:13" x14ac:dyDescent="0.2">
      <c r="C35" s="3" t="s">
        <v>317</v>
      </c>
      <c r="D35" s="3">
        <v>0</v>
      </c>
      <c r="E35" s="3">
        <v>-648.75099999999998</v>
      </c>
      <c r="F35" s="3">
        <v>-376.28500000000003</v>
      </c>
      <c r="G35" s="3">
        <v>-362.56099999999998</v>
      </c>
      <c r="H35" s="3">
        <v>-27.658000000000001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318</v>
      </c>
      <c r="D36" s="3">
        <v>248.274</v>
      </c>
      <c r="E36" s="3">
        <v>-461.83800000000002</v>
      </c>
      <c r="F36" s="3">
        <v>144.15899999999999</v>
      </c>
      <c r="G36" s="3">
        <v>464.61599999999999</v>
      </c>
      <c r="H36" s="3">
        <v>787.00099999999998</v>
      </c>
      <c r="I36" s="3">
        <v>835.36800000000005</v>
      </c>
      <c r="J36" s="3">
        <v>834.92899999999997</v>
      </c>
      <c r="K36" s="3">
        <v>618.39599999999996</v>
      </c>
      <c r="L36" s="3" t="s">
        <v>315</v>
      </c>
      <c r="M36" s="3" t="s">
        <v>316</v>
      </c>
    </row>
    <row r="38" spans="3:13" x14ac:dyDescent="0.2">
      <c r="C38" s="3" t="s">
        <v>319</v>
      </c>
      <c r="D38" s="3">
        <v>0.71</v>
      </c>
      <c r="E38" s="3">
        <v>-1.34</v>
      </c>
      <c r="F38" s="3">
        <v>0.71</v>
      </c>
      <c r="G38" s="3">
        <v>1.99</v>
      </c>
      <c r="H38" s="3">
        <v>3.32</v>
      </c>
      <c r="I38" s="3">
        <v>3.35</v>
      </c>
      <c r="J38" s="3">
        <v>3.12</v>
      </c>
      <c r="K38" s="3">
        <v>2.0499999999999998</v>
      </c>
      <c r="L38" s="3">
        <v>3.42</v>
      </c>
      <c r="M38" s="3">
        <v>4.45</v>
      </c>
    </row>
    <row r="39" spans="3:13" x14ac:dyDescent="0.2">
      <c r="C39" s="3" t="s">
        <v>320</v>
      </c>
      <c r="D39" s="3">
        <v>0.69</v>
      </c>
      <c r="E39" s="3">
        <v>-2.68</v>
      </c>
      <c r="F39" s="3">
        <v>0.69</v>
      </c>
      <c r="G39" s="3">
        <v>1.95</v>
      </c>
      <c r="H39" s="3">
        <v>3.19</v>
      </c>
      <c r="I39" s="3">
        <v>3.3</v>
      </c>
      <c r="J39" s="3">
        <v>3.07</v>
      </c>
      <c r="K39" s="3">
        <v>2.0299999999999998</v>
      </c>
      <c r="L39" s="3">
        <v>3.4</v>
      </c>
      <c r="M39" s="3">
        <v>4.4000000000000004</v>
      </c>
    </row>
    <row r="40" spans="3:13" x14ac:dyDescent="0.2">
      <c r="C40" s="3" t="s">
        <v>321</v>
      </c>
      <c r="D40" s="3">
        <v>351</v>
      </c>
      <c r="E40" s="3">
        <v>343.7</v>
      </c>
      <c r="F40" s="3">
        <v>203.5</v>
      </c>
      <c r="G40" s="3">
        <v>233</v>
      </c>
      <c r="H40" s="3">
        <v>237</v>
      </c>
      <c r="I40" s="3">
        <v>249</v>
      </c>
      <c r="J40" s="3">
        <v>268</v>
      </c>
      <c r="K40" s="3">
        <v>302</v>
      </c>
      <c r="L40" s="3">
        <v>310</v>
      </c>
      <c r="M40" s="3">
        <v>307</v>
      </c>
    </row>
    <row r="41" spans="3:13" x14ac:dyDescent="0.2">
      <c r="C41" s="3" t="s">
        <v>322</v>
      </c>
      <c r="D41" s="3">
        <v>357.8</v>
      </c>
      <c r="E41" s="3">
        <v>358.2</v>
      </c>
      <c r="F41" s="3">
        <v>476</v>
      </c>
      <c r="G41" s="3">
        <v>470</v>
      </c>
      <c r="H41" s="3">
        <v>477</v>
      </c>
      <c r="I41" s="3">
        <v>473</v>
      </c>
      <c r="J41" s="3">
        <v>469</v>
      </c>
      <c r="K41" s="3">
        <v>468</v>
      </c>
      <c r="L41" s="3">
        <v>464</v>
      </c>
      <c r="M41" s="3">
        <v>455</v>
      </c>
    </row>
    <row r="43" spans="3:13" x14ac:dyDescent="0.2">
      <c r="C43" s="3" t="s">
        <v>323</v>
      </c>
      <c r="D43" s="3">
        <v>688.303</v>
      </c>
      <c r="E43" s="3">
        <v>839.71699999999998</v>
      </c>
      <c r="F43" s="3" t="s">
        <v>324</v>
      </c>
      <c r="G43" s="3" t="s">
        <v>325</v>
      </c>
      <c r="H43" s="3" t="s">
        <v>326</v>
      </c>
      <c r="I43" s="3" t="s">
        <v>327</v>
      </c>
      <c r="J43" s="3" t="s">
        <v>328</v>
      </c>
      <c r="K43" s="3" t="s">
        <v>329</v>
      </c>
      <c r="L43" s="3" t="s">
        <v>330</v>
      </c>
      <c r="M43" s="3" t="s">
        <v>331</v>
      </c>
    </row>
    <row r="44" spans="3:13" x14ac:dyDescent="0.2">
      <c r="C44" s="3" t="s">
        <v>332</v>
      </c>
      <c r="D44" s="3">
        <v>618.4</v>
      </c>
      <c r="E44" s="3">
        <v>760.04100000000005</v>
      </c>
      <c r="F44" s="3" t="s">
        <v>333</v>
      </c>
      <c r="G44" s="3" t="s">
        <v>334</v>
      </c>
      <c r="H44" s="3" t="s">
        <v>335</v>
      </c>
      <c r="I44" s="3" t="s">
        <v>336</v>
      </c>
      <c r="J44" s="3" t="s">
        <v>337</v>
      </c>
      <c r="K44" s="3" t="s">
        <v>338</v>
      </c>
      <c r="L44" s="3" t="s">
        <v>339</v>
      </c>
      <c r="M44" s="3" t="s">
        <v>340</v>
      </c>
    </row>
    <row r="46" spans="3:13" x14ac:dyDescent="0.2">
      <c r="C46" s="3" t="s">
        <v>341</v>
      </c>
      <c r="D46" s="3" t="s">
        <v>229</v>
      </c>
      <c r="E46" s="3" t="s">
        <v>230</v>
      </c>
      <c r="F46" s="3" t="s">
        <v>231</v>
      </c>
      <c r="G46" s="3" t="s">
        <v>232</v>
      </c>
      <c r="H46" s="3" t="s">
        <v>233</v>
      </c>
      <c r="I46" s="3" t="s">
        <v>234</v>
      </c>
      <c r="J46" s="3" t="s">
        <v>235</v>
      </c>
      <c r="K46" s="3" t="s">
        <v>236</v>
      </c>
      <c r="L46" s="3" t="s">
        <v>237</v>
      </c>
      <c r="M46" s="3" t="s">
        <v>238</v>
      </c>
    </row>
    <row r="47" spans="3:13" x14ac:dyDescent="0.2">
      <c r="C47" s="3" t="s">
        <v>342</v>
      </c>
      <c r="D47" s="3">
        <v>554.76400000000001</v>
      </c>
      <c r="E47" s="3">
        <v>209.726</v>
      </c>
      <c r="F47" s="3" t="s">
        <v>343</v>
      </c>
      <c r="G47" s="3" t="s">
        <v>288</v>
      </c>
      <c r="H47" s="3" t="s">
        <v>344</v>
      </c>
      <c r="I47" s="3" t="s">
        <v>290</v>
      </c>
      <c r="J47" s="3" t="s">
        <v>345</v>
      </c>
      <c r="K47" s="3" t="s">
        <v>346</v>
      </c>
      <c r="L47" s="3" t="s">
        <v>347</v>
      </c>
      <c r="M47" s="3" t="s">
        <v>294</v>
      </c>
    </row>
    <row r="48" spans="3:13" x14ac:dyDescent="0.2">
      <c r="C48" s="3" t="s">
        <v>348</v>
      </c>
      <c r="D48" s="3">
        <v>618.4</v>
      </c>
      <c r="E48" s="3">
        <v>760.04100000000005</v>
      </c>
      <c r="F48" s="3" t="s">
        <v>333</v>
      </c>
      <c r="G48" s="3" t="s">
        <v>334</v>
      </c>
      <c r="H48" s="3" t="s">
        <v>335</v>
      </c>
      <c r="I48" s="3" t="s">
        <v>336</v>
      </c>
      <c r="J48" s="3" t="s">
        <v>337</v>
      </c>
      <c r="K48" s="3" t="s">
        <v>338</v>
      </c>
      <c r="L48" s="3" t="s">
        <v>339</v>
      </c>
      <c r="M48" s="3" t="s">
        <v>340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2498-1287-433A-A24E-FBD5E41A95C2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349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314</v>
      </c>
      <c r="D12" s="3">
        <v>248.274</v>
      </c>
      <c r="E12" s="3">
        <v>186.91200000000001</v>
      </c>
      <c r="F12" s="3">
        <v>520.44399999999996</v>
      </c>
      <c r="G12" s="3">
        <v>827.17700000000002</v>
      </c>
      <c r="H12" s="3">
        <v>814.65899999999999</v>
      </c>
      <c r="I12" s="3">
        <v>835.36800000000005</v>
      </c>
      <c r="J12" s="3">
        <v>834.92899999999997</v>
      </c>
      <c r="K12" s="3">
        <v>618.39599999999996</v>
      </c>
      <c r="L12" s="3" t="s">
        <v>315</v>
      </c>
      <c r="M12" s="3" t="s">
        <v>316</v>
      </c>
    </row>
    <row r="13" spans="3:13" x14ac:dyDescent="0.2">
      <c r="C13" s="3" t="s">
        <v>350</v>
      </c>
      <c r="D13" s="3">
        <v>69.903000000000006</v>
      </c>
      <c r="E13" s="3">
        <v>79.674999999999997</v>
      </c>
      <c r="F13" s="3">
        <v>252.52099999999999</v>
      </c>
      <c r="G13" s="3">
        <v>230.965</v>
      </c>
      <c r="H13" s="3">
        <v>228.809</v>
      </c>
      <c r="I13" s="3">
        <v>245.696</v>
      </c>
      <c r="J13" s="3">
        <v>240.221</v>
      </c>
      <c r="K13" s="3">
        <v>240.48699999999999</v>
      </c>
      <c r="L13" s="3">
        <v>254.17099999999999</v>
      </c>
      <c r="M13" s="3">
        <v>257.25</v>
      </c>
    </row>
    <row r="14" spans="3:13" x14ac:dyDescent="0.2">
      <c r="C14" s="3" t="s">
        <v>351</v>
      </c>
      <c r="D14" s="3">
        <v>59.811</v>
      </c>
      <c r="E14" s="3">
        <v>69.715999999999994</v>
      </c>
      <c r="F14" s="3">
        <v>48.423000000000002</v>
      </c>
      <c r="G14" s="3">
        <v>52.37</v>
      </c>
      <c r="H14" s="3">
        <v>41.487000000000002</v>
      </c>
      <c r="I14" s="3">
        <v>39.584000000000003</v>
      </c>
      <c r="J14" s="3">
        <v>37.655999999999999</v>
      </c>
      <c r="K14" s="3">
        <v>33.082999999999998</v>
      </c>
      <c r="L14" s="3">
        <v>34.142000000000003</v>
      </c>
      <c r="M14" s="3">
        <v>37.911000000000001</v>
      </c>
    </row>
    <row r="15" spans="3:13" x14ac:dyDescent="0.2">
      <c r="C15" s="3" t="s">
        <v>352</v>
      </c>
      <c r="D15" s="3">
        <v>15.723000000000001</v>
      </c>
      <c r="E15" s="3">
        <v>67.052000000000007</v>
      </c>
      <c r="F15" s="3">
        <v>71.870999999999995</v>
      </c>
      <c r="G15" s="3">
        <v>46.999000000000002</v>
      </c>
      <c r="H15" s="3">
        <v>75.430999999999997</v>
      </c>
      <c r="I15" s="3">
        <v>65.519000000000005</v>
      </c>
      <c r="J15" s="3">
        <v>96.087999999999994</v>
      </c>
      <c r="K15" s="3">
        <v>106.883</v>
      </c>
      <c r="L15" s="3">
        <v>128.982</v>
      </c>
      <c r="M15" s="3">
        <v>184.137</v>
      </c>
    </row>
    <row r="16" spans="3:13" x14ac:dyDescent="0.2">
      <c r="C16" s="3" t="s">
        <v>353</v>
      </c>
      <c r="D16" s="3">
        <v>-8.0739999999999998</v>
      </c>
      <c r="E16" s="3">
        <v>-28.373000000000001</v>
      </c>
      <c r="F16" s="3">
        <v>-36.768000000000001</v>
      </c>
      <c r="G16" s="3">
        <v>-21.484999999999999</v>
      </c>
      <c r="H16" s="3">
        <v>-37.716000000000001</v>
      </c>
      <c r="I16" s="3">
        <v>25.934999999999999</v>
      </c>
      <c r="J16" s="3">
        <v>-68.819999999999993</v>
      </c>
      <c r="K16" s="3">
        <v>-38.173000000000002</v>
      </c>
      <c r="L16" s="3">
        <v>10.116</v>
      </c>
      <c r="M16" s="3">
        <v>-148.935</v>
      </c>
    </row>
    <row r="17" spans="3:13" x14ac:dyDescent="0.2">
      <c r="C17" s="3" t="s">
        <v>354</v>
      </c>
      <c r="D17" s="3">
        <v>-8.2859999999999996</v>
      </c>
      <c r="E17" s="3">
        <v>-27.908999999999999</v>
      </c>
      <c r="F17" s="3">
        <v>12.765000000000001</v>
      </c>
      <c r="G17" s="3">
        <v>-13.428000000000001</v>
      </c>
      <c r="H17" s="3">
        <v>23.887</v>
      </c>
      <c r="I17" s="3">
        <v>-9.5549999999999997</v>
      </c>
      <c r="J17" s="3">
        <v>-19.477</v>
      </c>
      <c r="K17" s="3">
        <v>-12.724</v>
      </c>
      <c r="L17" s="3">
        <v>15.173999999999999</v>
      </c>
      <c r="M17" s="3">
        <v>-82.590999999999994</v>
      </c>
    </row>
    <row r="18" spans="3:13" x14ac:dyDescent="0.2">
      <c r="C18" s="3" t="s">
        <v>355</v>
      </c>
      <c r="D18" s="3">
        <v>-49.506</v>
      </c>
      <c r="E18" s="3">
        <v>34.046999999999997</v>
      </c>
      <c r="F18" s="3">
        <v>193.553</v>
      </c>
      <c r="G18" s="3">
        <v>-9.4</v>
      </c>
      <c r="H18" s="3">
        <v>501.61900000000003</v>
      </c>
      <c r="I18" s="3">
        <v>-311.21499999999997</v>
      </c>
      <c r="J18" s="3">
        <v>35.058999999999997</v>
      </c>
      <c r="K18" s="3">
        <v>8.907</v>
      </c>
      <c r="L18" s="3">
        <v>-39.200000000000003</v>
      </c>
      <c r="M18" s="3">
        <v>-452.21899999999999</v>
      </c>
    </row>
    <row r="19" spans="3:13" x14ac:dyDescent="0.2">
      <c r="C19" s="3" t="s">
        <v>356</v>
      </c>
      <c r="D19" s="3">
        <v>17.635000000000002</v>
      </c>
      <c r="E19" s="3">
        <v>-80.832999999999998</v>
      </c>
      <c r="F19" s="3">
        <v>608.82600000000002</v>
      </c>
      <c r="G19" s="3">
        <v>565.327</v>
      </c>
      <c r="H19" s="3">
        <v>100.575</v>
      </c>
      <c r="I19" s="3">
        <v>698.87</v>
      </c>
      <c r="J19" s="3">
        <v>760.91499999999996</v>
      </c>
      <c r="K19" s="3">
        <v>215.03899999999999</v>
      </c>
      <c r="L19" s="3">
        <v>719.51800000000003</v>
      </c>
      <c r="M19" s="3">
        <v>857.05</v>
      </c>
    </row>
    <row r="20" spans="3:13" x14ac:dyDescent="0.2">
      <c r="C20" s="3" t="s">
        <v>357</v>
      </c>
      <c r="D20" s="3">
        <v>345.47899999999998</v>
      </c>
      <c r="E20" s="3">
        <v>300.28800000000001</v>
      </c>
      <c r="F20" s="3" t="s">
        <v>358</v>
      </c>
      <c r="G20" s="3" t="s">
        <v>359</v>
      </c>
      <c r="H20" s="3" t="s">
        <v>360</v>
      </c>
      <c r="I20" s="3" t="s">
        <v>361</v>
      </c>
      <c r="J20" s="3" t="s">
        <v>362</v>
      </c>
      <c r="K20" s="3" t="s">
        <v>363</v>
      </c>
      <c r="L20" s="3" t="s">
        <v>364</v>
      </c>
      <c r="M20" s="3" t="s">
        <v>365</v>
      </c>
    </row>
    <row r="22" spans="3:13" x14ac:dyDescent="0.2">
      <c r="C22" s="3" t="s">
        <v>366</v>
      </c>
      <c r="D22" s="3">
        <v>-27.09</v>
      </c>
      <c r="E22" s="3">
        <v>-35.783999999999999</v>
      </c>
      <c r="F22" s="3">
        <v>-159.976</v>
      </c>
      <c r="G22" s="3">
        <v>-45.655999999999999</v>
      </c>
      <c r="H22" s="3">
        <v>-46.515999999999998</v>
      </c>
      <c r="I22" s="3">
        <v>-117.38800000000001</v>
      </c>
      <c r="J22" s="3">
        <v>-80.506</v>
      </c>
      <c r="K22" s="3">
        <v>-148.87299999999999</v>
      </c>
      <c r="L22" s="3">
        <v>-134.04</v>
      </c>
      <c r="M22" s="3">
        <v>-135.39500000000001</v>
      </c>
    </row>
    <row r="23" spans="3:13" x14ac:dyDescent="0.2">
      <c r="C23" s="3" t="s">
        <v>367</v>
      </c>
      <c r="D23" s="3">
        <v>-12.641999999999999</v>
      </c>
      <c r="E23" s="3" t="s">
        <v>368</v>
      </c>
      <c r="F23" s="3" t="s">
        <v>3</v>
      </c>
      <c r="G23" s="3" t="s">
        <v>3</v>
      </c>
      <c r="H23" s="3" t="s">
        <v>369</v>
      </c>
      <c r="I23" s="3" t="s">
        <v>3</v>
      </c>
      <c r="J23" s="3" t="s">
        <v>3</v>
      </c>
      <c r="K23" s="3" t="s">
        <v>3</v>
      </c>
      <c r="L23" s="3" t="s">
        <v>370</v>
      </c>
      <c r="M23" s="3">
        <v>-16.247</v>
      </c>
    </row>
    <row r="24" spans="3:13" x14ac:dyDescent="0.2">
      <c r="C24" s="3" t="s">
        <v>371</v>
      </c>
      <c r="D24" s="3">
        <v>85.414000000000001</v>
      </c>
      <c r="E24" s="3">
        <v>-446.089</v>
      </c>
      <c r="F24" s="3">
        <v>74.646000000000001</v>
      </c>
      <c r="G24" s="3">
        <v>81.912000000000006</v>
      </c>
      <c r="H24" s="3" t="s">
        <v>372</v>
      </c>
      <c r="I24" s="3">
        <v>57.329000000000001</v>
      </c>
      <c r="J24" s="3">
        <v>41.552</v>
      </c>
      <c r="K24" s="3">
        <v>48.351999999999997</v>
      </c>
      <c r="L24" s="3">
        <v>8.8520000000000003</v>
      </c>
      <c r="M24" s="3">
        <v>64.989999999999995</v>
      </c>
    </row>
    <row r="25" spans="3:13" x14ac:dyDescent="0.2">
      <c r="C25" s="3" t="s">
        <v>373</v>
      </c>
      <c r="D25" s="3">
        <v>45.680999999999997</v>
      </c>
      <c r="E25" s="3" t="s">
        <v>374</v>
      </c>
      <c r="F25" s="3">
        <v>-85.33</v>
      </c>
      <c r="G25" s="3">
        <v>36.256</v>
      </c>
      <c r="H25" s="3" t="s">
        <v>375</v>
      </c>
      <c r="I25" s="3">
        <v>-60.058999999999997</v>
      </c>
      <c r="J25" s="3">
        <v>-38.954999999999998</v>
      </c>
      <c r="K25" s="3">
        <v>-100.521</v>
      </c>
      <c r="L25" s="3" t="s">
        <v>376</v>
      </c>
      <c r="M25" s="3">
        <v>-86.653000000000006</v>
      </c>
    </row>
    <row r="27" spans="3:13" x14ac:dyDescent="0.2">
      <c r="C27" s="3" t="s">
        <v>377</v>
      </c>
      <c r="D27" s="3">
        <v>-89.557000000000002</v>
      </c>
      <c r="E27" s="3">
        <v>-122.292</v>
      </c>
      <c r="F27" s="3">
        <v>-502.82299999999998</v>
      </c>
      <c r="G27" s="3">
        <v>-722.43700000000001</v>
      </c>
      <c r="H27" s="3">
        <v>-834.774</v>
      </c>
      <c r="I27" s="3">
        <v>-993.70500000000004</v>
      </c>
      <c r="J27" s="3" t="s">
        <v>378</v>
      </c>
      <c r="K27" s="3" t="s">
        <v>379</v>
      </c>
      <c r="L27" s="3" t="s">
        <v>380</v>
      </c>
      <c r="M27" s="3" t="s">
        <v>381</v>
      </c>
    </row>
    <row r="28" spans="3:13" x14ac:dyDescent="0.2">
      <c r="C28" s="3" t="s">
        <v>382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383</v>
      </c>
      <c r="D29" s="3" t="s">
        <v>3</v>
      </c>
      <c r="E29" s="3" t="s">
        <v>384</v>
      </c>
      <c r="F29" s="3" t="s">
        <v>385</v>
      </c>
      <c r="G29" s="3" t="s">
        <v>3</v>
      </c>
      <c r="H29" s="3" t="s">
        <v>386</v>
      </c>
      <c r="I29" s="3">
        <v>102.374</v>
      </c>
      <c r="J29" s="3" t="s">
        <v>387</v>
      </c>
      <c r="K29" s="3" t="s">
        <v>388</v>
      </c>
      <c r="L29" s="3" t="s">
        <v>389</v>
      </c>
      <c r="M29" s="3">
        <v>2.7080000000000002</v>
      </c>
    </row>
    <row r="30" spans="3:13" x14ac:dyDescent="0.2">
      <c r="C30" s="3" t="s">
        <v>390</v>
      </c>
      <c r="D30" s="3">
        <v>-60.767000000000003</v>
      </c>
      <c r="E30" s="3" t="s">
        <v>391</v>
      </c>
      <c r="F30" s="3" t="s">
        <v>392</v>
      </c>
      <c r="G30" s="3">
        <v>-93.997</v>
      </c>
      <c r="H30" s="3" t="s">
        <v>393</v>
      </c>
      <c r="I30" s="3">
        <v>-101.009</v>
      </c>
      <c r="J30" s="3" t="s">
        <v>394</v>
      </c>
      <c r="K30" s="3" t="s">
        <v>395</v>
      </c>
      <c r="L30" s="3" t="s">
        <v>396</v>
      </c>
      <c r="M30" s="3">
        <v>-127.271</v>
      </c>
    </row>
    <row r="31" spans="3:13" x14ac:dyDescent="0.2">
      <c r="C31" s="3" t="s">
        <v>397</v>
      </c>
      <c r="D31" s="3">
        <v>-7.7549999999999999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>
        <v>-696.75599999999997</v>
      </c>
      <c r="M31" s="3">
        <v>-441.38799999999998</v>
      </c>
    </row>
    <row r="32" spans="3:13" x14ac:dyDescent="0.2">
      <c r="C32" s="3" t="s">
        <v>398</v>
      </c>
      <c r="D32" s="3">
        <v>17.103999999999999</v>
      </c>
      <c r="E32" s="3" t="s">
        <v>399</v>
      </c>
      <c r="F32" s="3">
        <v>-520.30499999999995</v>
      </c>
      <c r="G32" s="3">
        <v>22.827999999999999</v>
      </c>
      <c r="H32" s="3" t="s">
        <v>400</v>
      </c>
      <c r="I32" s="3">
        <v>-761.65899999999999</v>
      </c>
      <c r="J32" s="3">
        <v>97.387</v>
      </c>
      <c r="K32" s="3">
        <v>-494.971</v>
      </c>
      <c r="L32" s="3">
        <v>-17.702999999999999</v>
      </c>
      <c r="M32" s="3">
        <v>111.024</v>
      </c>
    </row>
    <row r="33" spans="3:13" x14ac:dyDescent="0.2">
      <c r="C33" s="3" t="s">
        <v>401</v>
      </c>
      <c r="D33" s="3">
        <v>-140.97499999999999</v>
      </c>
      <c r="E33" s="3" t="s">
        <v>402</v>
      </c>
      <c r="F33" s="3" t="s">
        <v>403</v>
      </c>
      <c r="G33" s="3">
        <v>-793.60699999999997</v>
      </c>
      <c r="H33" s="3" t="s">
        <v>404</v>
      </c>
      <c r="I33" s="3" t="s">
        <v>405</v>
      </c>
      <c r="J33" s="3" t="s">
        <v>406</v>
      </c>
      <c r="K33" s="3" t="s">
        <v>407</v>
      </c>
      <c r="L33" s="3" t="s">
        <v>408</v>
      </c>
      <c r="M33" s="3" t="s">
        <v>409</v>
      </c>
    </row>
    <row r="35" spans="3:13" x14ac:dyDescent="0.2">
      <c r="C35" s="3" t="s">
        <v>410</v>
      </c>
      <c r="D35" s="3">
        <v>544.923</v>
      </c>
      <c r="E35" s="3">
        <v>835.971</v>
      </c>
      <c r="F35" s="3" t="s">
        <v>26</v>
      </c>
      <c r="G35" s="3" t="s">
        <v>27</v>
      </c>
      <c r="H35" s="3" t="s">
        <v>411</v>
      </c>
      <c r="I35" s="3" t="s">
        <v>29</v>
      </c>
      <c r="J35" s="3" t="s">
        <v>30</v>
      </c>
      <c r="K35" s="3" t="s">
        <v>31</v>
      </c>
      <c r="L35" s="3" t="s">
        <v>32</v>
      </c>
      <c r="M35" s="3" t="s">
        <v>33</v>
      </c>
    </row>
    <row r="36" spans="3:13" x14ac:dyDescent="0.2">
      <c r="C36" s="3" t="s">
        <v>412</v>
      </c>
      <c r="D36" s="3">
        <v>4.9930000000000003</v>
      </c>
      <c r="E36" s="3">
        <v>-20.614000000000001</v>
      </c>
      <c r="F36" s="3">
        <v>-101.98</v>
      </c>
      <c r="G36" s="3">
        <v>-2.6859999999999999</v>
      </c>
      <c r="H36" s="3">
        <v>30.172999999999998</v>
      </c>
      <c r="I36" s="3">
        <v>-27.3</v>
      </c>
      <c r="J36" s="3">
        <v>20.776</v>
      </c>
      <c r="K36" s="3">
        <v>7.6349999999999998</v>
      </c>
      <c r="L36" s="3">
        <v>-3.794</v>
      </c>
      <c r="M36" s="3">
        <v>-37.911000000000001</v>
      </c>
    </row>
    <row r="37" spans="3:13" x14ac:dyDescent="0.2">
      <c r="C37" s="3" t="s">
        <v>413</v>
      </c>
      <c r="D37" s="3">
        <v>286.05500000000001</v>
      </c>
      <c r="E37" s="3" t="s">
        <v>414</v>
      </c>
      <c r="F37" s="3">
        <v>-934.82</v>
      </c>
      <c r="G37" s="3">
        <v>933.25599999999997</v>
      </c>
      <c r="H37" s="3">
        <v>-633.03700000000003</v>
      </c>
      <c r="I37" s="3">
        <v>-105.611</v>
      </c>
      <c r="J37" s="3">
        <v>723.58299999999997</v>
      </c>
      <c r="K37" s="3">
        <v>-13.244</v>
      </c>
      <c r="L37" s="3">
        <v>-606.63800000000003</v>
      </c>
      <c r="M37" s="3">
        <v>258.32</v>
      </c>
    </row>
    <row r="38" spans="3:13" x14ac:dyDescent="0.2">
      <c r="C38" s="3" t="s">
        <v>415</v>
      </c>
      <c r="D38" s="3">
        <v>835.971</v>
      </c>
      <c r="E38" s="3" t="s">
        <v>26</v>
      </c>
      <c r="F38" s="3" t="s">
        <v>27</v>
      </c>
      <c r="G38" s="3" t="s">
        <v>411</v>
      </c>
      <c r="H38" s="3" t="s">
        <v>29</v>
      </c>
      <c r="I38" s="3" t="s">
        <v>30</v>
      </c>
      <c r="J38" s="3" t="s">
        <v>31</v>
      </c>
      <c r="K38" s="3" t="s">
        <v>32</v>
      </c>
      <c r="L38" s="3" t="s">
        <v>33</v>
      </c>
      <c r="M38" s="3" t="s">
        <v>34</v>
      </c>
    </row>
    <row r="40" spans="3:13" x14ac:dyDescent="0.2">
      <c r="C40" s="3" t="s">
        <v>416</v>
      </c>
      <c r="D40" s="3">
        <v>318.38900000000001</v>
      </c>
      <c r="E40" s="3">
        <v>264.50299999999999</v>
      </c>
      <c r="F40" s="3" t="s">
        <v>417</v>
      </c>
      <c r="G40" s="3" t="s">
        <v>418</v>
      </c>
      <c r="H40" s="3" t="s">
        <v>419</v>
      </c>
      <c r="I40" s="3" t="s">
        <v>420</v>
      </c>
      <c r="J40" s="3" t="s">
        <v>421</v>
      </c>
      <c r="K40" s="3" t="s">
        <v>422</v>
      </c>
      <c r="L40" s="3" t="s">
        <v>423</v>
      </c>
      <c r="M40" s="3" t="s">
        <v>424</v>
      </c>
    </row>
    <row r="41" spans="3:13" x14ac:dyDescent="0.2">
      <c r="C41" s="3" t="s">
        <v>425</v>
      </c>
      <c r="D41" s="3">
        <v>147.774</v>
      </c>
      <c r="E41" s="3">
        <v>231.49799999999999</v>
      </c>
      <c r="F41" s="3">
        <v>566.50800000000004</v>
      </c>
      <c r="G41" s="3">
        <v>546.52800000000002</v>
      </c>
      <c r="H41" s="3">
        <v>561.96400000000006</v>
      </c>
      <c r="I41" s="3">
        <v>765.75400000000002</v>
      </c>
      <c r="J41" s="3">
        <v>758.31799999999998</v>
      </c>
      <c r="K41" s="3">
        <v>589.13</v>
      </c>
      <c r="L41" s="3">
        <v>510.87</v>
      </c>
      <c r="M41" s="3">
        <v>659.37400000000002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9AB9-E70F-4056-99B1-828DC3065227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426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427</v>
      </c>
      <c r="D12" s="3" t="s">
        <v>3</v>
      </c>
      <c r="E12" s="3">
        <v>45.5</v>
      </c>
      <c r="F12" s="3">
        <v>51.75</v>
      </c>
      <c r="G12" s="3">
        <v>63.95</v>
      </c>
      <c r="H12" s="3">
        <v>77.27</v>
      </c>
      <c r="I12" s="3">
        <v>71.319999999999993</v>
      </c>
      <c r="J12" s="3">
        <v>82.78</v>
      </c>
      <c r="K12" s="3">
        <v>77.83</v>
      </c>
      <c r="L12" s="3">
        <v>76.7</v>
      </c>
      <c r="M12" s="3">
        <v>87.57</v>
      </c>
    </row>
    <row r="13" spans="3:13" ht="12.75" x14ac:dyDescent="0.2">
      <c r="C13" s="3" t="s">
        <v>428</v>
      </c>
      <c r="D13" s="3" t="s">
        <v>3</v>
      </c>
      <c r="E13" s="3" t="s">
        <v>429</v>
      </c>
      <c r="F13" s="3" t="s">
        <v>430</v>
      </c>
      <c r="G13" s="3" t="s">
        <v>431</v>
      </c>
      <c r="H13" s="3" t="s">
        <v>432</v>
      </c>
      <c r="I13" s="3" t="s">
        <v>433</v>
      </c>
      <c r="J13" s="3" t="s">
        <v>434</v>
      </c>
      <c r="K13" s="3" t="s">
        <v>435</v>
      </c>
      <c r="L13" s="3" t="s">
        <v>436</v>
      </c>
      <c r="M13" s="3" t="s">
        <v>437</v>
      </c>
    </row>
    <row r="14" spans="3:13" ht="12.75" x14ac:dyDescent="0.2"/>
    <row r="15" spans="3:13" ht="12.75" x14ac:dyDescent="0.2">
      <c r="C15" s="3" t="s">
        <v>438</v>
      </c>
      <c r="D15" s="3" t="s">
        <v>3</v>
      </c>
      <c r="E15" s="3" t="s">
        <v>439</v>
      </c>
      <c r="F15" s="3" t="s">
        <v>440</v>
      </c>
      <c r="G15" s="3" t="s">
        <v>441</v>
      </c>
      <c r="H15" s="3" t="s">
        <v>442</v>
      </c>
      <c r="I15" s="3" t="s">
        <v>443</v>
      </c>
      <c r="J15" s="3" t="s">
        <v>444</v>
      </c>
      <c r="K15" s="3" t="s">
        <v>445</v>
      </c>
      <c r="L15" s="3" t="s">
        <v>446</v>
      </c>
      <c r="M15" s="3" t="s">
        <v>447</v>
      </c>
    </row>
    <row r="16" spans="3:13" ht="12.75" x14ac:dyDescent="0.2">
      <c r="C16" s="3" t="s">
        <v>448</v>
      </c>
      <c r="D16" s="3" t="s">
        <v>449</v>
      </c>
      <c r="E16" s="3" t="s">
        <v>439</v>
      </c>
      <c r="F16" s="3" t="s">
        <v>440</v>
      </c>
      <c r="G16" s="3" t="s">
        <v>441</v>
      </c>
      <c r="H16" s="3" t="s">
        <v>442</v>
      </c>
      <c r="I16" s="3" t="s">
        <v>443</v>
      </c>
      <c r="J16" s="3" t="s">
        <v>444</v>
      </c>
      <c r="K16" s="3" t="s">
        <v>445</v>
      </c>
      <c r="L16" s="3" t="s">
        <v>446</v>
      </c>
      <c r="M16" s="3" t="s">
        <v>450</v>
      </c>
    </row>
    <row r="17" spans="3:13" ht="12.75" x14ac:dyDescent="0.2">
      <c r="C17" s="3" t="s">
        <v>451</v>
      </c>
      <c r="D17" s="3" t="s">
        <v>449</v>
      </c>
      <c r="E17" s="3" t="s">
        <v>452</v>
      </c>
      <c r="F17" s="3" t="s">
        <v>453</v>
      </c>
      <c r="G17" s="3" t="s">
        <v>454</v>
      </c>
      <c r="H17" s="3" t="s">
        <v>455</v>
      </c>
      <c r="I17" s="3" t="s">
        <v>456</v>
      </c>
      <c r="J17" s="3" t="s">
        <v>457</v>
      </c>
      <c r="K17" s="3" t="s">
        <v>458</v>
      </c>
      <c r="L17" s="3" t="s">
        <v>459</v>
      </c>
      <c r="M17" s="3" t="s">
        <v>460</v>
      </c>
    </row>
    <row r="18" spans="3:13" ht="12.75" x14ac:dyDescent="0.2">
      <c r="C18" s="3" t="s">
        <v>461</v>
      </c>
      <c r="D18" s="3" t="s">
        <v>449</v>
      </c>
      <c r="E18" s="3" t="s">
        <v>462</v>
      </c>
      <c r="F18" s="3" t="s">
        <v>463</v>
      </c>
      <c r="G18" s="3" t="s">
        <v>464</v>
      </c>
      <c r="H18" s="3" t="s">
        <v>465</v>
      </c>
      <c r="I18" s="3" t="s">
        <v>466</v>
      </c>
      <c r="J18" s="3" t="s">
        <v>467</v>
      </c>
      <c r="K18" s="3" t="s">
        <v>468</v>
      </c>
      <c r="L18" s="3" t="s">
        <v>469</v>
      </c>
      <c r="M18" s="3" t="s">
        <v>470</v>
      </c>
    </row>
    <row r="19" spans="3:13" ht="12.75" x14ac:dyDescent="0.2">
      <c r="C19" s="3" t="s">
        <v>471</v>
      </c>
      <c r="D19" s="3" t="s">
        <v>449</v>
      </c>
      <c r="E19" s="3" t="s">
        <v>472</v>
      </c>
      <c r="F19" s="3" t="s">
        <v>458</v>
      </c>
      <c r="G19" s="3" t="s">
        <v>473</v>
      </c>
      <c r="H19" s="3" t="s">
        <v>472</v>
      </c>
      <c r="I19" s="3" t="s">
        <v>474</v>
      </c>
      <c r="J19" s="3" t="s">
        <v>465</v>
      </c>
      <c r="K19" s="3" t="s">
        <v>475</v>
      </c>
      <c r="L19" s="3" t="s">
        <v>476</v>
      </c>
      <c r="M19" s="3" t="s">
        <v>477</v>
      </c>
    </row>
    <row r="20" spans="3:13" ht="12.75" x14ac:dyDescent="0.2">
      <c r="C20" s="3" t="s">
        <v>478</v>
      </c>
      <c r="D20" s="3" t="s">
        <v>479</v>
      </c>
      <c r="E20" s="3" t="s">
        <v>480</v>
      </c>
      <c r="F20" s="3" t="s">
        <v>481</v>
      </c>
      <c r="G20" s="3" t="s">
        <v>459</v>
      </c>
      <c r="H20" s="3" t="s">
        <v>482</v>
      </c>
      <c r="I20" s="3" t="s">
        <v>483</v>
      </c>
      <c r="J20" s="3" t="s">
        <v>484</v>
      </c>
      <c r="K20" s="3" t="s">
        <v>485</v>
      </c>
      <c r="L20" s="3" t="s">
        <v>486</v>
      </c>
      <c r="M20" s="3" t="s">
        <v>487</v>
      </c>
    </row>
    <row r="21" spans="3:13" ht="12.75" x14ac:dyDescent="0.2">
      <c r="C21" s="3" t="s">
        <v>488</v>
      </c>
      <c r="D21" s="3" t="s">
        <v>479</v>
      </c>
      <c r="E21" s="3" t="s">
        <v>489</v>
      </c>
      <c r="F21" s="3" t="s">
        <v>490</v>
      </c>
      <c r="G21" s="3" t="s">
        <v>491</v>
      </c>
      <c r="H21" s="3" t="s">
        <v>491</v>
      </c>
      <c r="I21" s="3" t="s">
        <v>492</v>
      </c>
      <c r="J21" s="3" t="s">
        <v>493</v>
      </c>
      <c r="K21" s="3" t="s">
        <v>493</v>
      </c>
      <c r="L21" s="3" t="s">
        <v>493</v>
      </c>
      <c r="M21" s="3" t="s">
        <v>494</v>
      </c>
    </row>
    <row r="22" spans="3:13" ht="12.75" x14ac:dyDescent="0.2">
      <c r="C22" s="3" t="s">
        <v>495</v>
      </c>
      <c r="D22" s="3" t="s">
        <v>449</v>
      </c>
      <c r="E22" s="3" t="s">
        <v>496</v>
      </c>
      <c r="F22" s="3" t="s">
        <v>497</v>
      </c>
      <c r="G22" s="3" t="s">
        <v>498</v>
      </c>
      <c r="H22" s="3" t="s">
        <v>499</v>
      </c>
      <c r="I22" s="3" t="s">
        <v>500</v>
      </c>
      <c r="J22" s="3" t="s">
        <v>501</v>
      </c>
      <c r="K22" s="3" t="s">
        <v>499</v>
      </c>
      <c r="L22" s="3" t="s">
        <v>501</v>
      </c>
      <c r="M22" s="3" t="s">
        <v>502</v>
      </c>
    </row>
    <row r="23" spans="3:13" ht="12.75" x14ac:dyDescent="0.2"/>
    <row r="24" spans="3:13" ht="12.75" x14ac:dyDescent="0.2">
      <c r="C24" s="3" t="s">
        <v>503</v>
      </c>
      <c r="D24" s="3" t="s">
        <v>449</v>
      </c>
      <c r="E24" s="3" t="s">
        <v>504</v>
      </c>
      <c r="F24" s="3" t="s">
        <v>505</v>
      </c>
      <c r="G24" s="3" t="s">
        <v>506</v>
      </c>
      <c r="H24" s="3" t="s">
        <v>507</v>
      </c>
      <c r="I24" s="3" t="s">
        <v>508</v>
      </c>
      <c r="J24" s="3" t="s">
        <v>509</v>
      </c>
      <c r="K24" s="3" t="s">
        <v>510</v>
      </c>
      <c r="L24" s="3" t="s">
        <v>511</v>
      </c>
      <c r="M24" s="3" t="s">
        <v>512</v>
      </c>
    </row>
    <row r="25" spans="3:13" ht="12.75" x14ac:dyDescent="0.2">
      <c r="C25" s="3" t="s">
        <v>513</v>
      </c>
      <c r="D25" s="3" t="s">
        <v>514</v>
      </c>
      <c r="E25" s="3" t="s">
        <v>515</v>
      </c>
      <c r="F25" s="3" t="s">
        <v>516</v>
      </c>
      <c r="G25" s="3" t="s">
        <v>517</v>
      </c>
      <c r="H25" s="3" t="s">
        <v>466</v>
      </c>
      <c r="I25" s="3" t="s">
        <v>518</v>
      </c>
      <c r="J25" s="3" t="s">
        <v>519</v>
      </c>
      <c r="K25" s="3" t="s">
        <v>520</v>
      </c>
      <c r="L25" s="3" t="s">
        <v>521</v>
      </c>
      <c r="M25" s="3" t="s">
        <v>474</v>
      </c>
    </row>
    <row r="26" spans="3:13" ht="12.75" x14ac:dyDescent="0.2">
      <c r="C26" s="3" t="s">
        <v>522</v>
      </c>
      <c r="D26" s="3" t="s">
        <v>514</v>
      </c>
      <c r="E26" s="3" t="s">
        <v>523</v>
      </c>
      <c r="F26" s="3" t="s">
        <v>524</v>
      </c>
      <c r="G26" s="3" t="s">
        <v>525</v>
      </c>
      <c r="H26" s="3" t="s">
        <v>526</v>
      </c>
      <c r="I26" s="3" t="s">
        <v>527</v>
      </c>
      <c r="J26" s="3" t="s">
        <v>485</v>
      </c>
      <c r="K26" s="3" t="s">
        <v>526</v>
      </c>
      <c r="L26" s="3" t="s">
        <v>469</v>
      </c>
      <c r="M26" s="3" t="s">
        <v>485</v>
      </c>
    </row>
    <row r="27" spans="3:13" ht="12.75" x14ac:dyDescent="0.2">
      <c r="C27" s="3" t="s">
        <v>528</v>
      </c>
      <c r="D27" s="3" t="s">
        <v>514</v>
      </c>
      <c r="E27" s="3" t="s">
        <v>529</v>
      </c>
      <c r="F27" s="3" t="s">
        <v>500</v>
      </c>
      <c r="G27" s="3" t="s">
        <v>530</v>
      </c>
      <c r="H27" s="3" t="s">
        <v>499</v>
      </c>
      <c r="I27" s="3" t="s">
        <v>531</v>
      </c>
      <c r="J27" s="3" t="s">
        <v>530</v>
      </c>
      <c r="K27" s="3" t="s">
        <v>532</v>
      </c>
      <c r="L27" s="3" t="s">
        <v>500</v>
      </c>
      <c r="M27" s="3" t="s">
        <v>533</v>
      </c>
    </row>
    <row r="28" spans="3:13" ht="12.75" x14ac:dyDescent="0.2"/>
    <row r="29" spans="3:13" ht="12.75" x14ac:dyDescent="0.2">
      <c r="C29" s="3" t="s">
        <v>534</v>
      </c>
      <c r="D29" s="3">
        <v>7.5</v>
      </c>
      <c r="E29" s="3">
        <v>5.6</v>
      </c>
      <c r="F29" s="3">
        <v>6.3</v>
      </c>
      <c r="G29" s="3">
        <v>7.4</v>
      </c>
      <c r="H29" s="3">
        <v>7.1</v>
      </c>
      <c r="I29" s="3">
        <v>7.3</v>
      </c>
      <c r="J29" s="3">
        <v>6.7</v>
      </c>
      <c r="K29" s="3">
        <v>6.1</v>
      </c>
      <c r="L29" s="3">
        <v>6.1</v>
      </c>
      <c r="M29" s="3">
        <v>6.3</v>
      </c>
    </row>
    <row r="30" spans="3:13" ht="12.75" x14ac:dyDescent="0.2">
      <c r="C30" s="3" t="s">
        <v>535</v>
      </c>
      <c r="D30" s="3">
        <v>7</v>
      </c>
      <c r="E30" s="3">
        <v>4</v>
      </c>
      <c r="F30" s="3">
        <v>6</v>
      </c>
      <c r="G30" s="3">
        <v>8</v>
      </c>
      <c r="H30" s="3">
        <v>5</v>
      </c>
      <c r="I30" s="3">
        <v>7</v>
      </c>
      <c r="J30" s="3">
        <v>5</v>
      </c>
      <c r="K30" s="3">
        <v>4</v>
      </c>
      <c r="L30" s="3">
        <v>7</v>
      </c>
      <c r="M30" s="3">
        <v>8</v>
      </c>
    </row>
    <row r="31" spans="3:13" ht="12.75" x14ac:dyDescent="0.2">
      <c r="C31" s="3" t="s">
        <v>536</v>
      </c>
      <c r="D31" s="3" t="s">
        <v>3</v>
      </c>
      <c r="E31" s="3" t="s">
        <v>3</v>
      </c>
      <c r="F31" s="3">
        <v>0.36070000000000002</v>
      </c>
      <c r="G31" s="3">
        <v>0.91310000000000002</v>
      </c>
      <c r="H31" s="3">
        <v>1.056</v>
      </c>
      <c r="I31" s="3">
        <v>2.4569999999999999</v>
      </c>
      <c r="J31" s="3">
        <v>2.597</v>
      </c>
      <c r="K31" s="3">
        <v>2.6465999999999998</v>
      </c>
      <c r="L31" s="3">
        <v>2.6808000000000001</v>
      </c>
      <c r="M31" s="3">
        <v>2.9245000000000001</v>
      </c>
    </row>
    <row r="32" spans="3:13" ht="12.75" x14ac:dyDescent="0.2">
      <c r="C32" s="3" t="s">
        <v>537</v>
      </c>
      <c r="D32" s="3" t="s">
        <v>3</v>
      </c>
      <c r="E32" s="3" t="s">
        <v>538</v>
      </c>
      <c r="F32" s="3" t="s">
        <v>538</v>
      </c>
      <c r="G32" s="3" t="s">
        <v>538</v>
      </c>
      <c r="H32" s="3" t="s">
        <v>538</v>
      </c>
      <c r="I32" s="3" t="s">
        <v>538</v>
      </c>
      <c r="J32" s="3" t="s">
        <v>538</v>
      </c>
      <c r="K32" s="3" t="s">
        <v>538</v>
      </c>
      <c r="L32" s="3" t="s">
        <v>538</v>
      </c>
      <c r="M32" s="3" t="s">
        <v>538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BB09-72C9-4E21-8B16-0BE4CD228F85}">
  <dimension ref="A3:BJ22"/>
  <sheetViews>
    <sheetView showGridLines="0" tabSelected="1" workbookViewId="0">
      <selection activeCell="A20" sqref="A20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539</v>
      </c>
      <c r="C3" s="9"/>
      <c r="D3" s="9"/>
      <c r="E3" s="9"/>
      <c r="F3" s="9"/>
      <c r="H3" s="9" t="s">
        <v>540</v>
      </c>
      <c r="I3" s="9"/>
      <c r="J3" s="9"/>
      <c r="K3" s="9"/>
      <c r="L3" s="9"/>
      <c r="N3" s="11" t="s">
        <v>541</v>
      </c>
      <c r="O3" s="11"/>
      <c r="P3" s="11"/>
      <c r="Q3" s="11"/>
      <c r="R3" s="11"/>
      <c r="S3" s="11"/>
      <c r="T3" s="11"/>
      <c r="V3" s="9" t="s">
        <v>542</v>
      </c>
      <c r="W3" s="9"/>
      <c r="X3" s="9"/>
      <c r="Y3" s="9"/>
      <c r="AA3" s="9" t="s">
        <v>543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544</v>
      </c>
      <c r="C4" s="15" t="s">
        <v>545</v>
      </c>
      <c r="D4" s="14" t="s">
        <v>546</v>
      </c>
      <c r="E4" s="15" t="s">
        <v>547</v>
      </c>
      <c r="F4" s="14" t="s">
        <v>548</v>
      </c>
      <c r="H4" s="16" t="s">
        <v>549</v>
      </c>
      <c r="I4" s="17" t="s">
        <v>550</v>
      </c>
      <c r="J4" s="16" t="s">
        <v>551</v>
      </c>
      <c r="K4" s="17" t="s">
        <v>552</v>
      </c>
      <c r="L4" s="16" t="s">
        <v>553</v>
      </c>
      <c r="N4" s="18" t="s">
        <v>554</v>
      </c>
      <c r="O4" s="19" t="s">
        <v>555</v>
      </c>
      <c r="P4" s="18" t="s">
        <v>556</v>
      </c>
      <c r="Q4" s="19" t="s">
        <v>557</v>
      </c>
      <c r="R4" s="18" t="s">
        <v>558</v>
      </c>
      <c r="S4" s="19" t="s">
        <v>559</v>
      </c>
      <c r="T4" s="18" t="s">
        <v>560</v>
      </c>
      <c r="V4" s="19" t="s">
        <v>561</v>
      </c>
      <c r="W4" s="18" t="s">
        <v>562</v>
      </c>
      <c r="X4" s="19" t="s">
        <v>563</v>
      </c>
      <c r="Y4" s="18" t="s">
        <v>564</v>
      </c>
      <c r="AA4" s="20" t="s">
        <v>323</v>
      </c>
      <c r="AB4" s="21" t="s">
        <v>451</v>
      </c>
      <c r="AC4" s="20" t="s">
        <v>461</v>
      </c>
      <c r="AD4" s="21" t="s">
        <v>478</v>
      </c>
      <c r="AE4" s="20" t="s">
        <v>488</v>
      </c>
      <c r="AF4" s="21" t="s">
        <v>495</v>
      </c>
      <c r="AG4" s="20" t="s">
        <v>503</v>
      </c>
      <c r="AH4" s="21" t="s">
        <v>513</v>
      </c>
      <c r="AI4" s="20" t="s">
        <v>536</v>
      </c>
      <c r="AJ4" s="22"/>
      <c r="AK4" s="21" t="s">
        <v>534</v>
      </c>
      <c r="AL4" s="20" t="s">
        <v>535</v>
      </c>
    </row>
    <row r="5" spans="1:62" ht="63" x14ac:dyDescent="0.2">
      <c r="A5" s="23" t="s">
        <v>565</v>
      </c>
      <c r="B5" s="18" t="s">
        <v>566</v>
      </c>
      <c r="C5" s="24" t="s">
        <v>567</v>
      </c>
      <c r="D5" s="25" t="s">
        <v>568</v>
      </c>
      <c r="E5" s="19" t="s">
        <v>569</v>
      </c>
      <c r="F5" s="18" t="s">
        <v>566</v>
      </c>
      <c r="H5" s="19" t="s">
        <v>570</v>
      </c>
      <c r="I5" s="18" t="s">
        <v>571</v>
      </c>
      <c r="J5" s="19" t="s">
        <v>572</v>
      </c>
      <c r="K5" s="18" t="s">
        <v>573</v>
      </c>
      <c r="L5" s="19" t="s">
        <v>574</v>
      </c>
      <c r="N5" s="18" t="s">
        <v>575</v>
      </c>
      <c r="O5" s="19" t="s">
        <v>576</v>
      </c>
      <c r="P5" s="18" t="s">
        <v>577</v>
      </c>
      <c r="Q5" s="19" t="s">
        <v>578</v>
      </c>
      <c r="R5" s="18" t="s">
        <v>579</v>
      </c>
      <c r="S5" s="19" t="s">
        <v>580</v>
      </c>
      <c r="T5" s="18" t="s">
        <v>581</v>
      </c>
      <c r="V5" s="19" t="s">
        <v>582</v>
      </c>
      <c r="W5" s="18" t="s">
        <v>583</v>
      </c>
      <c r="X5" s="19" t="s">
        <v>584</v>
      </c>
      <c r="Y5" s="18" t="s">
        <v>585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3.1051997268599507</v>
      </c>
      <c r="C7" s="31">
        <f>(sheet!D18-sheet!D15)/sheet!D35</f>
        <v>3.1017310658719124</v>
      </c>
      <c r="D7" s="31">
        <f>sheet!D12/sheet!D35</f>
        <v>2.2742745057498155</v>
      </c>
      <c r="E7" s="31">
        <f>Sheet2!D20/sheet!D35</f>
        <v>0.93988198391085398</v>
      </c>
      <c r="F7" s="31">
        <f>sheet!D18/sheet!D35</f>
        <v>3.1051997268599507</v>
      </c>
      <c r="G7" s="29"/>
      <c r="H7" s="32">
        <f>Sheet1!D33/sheet!D51</f>
        <v>0.15413565109421076</v>
      </c>
      <c r="I7" s="32">
        <f>Sheet1!D33/Sheet1!D12</f>
        <v>0.20387376076033253</v>
      </c>
      <c r="J7" s="32">
        <f>Sheet1!D12/sheet!D27</f>
        <v>0.19667149281367061</v>
      </c>
      <c r="K7" s="32">
        <f>Sheet1!D30/sheet!D27</f>
        <v>4.0096156874271739E-2</v>
      </c>
      <c r="L7" s="32">
        <f>Sheet1!D38</f>
        <v>0.71</v>
      </c>
      <c r="M7" s="29"/>
      <c r="N7" s="32">
        <f>sheet!D40/sheet!D27</f>
        <v>0.73986448566811991</v>
      </c>
      <c r="O7" s="32">
        <f>sheet!D51/sheet!D27</f>
        <v>0.26013551433188009</v>
      </c>
      <c r="P7" s="32">
        <f>sheet!D40/sheet!D51</f>
        <v>2.8441502405711625</v>
      </c>
      <c r="Q7" s="31">
        <f>Sheet1!D24/Sheet1!D26</f>
        <v>-2.6676995634549421</v>
      </c>
      <c r="R7" s="31">
        <f>ABS(Sheet2!D20/(Sheet1!D26+Sheet2!D30))</f>
        <v>1.2987199969926508</v>
      </c>
      <c r="S7" s="31">
        <f>sheet!D40/Sheet1!D43</f>
        <v>6.6558114667522883</v>
      </c>
      <c r="T7" s="31">
        <f>Sheet2!D20/sheet!D40</f>
        <v>7.5412090460718381E-2</v>
      </c>
      <c r="V7" s="31">
        <f>ABS(Sheet1!D15/sheet!D15)</f>
        <v>289.71215686274508</v>
      </c>
      <c r="W7" s="31">
        <f>Sheet1!D12/sheet!D14</f>
        <v>6.5577622091426537</v>
      </c>
      <c r="X7" s="31">
        <f>Sheet1!D12/sheet!D27</f>
        <v>0.19667149281367061</v>
      </c>
      <c r="Y7" s="31">
        <f>Sheet1!D12/(sheet!D18-sheet!D35)</f>
        <v>1.5737229314714085</v>
      </c>
      <c r="AA7" s="17">
        <f>Sheet1!D43</f>
        <v>688.303</v>
      </c>
      <c r="AB7" s="17" t="str">
        <f>Sheet3!D17</f>
        <v>NA</v>
      </c>
      <c r="AC7" s="17" t="str">
        <f>Sheet3!D18</f>
        <v>NA</v>
      </c>
      <c r="AD7" s="17" t="str">
        <f>Sheet3!D20</f>
        <v>NM</v>
      </c>
      <c r="AE7" s="17" t="str">
        <f>Sheet3!D21</f>
        <v>NM</v>
      </c>
      <c r="AF7" s="17" t="str">
        <f>Sheet3!D22</f>
        <v>NA</v>
      </c>
      <c r="AG7" s="17" t="str">
        <f>Sheet3!D24</f>
        <v>NA</v>
      </c>
      <c r="AH7" s="17" t="str">
        <f>Sheet3!D25</f>
        <v>0.0x</v>
      </c>
      <c r="AI7" s="17" t="str">
        <f>Sheet3!D31</f>
        <v/>
      </c>
      <c r="AK7" s="17">
        <f>Sheet3!D29</f>
        <v>7.5</v>
      </c>
      <c r="AL7" s="17">
        <f>Sheet3!D30</f>
        <v>7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1.357179215336298</v>
      </c>
      <c r="C8" s="34">
        <f>(sheet!E18-sheet!E15)/sheet!E35</f>
        <v>1.3069172303031944</v>
      </c>
      <c r="D8" s="34">
        <f>sheet!E12/sheet!E35</f>
        <v>0.92671386406067702</v>
      </c>
      <c r="E8" s="34">
        <f>Sheet2!E20/sheet!E35</f>
        <v>0.13326155944887952</v>
      </c>
      <c r="F8" s="34">
        <f>sheet!E18/sheet!E35</f>
        <v>1.357179215336298</v>
      </c>
      <c r="G8" s="29"/>
      <c r="H8" s="35">
        <f>Sheet1!E33/sheet!E51</f>
        <v>2.1135556725029019E-2</v>
      </c>
      <c r="I8" s="35">
        <f>Sheet1!E33/Sheet1!E12</f>
        <v>0.13463430656618844</v>
      </c>
      <c r="J8" s="35">
        <f>Sheet1!E12/sheet!E27</f>
        <v>5.616828597747401E-2</v>
      </c>
      <c r="K8" s="35">
        <f>Sheet1!E30/sheet!E27</f>
        <v>-1.2617709945604363E-2</v>
      </c>
      <c r="L8" s="35">
        <f>Sheet1!E38</f>
        <v>-1.34</v>
      </c>
      <c r="M8" s="29"/>
      <c r="N8" s="35">
        <f>sheet!E40/sheet!E27</f>
        <v>0.64220586512238209</v>
      </c>
      <c r="O8" s="35">
        <f>sheet!E51/sheet!E27</f>
        <v>0.35779413487761796</v>
      </c>
      <c r="P8" s="35">
        <f>sheet!E40/sheet!E51</f>
        <v>1.7949032768299737</v>
      </c>
      <c r="Q8" s="34">
        <f>Sheet1!E24/Sheet1!E26</f>
        <v>0.13241323554888262</v>
      </c>
      <c r="R8" s="34">
        <f>ABS(Sheet2!E20/(Sheet1!E26+Sheet2!E30))</f>
        <v>7.7954605398422874E-2</v>
      </c>
      <c r="S8" s="34">
        <f>sheet!E40/Sheet1!E43</f>
        <v>18.903037570991177</v>
      </c>
      <c r="T8" s="34">
        <f>Sheet2!E20/sheet!E40</f>
        <v>1.8917922168444654E-2</v>
      </c>
      <c r="U8" s="12"/>
      <c r="V8" s="34">
        <f>ABS(Sheet1!E15/sheet!E15)</f>
        <v>3.3087966519217016</v>
      </c>
      <c r="W8" s="34">
        <f>Sheet1!E12/sheet!E14</f>
        <v>2.8009337158582399</v>
      </c>
      <c r="X8" s="34">
        <f>Sheet1!E12/sheet!E27</f>
        <v>5.616828597747401E-2</v>
      </c>
      <c r="Y8" s="34">
        <f>Sheet1!E12/(sheet!E18-sheet!E35)</f>
        <v>1.7248930867308268</v>
      </c>
      <c r="Z8" s="12"/>
      <c r="AA8" s="36">
        <f>Sheet1!E43</f>
        <v>839.71699999999998</v>
      </c>
      <c r="AB8" s="36" t="str">
        <f>Sheet3!E17</f>
        <v>14.0x</v>
      </c>
      <c r="AC8" s="36" t="str">
        <f>Sheet3!E18</f>
        <v>15.5x</v>
      </c>
      <c r="AD8" s="36" t="str">
        <f>Sheet3!E20</f>
        <v>13.0x</v>
      </c>
      <c r="AE8" s="36" t="str">
        <f>Sheet3!E21</f>
        <v>2.2x</v>
      </c>
      <c r="AF8" s="36" t="str">
        <f>Sheet3!E22</f>
        <v>9.4x</v>
      </c>
      <c r="AG8" s="36" t="str">
        <f>Sheet3!E24</f>
        <v>44.1x</v>
      </c>
      <c r="AH8" s="36" t="str">
        <f>Sheet3!E25</f>
        <v>13.2x</v>
      </c>
      <c r="AI8" s="36" t="str">
        <f>Sheet3!E31</f>
        <v/>
      </c>
      <c r="AK8" s="36">
        <f>Sheet3!E29</f>
        <v>5.6</v>
      </c>
      <c r="AL8" s="36">
        <f>Sheet3!E30</f>
        <v>4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1.2216772268888654</v>
      </c>
      <c r="C9" s="31">
        <f>(sheet!F18-sheet!F15)/sheet!F35</f>
        <v>1.1491527712144738</v>
      </c>
      <c r="D9" s="31">
        <f>sheet!F12/sheet!F35</f>
        <v>0.67600338184284714</v>
      </c>
      <c r="E9" s="31">
        <f>Sheet2!F20/sheet!F35</f>
        <v>1.0747548003201821</v>
      </c>
      <c r="F9" s="31">
        <f>sheet!F18/sheet!F35</f>
        <v>1.2216772268888654</v>
      </c>
      <c r="G9" s="29"/>
      <c r="H9" s="32">
        <f>Sheet1!F33/sheet!F51</f>
        <v>6.0405520764963583E-2</v>
      </c>
      <c r="I9" s="32">
        <f>Sheet1!F33/Sheet1!F12</f>
        <v>9.2567052970414843E-2</v>
      </c>
      <c r="J9" s="32">
        <f>Sheet1!F12/sheet!F27</f>
        <v>0.22009546826578771</v>
      </c>
      <c r="K9" s="32">
        <f>Sheet1!F30/sheet!F27</f>
        <v>2.7793035146989244E-2</v>
      </c>
      <c r="L9" s="32">
        <f>Sheet1!F38</f>
        <v>0.71</v>
      </c>
      <c r="M9" s="29"/>
      <c r="N9" s="32">
        <f>sheet!F40/sheet!F27</f>
        <v>0.66271975456050503</v>
      </c>
      <c r="O9" s="32">
        <f>sheet!F51/sheet!F27</f>
        <v>0.33728024543949497</v>
      </c>
      <c r="P9" s="32">
        <f>sheet!F40/sheet!F51</f>
        <v>1.964893478113265</v>
      </c>
      <c r="Q9" s="31">
        <f>Sheet1!F24/Sheet1!F26</f>
        <v>-2.3688819071935536</v>
      </c>
      <c r="R9" s="31">
        <f>ABS(Sheet2!F20/(Sheet1!F26+Sheet2!F30))</f>
        <v>0.38614152304094451</v>
      </c>
      <c r="S9" s="31">
        <f>sheet!F40/Sheet1!F43</f>
        <v>7.7459385658033328</v>
      </c>
      <c r="T9" s="31">
        <f>Sheet2!F20/sheet!F40</f>
        <v>9.8742775647139333E-2</v>
      </c>
      <c r="V9" s="31">
        <f>ABS(Sheet1!F15/sheet!F15)</f>
        <v>28.44037339763479</v>
      </c>
      <c r="W9" s="31">
        <f>Sheet1!F12/sheet!F14</f>
        <v>9.6023616735295452</v>
      </c>
      <c r="X9" s="31">
        <f>Sheet1!F12/sheet!F27</f>
        <v>0.22009546826578771</v>
      </c>
      <c r="Y9" s="31">
        <f>Sheet1!F12/(sheet!F18-sheet!F35)</f>
        <v>16.306628111685697</v>
      </c>
      <c r="AA9" s="17" t="str">
        <f>Sheet1!F43</f>
        <v>2,185.558</v>
      </c>
      <c r="AB9" s="17" t="str">
        <f>Sheet3!F17</f>
        <v>15.8x</v>
      </c>
      <c r="AC9" s="17" t="str">
        <f>Sheet3!F18</f>
        <v>18.0x</v>
      </c>
      <c r="AD9" s="17" t="str">
        <f>Sheet3!F20</f>
        <v>15.3x</v>
      </c>
      <c r="AE9" s="17" t="str">
        <f>Sheet3!F21</f>
        <v>1.4x</v>
      </c>
      <c r="AF9" s="17" t="str">
        <f>Sheet3!F22</f>
        <v>6.2x</v>
      </c>
      <c r="AG9" s="17" t="str">
        <f>Sheet3!F24</f>
        <v>-17.9x</v>
      </c>
      <c r="AH9" s="17" t="str">
        <f>Sheet3!F25</f>
        <v>11.8x</v>
      </c>
      <c r="AI9" s="17">
        <f>Sheet3!F31</f>
        <v>0.36070000000000002</v>
      </c>
      <c r="AK9" s="17">
        <f>Sheet3!F29</f>
        <v>6.3</v>
      </c>
      <c r="AL9" s="17">
        <f>Sheet3!F30</f>
        <v>6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1.7320563037904919</v>
      </c>
      <c r="C10" s="34">
        <f>(sheet!G18-sheet!G15)/sheet!G35</f>
        <v>1.6727520556640862</v>
      </c>
      <c r="D10" s="34">
        <f>sheet!G12/sheet!G35</f>
        <v>1.2062442488153176</v>
      </c>
      <c r="E10" s="34">
        <f>Sheet2!G20/sheet!G35</f>
        <v>1.0324606705081711</v>
      </c>
      <c r="F10" s="34">
        <f>sheet!G18/sheet!G35</f>
        <v>1.7320563037904919</v>
      </c>
      <c r="G10" s="29"/>
      <c r="H10" s="35">
        <f>Sheet1!G33/sheet!G51</f>
        <v>9.078046703854184E-2</v>
      </c>
      <c r="I10" s="35">
        <f>Sheet1!G33/Sheet1!G12</f>
        <v>0.14857691260373909</v>
      </c>
      <c r="J10" s="35">
        <f>Sheet1!G12/sheet!G27</f>
        <v>0.2167854599872639</v>
      </c>
      <c r="K10" s="35">
        <f>Sheet1!G30/sheet!G27</f>
        <v>4.9987193014932506E-2</v>
      </c>
      <c r="L10" s="35">
        <f>Sheet1!G38</f>
        <v>1.99</v>
      </c>
      <c r="M10" s="29"/>
      <c r="N10" s="35">
        <f>sheet!G40/sheet!G27</f>
        <v>0.64519554268635482</v>
      </c>
      <c r="O10" s="35">
        <f>sheet!G51/sheet!G27</f>
        <v>0.35480445731364513</v>
      </c>
      <c r="P10" s="35">
        <f>sheet!G40/sheet!G51</f>
        <v>1.8184538818124418</v>
      </c>
      <c r="Q10" s="34">
        <f>Sheet1!G24/Sheet1!G26</f>
        <v>-3.5695929018955606</v>
      </c>
      <c r="R10" s="34">
        <f>ABS(Sheet2!G20/(Sheet1!G26+Sheet2!G30))</f>
        <v>2.3277478387006414</v>
      </c>
      <c r="S10" s="34">
        <f>sheet!G40/Sheet1!G43</f>
        <v>6.7280804407462931</v>
      </c>
      <c r="T10" s="34">
        <f>Sheet2!G20/sheet!G40</f>
        <v>0.10130234185678605</v>
      </c>
      <c r="U10" s="12"/>
      <c r="V10" s="34">
        <f>ABS(Sheet1!G15/sheet!G15)</f>
        <v>30.376190179849399</v>
      </c>
      <c r="W10" s="34">
        <f>Sheet1!G12/sheet!G14</f>
        <v>10.275090988284106</v>
      </c>
      <c r="X10" s="34">
        <f>Sheet1!G12/sheet!G27</f>
        <v>0.2167854599872639</v>
      </c>
      <c r="Y10" s="34">
        <f>Sheet1!G12/(sheet!G18-sheet!G35)</f>
        <v>4.6778720522425061</v>
      </c>
      <c r="Z10" s="12"/>
      <c r="AA10" s="36" t="str">
        <f>Sheet1!G43</f>
        <v>2,462.732</v>
      </c>
      <c r="AB10" s="36" t="str">
        <f>Sheet3!G17</f>
        <v>13.5x</v>
      </c>
      <c r="AC10" s="36" t="str">
        <f>Sheet3!G18</f>
        <v>15.0x</v>
      </c>
      <c r="AD10" s="36" t="str">
        <f>Sheet3!G20</f>
        <v>16.0x</v>
      </c>
      <c r="AE10" s="36" t="str">
        <f>Sheet3!G21</f>
        <v>1.5x</v>
      </c>
      <c r="AF10" s="36" t="str">
        <f>Sheet3!G22</f>
        <v>5.8x</v>
      </c>
      <c r="AG10" s="36" t="str">
        <f>Sheet3!G24</f>
        <v>40.0x</v>
      </c>
      <c r="AH10" s="36" t="str">
        <f>Sheet3!G25</f>
        <v>12.9x</v>
      </c>
      <c r="AI10" s="36">
        <f>Sheet3!G31</f>
        <v>0.91310000000000002</v>
      </c>
      <c r="AK10" s="36">
        <f>Sheet3!G29</f>
        <v>7.4</v>
      </c>
      <c r="AL10" s="36">
        <f>Sheet3!G30</f>
        <v>8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1.057401801072646</v>
      </c>
      <c r="C11" s="31">
        <f>(sheet!H18-sheet!H15)/sheet!H35</f>
        <v>1.0102717950024247</v>
      </c>
      <c r="D11" s="31">
        <f>sheet!H12/sheet!H35</f>
        <v>0.66283981584592111</v>
      </c>
      <c r="E11" s="31">
        <f>Sheet2!H20/sheet!H35</f>
        <v>0.84048342608484183</v>
      </c>
      <c r="F11" s="31">
        <f>sheet!H18/sheet!H35</f>
        <v>1.057401801072646</v>
      </c>
      <c r="G11" s="29"/>
      <c r="H11" s="32">
        <f>Sheet1!H33/sheet!H51</f>
        <v>0.14207407546924997</v>
      </c>
      <c r="I11" s="32">
        <f>Sheet1!H33/Sheet1!H12</f>
        <v>0.14160838158000633</v>
      </c>
      <c r="J11" s="32">
        <f>Sheet1!H12/sheet!H27</f>
        <v>0.21560495545393046</v>
      </c>
      <c r="K11" s="32">
        <f>Sheet1!H30/sheet!H27</f>
        <v>5.8188854977069146E-2</v>
      </c>
      <c r="L11" s="32">
        <f>Sheet1!H38</f>
        <v>3.32</v>
      </c>
      <c r="M11" s="29"/>
      <c r="N11" s="32">
        <f>sheet!H40/sheet!H27</f>
        <v>0.78510175975722918</v>
      </c>
      <c r="O11" s="32">
        <f>sheet!H51/sheet!H27</f>
        <v>0.21489824024277093</v>
      </c>
      <c r="P11" s="32">
        <f>sheet!H40/sheet!H51</f>
        <v>3.6533652340302938</v>
      </c>
      <c r="Q11" s="31">
        <f>Sheet1!H24/Sheet1!H26</f>
        <v>-3.1503912652385262</v>
      </c>
      <c r="R11" s="31">
        <f>ABS(Sheet2!H20/(Sheet1!H26+Sheet2!H30))</f>
        <v>0.42747383458293731</v>
      </c>
      <c r="S11" s="31">
        <f>sheet!H40/Sheet1!H43</f>
        <v>8.0226276662234444</v>
      </c>
      <c r="T11" s="31">
        <f>Sheet2!H20/sheet!H40</f>
        <v>8.3478351277369606E-2</v>
      </c>
      <c r="V11" s="31">
        <f>ABS(Sheet1!H15/sheet!H15)</f>
        <v>29.84609579751379</v>
      </c>
      <c r="W11" s="31">
        <f>Sheet1!H12/sheet!H14</f>
        <v>9.357871124948355</v>
      </c>
      <c r="X11" s="31">
        <f>Sheet1!H12/sheet!H27</f>
        <v>0.21560495545393046</v>
      </c>
      <c r="Y11" s="31">
        <f>Sheet1!H12/(sheet!H18-sheet!H35)</f>
        <v>48.168437534014892</v>
      </c>
      <c r="AA11" s="17" t="str">
        <f>Sheet1!H43</f>
        <v>2,611.184</v>
      </c>
      <c r="AB11" s="17" t="str">
        <f>Sheet3!H17</f>
        <v>14.3x</v>
      </c>
      <c r="AC11" s="17" t="str">
        <f>Sheet3!H18</f>
        <v>15.7x</v>
      </c>
      <c r="AD11" s="17" t="str">
        <f>Sheet3!H20</f>
        <v>17.1x</v>
      </c>
      <c r="AE11" s="17" t="str">
        <f>Sheet3!H21</f>
        <v>1.5x</v>
      </c>
      <c r="AF11" s="17" t="str">
        <f>Sheet3!H22</f>
        <v>6.4x</v>
      </c>
      <c r="AG11" s="17" t="str">
        <f>Sheet3!H24</f>
        <v>42.5x</v>
      </c>
      <c r="AH11" s="17" t="str">
        <f>Sheet3!H25</f>
        <v>13.4x</v>
      </c>
      <c r="AI11" s="17">
        <f>Sheet3!H31</f>
        <v>1.056</v>
      </c>
      <c r="AK11" s="17">
        <f>Sheet3!H29</f>
        <v>7.1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1.0653408203998975</v>
      </c>
      <c r="C12" s="34">
        <f>(sheet!I18-sheet!I15)/sheet!I35</f>
        <v>1.0120735192196024</v>
      </c>
      <c r="D12" s="34">
        <f>sheet!I12/sheet!I35</f>
        <v>0.64843758130009388</v>
      </c>
      <c r="E12" s="34">
        <f>Sheet2!I20/sheet!I35</f>
        <v>0.82741485994010067</v>
      </c>
      <c r="F12" s="34">
        <f>sheet!I18/sheet!I35</f>
        <v>1.0653408203998975</v>
      </c>
      <c r="G12" s="29"/>
      <c r="H12" s="35">
        <f>Sheet1!I33/sheet!I51</f>
        <v>0.16915426512271547</v>
      </c>
      <c r="I12" s="35">
        <f>Sheet1!I33/Sheet1!I12</f>
        <v>0.1142430771158002</v>
      </c>
      <c r="J12" s="35">
        <f>Sheet1!I12/sheet!I27</f>
        <v>0.26597488395013802</v>
      </c>
      <c r="K12" s="35">
        <f>Sheet1!I30/sheet!I27</f>
        <v>5.6799559087273993E-2</v>
      </c>
      <c r="L12" s="35">
        <f>Sheet1!I38</f>
        <v>3.35</v>
      </c>
      <c r="M12" s="29"/>
      <c r="N12" s="35">
        <f>sheet!I40/sheet!I27</f>
        <v>0.82036643886515304</v>
      </c>
      <c r="O12" s="35">
        <f>sheet!I51/sheet!I27</f>
        <v>0.17963359750898275</v>
      </c>
      <c r="P12" s="35">
        <f>sheet!I40/sheet!I51</f>
        <v>4.5668875435405667</v>
      </c>
      <c r="Q12" s="34">
        <f>Sheet1!I24/Sheet1!I26</f>
        <v>-3.5831795076848918</v>
      </c>
      <c r="R12" s="34">
        <f>ABS(Sheet2!I20/(Sheet1!I26+Sheet2!I30))</f>
        <v>1.9129720320520454</v>
      </c>
      <c r="S12" s="34">
        <f>sheet!I40/Sheet1!I43</f>
        <v>7.7682195368599718</v>
      </c>
      <c r="T12" s="34">
        <f>Sheet2!I20/sheet!I40</f>
        <v>7.0507788901665883E-2</v>
      </c>
      <c r="U12" s="12"/>
      <c r="V12" s="34">
        <f>ABS(Sheet1!I15/sheet!I15)</f>
        <v>29.866518842674896</v>
      </c>
      <c r="W12" s="34">
        <f>Sheet1!I12/sheet!I14</f>
        <v>11.851769370035221</v>
      </c>
      <c r="X12" s="34">
        <f>Sheet1!I12/sheet!I27</f>
        <v>0.26597488395013802</v>
      </c>
      <c r="Y12" s="34">
        <f>Sheet1!I12/(sheet!I18-sheet!I35)</f>
        <v>58.228336173533592</v>
      </c>
      <c r="Z12" s="12"/>
      <c r="AA12" s="36" t="str">
        <f>Sheet1!I43</f>
        <v>2,903.312</v>
      </c>
      <c r="AB12" s="36" t="str">
        <f>Sheet3!I17</f>
        <v>12.2x</v>
      </c>
      <c r="AC12" s="36" t="str">
        <f>Sheet3!I18</f>
        <v>13.4x</v>
      </c>
      <c r="AD12" s="36" t="str">
        <f>Sheet3!I20</f>
        <v>13.3x</v>
      </c>
      <c r="AE12" s="36" t="str">
        <f>Sheet3!I21</f>
        <v>1.6x</v>
      </c>
      <c r="AF12" s="36" t="str">
        <f>Sheet3!I22</f>
        <v>5.0x</v>
      </c>
      <c r="AG12" s="36" t="str">
        <f>Sheet3!I24</f>
        <v>15.6x</v>
      </c>
      <c r="AH12" s="36" t="str">
        <f>Sheet3!I25</f>
        <v>11.2x</v>
      </c>
      <c r="AI12" s="36">
        <f>Sheet3!I31</f>
        <v>2.4569999999999999</v>
      </c>
      <c r="AK12" s="36">
        <f>Sheet3!I29</f>
        <v>7.3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1.289489392799259</v>
      </c>
      <c r="C13" s="31">
        <f>(sheet!J18-sheet!J15)/sheet!J35</f>
        <v>1.2401647335899515</v>
      </c>
      <c r="D13" s="31">
        <f>sheet!J12/sheet!J35</f>
        <v>0.90017627416647372</v>
      </c>
      <c r="E13" s="31">
        <f>Sheet2!J20/sheet!J35</f>
        <v>0.86670588894998835</v>
      </c>
      <c r="F13" s="31">
        <f>sheet!J18/sheet!J35</f>
        <v>1.289489392799259</v>
      </c>
      <c r="G13" s="29"/>
      <c r="H13" s="32">
        <f>Sheet1!J33/sheet!J51</f>
        <v>0.15097439202324514</v>
      </c>
      <c r="I13" s="32">
        <f>Sheet1!J33/Sheet1!J12</f>
        <v>0.11475994781895635</v>
      </c>
      <c r="J13" s="32">
        <f>Sheet1!J12/sheet!J27</f>
        <v>0.25058138261327079</v>
      </c>
      <c r="K13" s="32">
        <f>Sheet1!J30/sheet!J27</f>
        <v>4.9686928218121533E-2</v>
      </c>
      <c r="L13" s="32">
        <f>Sheet1!J38</f>
        <v>3.12</v>
      </c>
      <c r="M13" s="29"/>
      <c r="N13" s="32">
        <f>sheet!J40/sheet!J27</f>
        <v>0.80952593345318269</v>
      </c>
      <c r="O13" s="32">
        <f>sheet!J51/sheet!J27</f>
        <v>0.19047406654681737</v>
      </c>
      <c r="P13" s="32">
        <f>sheet!J40/sheet!J51</f>
        <v>4.2500585414561209</v>
      </c>
      <c r="Q13" s="31">
        <f>Sheet1!J24/Sheet1!J26</f>
        <v>-3.729321349108349</v>
      </c>
      <c r="R13" s="31">
        <f>ABS(Sheet2!J20/(Sheet1!J26+Sheet2!J30))</f>
        <v>0.527519593743764</v>
      </c>
      <c r="S13" s="31">
        <f>sheet!J40/Sheet1!J43</f>
        <v>8.1830917117531143</v>
      </c>
      <c r="T13" s="31">
        <f>Sheet2!J20/sheet!J40</f>
        <v>8.1542447706806256E-2</v>
      </c>
      <c r="V13" s="31">
        <f>ABS(Sheet1!J15/sheet!J15)</f>
        <v>38.226242974888379</v>
      </c>
      <c r="W13" s="31">
        <f>Sheet1!J12/sheet!J14</f>
        <v>10.631881444504199</v>
      </c>
      <c r="X13" s="31">
        <f>Sheet1!J12/sheet!J27</f>
        <v>0.25058138261327079</v>
      </c>
      <c r="Y13" s="31">
        <f>Sheet1!J12/(sheet!J18-sheet!J35)</f>
        <v>11.365103193596562</v>
      </c>
      <c r="AA13" s="17" t="str">
        <f>Sheet1!J43</f>
        <v>2,872.26</v>
      </c>
      <c r="AB13" s="17" t="str">
        <f>Sheet3!J17</f>
        <v>15.2x</v>
      </c>
      <c r="AC13" s="17" t="str">
        <f>Sheet3!J18</f>
        <v>16.5x</v>
      </c>
      <c r="AD13" s="17" t="str">
        <f>Sheet3!J20</f>
        <v>17.9x</v>
      </c>
      <c r="AE13" s="17" t="str">
        <f>Sheet3!J21</f>
        <v>1.8x</v>
      </c>
      <c r="AF13" s="17" t="str">
        <f>Sheet3!J22</f>
        <v>6.0x</v>
      </c>
      <c r="AG13" s="17" t="str">
        <f>Sheet3!J24</f>
        <v>29.7x</v>
      </c>
      <c r="AH13" s="17" t="str">
        <f>Sheet3!J25</f>
        <v>12.5x</v>
      </c>
      <c r="AI13" s="17">
        <f>Sheet3!J31</f>
        <v>2.597</v>
      </c>
      <c r="AK13" s="17">
        <f>Sheet3!J29</f>
        <v>6.7</v>
      </c>
      <c r="AL13" s="17">
        <f>Sheet3!J30</f>
        <v>5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1.4141165278448651</v>
      </c>
      <c r="C14" s="34">
        <f>(sheet!K18-sheet!K15)/sheet!K35</f>
        <v>1.3541541491421323</v>
      </c>
      <c r="D14" s="34">
        <f>sheet!K12/sheet!K35</f>
        <v>0.97439110833598408</v>
      </c>
      <c r="E14" s="34">
        <f>Sheet2!K20/sheet!K35</f>
        <v>0.5752656660501172</v>
      </c>
      <c r="F14" s="34">
        <f>sheet!K18/sheet!K35</f>
        <v>1.4141165278448651</v>
      </c>
      <c r="G14" s="29"/>
      <c r="H14" s="35">
        <f>Sheet1!K33/sheet!K51</f>
        <v>0.13061002075116032</v>
      </c>
      <c r="I14" s="35">
        <f>Sheet1!K33/Sheet1!K12</f>
        <v>9.7826061164147146E-2</v>
      </c>
      <c r="J14" s="35">
        <f>Sheet1!K12/sheet!K27</f>
        <v>0.21811478263509892</v>
      </c>
      <c r="K14" s="35">
        <f>Sheet1!K30/sheet!K27</f>
        <v>3.2927954023734114E-2</v>
      </c>
      <c r="L14" s="35">
        <f>Sheet1!K38</f>
        <v>2.0499999999999998</v>
      </c>
      <c r="M14" s="29"/>
      <c r="N14" s="35">
        <f>sheet!K40/sheet!K27</f>
        <v>0.83663347239709185</v>
      </c>
      <c r="O14" s="35">
        <f>sheet!K51/sheet!K27</f>
        <v>0.16336656210719033</v>
      </c>
      <c r="P14" s="35">
        <f>sheet!K40/sheet!K51</f>
        <v>5.1212038841103134</v>
      </c>
      <c r="Q14" s="34">
        <f>Sheet1!K24/Sheet1!K26</f>
        <v>-2.606300540386671</v>
      </c>
      <c r="R14" s="34">
        <f>ABS(Sheet2!K20/(Sheet1!K26+Sheet2!K30))</f>
        <v>0.17657213216568712</v>
      </c>
      <c r="S14" s="34">
        <f>sheet!K40/Sheet1!K43</f>
        <v>10.711636814239045</v>
      </c>
      <c r="T14" s="34">
        <f>Sheet2!K20/sheet!K40</f>
        <v>4.833124072368495E-2</v>
      </c>
      <c r="U14" s="12"/>
      <c r="V14" s="34">
        <f>ABS(Sheet1!K15/sheet!K15)</f>
        <v>31.197999214093915</v>
      </c>
      <c r="W14" s="34">
        <f>Sheet1!K12/sheet!K14</f>
        <v>9.2686589923711562</v>
      </c>
      <c r="X14" s="34">
        <f>Sheet1!K12/sheet!K27</f>
        <v>0.21811478263509892</v>
      </c>
      <c r="Y14" s="34">
        <f>Sheet1!K12/(sheet!K18-sheet!K35)</f>
        <v>7.4932083948246531</v>
      </c>
      <c r="Z14" s="12"/>
      <c r="AA14" s="36" t="str">
        <f>Sheet1!K43</f>
        <v>2,263.635</v>
      </c>
      <c r="AB14" s="36" t="str">
        <f>Sheet3!K17</f>
        <v>17.2x</v>
      </c>
      <c r="AC14" s="36" t="str">
        <f>Sheet3!K18</f>
        <v>19.1x</v>
      </c>
      <c r="AD14" s="36" t="str">
        <f>Sheet3!K20</f>
        <v>21.1x</v>
      </c>
      <c r="AE14" s="36" t="str">
        <f>Sheet3!K21</f>
        <v>1.8x</v>
      </c>
      <c r="AF14" s="36" t="str">
        <f>Sheet3!K22</f>
        <v>6.4x</v>
      </c>
      <c r="AG14" s="36" t="str">
        <f>Sheet3!K24</f>
        <v>33.2x</v>
      </c>
      <c r="AH14" s="36" t="str">
        <f>Sheet3!K25</f>
        <v>12.0x</v>
      </c>
      <c r="AI14" s="36">
        <f>Sheet3!K31</f>
        <v>2.6465999999999998</v>
      </c>
      <c r="AK14" s="36">
        <f>Sheet3!K29</f>
        <v>6.1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0.96698609180528616</v>
      </c>
      <c r="C15" s="31">
        <f>(sheet!L18-sheet!L15)/sheet!L35</f>
        <v>0.91586782309318693</v>
      </c>
      <c r="D15" s="31">
        <f>sheet!L12/sheet!L35</f>
        <v>0.57880727829485346</v>
      </c>
      <c r="E15" s="31">
        <f>Sheet2!L20/sheet!L35</f>
        <v>0.91906305702364055</v>
      </c>
      <c r="F15" s="31">
        <f>sheet!L18/sheet!L35</f>
        <v>0.96698609180528616</v>
      </c>
      <c r="G15" s="29"/>
      <c r="H15" s="32">
        <f>Sheet1!L33/sheet!L51</f>
        <v>0.21749283798766642</v>
      </c>
      <c r="I15" s="32">
        <f>Sheet1!L33/Sheet1!L12</f>
        <v>0.14601844418557286</v>
      </c>
      <c r="J15" s="32">
        <f>Sheet1!L12/sheet!L27</f>
        <v>0.24688119827738236</v>
      </c>
      <c r="K15" s="32">
        <f>Sheet1!L30/sheet!L27</f>
        <v>5.3901744172122422E-2</v>
      </c>
      <c r="L15" s="32">
        <f>Sheet1!L38</f>
        <v>3.42</v>
      </c>
      <c r="M15" s="29"/>
      <c r="N15" s="32">
        <f>sheet!L40/sheet!L27</f>
        <v>0.83425105486380391</v>
      </c>
      <c r="O15" s="32">
        <f>sheet!L51/sheet!L27</f>
        <v>0.16574894513619612</v>
      </c>
      <c r="P15" s="32">
        <f>sheet!L40/sheet!L51</f>
        <v>5.0332209003097956</v>
      </c>
      <c r="Q15" s="31">
        <f>Sheet1!L24/Sheet1!L26</f>
        <v>-3.6990078109829811</v>
      </c>
      <c r="R15" s="31">
        <f>ABS(Sheet2!L20/(Sheet1!L26+Sheet2!L30))</f>
        <v>1.2381635564783537</v>
      </c>
      <c r="S15" s="31">
        <f>sheet!L40/Sheet1!L43</f>
        <v>9.1261183881961614</v>
      </c>
      <c r="T15" s="31">
        <f>Sheet2!L20/sheet!L40</f>
        <v>8.9001196018599668E-2</v>
      </c>
      <c r="V15" s="31">
        <f>ABS(Sheet1!L15/sheet!L15)</f>
        <v>35.052044977140739</v>
      </c>
      <c r="W15" s="31">
        <f>Sheet1!L12/sheet!L14</f>
        <v>10.491772420912017</v>
      </c>
      <c r="X15" s="31">
        <f>Sheet1!L12/sheet!L27</f>
        <v>0.24688119827738236</v>
      </c>
      <c r="Y15" s="31">
        <f>Sheet1!L12/(sheet!L18-sheet!L35)</f>
        <v>-92.56435504649194</v>
      </c>
      <c r="AA15" s="17" t="str">
        <f>Sheet1!L43</f>
        <v>2,687.126</v>
      </c>
      <c r="AB15" s="17" t="str">
        <f>Sheet3!L17</f>
        <v>16.0x</v>
      </c>
      <c r="AC15" s="17" t="str">
        <f>Sheet3!L18</f>
        <v>17.8x</v>
      </c>
      <c r="AD15" s="17" t="str">
        <f>Sheet3!L20</f>
        <v>18.9x</v>
      </c>
      <c r="AE15" s="17" t="str">
        <f>Sheet3!L21</f>
        <v>1.8x</v>
      </c>
      <c r="AF15" s="17" t="str">
        <f>Sheet3!L22</f>
        <v>6.0x</v>
      </c>
      <c r="AG15" s="17" t="str">
        <f>Sheet3!L24</f>
        <v>25.5x</v>
      </c>
      <c r="AH15" s="17" t="str">
        <f>Sheet3!L25</f>
        <v>11.1x</v>
      </c>
      <c r="AI15" s="17">
        <f>Sheet3!L31</f>
        <v>2.6808000000000001</v>
      </c>
      <c r="AK15" s="17">
        <f>Sheet3!L29</f>
        <v>6.1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0.96786410132364931</v>
      </c>
      <c r="C16" s="34">
        <f>(sheet!M18-sheet!M15)/sheet!M35</f>
        <v>0.90500977675763483</v>
      </c>
      <c r="D16" s="34">
        <f>sheet!M12/sheet!M35</f>
        <v>0.55671077900618438</v>
      </c>
      <c r="E16" s="34">
        <f>Sheet2!M20/sheet!M35</f>
        <v>0.7041590138494177</v>
      </c>
      <c r="F16" s="34">
        <f>sheet!M18/sheet!M35</f>
        <v>0.96786410132364931</v>
      </c>
      <c r="G16" s="29"/>
      <c r="H16" s="35">
        <f>Sheet1!M33/sheet!M51</f>
        <v>0.23617624781112712</v>
      </c>
      <c r="I16" s="35">
        <f>Sheet1!M33/Sheet1!M12</f>
        <v>0.15495776584469162</v>
      </c>
      <c r="J16" s="35">
        <f>Sheet1!M12/sheet!M27</f>
        <v>0.28598435422835905</v>
      </c>
      <c r="K16" s="35">
        <f>Sheet1!M30/sheet!M27</f>
        <v>6.515431545860699E-2</v>
      </c>
      <c r="L16" s="35">
        <f>Sheet1!M38</f>
        <v>4.45</v>
      </c>
      <c r="M16" s="29"/>
      <c r="N16" s="35">
        <f>sheet!M40/sheet!M27</f>
        <v>0.81236260204623534</v>
      </c>
      <c r="O16" s="35">
        <f>sheet!M51/sheet!M27</f>
        <v>0.18763739795376469</v>
      </c>
      <c r="P16" s="35">
        <f>sheet!M40/sheet!M51</f>
        <v>4.3294279866661105</v>
      </c>
      <c r="Q16" s="34">
        <f>Sheet1!M24/Sheet1!M26</f>
        <v>-3.5609771982456992</v>
      </c>
      <c r="R16" s="34">
        <f>ABS(Sheet2!M20/(Sheet1!M26+Sheet2!M30))</f>
        <v>2.376397942812448</v>
      </c>
      <c r="S16" s="34">
        <f>sheet!M40/Sheet1!M43</f>
        <v>8.3497524105635925</v>
      </c>
      <c r="T16" s="34">
        <f>Sheet2!M20/sheet!M40</f>
        <v>8.0636452822031621E-2</v>
      </c>
      <c r="U16" s="12"/>
      <c r="V16" s="34">
        <f>ABS(Sheet1!M15/sheet!M15)</f>
        <v>29.37599888935166</v>
      </c>
      <c r="W16" s="34">
        <f>Sheet1!M12/sheet!M14</f>
        <v>10.594466664661834</v>
      </c>
      <c r="X16" s="34">
        <f>Sheet1!M12/sheet!M27</f>
        <v>0.28598435422835905</v>
      </c>
      <c r="Y16" s="34">
        <f>Sheet1!M12/(sheet!M18-sheet!M35)</f>
        <v>-95.662390841551669</v>
      </c>
      <c r="Z16" s="12"/>
      <c r="AA16" s="36" t="str">
        <f>Sheet1!M43</f>
        <v>2,996.291</v>
      </c>
      <c r="AB16" s="36" t="str">
        <f>Sheet3!M17</f>
        <v>16.6x</v>
      </c>
      <c r="AC16" s="36" t="str">
        <f>Sheet3!M18</f>
        <v>18.1x</v>
      </c>
      <c r="AD16" s="36" t="str">
        <f>Sheet3!M20</f>
        <v>19.3x</v>
      </c>
      <c r="AE16" s="36" t="str">
        <f>Sheet3!M21</f>
        <v>2.0x</v>
      </c>
      <c r="AF16" s="36" t="str">
        <f>Sheet3!M22</f>
        <v>5.6x</v>
      </c>
      <c r="AG16" s="36" t="str">
        <f>Sheet3!M24</f>
        <v>21.5x</v>
      </c>
      <c r="AH16" s="36" t="str">
        <f>Sheet3!M25</f>
        <v>12.6x</v>
      </c>
      <c r="AI16" s="36">
        <f>Sheet3!M31</f>
        <v>2.9245000000000001</v>
      </c>
      <c r="AK16" s="36">
        <f>Sheet3!M29</f>
        <v>6.3</v>
      </c>
      <c r="AL16" s="36">
        <f>Sheet3!M30</f>
        <v>8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2023-04-24T10:14:31Z</dcterms:created>
  <dcterms:modified xsi:type="dcterms:W3CDTF">2023-05-06T23:53:08Z</dcterms:modified>
  <cp:category/>
  <dc:identifier/>
  <cp:version/>
</cp:coreProperties>
</file>