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Consumer Non-cyclicals/"/>
    </mc:Choice>
  </mc:AlternateContent>
  <xr:revisionPtr revIDLastSave="4" documentId="8_{F667BFCF-8CED-4A66-B803-866C9D7A6E50}" xr6:coauthVersionLast="47" xr6:coauthVersionMax="47" xr10:uidLastSave="{E0842EDD-C140-438E-9B3A-3D43EA87DCE7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<sst xmlns="http://schemas.openxmlformats.org/spreadsheetml/2006/main" count="942" uniqueCount="671">
  <si>
    <t>Brookfield Infrastructure Partners LP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</si>
  <si>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</si>
  <si>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</si>
  <si>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</si>
  <si>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</si>
  <si>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</si>
  <si>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</si>
  <si>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</si>
  <si>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</si>
  <si>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</si>
  <si>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</si>
  <si>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</si>
  <si>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</si>
  <si>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</si>
  <si>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</si>
  <si>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</si>
  <si>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</si>
  <si>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</si>
  <si>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</si>
  <si>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</si>
  <si>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</si>
  <si>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</si>
  <si>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</si>
  <si>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</si>
  <si>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</si>
  <si>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</si>
  <si>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1,055.457</t>
  </si>
  <si>
    <t>1,073.851</t>
  </si>
  <si>
    <t>1,103.188</t>
  </si>
  <si>
    <t>1,777.929</t>
  </si>
  <si>
    <t>1,731.702</t>
  </si>
  <si>
    <t>Short Term Investments</t>
  </si>
  <si>
    <t>1,527.256</t>
  </si>
  <si>
    <t>Accounts Receivable, Net</t>
  </si>
  <si>
    <t>1,425.039</t>
  </si>
  <si>
    <t>2,260.671</t>
  </si>
  <si>
    <t>1,876.82</t>
  </si>
  <si>
    <t>2,372.258</t>
  </si>
  <si>
    <t>3,131.686</t>
  </si>
  <si>
    <t>Inventory</t>
  </si>
  <si>
    <t>Prepaid Expenses</t>
  </si>
  <si>
    <t>Other Current Assets</t>
  </si>
  <si>
    <t>3,434.506</t>
  </si>
  <si>
    <t>1,516.424</t>
  </si>
  <si>
    <t>Total Current Assets</t>
  </si>
  <si>
    <t>1,347.072</t>
  </si>
  <si>
    <t>1,806.589</t>
  </si>
  <si>
    <t>2,154.756</t>
  </si>
  <si>
    <t>2,191.482</t>
  </si>
  <si>
    <t>1,900.871</t>
  </si>
  <si>
    <t>3,106.694</t>
  </si>
  <si>
    <t>7,584.48</t>
  </si>
  <si>
    <t>4,721.951</t>
  </si>
  <si>
    <t>6,191.139</t>
  </si>
  <si>
    <t>9,052.51</t>
  </si>
  <si>
    <t>Property Plant And Equipment, Net</t>
  </si>
  <si>
    <t>8,247.101</t>
  </si>
  <si>
    <t>9,361.838</t>
  </si>
  <si>
    <t>10,589.247</t>
  </si>
  <si>
    <t>11,623.45</t>
  </si>
  <si>
    <t>12,492.697</t>
  </si>
  <si>
    <t>17,490.854</t>
  </si>
  <si>
    <t>29,882.15</t>
  </si>
  <si>
    <t>40,188.113</t>
  </si>
  <si>
    <t>48,880.407</t>
  </si>
  <si>
    <t>50,490.149</t>
  </si>
  <si>
    <t>Real Estate Owned</t>
  </si>
  <si>
    <t/>
  </si>
  <si>
    <t>Capitalized / Purchased Software</t>
  </si>
  <si>
    <t>Long-term Investments</t>
  </si>
  <si>
    <t>2,355.252</t>
  </si>
  <si>
    <t>3,271.548</t>
  </si>
  <si>
    <t>6,281.122</t>
  </si>
  <si>
    <t>7,220.343</t>
  </si>
  <si>
    <t>7,374.677</t>
  </si>
  <si>
    <t>7,230.299</t>
  </si>
  <si>
    <t>7,292.32</t>
  </si>
  <si>
    <t>7,503.461</t>
  </si>
  <si>
    <t>6,542.678</t>
  </si>
  <si>
    <t>8,097.975</t>
  </si>
  <si>
    <t>Goodwill</t>
  </si>
  <si>
    <t>1,635.604</t>
  </si>
  <si>
    <t>5,267.458</t>
  </si>
  <si>
    <t>8,509.005</t>
  </si>
  <si>
    <t>8,441.234</t>
  </si>
  <si>
    <t>11,354.215</t>
  </si>
  <si>
    <t>11,899.867</t>
  </si>
  <si>
    <t>Other Intangibles</t>
  </si>
  <si>
    <t>4,255.814</t>
  </si>
  <si>
    <t>4,140.1</t>
  </si>
  <si>
    <t>4,573.134</t>
  </si>
  <si>
    <t>5,995.691</t>
  </si>
  <si>
    <t>12,438.638</t>
  </si>
  <si>
    <t>15,881.542</t>
  </si>
  <si>
    <t>18,680.077</t>
  </si>
  <si>
    <t>14,972.566</t>
  </si>
  <si>
    <t>17,974.029</t>
  </si>
  <si>
    <t>16,006.397</t>
  </si>
  <si>
    <t>Other Long-term Assets</t>
  </si>
  <si>
    <t>1,215.703</t>
  </si>
  <si>
    <t>1,167.343</t>
  </si>
  <si>
    <t>2,211.466</t>
  </si>
  <si>
    <t>2,583.435</t>
  </si>
  <si>
    <t>3,249.48</t>
  </si>
  <si>
    <t>Total Assets</t>
  </si>
  <si>
    <t>16,659.93</t>
  </si>
  <si>
    <t>19,102.365</t>
  </si>
  <si>
    <t>24,606.958</t>
  </si>
  <si>
    <t>28,568.496</t>
  </si>
  <si>
    <t>37,058.19</t>
  </si>
  <si>
    <t>49,930.968</t>
  </si>
  <si>
    <t>73,115.375</t>
  </si>
  <si>
    <t>78,038.791</t>
  </si>
  <si>
    <t>93,525.903</t>
  </si>
  <si>
    <t>98,796.378</t>
  </si>
  <si>
    <t>Accounts Payable</t>
  </si>
  <si>
    <t>1,263.431</t>
  </si>
  <si>
    <t>1,859.006</t>
  </si>
  <si>
    <t>2,373.523</t>
  </si>
  <si>
    <t>2,534.594</t>
  </si>
  <si>
    <t>Accrued Expenses</t>
  </si>
  <si>
    <t>1,394.777</t>
  </si>
  <si>
    <t>1,888.76</t>
  </si>
  <si>
    <t>Short-term Borrowings</t>
  </si>
  <si>
    <t>Current Portion of LT Debt</t>
  </si>
  <si>
    <t>1,344.505</t>
  </si>
  <si>
    <t>1,793.215</t>
  </si>
  <si>
    <t>2,291.628</t>
  </si>
  <si>
    <t>3,483.78</t>
  </si>
  <si>
    <t>3,772.105</t>
  </si>
  <si>
    <t>Current Portion of Capital Lease Obligations</t>
  </si>
  <si>
    <t>Other Current Liabilities</t>
  </si>
  <si>
    <t>2,902.125</t>
  </si>
  <si>
    <t>1,660.508</t>
  </si>
  <si>
    <t>2,628.958</t>
  </si>
  <si>
    <t>1,998.43</t>
  </si>
  <si>
    <t>Total Current Liabilities</t>
  </si>
  <si>
    <t>1,678.851</t>
  </si>
  <si>
    <t>2,034.372</t>
  </si>
  <si>
    <t>1,966.245</t>
  </si>
  <si>
    <t>3,299.157</t>
  </si>
  <si>
    <t>7,062.487</t>
  </si>
  <si>
    <t>7,028.848</t>
  </si>
  <si>
    <t>10,952.094</t>
  </si>
  <si>
    <t>11,342.039</t>
  </si>
  <si>
    <t>Long-term Debt</t>
  </si>
  <si>
    <t>6,606.817</t>
  </si>
  <si>
    <t>8,026.583</t>
  </si>
  <si>
    <t>9,881.633</t>
  </si>
  <si>
    <t>10,482.053</t>
  </si>
  <si>
    <t>12,232.459</t>
  </si>
  <si>
    <t>19,438.68</t>
  </si>
  <si>
    <t>25,800.996</t>
  </si>
  <si>
    <t>28,084.854</t>
  </si>
  <si>
    <t>33,293.81</t>
  </si>
  <si>
    <t>36,920.863</t>
  </si>
  <si>
    <t>Capital Leases</t>
  </si>
  <si>
    <t>2,085.375</t>
  </si>
  <si>
    <t>4,576.895</t>
  </si>
  <si>
    <t>4,328.486</t>
  </si>
  <si>
    <t>4,111.946</t>
  </si>
  <si>
    <t>Other Non-current Liabilities</t>
  </si>
  <si>
    <t>2,372.25</t>
  </si>
  <si>
    <t>2,803.687</t>
  </si>
  <si>
    <t>3,089.918</t>
  </si>
  <si>
    <t>3,101.914</t>
  </si>
  <si>
    <t>5,920.108</t>
  </si>
  <si>
    <t>7,171.605</t>
  </si>
  <si>
    <t>9,369.904</t>
  </si>
  <si>
    <t>10,771.035</t>
  </si>
  <si>
    <t>11,579.301</t>
  </si>
  <si>
    <t>11,822.691</t>
  </si>
  <si>
    <t>Total Liabilities</t>
  </si>
  <si>
    <t>9,643.042</t>
  </si>
  <si>
    <t>11,781.046</t>
  </si>
  <si>
    <t>14,650.401</t>
  </si>
  <si>
    <t>15,618.339</t>
  </si>
  <si>
    <t>20,118.812</t>
  </si>
  <si>
    <t>29,909.442</t>
  </si>
  <si>
    <t>44,318.762</t>
  </si>
  <si>
    <t>50,461.632</t>
  </si>
  <si>
    <t>60,153.692</t>
  </si>
  <si>
    <t>64,197.539</t>
  </si>
  <si>
    <t>Common Stock</t>
  </si>
  <si>
    <t>3,398.49</t>
  </si>
  <si>
    <t>3,706.982</t>
  </si>
  <si>
    <t>5,155.876</t>
  </si>
  <si>
    <t>5,659.986</t>
  </si>
  <si>
    <t>6,169.031</t>
  </si>
  <si>
    <t>6,703.417</t>
  </si>
  <si>
    <t>7,135.203</t>
  </si>
  <si>
    <t>7,031.393</t>
  </si>
  <si>
    <t>7,680.755</t>
  </si>
  <si>
    <t>8,248.263</t>
  </si>
  <si>
    <t>Additional Paid In Capital</t>
  </si>
  <si>
    <t>Retained Earnings</t>
  </si>
  <si>
    <t>-1,198.102</t>
  </si>
  <si>
    <t>-1,168.423</t>
  </si>
  <si>
    <t>-1,856.841</t>
  </si>
  <si>
    <t>-2,907.48</t>
  </si>
  <si>
    <t>-2,687.126</t>
  </si>
  <si>
    <t>-3,597.445</t>
  </si>
  <si>
    <t>Treasury Stock</t>
  </si>
  <si>
    <t>Other Common Equity Adj</t>
  </si>
  <si>
    <t>1,180.339</t>
  </si>
  <si>
    <t>1,273.533</t>
  </si>
  <si>
    <t>1,276.416</t>
  </si>
  <si>
    <t>1,262.241</t>
  </si>
  <si>
    <t>2,216.721</t>
  </si>
  <si>
    <t>2,622.601</t>
  </si>
  <si>
    <t>Common Equity</t>
  </si>
  <si>
    <t>3,984.912</t>
  </si>
  <si>
    <t>4,091.461</t>
  </si>
  <si>
    <t>5,325.148</t>
  </si>
  <si>
    <t>6,191.743</t>
  </si>
  <si>
    <t>6,244.463</t>
  </si>
  <si>
    <t>6,160.155</t>
  </si>
  <si>
    <t>6,554.778</t>
  </si>
  <si>
    <t>5,386.154</t>
  </si>
  <si>
    <t>7,210.35</t>
  </si>
  <si>
    <t>7,273.419</t>
  </si>
  <si>
    <t>Total Preferred Equity</t>
  </si>
  <si>
    <t>1,277.621</t>
  </si>
  <si>
    <t>1,214.088</t>
  </si>
  <si>
    <t>1,437.835</t>
  </si>
  <si>
    <t>1,439.035</t>
  </si>
  <si>
    <t>1,242.926</t>
  </si>
  <si>
    <t>Minority Interest, Total</t>
  </si>
  <si>
    <t>3,031.975</t>
  </si>
  <si>
    <t>3,229.857</t>
  </si>
  <si>
    <t>4,369.175</t>
  </si>
  <si>
    <t>6,254.856</t>
  </si>
  <si>
    <t>9,946.887</t>
  </si>
  <si>
    <t>12,583.751</t>
  </si>
  <si>
    <t>21,027.747</t>
  </si>
  <si>
    <t>20,753.17</t>
  </si>
  <si>
    <t>24,722.826</t>
  </si>
  <si>
    <t>26,082.493</t>
  </si>
  <si>
    <t>Other Equity</t>
  </si>
  <si>
    <t>Total Equity</t>
  </si>
  <si>
    <t>7,016.888</t>
  </si>
  <si>
    <t>7,321.319</t>
  </si>
  <si>
    <t>9,956.556</t>
  </si>
  <si>
    <t>12,950.156</t>
  </si>
  <si>
    <t>16,939.378</t>
  </si>
  <si>
    <t>20,021.527</t>
  </si>
  <si>
    <t>28,796.613</t>
  </si>
  <si>
    <t>27,577.159</t>
  </si>
  <si>
    <t>33,372.211</t>
  </si>
  <si>
    <t>34,598.838</t>
  </si>
  <si>
    <t>Total Liabilities And Equity</t>
  </si>
  <si>
    <t>Cash And Short Term Investments</t>
  </si>
  <si>
    <t>1,103.798</t>
  </si>
  <si>
    <t>1,064.684</t>
  </si>
  <si>
    <t>1,410.16</t>
  </si>
  <si>
    <t>1,861.55</t>
  </si>
  <si>
    <t>2,554.351</t>
  </si>
  <si>
    <t>3,409.246</t>
  </si>
  <si>
    <t>Total Debt</t>
  </si>
  <si>
    <t>6,715.178</t>
  </si>
  <si>
    <t>8,074.064</t>
  </si>
  <si>
    <t>10,300.652</t>
  </si>
  <si>
    <t>11,252.832</t>
  </si>
  <si>
    <t>12,814.538</t>
  </si>
  <si>
    <t>20,783.185</t>
  </si>
  <si>
    <t>29,935.388</t>
  </si>
  <si>
    <t>35,215.496</t>
  </si>
  <si>
    <t>42,177.134</t>
  </si>
  <si>
    <t>45,953.063</t>
  </si>
  <si>
    <t>Income Statement</t>
  </si>
  <si>
    <t>Revenue</t>
  </si>
  <si>
    <t>1,939.869</t>
  </si>
  <si>
    <t>2,228.127</t>
  </si>
  <si>
    <t>2,573.775</t>
  </si>
  <si>
    <t>2,840.064</t>
  </si>
  <si>
    <t>4,444.167</t>
  </si>
  <si>
    <t>6,349.887</t>
  </si>
  <si>
    <t>8,566.139</t>
  </si>
  <si>
    <t>11,305.452</t>
  </si>
  <si>
    <t>14,588.883</t>
  </si>
  <si>
    <t>19,533.437</t>
  </si>
  <si>
    <t>Revenue Growth (YoY)</t>
  </si>
  <si>
    <t>19.8%</t>
  </si>
  <si>
    <t>5.4%</t>
  </si>
  <si>
    <t>-3.6%</t>
  </si>
  <si>
    <t>14.0%</t>
  </si>
  <si>
    <t>67.1%</t>
  </si>
  <si>
    <t>31.6%</t>
  </si>
  <si>
    <t>41.8%</t>
  </si>
  <si>
    <t>34.7%</t>
  </si>
  <si>
    <t>29.8%</t>
  </si>
  <si>
    <t>25.0%</t>
  </si>
  <si>
    <t>Cost of Revenues</t>
  </si>
  <si>
    <t>-1,107.209</t>
  </si>
  <si>
    <t>-1,427.418</t>
  </si>
  <si>
    <t>-1,897.1</t>
  </si>
  <si>
    <t>-3,013.876</t>
  </si>
  <si>
    <t>-5,984.74</t>
  </si>
  <si>
    <t>-8,331.806</t>
  </si>
  <si>
    <t>-10,428.579</t>
  </si>
  <si>
    <t>-14,230.014</t>
  </si>
  <si>
    <t>Gross Profit</t>
  </si>
  <si>
    <t>1,065.547</t>
  </si>
  <si>
    <t>1,248.399</t>
  </si>
  <si>
    <t>1,466.566</t>
  </si>
  <si>
    <t>1,412.647</t>
  </si>
  <si>
    <t>2,547.067</t>
  </si>
  <si>
    <t>3,336.011</t>
  </si>
  <si>
    <t>2,581.398</t>
  </si>
  <si>
    <t>2,973.646</t>
  </si>
  <si>
    <t>4,160.304</t>
  </si>
  <si>
    <t>5,303.422</t>
  </si>
  <si>
    <t>Gross Profit Margin</t>
  </si>
  <si>
    <t>54.9%</t>
  </si>
  <si>
    <t>56.0%</t>
  </si>
  <si>
    <t>57.0%</t>
  </si>
  <si>
    <t>49.7%</t>
  </si>
  <si>
    <t>57.3%</t>
  </si>
  <si>
    <t>52.5%</t>
  </si>
  <si>
    <t>30.1%</t>
  </si>
  <si>
    <t>26.3%</t>
  </si>
  <si>
    <t>28.5%</t>
  </si>
  <si>
    <t>27.2%</t>
  </si>
  <si>
    <t>R&amp;D Expenses</t>
  </si>
  <si>
    <t>Selling and Marketing Expense</t>
  </si>
  <si>
    <t>General &amp; Admin Expenses</t>
  </si>
  <si>
    <t>Other Inc / (Exp)</t>
  </si>
  <si>
    <t>2,424.104</t>
  </si>
  <si>
    <t>Operating Expenses</t>
  </si>
  <si>
    <t>-1,069.869</t>
  </si>
  <si>
    <t>1,910.705</t>
  </si>
  <si>
    <t>Operating Income</t>
  </si>
  <si>
    <t>1,046.16</t>
  </si>
  <si>
    <t>1,255.537</t>
  </si>
  <si>
    <t>1,477.198</t>
  </si>
  <si>
    <t>2,354.59</t>
  </si>
  <si>
    <t>2,378.834</t>
  </si>
  <si>
    <t>3,020.725</t>
  </si>
  <si>
    <t>6,071.009</t>
  </si>
  <si>
    <t>5,131.471</t>
  </si>
  <si>
    <t>Net Interest Expenses</t>
  </si>
  <si>
    <t>-1,173.835</t>
  </si>
  <si>
    <t>-1,500.183</t>
  </si>
  <si>
    <t>-1,856.33</t>
  </si>
  <si>
    <t>-2,511.577</t>
  </si>
  <si>
    <t>EBT, Incl. Unusual Items</t>
  </si>
  <si>
    <t>1,597.027</t>
  </si>
  <si>
    <t>1,204.999</t>
  </si>
  <si>
    <t>1,520.542</t>
  </si>
  <si>
    <t>4,214.678</t>
  </si>
  <si>
    <t>2,619.893</t>
  </si>
  <si>
    <t>Earnings of Discontinued Ops.</t>
  </si>
  <si>
    <t>Income Tax Expense</t>
  </si>
  <si>
    <t>Net Income to Company</t>
  </si>
  <si>
    <t>1,100.174</t>
  </si>
  <si>
    <t>1,150.268</t>
  </si>
  <si>
    <t>3,438.257</t>
  </si>
  <si>
    <t>1,861.681</t>
  </si>
  <si>
    <t>Minority Interest in Earnings</t>
  </si>
  <si>
    <t>-2,611.254</t>
  </si>
  <si>
    <t>-1,692.438</t>
  </si>
  <si>
    <t>Net Income to Stockholders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</si>
  <si>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</si>
  <si>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</si>
  <si>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</si>
  <si>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</si>
  <si>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</si>
  <si>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Weighted Average Diluted Shares Out.</t>
  </si>
  <si>
    <t>EBITDA</t>
  </si>
  <si>
    <t>1,115.221</t>
  </si>
  <si>
    <t>1,280.644</t>
  </si>
  <si>
    <t>1,189.739</t>
  </si>
  <si>
    <t>2,246.599</t>
  </si>
  <si>
    <t>3,031.621</t>
  </si>
  <si>
    <t>3,795.486</t>
  </si>
  <si>
    <t>4,746.127</t>
  </si>
  <si>
    <t>6,221.488</t>
  </si>
  <si>
    <t>7,638.986</t>
  </si>
  <si>
    <t>EBIT</t>
  </si>
  <si>
    <t>1,403.024</t>
  </si>
  <si>
    <t>1,938.272</t>
  </si>
  <si>
    <t>2,219.119</t>
  </si>
  <si>
    <t>2,576.651</t>
  </si>
  <si>
    <t>3,646.905</t>
  </si>
  <si>
    <t>4,717.162</t>
  </si>
  <si>
    <t>Revenue (Reported)</t>
  </si>
  <si>
    <t>Operating Income (Reported)</t>
  </si>
  <si>
    <t>Operating Income (Adjusted)</t>
  </si>
  <si>
    <t>Cash Flow Statement</t>
  </si>
  <si>
    <t>Depreciation &amp; Amortization (CF)</t>
  </si>
  <si>
    <t>1,093.349</t>
  </si>
  <si>
    <t>1,576.367</t>
  </si>
  <si>
    <t>2,169.476</t>
  </si>
  <si>
    <t>2,574.583</t>
  </si>
  <si>
    <t>2,921.824</t>
  </si>
  <si>
    <t>Amortization of Deferred Charges (CF)</t>
  </si>
  <si>
    <t>Stock-Based Comp</t>
  </si>
  <si>
    <t>Change In Accounts Receivable</t>
  </si>
  <si>
    <t>Change In Inventories</t>
  </si>
  <si>
    <t>Change in Other Net Operating Assets</t>
  </si>
  <si>
    <t>Other Operating Activities</t>
  </si>
  <si>
    <t>1,038.439</t>
  </si>
  <si>
    <t>1,240.058</t>
  </si>
  <si>
    <t>1,017.936</t>
  </si>
  <si>
    <t>1,909.07</t>
  </si>
  <si>
    <t>Cash from Operations</t>
  </si>
  <si>
    <t>1,011.143</t>
  </si>
  <si>
    <t>1,861.898</t>
  </si>
  <si>
    <t>1,859.103</t>
  </si>
  <si>
    <t>2,782.664</t>
  </si>
  <si>
    <t>3,219.223</t>
  </si>
  <si>
    <t>3,505.277</t>
  </si>
  <si>
    <t>4,239.217</t>
  </si>
  <si>
    <t>Capital Expenditures</t>
  </si>
  <si>
    <t>-1,145.218</t>
  </si>
  <si>
    <t>-1,534.815</t>
  </si>
  <si>
    <t>-1,873.002</t>
  </si>
  <si>
    <t>-2,613.784</t>
  </si>
  <si>
    <t>-3,757.211</t>
  </si>
  <si>
    <t>Cash Acquisitions</t>
  </si>
  <si>
    <t>-5,309.113</t>
  </si>
  <si>
    <t>-7,951.008</t>
  </si>
  <si>
    <t>-13,336.791</t>
  </si>
  <si>
    <t>-4,332.59</t>
  </si>
  <si>
    <t>-3,696.221</t>
  </si>
  <si>
    <t>Other Investing Activities</t>
  </si>
  <si>
    <t>-2,458.615</t>
  </si>
  <si>
    <t>1,501.478</t>
  </si>
  <si>
    <t>4,826.711</t>
  </si>
  <si>
    <t>Cash from Investing</t>
  </si>
  <si>
    <t>-1,242.609</t>
  </si>
  <si>
    <t>-3,255.028</t>
  </si>
  <si>
    <t>-1,420.704</t>
  </si>
  <si>
    <t>-7,192.384</t>
  </si>
  <si>
    <t>-7,594.749</t>
  </si>
  <si>
    <t>-14,766.428</t>
  </si>
  <si>
    <t>-5,864.584</t>
  </si>
  <si>
    <t>-1,483.294</t>
  </si>
  <si>
    <t>-4,556.042</t>
  </si>
  <si>
    <t>Dividends Paid (Ex Special Dividends)</t>
  </si>
  <si>
    <t>Special Dividend Paid</t>
  </si>
  <si>
    <t>Long-Term Debt Issued</t>
  </si>
  <si>
    <t>3,285.879</t>
  </si>
  <si>
    <t>2,861.591</t>
  </si>
  <si>
    <t>2,648.699</t>
  </si>
  <si>
    <t>4,997.976</t>
  </si>
  <si>
    <t>4,535.942</t>
  </si>
  <si>
    <t>9,938.419</t>
  </si>
  <si>
    <t>17,726.985</t>
  </si>
  <si>
    <t>11,497.587</t>
  </si>
  <si>
    <t>28,682.069</t>
  </si>
  <si>
    <t>17,743.515</t>
  </si>
  <si>
    <t>Long-Term Debt Repaid</t>
  </si>
  <si>
    <t>-3,313.501</t>
  </si>
  <si>
    <t>-1,932.819</t>
  </si>
  <si>
    <t>-1,327.818</t>
  </si>
  <si>
    <t>-4,977.834</t>
  </si>
  <si>
    <t>-2,801.019</t>
  </si>
  <si>
    <t>-4,539.923</t>
  </si>
  <si>
    <t>-12,708.322</t>
  </si>
  <si>
    <t>-9,578.778</t>
  </si>
  <si>
    <t>-27,604.69</t>
  </si>
  <si>
    <t>-13,206.428</t>
  </si>
  <si>
    <t>Repurchase of Common Stock</t>
  </si>
  <si>
    <t>Other Financing Activities</t>
  </si>
  <si>
    <t>1,694.113</t>
  </si>
  <si>
    <t>1,713.438</t>
  </si>
  <si>
    <t>3,664.709</t>
  </si>
  <si>
    <t>1,422.309</t>
  </si>
  <si>
    <t>8,197.367</t>
  </si>
  <si>
    <t>1,579.073</t>
  </si>
  <si>
    <t>-1,514.907</t>
  </si>
  <si>
    <t>-3,516.208</t>
  </si>
  <si>
    <t>Cash from Financing</t>
  </si>
  <si>
    <t>2,447.515</t>
  </si>
  <si>
    <t>1,207.195</t>
  </si>
  <si>
    <t>4,794.923</t>
  </si>
  <si>
    <t>6,030.482</t>
  </si>
  <si>
    <t>12,390.192</t>
  </si>
  <si>
    <t>2,705.165</t>
  </si>
  <si>
    <t>-1,258.207</t>
  </si>
  <si>
    <t>Beginning Cash (CF)</t>
  </si>
  <si>
    <t>Foreign Exchange Rate Adjustments</t>
  </si>
  <si>
    <t>Additions / Reductions</t>
  </si>
  <si>
    <t>Ending Cash (CF)</t>
  </si>
  <si>
    <t>Levered Free Cash Flow</t>
  </si>
  <si>
    <t>1,247.849</t>
  </si>
  <si>
    <t>1,346.22</t>
  </si>
  <si>
    <t>Cash Interest Paid</t>
  </si>
  <si>
    <t>1,076.448</t>
  </si>
  <si>
    <t>1,253.334</t>
  </si>
  <si>
    <t>1,358.105</t>
  </si>
  <si>
    <t>2,217.77</t>
  </si>
  <si>
    <t>Valuation Ratios</t>
  </si>
  <si>
    <t>Price Close (Split Adjusted)</t>
  </si>
  <si>
    <t>Market Cap</t>
  </si>
  <si>
    <t>5,632.884</t>
  </si>
  <si>
    <t>6,559.528</t>
  </si>
  <si>
    <t>7,673.457</t>
  </si>
  <si>
    <t>10,816.419</t>
  </si>
  <si>
    <t>14,017.577</t>
  </si>
  <si>
    <t>11,745.046</t>
  </si>
  <si>
    <t>17,143.624</t>
  </si>
  <si>
    <t>18,565.565</t>
  </si>
  <si>
    <t>23,467.227</t>
  </si>
  <si>
    <t>19,229.062</t>
  </si>
  <si>
    <t>Total Enterprise Value (TEV)</t>
  </si>
  <si>
    <t>14,512.089</t>
  </si>
  <si>
    <t>16,887.196</t>
  </si>
  <si>
    <t>19,215.904</t>
  </si>
  <si>
    <t>28,248.908</t>
  </si>
  <si>
    <t>36,081.261</t>
  </si>
  <si>
    <t>36,169.998</t>
  </si>
  <si>
    <t>52,514.491</t>
  </si>
  <si>
    <t>70,210.548</t>
  </si>
  <si>
    <t>88,289.563</t>
  </si>
  <si>
    <t>87,266.403</t>
  </si>
  <si>
    <t>Enterprise Value (EV)</t>
  </si>
  <si>
    <t>11,946.49</t>
  </si>
  <si>
    <t>13,604.068</t>
  </si>
  <si>
    <t>14,893.903</t>
  </si>
  <si>
    <t>21,075.564</t>
  </si>
  <si>
    <t>28,729.214</t>
  </si>
  <si>
    <t>29,211.33</t>
  </si>
  <si>
    <t>45,384.483</t>
  </si>
  <si>
    <t>63,041.734</t>
  </si>
  <si>
    <t>81,282.803</t>
  </si>
  <si>
    <t>83,469.225</t>
  </si>
  <si>
    <t>EV/EBITDA</t>
  </si>
  <si>
    <t>13.1x</t>
  </si>
  <si>
    <t>12.2x</t>
  </si>
  <si>
    <t>11.5x</t>
  </si>
  <si>
    <t>18.0x</t>
  </si>
  <si>
    <t>15.2x</t>
  </si>
  <si>
    <t>10.2x</t>
  </si>
  <si>
    <t>12.1x</t>
  </si>
  <si>
    <t>15.0x</t>
  </si>
  <si>
    <t>13.7x</t>
  </si>
  <si>
    <t>10.9x</t>
  </si>
  <si>
    <t>EV / EBIT</t>
  </si>
  <si>
    <t>21.0x</t>
  </si>
  <si>
    <t>19.5x</t>
  </si>
  <si>
    <t>19.8x</t>
  </si>
  <si>
    <t>34.6x</t>
  </si>
  <si>
    <t>26.9x</t>
  </si>
  <si>
    <t>15.3x</t>
  </si>
  <si>
    <t>20.1x</t>
  </si>
  <si>
    <t>26.8x</t>
  </si>
  <si>
    <t>23.9x</t>
  </si>
  <si>
    <t>17.7x</t>
  </si>
  <si>
    <t>EV / LTM EBITDA - CAPEX</t>
  </si>
  <si>
    <t>28.1x</t>
  </si>
  <si>
    <t>21.4x</t>
  </si>
  <si>
    <t>24.5x</t>
  </si>
  <si>
    <t>59.2x</t>
  </si>
  <si>
    <t>29.8x</t>
  </si>
  <si>
    <t>16.0x</t>
  </si>
  <si>
    <t>19.6x</t>
  </si>
  <si>
    <t>25.2x</t>
  </si>
  <si>
    <t>22.3x</t>
  </si>
  <si>
    <t>21.5x</t>
  </si>
  <si>
    <t>EV / Free Cash Flow</t>
  </si>
  <si>
    <t>70.8x</t>
  </si>
  <si>
    <t>15.6x</t>
  </si>
  <si>
    <t>52.5x</t>
  </si>
  <si>
    <t>66.2x</t>
  </si>
  <si>
    <t>30.6x</t>
  </si>
  <si>
    <t>22.6x</t>
  </si>
  <si>
    <t>27.1x</t>
  </si>
  <si>
    <t>15.9x</t>
  </si>
  <si>
    <t>53.7x</t>
  </si>
  <si>
    <t>EV / Invested Capital</t>
  </si>
  <si>
    <t>1.1x</t>
  </si>
  <si>
    <t>1.2x</t>
  </si>
  <si>
    <t>EV / Revenue</t>
  </si>
  <si>
    <t>6.2x</t>
  </si>
  <si>
    <t>6.1x</t>
  </si>
  <si>
    <t>5.8x</t>
  </si>
  <si>
    <t>8.3x</t>
  </si>
  <si>
    <t>7.1x</t>
  </si>
  <si>
    <t>5.1x</t>
  </si>
  <si>
    <t>5.5x</t>
  </si>
  <si>
    <t>5.9x</t>
  </si>
  <si>
    <t>4.3x</t>
  </si>
  <si>
    <t>P/E Ratio</t>
  </si>
  <si>
    <t>-54.7x</t>
  </si>
  <si>
    <t>28.9x</t>
  </si>
  <si>
    <t>28.5x</t>
  </si>
  <si>
    <t>44.0x</t>
  </si>
  <si>
    <t>192.2x</t>
  </si>
  <si>
    <t>51.5x</t>
  </si>
  <si>
    <t>244.5x</t>
  </si>
  <si>
    <t>-145.9x</t>
  </si>
  <si>
    <t>186.1x</t>
  </si>
  <si>
    <t>Price/Book</t>
  </si>
  <si>
    <t>1.5x</t>
  </si>
  <si>
    <t>1.7x</t>
  </si>
  <si>
    <t>1.6x</t>
  </si>
  <si>
    <t>2.1x</t>
  </si>
  <si>
    <t>2.3x</t>
  </si>
  <si>
    <t>2.0x</t>
  </si>
  <si>
    <t>2.8x</t>
  </si>
  <si>
    <t>4.0x</t>
  </si>
  <si>
    <t>3.9x</t>
  </si>
  <si>
    <t>3.1x</t>
  </si>
  <si>
    <t>Price / Operating Cash Flow</t>
  </si>
  <si>
    <t>6.9x</t>
  </si>
  <si>
    <t>8.2x</t>
  </si>
  <si>
    <t>7.9x</t>
  </si>
  <si>
    <t>10.7x</t>
  </si>
  <si>
    <t>10.5x</t>
  </si>
  <si>
    <t>6.3x</t>
  </si>
  <si>
    <t>7.2x</t>
  </si>
  <si>
    <t>5.2x</t>
  </si>
  <si>
    <t>Price / LTM Sales</t>
  </si>
  <si>
    <t>2.9x</t>
  </si>
  <si>
    <t>3.0x</t>
  </si>
  <si>
    <t>3.5x</t>
  </si>
  <si>
    <t>1.8x</t>
  </si>
  <si>
    <t>Altman Z-Score</t>
  </si>
  <si>
    <t>Piotroski Score</t>
  </si>
  <si>
    <t>Dividend Per Share</t>
  </si>
  <si>
    <t>Dividend Yield</t>
  </si>
  <si>
    <t>0.0%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</si>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</sst>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189FDC96-8706-76ED-F2FC-FB17F82D28C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/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>
        <v>571.54999999999995</v>
      </c>
      <c r="E12" s="3">
        <v>218.875</v>
      </c>
      <c r="F12" s="3">
        <v>276.10899999999998</v>
      </c>
      <c r="G12" s="3" t="s">
        <v>26</v>
      </c>
      <c r="H12" s="3">
        <v>470.18900000000002</v>
      </c>
      <c r="I12" s="3">
        <v>737.08900000000006</v>
      </c>
      <c r="J12" s="3" t="s">
        <v>27</v>
      </c>
      <c r="K12" s="3" t="s">
        <v>28</v>
      </c>
      <c r="L12" s="3" t="s">
        <v>29</v>
      </c>
      <c r="M12" s="3" t="s">
        <v>30</v>
      </c>
    </row>
    <row r="13" spans="3:13" ht="12.75" x14ac:dyDescent="0.2">
      <c r="C13" s="3" t="s">
        <v>31</v>
      </c>
      <c r="D13" s="3">
        <v>352.70400000000001</v>
      </c>
      <c r="E13" s="3">
        <v>360.16</v>
      </c>
      <c r="F13" s="3">
        <v>495.33</v>
      </c>
      <c r="G13" s="3">
        <v>48.341999999999999</v>
      </c>
      <c r="H13" s="3">
        <v>174.749</v>
      </c>
      <c r="I13" s="3">
        <v>327.59500000000003</v>
      </c>
      <c r="J13" s="3">
        <v>216.84800000000001</v>
      </c>
      <c r="K13" s="3">
        <v>730.36900000000003</v>
      </c>
      <c r="L13" s="3">
        <v>703.07899999999995</v>
      </c>
      <c r="M13" s="3" t="s">
        <v>32</v>
      </c>
    </row>
    <row r="14" spans="3:13" ht="12.75" x14ac:dyDescent="0.2">
      <c r="C14" s="3" t="s">
        <v>33</v>
      </c>
      <c r="D14" s="3">
        <v>332.51900000000001</v>
      </c>
      <c r="E14" s="3">
        <v>310.363</v>
      </c>
      <c r="F14" s="3">
        <v>416.24400000000003</v>
      </c>
      <c r="G14" s="3">
        <v>530.41399999999999</v>
      </c>
      <c r="H14" s="3">
        <v>927.80600000000004</v>
      </c>
      <c r="I14" s="3" t="s">
        <v>34</v>
      </c>
      <c r="J14" s="3" t="s">
        <v>35</v>
      </c>
      <c r="K14" s="3" t="s">
        <v>36</v>
      </c>
      <c r="L14" s="3" t="s">
        <v>37</v>
      </c>
      <c r="M14" s="3" t="s">
        <v>38</v>
      </c>
    </row>
    <row r="15" spans="3:13" ht="12.75" x14ac:dyDescent="0.2">
      <c r="C15" s="3" t="s">
        <v>39</v>
      </c>
      <c r="D15" s="3">
        <v>23.372</v>
      </c>
      <c r="E15" s="3">
        <v>24.318999999999999</v>
      </c>
      <c r="F15" s="3">
        <v>18.036999999999999</v>
      </c>
      <c r="G15" s="3">
        <v>135.625</v>
      </c>
      <c r="H15" s="3">
        <v>135.77699999999999</v>
      </c>
      <c r="I15" s="3">
        <v>192.46199999999999</v>
      </c>
      <c r="J15" s="3">
        <v>314.23500000000001</v>
      </c>
      <c r="K15" s="3">
        <v>281.20499999999998</v>
      </c>
      <c r="L15" s="3">
        <v>505.81200000000001</v>
      </c>
      <c r="M15" s="3">
        <v>718.947</v>
      </c>
    </row>
    <row r="16" spans="3:13" ht="12.75" x14ac:dyDescent="0.2">
      <c r="C16" s="3" t="s">
        <v>40</v>
      </c>
      <c r="D16" s="3">
        <v>35.058</v>
      </c>
      <c r="E16" s="3">
        <v>35.9</v>
      </c>
      <c r="F16" s="3">
        <v>30.524999999999999</v>
      </c>
      <c r="G16" s="3">
        <v>146.36699999999999</v>
      </c>
      <c r="H16" s="3">
        <v>125.71899999999999</v>
      </c>
      <c r="I16" s="3">
        <v>173.352</v>
      </c>
      <c r="J16" s="3">
        <v>284.36900000000003</v>
      </c>
      <c r="K16" s="3">
        <v>572.58900000000006</v>
      </c>
      <c r="L16" s="3">
        <v>414.76600000000002</v>
      </c>
      <c r="M16" s="3">
        <v>426.49400000000003</v>
      </c>
    </row>
    <row r="17" spans="3:13" ht="12.75" x14ac:dyDescent="0.2">
      <c r="C17" s="3" t="s">
        <v>41</v>
      </c>
      <c r="D17" s="3">
        <v>31.870999999999999</v>
      </c>
      <c r="E17" s="3">
        <v>856.97199999999998</v>
      </c>
      <c r="F17" s="3">
        <v>918.51199999999994</v>
      </c>
      <c r="G17" s="3">
        <v>275.27800000000002</v>
      </c>
      <c r="H17" s="3">
        <v>66.631</v>
      </c>
      <c r="I17" s="3">
        <v>251.15600000000001</v>
      </c>
      <c r="J17" s="3" t="s">
        <v>42</v>
      </c>
      <c r="K17" s="3">
        <v>157.78</v>
      </c>
      <c r="L17" s="3">
        <v>417.29500000000002</v>
      </c>
      <c r="M17" s="3" t="s">
        <v>43</v>
      </c>
    </row>
    <row r="18" spans="3:13" ht="12.75" x14ac:dyDescent="0.2">
      <c r="C18" s="3" t="s">
        <v>44</v>
      </c>
      <c r="D18" s="3" t="s">
        <v>45</v>
      </c>
      <c r="E18" s="3" t="s">
        <v>46</v>
      </c>
      <c r="F18" s="3" t="s">
        <v>47</v>
      </c>
      <c r="G18" s="3" t="s">
        <v>48</v>
      </c>
      <c r="H18" s="3" t="s">
        <v>49</v>
      </c>
      <c r="I18" s="3" t="s">
        <v>50</v>
      </c>
      <c r="J18" s="3" t="s">
        <v>51</v>
      </c>
      <c r="K18" s="3" t="s">
        <v>52</v>
      </c>
      <c r="L18" s="3" t="s">
        <v>53</v>
      </c>
      <c r="M18" s="3" t="s">
        <v>54</v>
      </c>
    </row>
    <row r="19" spans="3:13" ht="12.75" x14ac:dyDescent="0.2"/>
    <row r="20" spans="3:13" ht="12.75" x14ac:dyDescent="0.2">
      <c r="C20" s="3" t="s">
        <v>55</v>
      </c>
      <c r="D20" s="3" t="s">
        <v>56</v>
      </c>
      <c r="E20" s="3" t="s">
        <v>57</v>
      </c>
      <c r="F20" s="3" t="s">
        <v>58</v>
      </c>
      <c r="G20" s="3" t="s">
        <v>59</v>
      </c>
      <c r="H20" s="3" t="s">
        <v>60</v>
      </c>
      <c r="I20" s="3" t="s">
        <v>61</v>
      </c>
      <c r="J20" s="3" t="s">
        <v>62</v>
      </c>
      <c r="K20" s="3" t="s">
        <v>63</v>
      </c>
      <c r="L20" s="3" t="s">
        <v>64</v>
      </c>
      <c r="M20" s="3" t="s">
        <v>65</v>
      </c>
    </row>
    <row r="21" spans="3:13" ht="12.75" x14ac:dyDescent="0.2">
      <c r="C21" s="3" t="s">
        <v>66</v>
      </c>
      <c r="D21" s="3" t="s">
        <v>67</v>
      </c>
      <c r="E21" s="3" t="s">
        <v>67</v>
      </c>
      <c r="F21" s="3" t="s">
        <v>67</v>
      </c>
      <c r="G21" s="3" t="s">
        <v>67</v>
      </c>
      <c r="H21" s="3" t="s">
        <v>67</v>
      </c>
      <c r="I21" s="3" t="s">
        <v>67</v>
      </c>
      <c r="J21" s="3" t="s">
        <v>67</v>
      </c>
      <c r="K21" s="3" t="s">
        <v>67</v>
      </c>
      <c r="L21" s="3" t="s">
        <v>67</v>
      </c>
      <c r="M21" s="3" t="s">
        <v>67</v>
      </c>
    </row>
    <row r="22" spans="3:13" ht="12.75" x14ac:dyDescent="0.2">
      <c r="C22" s="3" t="s">
        <v>68</v>
      </c>
      <c r="D22" s="3" t="s">
        <v>67</v>
      </c>
      <c r="E22" s="3" t="s">
        <v>67</v>
      </c>
      <c r="F22" s="3" t="s">
        <v>67</v>
      </c>
      <c r="G22" s="3" t="s">
        <v>67</v>
      </c>
      <c r="H22" s="3" t="s">
        <v>67</v>
      </c>
      <c r="I22" s="3" t="s">
        <v>67</v>
      </c>
      <c r="J22" s="3" t="s">
        <v>67</v>
      </c>
      <c r="K22" s="3" t="s">
        <v>67</v>
      </c>
      <c r="L22" s="3" t="s">
        <v>67</v>
      </c>
      <c r="M22" s="3" t="s">
        <v>67</v>
      </c>
    </row>
    <row r="23" spans="3:13" ht="12.75" x14ac:dyDescent="0.2">
      <c r="C23" s="3" t="s">
        <v>69</v>
      </c>
      <c r="D23" s="3" t="s">
        <v>70</v>
      </c>
      <c r="E23" s="3" t="s">
        <v>71</v>
      </c>
      <c r="F23" s="3" t="s">
        <v>72</v>
      </c>
      <c r="G23" s="3" t="s">
        <v>73</v>
      </c>
      <c r="H23" s="3" t="s">
        <v>74</v>
      </c>
      <c r="I23" s="3" t="s">
        <v>75</v>
      </c>
      <c r="J23" s="3" t="s">
        <v>76</v>
      </c>
      <c r="K23" s="3" t="s">
        <v>77</v>
      </c>
      <c r="L23" s="3" t="s">
        <v>78</v>
      </c>
      <c r="M23" s="3" t="s">
        <v>79</v>
      </c>
    </row>
    <row r="24" spans="3:13" ht="12.75" x14ac:dyDescent="0.2">
      <c r="C24" s="3" t="s">
        <v>80</v>
      </c>
      <c r="D24" s="3">
        <v>50.993000000000002</v>
      </c>
      <c r="E24" s="3">
        <v>97.278000000000006</v>
      </c>
      <c r="F24" s="3">
        <v>109.611</v>
      </c>
      <c r="G24" s="3">
        <v>674.096</v>
      </c>
      <c r="H24" s="3" t="s">
        <v>81</v>
      </c>
      <c r="I24" s="3" t="s">
        <v>82</v>
      </c>
      <c r="J24" s="3" t="s">
        <v>83</v>
      </c>
      <c r="K24" s="3" t="s">
        <v>84</v>
      </c>
      <c r="L24" s="3" t="s">
        <v>85</v>
      </c>
      <c r="M24" s="3" t="s">
        <v>86</v>
      </c>
    </row>
    <row r="25" spans="3:13" ht="12.75" x14ac:dyDescent="0.2">
      <c r="C25" s="3" t="s">
        <v>87</v>
      </c>
      <c r="D25" s="3" t="s">
        <v>88</v>
      </c>
      <c r="E25" s="3" t="s">
        <v>89</v>
      </c>
      <c r="F25" s="3" t="s">
        <v>90</v>
      </c>
      <c r="G25" s="3" t="s">
        <v>91</v>
      </c>
      <c r="H25" s="3" t="s">
        <v>92</v>
      </c>
      <c r="I25" s="3" t="s">
        <v>93</v>
      </c>
      <c r="J25" s="3" t="s">
        <v>94</v>
      </c>
      <c r="K25" s="3" t="s">
        <v>95</v>
      </c>
      <c r="L25" s="3" t="s">
        <v>96</v>
      </c>
      <c r="M25" s="3" t="s">
        <v>97</v>
      </c>
    </row>
    <row r="26" spans="3:13" ht="12.75" x14ac:dyDescent="0.2">
      <c r="C26" s="3" t="s">
        <v>98</v>
      </c>
      <c r="D26" s="3">
        <v>403.697</v>
      </c>
      <c r="E26" s="3">
        <v>425.012</v>
      </c>
      <c r="F26" s="3">
        <v>899.08699999999999</v>
      </c>
      <c r="G26" s="3">
        <v>863.43299999999999</v>
      </c>
      <c r="H26" s="3" t="s">
        <v>99</v>
      </c>
      <c r="I26" s="3">
        <v>954.12099999999998</v>
      </c>
      <c r="J26" s="3" t="s">
        <v>100</v>
      </c>
      <c r="K26" s="3" t="s">
        <v>101</v>
      </c>
      <c r="L26" s="3" t="s">
        <v>102</v>
      </c>
      <c r="M26" s="3" t="s">
        <v>103</v>
      </c>
    </row>
    <row r="27" spans="3:13" ht="12.75" x14ac:dyDescent="0.2">
      <c r="C27" s="3" t="s">
        <v>104</v>
      </c>
      <c r="D27" s="3" t="s">
        <v>105</v>
      </c>
      <c r="E27" s="3" t="s">
        <v>106</v>
      </c>
      <c r="F27" s="3" t="s">
        <v>107</v>
      </c>
      <c r="G27" s="3" t="s">
        <v>108</v>
      </c>
      <c r="H27" s="3" t="s">
        <v>109</v>
      </c>
      <c r="I27" s="3" t="s">
        <v>110</v>
      </c>
      <c r="J27" s="3" t="s">
        <v>111</v>
      </c>
      <c r="K27" s="3" t="s">
        <v>112</v>
      </c>
      <c r="L27" s="3" t="s">
        <v>113</v>
      </c>
      <c r="M27" s="3" t="s">
        <v>114</v>
      </c>
    </row>
    <row r="28" spans="3:13" ht="12.75" x14ac:dyDescent="0.2"/>
    <row r="29" spans="3:13" ht="12.75" x14ac:dyDescent="0.2">
      <c r="C29" s="3" t="s">
        <v>115</v>
      </c>
      <c r="D29" s="3">
        <v>235.84399999999999</v>
      </c>
      <c r="E29" s="3">
        <v>305.73</v>
      </c>
      <c r="F29" s="3">
        <v>271.94600000000003</v>
      </c>
      <c r="G29" s="3">
        <v>357.19</v>
      </c>
      <c r="H29" s="3">
        <v>309.26900000000001</v>
      </c>
      <c r="I29" s="3">
        <v>631.98599999999999</v>
      </c>
      <c r="J29" s="3" t="s">
        <v>116</v>
      </c>
      <c r="K29" s="3" t="s">
        <v>117</v>
      </c>
      <c r="L29" s="3" t="s">
        <v>118</v>
      </c>
      <c r="M29" s="3" t="s">
        <v>119</v>
      </c>
    </row>
    <row r="30" spans="3:13" ht="12.75" x14ac:dyDescent="0.2">
      <c r="C30" s="3" t="s">
        <v>120</v>
      </c>
      <c r="D30" s="3">
        <v>195.47399999999999</v>
      </c>
      <c r="E30" s="3">
        <v>172.55199999999999</v>
      </c>
      <c r="F30" s="3">
        <v>206.73500000000001</v>
      </c>
      <c r="G30" s="3">
        <v>367.93299999999999</v>
      </c>
      <c r="H30" s="3">
        <v>502.87599999999998</v>
      </c>
      <c r="I30" s="3">
        <v>798.51300000000003</v>
      </c>
      <c r="J30" s="3">
        <v>847.91399999999999</v>
      </c>
      <c r="K30" s="3">
        <v>955.58699999999999</v>
      </c>
      <c r="L30" s="3" t="s">
        <v>121</v>
      </c>
      <c r="M30" s="3" t="s">
        <v>122</v>
      </c>
    </row>
    <row r="31" spans="3:13" ht="12.75" x14ac:dyDescent="0.2">
      <c r="C31" s="3" t="s">
        <v>123</v>
      </c>
      <c r="D31" s="3" t="s">
        <v>67</v>
      </c>
      <c r="E31" s="3" t="s">
        <v>67</v>
      </c>
      <c r="F31" s="3" t="s">
        <v>67</v>
      </c>
      <c r="G31" s="3" t="s">
        <v>67</v>
      </c>
      <c r="H31" s="3" t="s">
        <v>67</v>
      </c>
      <c r="I31" s="3" t="s">
        <v>67</v>
      </c>
      <c r="J31" s="3" t="s">
        <v>67</v>
      </c>
      <c r="K31" s="3" t="s">
        <v>67</v>
      </c>
      <c r="L31" s="3">
        <v>545.01199999999994</v>
      </c>
      <c r="M31" s="3">
        <v>628.23299999999995</v>
      </c>
    </row>
    <row r="32" spans="3:13" ht="12.75" x14ac:dyDescent="0.2">
      <c r="C32" s="3" t="s">
        <v>124</v>
      </c>
      <c r="D32" s="3">
        <v>75.427999999999997</v>
      </c>
      <c r="E32" s="3">
        <v>47.481000000000002</v>
      </c>
      <c r="F32" s="3">
        <v>419.01900000000001</v>
      </c>
      <c r="G32" s="3">
        <v>770.779</v>
      </c>
      <c r="H32" s="3">
        <v>582.07899999999995</v>
      </c>
      <c r="I32" s="3" t="s">
        <v>125</v>
      </c>
      <c r="J32" s="3" t="s">
        <v>126</v>
      </c>
      <c r="K32" s="3" t="s">
        <v>127</v>
      </c>
      <c r="L32" s="3" t="s">
        <v>128</v>
      </c>
      <c r="M32" s="3" t="s">
        <v>129</v>
      </c>
    </row>
    <row r="33" spans="3:13" ht="12.75" x14ac:dyDescent="0.2">
      <c r="C33" s="3" t="s">
        <v>130</v>
      </c>
      <c r="D33" s="3">
        <v>4.2489999999999997</v>
      </c>
      <c r="E33" s="3" t="s">
        <v>67</v>
      </c>
      <c r="F33" s="3" t="s">
        <v>67</v>
      </c>
      <c r="G33" s="3" t="s">
        <v>67</v>
      </c>
      <c r="H33" s="3" t="s">
        <v>67</v>
      </c>
      <c r="I33" s="3" t="s">
        <v>67</v>
      </c>
      <c r="J33" s="3">
        <v>255.803</v>
      </c>
      <c r="K33" s="3">
        <v>262.11900000000003</v>
      </c>
      <c r="L33" s="3">
        <v>526.04399999999998</v>
      </c>
      <c r="M33" s="3">
        <v>519.91700000000003</v>
      </c>
    </row>
    <row r="34" spans="3:13" ht="12.75" x14ac:dyDescent="0.2">
      <c r="C34" s="3" t="s">
        <v>131</v>
      </c>
      <c r="D34" s="3">
        <v>124.29600000000001</v>
      </c>
      <c r="E34" s="3">
        <v>425.012</v>
      </c>
      <c r="F34" s="3">
        <v>781.15099999999995</v>
      </c>
      <c r="G34" s="3">
        <v>538.471</v>
      </c>
      <c r="H34" s="3">
        <v>572.02099999999996</v>
      </c>
      <c r="I34" s="3">
        <v>524.15200000000004</v>
      </c>
      <c r="J34" s="3" t="s">
        <v>132</v>
      </c>
      <c r="K34" s="3" t="s">
        <v>133</v>
      </c>
      <c r="L34" s="3" t="s">
        <v>134</v>
      </c>
      <c r="M34" s="3" t="s">
        <v>135</v>
      </c>
    </row>
    <row r="35" spans="3:13" ht="12.75" x14ac:dyDescent="0.2">
      <c r="C35" s="3" t="s">
        <v>136</v>
      </c>
      <c r="D35" s="3">
        <v>635.29100000000005</v>
      </c>
      <c r="E35" s="3">
        <v>950.77499999999998</v>
      </c>
      <c r="F35" s="3" t="s">
        <v>137</v>
      </c>
      <c r="G35" s="3" t="s">
        <v>138</v>
      </c>
      <c r="H35" s="3" t="s">
        <v>139</v>
      </c>
      <c r="I35" s="3" t="s">
        <v>140</v>
      </c>
      <c r="J35" s="3" t="s">
        <v>141</v>
      </c>
      <c r="K35" s="3" t="s">
        <v>142</v>
      </c>
      <c r="L35" s="3" t="s">
        <v>143</v>
      </c>
      <c r="M35" s="3" t="s">
        <v>144</v>
      </c>
    </row>
    <row r="36" spans="3:13" ht="12.75" x14ac:dyDescent="0.2"/>
    <row r="37" spans="3:13" ht="12.75" x14ac:dyDescent="0.2">
      <c r="C37" s="3" t="s">
        <v>145</v>
      </c>
      <c r="D37" s="3" t="s">
        <v>146</v>
      </c>
      <c r="E37" s="3" t="s">
        <v>147</v>
      </c>
      <c r="F37" s="3" t="s">
        <v>148</v>
      </c>
      <c r="G37" s="3" t="s">
        <v>149</v>
      </c>
      <c r="H37" s="3" t="s">
        <v>150</v>
      </c>
      <c r="I37" s="3" t="s">
        <v>151</v>
      </c>
      <c r="J37" s="3" t="s">
        <v>152</v>
      </c>
      <c r="K37" s="3" t="s">
        <v>153</v>
      </c>
      <c r="L37" s="3" t="s">
        <v>154</v>
      </c>
      <c r="M37" s="3" t="s">
        <v>155</v>
      </c>
    </row>
    <row r="38" spans="3:13" ht="12.75" x14ac:dyDescent="0.2">
      <c r="C38" s="3" t="s">
        <v>156</v>
      </c>
      <c r="D38" s="3">
        <v>28.684000000000001</v>
      </c>
      <c r="E38" s="3" t="s">
        <v>67</v>
      </c>
      <c r="F38" s="3" t="s">
        <v>67</v>
      </c>
      <c r="G38" s="3" t="s">
        <v>67</v>
      </c>
      <c r="H38" s="3" t="s">
        <v>67</v>
      </c>
      <c r="I38" s="3" t="s">
        <v>67</v>
      </c>
      <c r="J38" s="3" t="s">
        <v>157</v>
      </c>
      <c r="K38" s="3" t="s">
        <v>158</v>
      </c>
      <c r="L38" s="3" t="s">
        <v>159</v>
      </c>
      <c r="M38" s="3" t="s">
        <v>160</v>
      </c>
    </row>
    <row r="39" spans="3:13" ht="12.75" x14ac:dyDescent="0.2">
      <c r="C39" s="3" t="s">
        <v>161</v>
      </c>
      <c r="D39" s="3" t="s">
        <v>162</v>
      </c>
      <c r="E39" s="3" t="s">
        <v>163</v>
      </c>
      <c r="F39" s="3" t="s">
        <v>164</v>
      </c>
      <c r="G39" s="3" t="s">
        <v>165</v>
      </c>
      <c r="H39" s="3" t="s">
        <v>166</v>
      </c>
      <c r="I39" s="3" t="s">
        <v>167</v>
      </c>
      <c r="J39" s="3" t="s">
        <v>168</v>
      </c>
      <c r="K39" s="3" t="s">
        <v>169</v>
      </c>
      <c r="L39" s="3" t="s">
        <v>170</v>
      </c>
      <c r="M39" s="3" t="s">
        <v>171</v>
      </c>
    </row>
    <row r="40" spans="3:13" ht="12.75" x14ac:dyDescent="0.2">
      <c r="C40" s="3" t="s">
        <v>172</v>
      </c>
      <c r="D40" s="3" t="s">
        <v>173</v>
      </c>
      <c r="E40" s="3" t="s">
        <v>174</v>
      </c>
      <c r="F40" s="3" t="s">
        <v>175</v>
      </c>
      <c r="G40" s="3" t="s">
        <v>176</v>
      </c>
      <c r="H40" s="3" t="s">
        <v>177</v>
      </c>
      <c r="I40" s="3" t="s">
        <v>178</v>
      </c>
      <c r="J40" s="3" t="s">
        <v>179</v>
      </c>
      <c r="K40" s="3" t="s">
        <v>180</v>
      </c>
      <c r="L40" s="3" t="s">
        <v>181</v>
      </c>
      <c r="M40" s="3" t="s">
        <v>182</v>
      </c>
    </row>
    <row r="41" spans="3:13" ht="12.75" x14ac:dyDescent="0.2"/>
    <row r="42" spans="3:13" ht="12.75" x14ac:dyDescent="0.2">
      <c r="C42" s="3" t="s">
        <v>183</v>
      </c>
      <c r="D42" s="3" t="s">
        <v>184</v>
      </c>
      <c r="E42" s="3" t="s">
        <v>185</v>
      </c>
      <c r="F42" s="3" t="s">
        <v>186</v>
      </c>
      <c r="G42" s="3" t="s">
        <v>187</v>
      </c>
      <c r="H42" s="3" t="s">
        <v>188</v>
      </c>
      <c r="I42" s="3" t="s">
        <v>189</v>
      </c>
      <c r="J42" s="3" t="s">
        <v>190</v>
      </c>
      <c r="K42" s="3" t="s">
        <v>191</v>
      </c>
      <c r="L42" s="3" t="s">
        <v>192</v>
      </c>
      <c r="M42" s="3" t="s">
        <v>193</v>
      </c>
    </row>
    <row r="43" spans="3:13" ht="12.75" x14ac:dyDescent="0.2">
      <c r="C43" s="3" t="s">
        <v>194</v>
      </c>
      <c r="D43" s="3" t="s">
        <v>67</v>
      </c>
      <c r="E43" s="3" t="s">
        <v>67</v>
      </c>
      <c r="F43" s="3" t="s">
        <v>67</v>
      </c>
      <c r="G43" s="3" t="s">
        <v>67</v>
      </c>
      <c r="H43" s="3" t="s">
        <v>67</v>
      </c>
      <c r="I43" s="3" t="s">
        <v>67</v>
      </c>
      <c r="J43" s="3" t="s">
        <v>67</v>
      </c>
      <c r="K43" s="3" t="s">
        <v>67</v>
      </c>
      <c r="L43" s="3" t="s">
        <v>67</v>
      </c>
      <c r="M43" s="3" t="s">
        <v>67</v>
      </c>
    </row>
    <row r="44" spans="3:13" ht="12.75" x14ac:dyDescent="0.2">
      <c r="C44" s="3" t="s">
        <v>195</v>
      </c>
      <c r="D44" s="3">
        <v>-226.28299999999999</v>
      </c>
      <c r="E44" s="3">
        <v>-463.22800000000001</v>
      </c>
      <c r="F44" s="3">
        <v>-775.601</v>
      </c>
      <c r="G44" s="3">
        <v>-648.58199999999999</v>
      </c>
      <c r="H44" s="3" t="s">
        <v>196</v>
      </c>
      <c r="I44" s="3" t="s">
        <v>197</v>
      </c>
      <c r="J44" s="3" t="s">
        <v>198</v>
      </c>
      <c r="K44" s="3" t="s">
        <v>199</v>
      </c>
      <c r="L44" s="3" t="s">
        <v>200</v>
      </c>
      <c r="M44" s="3" t="s">
        <v>201</v>
      </c>
    </row>
    <row r="45" spans="3:13" ht="12.75" x14ac:dyDescent="0.2">
      <c r="C45" s="3" t="s">
        <v>202</v>
      </c>
      <c r="D45" s="3" t="s">
        <v>67</v>
      </c>
      <c r="E45" s="3" t="s">
        <v>67</v>
      </c>
      <c r="F45" s="3" t="s">
        <v>67</v>
      </c>
      <c r="G45" s="3" t="s">
        <v>67</v>
      </c>
      <c r="H45" s="3" t="s">
        <v>67</v>
      </c>
      <c r="I45" s="3" t="s">
        <v>67</v>
      </c>
      <c r="J45" s="3" t="s">
        <v>67</v>
      </c>
      <c r="K45" s="3" t="s">
        <v>67</v>
      </c>
      <c r="L45" s="3" t="s">
        <v>67</v>
      </c>
      <c r="M45" s="3" t="s">
        <v>67</v>
      </c>
    </row>
    <row r="46" spans="3:13" ht="12.75" x14ac:dyDescent="0.2">
      <c r="C46" s="3" t="s">
        <v>203</v>
      </c>
      <c r="D46" s="3">
        <v>812.70500000000004</v>
      </c>
      <c r="E46" s="3">
        <v>847.70699999999999</v>
      </c>
      <c r="F46" s="3">
        <v>944.87400000000002</v>
      </c>
      <c r="G46" s="3" t="s">
        <v>204</v>
      </c>
      <c r="H46" s="3" t="s">
        <v>205</v>
      </c>
      <c r="I46" s="3">
        <v>625.16099999999994</v>
      </c>
      <c r="J46" s="3" t="s">
        <v>206</v>
      </c>
      <c r="K46" s="3" t="s">
        <v>207</v>
      </c>
      <c r="L46" s="3" t="s">
        <v>208</v>
      </c>
      <c r="M46" s="3" t="s">
        <v>209</v>
      </c>
    </row>
    <row r="47" spans="3:13" ht="12.75" x14ac:dyDescent="0.2">
      <c r="C47" s="3" t="s">
        <v>210</v>
      </c>
      <c r="D47" s="3" t="s">
        <v>211</v>
      </c>
      <c r="E47" s="3" t="s">
        <v>212</v>
      </c>
      <c r="F47" s="3" t="s">
        <v>213</v>
      </c>
      <c r="G47" s="3" t="s">
        <v>214</v>
      </c>
      <c r="H47" s="3" t="s">
        <v>215</v>
      </c>
      <c r="I47" s="3" t="s">
        <v>216</v>
      </c>
      <c r="J47" s="3" t="s">
        <v>217</v>
      </c>
      <c r="K47" s="3" t="s">
        <v>218</v>
      </c>
      <c r="L47" s="3" t="s">
        <v>219</v>
      </c>
      <c r="M47" s="3" t="s">
        <v>220</v>
      </c>
    </row>
    <row r="48" spans="3:13" ht="12.75" x14ac:dyDescent="0.2">
      <c r="C48" s="3" t="s">
        <v>221</v>
      </c>
      <c r="D48" s="3" t="s">
        <v>67</v>
      </c>
      <c r="E48" s="3" t="s">
        <v>67</v>
      </c>
      <c r="F48" s="3">
        <v>262.23399999999998</v>
      </c>
      <c r="G48" s="3">
        <v>503.55799999999999</v>
      </c>
      <c r="H48" s="3">
        <v>748.02800000000002</v>
      </c>
      <c r="I48" s="3" t="s">
        <v>222</v>
      </c>
      <c r="J48" s="3" t="s">
        <v>223</v>
      </c>
      <c r="K48" s="3" t="s">
        <v>224</v>
      </c>
      <c r="L48" s="3" t="s">
        <v>225</v>
      </c>
      <c r="M48" s="3" t="s">
        <v>226</v>
      </c>
    </row>
    <row r="49" spans="3:13" ht="12.75" x14ac:dyDescent="0.2">
      <c r="C49" s="3" t="s">
        <v>227</v>
      </c>
      <c r="D49" s="3" t="s">
        <v>228</v>
      </c>
      <c r="E49" s="3" t="s">
        <v>229</v>
      </c>
      <c r="F49" s="3" t="s">
        <v>230</v>
      </c>
      <c r="G49" s="3" t="s">
        <v>231</v>
      </c>
      <c r="H49" s="3" t="s">
        <v>232</v>
      </c>
      <c r="I49" s="3" t="s">
        <v>233</v>
      </c>
      <c r="J49" s="3" t="s">
        <v>234</v>
      </c>
      <c r="K49" s="3" t="s">
        <v>235</v>
      </c>
      <c r="L49" s="3" t="s">
        <v>236</v>
      </c>
      <c r="M49" s="3" t="s">
        <v>237</v>
      </c>
    </row>
    <row r="50" spans="3:13" ht="12.75" x14ac:dyDescent="0.2">
      <c r="C50" s="3" t="s">
        <v>238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239</v>
      </c>
      <c r="D51" s="3" t="s">
        <v>240</v>
      </c>
      <c r="E51" s="3" t="s">
        <v>241</v>
      </c>
      <c r="F51" s="3" t="s">
        <v>242</v>
      </c>
      <c r="G51" s="3" t="s">
        <v>243</v>
      </c>
      <c r="H51" s="3" t="s">
        <v>244</v>
      </c>
      <c r="I51" s="3" t="s">
        <v>245</v>
      </c>
      <c r="J51" s="3" t="s">
        <v>246</v>
      </c>
      <c r="K51" s="3" t="s">
        <v>247</v>
      </c>
      <c r="L51" s="3" t="s">
        <v>248</v>
      </c>
      <c r="M51" s="3" t="s">
        <v>249</v>
      </c>
    </row>
    <row r="52" spans="3:13" ht="12.75" x14ac:dyDescent="0.2"/>
    <row r="53" spans="3:13" ht="12.75" x14ac:dyDescent="0.2">
      <c r="C53" s="3" t="s">
        <v>250</v>
      </c>
      <c r="D53" s="3" t="s">
        <v>105</v>
      </c>
      <c r="E53" s="3" t="s">
        <v>106</v>
      </c>
      <c r="F53" s="3" t="s">
        <v>107</v>
      </c>
      <c r="G53" s="3" t="s">
        <v>108</v>
      </c>
      <c r="H53" s="3" t="s">
        <v>109</v>
      </c>
      <c r="I53" s="3" t="s">
        <v>110</v>
      </c>
      <c r="J53" s="3" t="s">
        <v>111</v>
      </c>
      <c r="K53" s="3" t="s">
        <v>112</v>
      </c>
      <c r="L53" s="3" t="s">
        <v>113</v>
      </c>
      <c r="M53" s="3" t="s">
        <v>114</v>
      </c>
    </row>
    <row r="54" spans="3:13" ht="12.75" x14ac:dyDescent="0.2"/>
    <row r="55" spans="3:13" ht="12.75" x14ac:dyDescent="0.2">
      <c r="C55" s="3" t="s">
        <v>251</v>
      </c>
      <c r="D55" s="3">
        <v>924.25300000000004</v>
      </c>
      <c r="E55" s="3">
        <v>579.03499999999997</v>
      </c>
      <c r="F55" s="3">
        <v>771.43899999999996</v>
      </c>
      <c r="G55" s="3" t="s">
        <v>252</v>
      </c>
      <c r="H55" s="3">
        <v>644.93799999999999</v>
      </c>
      <c r="I55" s="3" t="s">
        <v>253</v>
      </c>
      <c r="J55" s="3" t="s">
        <v>254</v>
      </c>
      <c r="K55" s="3" t="s">
        <v>255</v>
      </c>
      <c r="L55" s="3" t="s">
        <v>256</v>
      </c>
      <c r="M55" s="3" t="s">
        <v>257</v>
      </c>
    </row>
    <row r="56" spans="3:13" ht="12.75" x14ac:dyDescent="0.2">
      <c r="C56" s="3" t="s">
        <v>258</v>
      </c>
      <c r="D56" s="3" t="s">
        <v>259</v>
      </c>
      <c r="E56" s="3" t="s">
        <v>260</v>
      </c>
      <c r="F56" s="3" t="s">
        <v>261</v>
      </c>
      <c r="G56" s="3" t="s">
        <v>262</v>
      </c>
      <c r="H56" s="3" t="s">
        <v>263</v>
      </c>
      <c r="I56" s="3" t="s">
        <v>264</v>
      </c>
      <c r="J56" s="3" t="s">
        <v>265</v>
      </c>
      <c r="K56" s="3" t="s">
        <v>266</v>
      </c>
      <c r="L56" s="3" t="s">
        <v>267</v>
      </c>
      <c r="M56" s="3" t="s">
        <v>268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2C7C4-E72C-4483-AA9B-740B13CA6A65}">
  <dimension ref="C1:M48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269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270</v>
      </c>
      <c r="D12" s="3" t="s">
        <v>271</v>
      </c>
      <c r="E12" s="3" t="s">
        <v>272</v>
      </c>
      <c r="F12" s="3" t="s">
        <v>273</v>
      </c>
      <c r="G12" s="3" t="s">
        <v>274</v>
      </c>
      <c r="H12" s="3" t="s">
        <v>275</v>
      </c>
      <c r="I12" s="3" t="s">
        <v>276</v>
      </c>
      <c r="J12" s="3" t="s">
        <v>277</v>
      </c>
      <c r="K12" s="3" t="s">
        <v>278</v>
      </c>
      <c r="L12" s="3" t="s">
        <v>279</v>
      </c>
      <c r="M12" s="3" t="s">
        <v>280</v>
      </c>
    </row>
    <row r="13" spans="3:13" x14ac:dyDescent="0.2">
      <c r="C13" s="3" t="s">
        <v>281</v>
      </c>
      <c r="D13" s="3" t="s">
        <v>282</v>
      </c>
      <c r="E13" s="3" t="s">
        <v>283</v>
      </c>
      <c r="F13" s="3" t="s">
        <v>284</v>
      </c>
      <c r="G13" s="3" t="s">
        <v>285</v>
      </c>
      <c r="H13" s="3" t="s">
        <v>286</v>
      </c>
      <c r="I13" s="3" t="s">
        <v>287</v>
      </c>
      <c r="J13" s="3" t="s">
        <v>288</v>
      </c>
      <c r="K13" s="3" t="s">
        <v>289</v>
      </c>
      <c r="L13" s="3" t="s">
        <v>290</v>
      </c>
      <c r="M13" s="3" t="s">
        <v>291</v>
      </c>
    </row>
    <row r="15" spans="3:13" x14ac:dyDescent="0.2">
      <c r="C15" s="3" t="s">
        <v>292</v>
      </c>
      <c r="D15" s="3">
        <v>-874.322</v>
      </c>
      <c r="E15" s="3">
        <v>-979.72699999999998</v>
      </c>
      <c r="F15" s="3" t="s">
        <v>293</v>
      </c>
      <c r="G15" s="3" t="s">
        <v>294</v>
      </c>
      <c r="H15" s="3" t="s">
        <v>295</v>
      </c>
      <c r="I15" s="3" t="s">
        <v>296</v>
      </c>
      <c r="J15" s="3" t="s">
        <v>297</v>
      </c>
      <c r="K15" s="3" t="s">
        <v>298</v>
      </c>
      <c r="L15" s="3" t="s">
        <v>299</v>
      </c>
      <c r="M15" s="3" t="s">
        <v>300</v>
      </c>
    </row>
    <row r="16" spans="3:13" x14ac:dyDescent="0.2">
      <c r="C16" s="3" t="s">
        <v>301</v>
      </c>
      <c r="D16" s="3" t="s">
        <v>302</v>
      </c>
      <c r="E16" s="3" t="s">
        <v>303</v>
      </c>
      <c r="F16" s="3" t="s">
        <v>304</v>
      </c>
      <c r="G16" s="3" t="s">
        <v>305</v>
      </c>
      <c r="H16" s="3" t="s">
        <v>306</v>
      </c>
      <c r="I16" s="3" t="s">
        <v>307</v>
      </c>
      <c r="J16" s="3" t="s">
        <v>308</v>
      </c>
      <c r="K16" s="3" t="s">
        <v>309</v>
      </c>
      <c r="L16" s="3" t="s">
        <v>310</v>
      </c>
      <c r="M16" s="3" t="s">
        <v>311</v>
      </c>
    </row>
    <row r="17" spans="3:13" x14ac:dyDescent="0.2">
      <c r="C17" s="3" t="s">
        <v>312</v>
      </c>
      <c r="D17" s="3" t="s">
        <v>313</v>
      </c>
      <c r="E17" s="3" t="s">
        <v>314</v>
      </c>
      <c r="F17" s="3" t="s">
        <v>315</v>
      </c>
      <c r="G17" s="3" t="s">
        <v>316</v>
      </c>
      <c r="H17" s="3" t="s">
        <v>317</v>
      </c>
      <c r="I17" s="3" t="s">
        <v>318</v>
      </c>
      <c r="J17" s="3" t="s">
        <v>319</v>
      </c>
      <c r="K17" s="3" t="s">
        <v>320</v>
      </c>
      <c r="L17" s="3" t="s">
        <v>321</v>
      </c>
      <c r="M17" s="3" t="s">
        <v>322</v>
      </c>
    </row>
    <row r="19" spans="3:13" x14ac:dyDescent="0.2">
      <c r="C19" s="3" t="s">
        <v>323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</row>
    <row r="20" spans="3:13" x14ac:dyDescent="0.2">
      <c r="C20" s="3" t="s">
        <v>324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</row>
    <row r="21" spans="3:13" x14ac:dyDescent="0.2">
      <c r="C21" s="3" t="s">
        <v>325</v>
      </c>
      <c r="D21" s="3">
        <v>-116.86</v>
      </c>
      <c r="E21" s="3">
        <v>-133.178</v>
      </c>
      <c r="F21" s="3">
        <v>-185.922</v>
      </c>
      <c r="G21" s="3">
        <v>-222.90799999999999</v>
      </c>
      <c r="H21" s="3">
        <v>-300.46800000000002</v>
      </c>
      <c r="I21" s="3">
        <v>-304.39100000000002</v>
      </c>
      <c r="J21" s="3">
        <v>-362.279</v>
      </c>
      <c r="K21" s="3">
        <v>-396.995</v>
      </c>
      <c r="L21" s="3">
        <v>-513.399</v>
      </c>
      <c r="M21" s="3">
        <v>-586.26</v>
      </c>
    </row>
    <row r="22" spans="3:13" x14ac:dyDescent="0.2">
      <c r="C22" s="3" t="s">
        <v>326</v>
      </c>
      <c r="D22" s="3">
        <v>-540.74099999999999</v>
      </c>
      <c r="E22" s="3">
        <v>-339.315</v>
      </c>
      <c r="F22" s="3">
        <v>-234.48400000000001</v>
      </c>
      <c r="G22" s="3">
        <v>65.798000000000002</v>
      </c>
      <c r="H22" s="3">
        <v>-769.4</v>
      </c>
      <c r="I22" s="3">
        <v>-677.03</v>
      </c>
      <c r="J22" s="3">
        <v>159.714</v>
      </c>
      <c r="K22" s="3">
        <v>444.07499999999999</v>
      </c>
      <c r="L22" s="3" t="s">
        <v>327</v>
      </c>
      <c r="M22" s="3">
        <v>414.30900000000003</v>
      </c>
    </row>
    <row r="23" spans="3:13" x14ac:dyDescent="0.2">
      <c r="C23" s="3" t="s">
        <v>328</v>
      </c>
      <c r="D23" s="3">
        <v>-657.601</v>
      </c>
      <c r="E23" s="3">
        <v>-472.49299999999999</v>
      </c>
      <c r="F23" s="3">
        <v>-420.40600000000001</v>
      </c>
      <c r="G23" s="3">
        <v>-157.11000000000001</v>
      </c>
      <c r="H23" s="3" t="s">
        <v>329</v>
      </c>
      <c r="I23" s="3">
        <v>-981.42100000000005</v>
      </c>
      <c r="J23" s="3">
        <v>-202.56399999999999</v>
      </c>
      <c r="K23" s="3">
        <v>47.08</v>
      </c>
      <c r="L23" s="3" t="s">
        <v>330</v>
      </c>
      <c r="M23" s="3">
        <v>-171.952</v>
      </c>
    </row>
    <row r="24" spans="3:13" x14ac:dyDescent="0.2">
      <c r="C24" s="3" t="s">
        <v>331</v>
      </c>
      <c r="D24" s="3">
        <v>407.94600000000003</v>
      </c>
      <c r="E24" s="3">
        <v>775.90700000000004</v>
      </c>
      <c r="F24" s="3" t="s">
        <v>332</v>
      </c>
      <c r="G24" s="3" t="s">
        <v>333</v>
      </c>
      <c r="H24" s="3" t="s">
        <v>334</v>
      </c>
      <c r="I24" s="3" t="s">
        <v>335</v>
      </c>
      <c r="J24" s="3" t="s">
        <v>336</v>
      </c>
      <c r="K24" s="3" t="s">
        <v>337</v>
      </c>
      <c r="L24" s="3" t="s">
        <v>338</v>
      </c>
      <c r="M24" s="3" t="s">
        <v>339</v>
      </c>
    </row>
    <row r="26" spans="3:13" x14ac:dyDescent="0.2">
      <c r="C26" s="3" t="s">
        <v>340</v>
      </c>
      <c r="D26" s="3">
        <v>-384.57400000000001</v>
      </c>
      <c r="E26" s="3">
        <v>-419.221</v>
      </c>
      <c r="F26" s="3">
        <v>-509.20499999999998</v>
      </c>
      <c r="G26" s="3">
        <v>-526.38499999999999</v>
      </c>
      <c r="H26" s="3">
        <v>-538.077</v>
      </c>
      <c r="I26" s="3">
        <v>-757.56399999999996</v>
      </c>
      <c r="J26" s="3" t="s">
        <v>341</v>
      </c>
      <c r="K26" s="3" t="s">
        <v>342</v>
      </c>
      <c r="L26" s="3" t="s">
        <v>343</v>
      </c>
      <c r="M26" s="3" t="s">
        <v>344</v>
      </c>
    </row>
    <row r="27" spans="3:13" x14ac:dyDescent="0.2">
      <c r="C27" s="3" t="s">
        <v>345</v>
      </c>
      <c r="D27" s="3">
        <v>23.372</v>
      </c>
      <c r="E27" s="3">
        <v>356.68599999999998</v>
      </c>
      <c r="F27" s="3">
        <v>536.95500000000004</v>
      </c>
      <c r="G27" s="3">
        <v>729.15099999999995</v>
      </c>
      <c r="H27" s="3">
        <v>939.12099999999998</v>
      </c>
      <c r="I27" s="3" t="s">
        <v>346</v>
      </c>
      <c r="J27" s="3" t="s">
        <v>347</v>
      </c>
      <c r="K27" s="3" t="s">
        <v>348</v>
      </c>
      <c r="L27" s="3" t="s">
        <v>349</v>
      </c>
      <c r="M27" s="3" t="s">
        <v>350</v>
      </c>
    </row>
    <row r="28" spans="3:13" x14ac:dyDescent="0.2">
      <c r="C28" s="3" t="s">
        <v>351</v>
      </c>
      <c r="D28" s="3">
        <v>47.805999999999997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352</v>
      </c>
      <c r="D29" s="3">
        <v>-2.125</v>
      </c>
      <c r="E29" s="3">
        <v>-91.488</v>
      </c>
      <c r="F29" s="3">
        <v>5.55</v>
      </c>
      <c r="G29" s="3">
        <v>-20.141999999999999</v>
      </c>
      <c r="H29" s="3">
        <v>-217.494</v>
      </c>
      <c r="I29" s="3">
        <v>-496.85300000000001</v>
      </c>
      <c r="J29" s="3">
        <v>-360.98</v>
      </c>
      <c r="K29" s="3">
        <v>-370.274</v>
      </c>
      <c r="L29" s="3">
        <v>-776.42100000000005</v>
      </c>
      <c r="M29" s="3">
        <v>-758.21199999999999</v>
      </c>
    </row>
    <row r="30" spans="3:13" x14ac:dyDescent="0.2">
      <c r="C30" s="3" t="s">
        <v>353</v>
      </c>
      <c r="D30" s="3">
        <v>69.052999999999997</v>
      </c>
      <c r="E30" s="3">
        <v>265.19799999999998</v>
      </c>
      <c r="F30" s="3">
        <v>542.505</v>
      </c>
      <c r="G30" s="3">
        <v>709.00900000000001</v>
      </c>
      <c r="H30" s="3">
        <v>721.62699999999995</v>
      </c>
      <c r="I30" s="3" t="s">
        <v>354</v>
      </c>
      <c r="J30" s="3">
        <v>844.01900000000001</v>
      </c>
      <c r="K30" s="3" t="s">
        <v>355</v>
      </c>
      <c r="L30" s="3" t="s">
        <v>356</v>
      </c>
      <c r="M30" s="3" t="s">
        <v>357</v>
      </c>
    </row>
    <row r="32" spans="3:13" x14ac:dyDescent="0.2">
      <c r="C32" s="3" t="s">
        <v>358</v>
      </c>
      <c r="D32" s="3">
        <v>-135.982</v>
      </c>
      <c r="E32" s="3">
        <v>-148.233</v>
      </c>
      <c r="F32" s="3">
        <v>-308.02100000000002</v>
      </c>
      <c r="G32" s="3">
        <v>-326.30500000000001</v>
      </c>
      <c r="H32" s="3">
        <v>-707.798</v>
      </c>
      <c r="I32" s="3">
        <v>-838.09799999999996</v>
      </c>
      <c r="J32" s="3">
        <v>-776.49699999999996</v>
      </c>
      <c r="K32" s="3">
        <v>-951.77</v>
      </c>
      <c r="L32" s="3" t="s">
        <v>359</v>
      </c>
      <c r="M32" s="3" t="s">
        <v>360</v>
      </c>
    </row>
    <row r="33" spans="3:13" x14ac:dyDescent="0.2">
      <c r="C33" s="3" t="s">
        <v>361</v>
      </c>
      <c r="D33" s="3">
        <v>-66.929000000000002</v>
      </c>
      <c r="E33" s="3">
        <v>116.965</v>
      </c>
      <c r="F33" s="3">
        <v>234.48400000000001</v>
      </c>
      <c r="G33" s="3">
        <v>382.70400000000001</v>
      </c>
      <c r="H33" s="3">
        <v>13.829000000000001</v>
      </c>
      <c r="I33" s="3">
        <v>262.07600000000002</v>
      </c>
      <c r="J33" s="3">
        <v>67.521000000000001</v>
      </c>
      <c r="K33" s="3">
        <v>198.49799999999999</v>
      </c>
      <c r="L33" s="3">
        <v>827.00300000000004</v>
      </c>
      <c r="M33" s="3">
        <v>169.244</v>
      </c>
    </row>
    <row r="35" spans="3:13" x14ac:dyDescent="0.2">
      <c r="C35" s="3" t="s">
        <v>362</v>
      </c>
      <c r="D35" s="3">
        <v>-47.805999999999997</v>
      </c>
      <c r="E35" s="3">
        <v>0</v>
      </c>
      <c r="F35" s="3">
        <v>-4.1619999999999999</v>
      </c>
      <c r="G35" s="3">
        <v>-12.085000000000001</v>
      </c>
      <c r="H35" s="3">
        <v>-27.658000000000001</v>
      </c>
      <c r="I35" s="3">
        <v>-39.584000000000003</v>
      </c>
      <c r="J35" s="3">
        <v>-42.85</v>
      </c>
      <c r="K35" s="3">
        <v>-44.534999999999997</v>
      </c>
      <c r="L35" s="3">
        <v>-51.845999999999997</v>
      </c>
      <c r="M35" s="3">
        <v>-51.45</v>
      </c>
    </row>
    <row r="36" spans="3:13" x14ac:dyDescent="0.2">
      <c r="C36" s="3" t="s">
        <v>363</v>
      </c>
      <c r="D36" s="3">
        <v>-114.735</v>
      </c>
      <c r="E36" s="3">
        <v>116.965</v>
      </c>
      <c r="F36" s="3">
        <v>230.322</v>
      </c>
      <c r="G36" s="3">
        <v>370.61799999999999</v>
      </c>
      <c r="H36" s="3">
        <v>-13.829000000000001</v>
      </c>
      <c r="I36" s="3">
        <v>222.49199999999999</v>
      </c>
      <c r="J36" s="3">
        <v>24.670999999999999</v>
      </c>
      <c r="K36" s="3">
        <v>153.96299999999999</v>
      </c>
      <c r="L36" s="3">
        <v>775.15700000000004</v>
      </c>
      <c r="M36" s="3">
        <v>117.794</v>
      </c>
    </row>
    <row r="38" spans="3:13" x14ac:dyDescent="0.2">
      <c r="C38" s="3" t="s">
        <v>364</v>
      </c>
      <c r="D38" s="3">
        <v>-0.35</v>
      </c>
      <c r="E38" s="3">
        <v>0.35</v>
      </c>
      <c r="F38" s="3">
        <v>0.64</v>
      </c>
      <c r="G38" s="3">
        <v>1.01</v>
      </c>
      <c r="H38" s="3">
        <v>-3.5000000000000003E-2</v>
      </c>
      <c r="I38" s="3">
        <v>0.54</v>
      </c>
      <c r="J38" s="3">
        <v>5.8000000000000003E-2</v>
      </c>
      <c r="K38" s="3">
        <v>0.35</v>
      </c>
      <c r="L38" s="3">
        <v>1.74</v>
      </c>
      <c r="M38" s="3">
        <v>0.26</v>
      </c>
    </row>
    <row r="39" spans="3:13" x14ac:dyDescent="0.2">
      <c r="C39" s="3" t="s">
        <v>365</v>
      </c>
      <c r="D39" s="3">
        <v>-0.35</v>
      </c>
      <c r="E39" s="3">
        <v>0.35</v>
      </c>
      <c r="F39" s="3">
        <v>0.64</v>
      </c>
      <c r="G39" s="3">
        <v>1.01</v>
      </c>
      <c r="H39" s="3">
        <v>-3.5000000000000003E-2</v>
      </c>
      <c r="I39" s="3">
        <v>0.54</v>
      </c>
      <c r="J39" s="3">
        <v>5.8000000000000003E-2</v>
      </c>
      <c r="K39" s="3">
        <v>0.35</v>
      </c>
      <c r="L39" s="3">
        <v>1.74</v>
      </c>
      <c r="M39" s="3">
        <v>0.26</v>
      </c>
    </row>
    <row r="40" spans="3:13" x14ac:dyDescent="0.2">
      <c r="C40" s="3" t="s">
        <v>366</v>
      </c>
      <c r="D40" s="3">
        <v>332.55</v>
      </c>
      <c r="E40" s="3">
        <v>338.1</v>
      </c>
      <c r="F40" s="3">
        <v>358.35</v>
      </c>
      <c r="G40" s="3">
        <v>367.05</v>
      </c>
      <c r="H40" s="3">
        <v>396.9</v>
      </c>
      <c r="I40" s="3">
        <v>415.35</v>
      </c>
      <c r="J40" s="3">
        <v>428.4</v>
      </c>
      <c r="K40" s="3">
        <v>442.1</v>
      </c>
      <c r="L40" s="3">
        <v>445.1</v>
      </c>
      <c r="M40" s="3">
        <v>458.1</v>
      </c>
    </row>
    <row r="41" spans="3:13" x14ac:dyDescent="0.2">
      <c r="C41" s="3" t="s">
        <v>367</v>
      </c>
      <c r="D41" s="3">
        <v>332.55</v>
      </c>
      <c r="E41" s="3">
        <v>338.1</v>
      </c>
      <c r="F41" s="3">
        <v>358.35</v>
      </c>
      <c r="G41" s="3">
        <v>367.05</v>
      </c>
      <c r="H41" s="3">
        <v>396.9</v>
      </c>
      <c r="I41" s="3">
        <v>415.35</v>
      </c>
      <c r="J41" s="3">
        <v>428.4</v>
      </c>
      <c r="K41" s="3">
        <v>442.1</v>
      </c>
      <c r="L41" s="3">
        <v>445.1</v>
      </c>
      <c r="M41" s="3">
        <v>458.1</v>
      </c>
    </row>
    <row r="43" spans="3:13" x14ac:dyDescent="0.2">
      <c r="C43" s="3" t="s">
        <v>368</v>
      </c>
      <c r="D43" s="3">
        <v>948.68700000000001</v>
      </c>
      <c r="E43" s="3" t="s">
        <v>369</v>
      </c>
      <c r="F43" s="3" t="s">
        <v>370</v>
      </c>
      <c r="G43" s="3" t="s">
        <v>371</v>
      </c>
      <c r="H43" s="3" t="s">
        <v>372</v>
      </c>
      <c r="I43" s="3" t="s">
        <v>373</v>
      </c>
      <c r="J43" s="3" t="s">
        <v>374</v>
      </c>
      <c r="K43" s="3" t="s">
        <v>375</v>
      </c>
      <c r="L43" s="3" t="s">
        <v>376</v>
      </c>
      <c r="M43" s="3" t="s">
        <v>377</v>
      </c>
    </row>
    <row r="44" spans="3:13" x14ac:dyDescent="0.2">
      <c r="C44" s="3" t="s">
        <v>378</v>
      </c>
      <c r="D44" s="3">
        <v>599.17100000000005</v>
      </c>
      <c r="E44" s="3">
        <v>675.15499999999997</v>
      </c>
      <c r="F44" s="3">
        <v>760.33900000000006</v>
      </c>
      <c r="G44" s="3">
        <v>589.49800000000005</v>
      </c>
      <c r="H44" s="3" t="s">
        <v>379</v>
      </c>
      <c r="I44" s="3" t="s">
        <v>380</v>
      </c>
      <c r="J44" s="3" t="s">
        <v>381</v>
      </c>
      <c r="K44" s="3" t="s">
        <v>382</v>
      </c>
      <c r="L44" s="3" t="s">
        <v>383</v>
      </c>
      <c r="M44" s="3" t="s">
        <v>384</v>
      </c>
    </row>
    <row r="46" spans="3:13" x14ac:dyDescent="0.2">
      <c r="C46" s="3" t="s">
        <v>385</v>
      </c>
      <c r="D46" s="3" t="s">
        <v>271</v>
      </c>
      <c r="E46" s="3" t="s">
        <v>272</v>
      </c>
      <c r="F46" s="3" t="s">
        <v>273</v>
      </c>
      <c r="G46" s="3" t="s">
        <v>274</v>
      </c>
      <c r="H46" s="3" t="s">
        <v>275</v>
      </c>
      <c r="I46" s="3" t="s">
        <v>276</v>
      </c>
      <c r="J46" s="3" t="s">
        <v>277</v>
      </c>
      <c r="K46" s="3" t="s">
        <v>278</v>
      </c>
      <c r="L46" s="3" t="s">
        <v>279</v>
      </c>
      <c r="M46" s="3" t="s">
        <v>280</v>
      </c>
    </row>
    <row r="47" spans="3:13" x14ac:dyDescent="0.2">
      <c r="C47" s="3" t="s">
        <v>386</v>
      </c>
      <c r="D47" s="3" t="s">
        <v>3</v>
      </c>
      <c r="E47" s="3" t="s">
        <v>3</v>
      </c>
      <c r="F47" s="3">
        <v>760.33900000000006</v>
      </c>
      <c r="G47" s="3" t="s">
        <v>3</v>
      </c>
      <c r="H47" s="3" t="s">
        <v>3</v>
      </c>
      <c r="I47" s="3" t="s">
        <v>3</v>
      </c>
      <c r="J47" s="3" t="s">
        <v>3</v>
      </c>
      <c r="K47" s="3" t="s">
        <v>3</v>
      </c>
      <c r="L47" s="3" t="s">
        <v>3</v>
      </c>
      <c r="M47" s="3" t="s">
        <v>3</v>
      </c>
    </row>
    <row r="48" spans="3:13" x14ac:dyDescent="0.2">
      <c r="C48" s="3" t="s">
        <v>387</v>
      </c>
      <c r="D48" s="3">
        <v>599.17100000000005</v>
      </c>
      <c r="E48" s="3">
        <v>675.15499999999997</v>
      </c>
      <c r="F48" s="3">
        <v>760.33900000000006</v>
      </c>
      <c r="G48" s="3">
        <v>589.49800000000005</v>
      </c>
      <c r="H48" s="3" t="s">
        <v>379</v>
      </c>
      <c r="I48" s="3" t="s">
        <v>380</v>
      </c>
      <c r="J48" s="3" t="s">
        <v>381</v>
      </c>
      <c r="K48" s="3" t="s">
        <v>382</v>
      </c>
      <c r="L48" s="3" t="s">
        <v>383</v>
      </c>
      <c r="M48" s="3" t="s">
        <v>384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B1F63-2891-4A48-A1DA-DE3E731E4E41}">
  <dimension ref="C1:M41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388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361</v>
      </c>
      <c r="D12" s="3">
        <v>-66.929000000000002</v>
      </c>
      <c r="E12" s="3">
        <v>116.965</v>
      </c>
      <c r="F12" s="3">
        <v>234.48400000000001</v>
      </c>
      <c r="G12" s="3">
        <v>382.70400000000001</v>
      </c>
      <c r="H12" s="3">
        <v>13.829000000000001</v>
      </c>
      <c r="I12" s="3">
        <v>262.07600000000002</v>
      </c>
      <c r="J12" s="3">
        <v>67.521000000000001</v>
      </c>
      <c r="K12" s="3">
        <v>198.49799999999999</v>
      </c>
      <c r="L12" s="3">
        <v>827.00300000000004</v>
      </c>
      <c r="M12" s="3">
        <v>169.244</v>
      </c>
    </row>
    <row r="13" spans="3:13" x14ac:dyDescent="0.2">
      <c r="C13" s="3" t="s">
        <v>389</v>
      </c>
      <c r="D13" s="3">
        <v>349.51600000000002</v>
      </c>
      <c r="E13" s="3">
        <v>440.06700000000001</v>
      </c>
      <c r="F13" s="3">
        <v>520.30499999999995</v>
      </c>
      <c r="G13" s="3">
        <v>600.24099999999999</v>
      </c>
      <c r="H13" s="3">
        <v>843.57399999999996</v>
      </c>
      <c r="I13" s="3" t="s">
        <v>390</v>
      </c>
      <c r="J13" s="3" t="s">
        <v>391</v>
      </c>
      <c r="K13" s="3" t="s">
        <v>392</v>
      </c>
      <c r="L13" s="3" t="s">
        <v>393</v>
      </c>
      <c r="M13" s="3" t="s">
        <v>394</v>
      </c>
    </row>
    <row r="14" spans="3:13" x14ac:dyDescent="0.2">
      <c r="C14" s="3" t="s">
        <v>395</v>
      </c>
      <c r="D14" s="3" t="s">
        <v>3</v>
      </c>
      <c r="E14" s="3" t="s">
        <v>3</v>
      </c>
      <c r="F14" s="3" t="s">
        <v>3</v>
      </c>
      <c r="G14" s="3" t="s">
        <v>3</v>
      </c>
      <c r="H14" s="3" t="s">
        <v>3</v>
      </c>
      <c r="I14" s="3" t="s">
        <v>3</v>
      </c>
      <c r="J14" s="3" t="s">
        <v>3</v>
      </c>
      <c r="K14" s="3" t="s">
        <v>3</v>
      </c>
      <c r="L14" s="3" t="s">
        <v>3</v>
      </c>
      <c r="M14" s="3" t="s">
        <v>3</v>
      </c>
    </row>
    <row r="15" spans="3:13" x14ac:dyDescent="0.2">
      <c r="C15" s="3" t="s">
        <v>396</v>
      </c>
      <c r="D15" s="3" t="s">
        <v>3</v>
      </c>
      <c r="E15" s="3" t="s">
        <v>3</v>
      </c>
      <c r="F15" s="3" t="s">
        <v>3</v>
      </c>
      <c r="G15" s="3" t="s">
        <v>3</v>
      </c>
      <c r="H15" s="3" t="s">
        <v>3</v>
      </c>
      <c r="I15" s="3" t="s">
        <v>3</v>
      </c>
      <c r="J15" s="3" t="s">
        <v>3</v>
      </c>
      <c r="K15" s="3" t="s">
        <v>3</v>
      </c>
      <c r="L15" s="3" t="s">
        <v>3</v>
      </c>
      <c r="M15" s="3" t="s">
        <v>3</v>
      </c>
    </row>
    <row r="16" spans="3:13" x14ac:dyDescent="0.2">
      <c r="C16" s="3" t="s">
        <v>397</v>
      </c>
      <c r="D16" s="3">
        <v>31.870999999999999</v>
      </c>
      <c r="E16" s="3">
        <v>39.374000000000002</v>
      </c>
      <c r="F16" s="3">
        <v>37.462000000000003</v>
      </c>
      <c r="G16" s="3">
        <v>41.627000000000002</v>
      </c>
      <c r="H16" s="3">
        <v>-38.972999999999999</v>
      </c>
      <c r="I16" s="3">
        <v>240.23599999999999</v>
      </c>
      <c r="J16" s="3">
        <v>54.536999999999999</v>
      </c>
      <c r="K16" s="3">
        <v>361.36700000000002</v>
      </c>
      <c r="L16" s="3">
        <v>-240.261</v>
      </c>
      <c r="M16" s="3">
        <v>-602.50800000000004</v>
      </c>
    </row>
    <row r="17" spans="3:13" x14ac:dyDescent="0.2">
      <c r="C17" s="3" t="s">
        <v>398</v>
      </c>
      <c r="D17" s="3" t="s">
        <v>3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</row>
    <row r="18" spans="3:13" x14ac:dyDescent="0.2">
      <c r="C18" s="3" t="s">
        <v>399</v>
      </c>
      <c r="D18" s="3">
        <v>-4.2489999999999997</v>
      </c>
      <c r="E18" s="3">
        <v>20.844999999999999</v>
      </c>
      <c r="F18" s="3">
        <v>1.387</v>
      </c>
      <c r="G18" s="3">
        <v>4.0279999999999996</v>
      </c>
      <c r="H18" s="3">
        <v>5.0289999999999999</v>
      </c>
      <c r="I18" s="3">
        <v>6.8250000000000002</v>
      </c>
      <c r="J18" s="3">
        <v>-155.81899999999999</v>
      </c>
      <c r="K18" s="3">
        <v>-528.05399999999997</v>
      </c>
      <c r="L18" s="3">
        <v>-13.91</v>
      </c>
      <c r="M18" s="3">
        <v>-158.41200000000001</v>
      </c>
    </row>
    <row r="19" spans="3:13" x14ac:dyDescent="0.2">
      <c r="C19" s="3" t="s">
        <v>400</v>
      </c>
      <c r="D19" s="3">
        <v>427.06900000000002</v>
      </c>
      <c r="E19" s="3">
        <v>182.97499999999999</v>
      </c>
      <c r="F19" s="3">
        <v>83.248999999999995</v>
      </c>
      <c r="G19" s="3">
        <v>-17.457000000000001</v>
      </c>
      <c r="H19" s="3" t="s">
        <v>401</v>
      </c>
      <c r="I19" s="3">
        <v>256.61599999999999</v>
      </c>
      <c r="J19" s="3" t="s">
        <v>402</v>
      </c>
      <c r="K19" s="3" t="s">
        <v>403</v>
      </c>
      <c r="L19" s="3">
        <v>357.86200000000002</v>
      </c>
      <c r="M19" s="3" t="s">
        <v>404</v>
      </c>
    </row>
    <row r="20" spans="3:13" x14ac:dyDescent="0.2">
      <c r="C20" s="3" t="s">
        <v>405</v>
      </c>
      <c r="D20" s="3">
        <v>737.27800000000002</v>
      </c>
      <c r="E20" s="3">
        <v>800.226</v>
      </c>
      <c r="F20" s="3">
        <v>876.88699999999994</v>
      </c>
      <c r="G20" s="3" t="s">
        <v>406</v>
      </c>
      <c r="H20" s="3" t="s">
        <v>407</v>
      </c>
      <c r="I20" s="3" t="s">
        <v>408</v>
      </c>
      <c r="J20" s="3" t="s">
        <v>409</v>
      </c>
      <c r="K20" s="3" t="s">
        <v>410</v>
      </c>
      <c r="L20" s="3" t="s">
        <v>411</v>
      </c>
      <c r="M20" s="3" t="s">
        <v>412</v>
      </c>
    </row>
    <row r="22" spans="3:13" x14ac:dyDescent="0.2">
      <c r="C22" s="3" t="s">
        <v>413</v>
      </c>
      <c r="D22" s="3">
        <v>-451.50299999999999</v>
      </c>
      <c r="E22" s="3">
        <v>-525.76400000000001</v>
      </c>
      <c r="F22" s="3">
        <v>-721.49</v>
      </c>
      <c r="G22" s="3">
        <v>-926.54600000000005</v>
      </c>
      <c r="H22" s="3">
        <v>-897.63400000000001</v>
      </c>
      <c r="I22" s="3" t="s">
        <v>414</v>
      </c>
      <c r="J22" s="3" t="s">
        <v>415</v>
      </c>
      <c r="K22" s="3" t="s">
        <v>416</v>
      </c>
      <c r="L22" s="3" t="s">
        <v>417</v>
      </c>
      <c r="M22" s="3" t="s">
        <v>418</v>
      </c>
    </row>
    <row r="23" spans="3:13" x14ac:dyDescent="0.2">
      <c r="C23" s="3" t="s">
        <v>419</v>
      </c>
      <c r="D23" s="3">
        <v>-59.491999999999997</v>
      </c>
      <c r="E23" s="3">
        <v>-103.068</v>
      </c>
      <c r="F23" s="3">
        <v>-74.924000000000007</v>
      </c>
      <c r="G23" s="3">
        <v>-698.26599999999996</v>
      </c>
      <c r="H23" s="3" t="s">
        <v>420</v>
      </c>
      <c r="I23" s="3" t="s">
        <v>421</v>
      </c>
      <c r="J23" s="3" t="s">
        <v>422</v>
      </c>
      <c r="K23" s="3" t="s">
        <v>423</v>
      </c>
      <c r="L23" s="3" t="s">
        <v>424</v>
      </c>
      <c r="M23" s="3">
        <v>-648.54200000000003</v>
      </c>
    </row>
    <row r="24" spans="3:13" x14ac:dyDescent="0.2">
      <c r="C24" s="3" t="s">
        <v>425</v>
      </c>
      <c r="D24" s="3">
        <v>338.89299999999997</v>
      </c>
      <c r="E24" s="3">
        <v>-613.77700000000004</v>
      </c>
      <c r="F24" s="3" t="s">
        <v>426</v>
      </c>
      <c r="G24" s="3">
        <v>204.10900000000001</v>
      </c>
      <c r="H24" s="3">
        <v>-985.63699999999994</v>
      </c>
      <c r="I24" s="3" t="s">
        <v>427</v>
      </c>
      <c r="J24" s="3">
        <v>105.178</v>
      </c>
      <c r="K24" s="3">
        <v>341.00900000000001</v>
      </c>
      <c r="L24" s="3" t="s">
        <v>428</v>
      </c>
      <c r="M24" s="3">
        <v>-150.28800000000001</v>
      </c>
    </row>
    <row r="25" spans="3:13" x14ac:dyDescent="0.2">
      <c r="C25" s="3" t="s">
        <v>429</v>
      </c>
      <c r="D25" s="3">
        <v>-172.102</v>
      </c>
      <c r="E25" s="3" t="s">
        <v>430</v>
      </c>
      <c r="F25" s="3" t="s">
        <v>431</v>
      </c>
      <c r="G25" s="3" t="s">
        <v>432</v>
      </c>
      <c r="H25" s="3" t="s">
        <v>433</v>
      </c>
      <c r="I25" s="3" t="s">
        <v>434</v>
      </c>
      <c r="J25" s="3" t="s">
        <v>435</v>
      </c>
      <c r="K25" s="3" t="s">
        <v>436</v>
      </c>
      <c r="L25" s="3" t="s">
        <v>437</v>
      </c>
      <c r="M25" s="3" t="s">
        <v>438</v>
      </c>
    </row>
    <row r="27" spans="3:13" x14ac:dyDescent="0.2">
      <c r="C27" s="3" t="s">
        <v>439</v>
      </c>
      <c r="D27" s="3">
        <v>-270.90199999999999</v>
      </c>
      <c r="E27" s="3">
        <v>-333.524</v>
      </c>
      <c r="F27" s="3">
        <v>-474.51799999999997</v>
      </c>
      <c r="G27" s="3">
        <v>-518.32899999999995</v>
      </c>
      <c r="H27" s="3">
        <v>-604.70799999999997</v>
      </c>
      <c r="I27" s="3">
        <v>-749.37400000000002</v>
      </c>
      <c r="J27" s="3">
        <v>-789.48199999999997</v>
      </c>
      <c r="K27" s="3">
        <v>-792.71799999999996</v>
      </c>
      <c r="L27" s="3">
        <v>-820.68</v>
      </c>
      <c r="M27" s="3">
        <v>-945.05700000000002</v>
      </c>
    </row>
    <row r="28" spans="3:13" x14ac:dyDescent="0.2">
      <c r="C28" s="3" t="s">
        <v>440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441</v>
      </c>
      <c r="D29" s="3" t="s">
        <v>442</v>
      </c>
      <c r="E29" s="3" t="s">
        <v>443</v>
      </c>
      <c r="F29" s="3" t="s">
        <v>444</v>
      </c>
      <c r="G29" s="3" t="s">
        <v>445</v>
      </c>
      <c r="H29" s="3" t="s">
        <v>446</v>
      </c>
      <c r="I29" s="3" t="s">
        <v>447</v>
      </c>
      <c r="J29" s="3" t="s">
        <v>448</v>
      </c>
      <c r="K29" s="3" t="s">
        <v>449</v>
      </c>
      <c r="L29" s="3" t="s">
        <v>450</v>
      </c>
      <c r="M29" s="3" t="s">
        <v>451</v>
      </c>
    </row>
    <row r="30" spans="3:13" x14ac:dyDescent="0.2">
      <c r="C30" s="3" t="s">
        <v>452</v>
      </c>
      <c r="D30" s="3" t="s">
        <v>453</v>
      </c>
      <c r="E30" s="3" t="s">
        <v>454</v>
      </c>
      <c r="F30" s="3" t="s">
        <v>455</v>
      </c>
      <c r="G30" s="3" t="s">
        <v>456</v>
      </c>
      <c r="H30" s="3" t="s">
        <v>457</v>
      </c>
      <c r="I30" s="3" t="s">
        <v>458</v>
      </c>
      <c r="J30" s="3" t="s">
        <v>459</v>
      </c>
      <c r="K30" s="3" t="s">
        <v>460</v>
      </c>
      <c r="L30" s="3" t="s">
        <v>461</v>
      </c>
      <c r="M30" s="3" t="s">
        <v>462</v>
      </c>
    </row>
    <row r="31" spans="3:13" x14ac:dyDescent="0.2">
      <c r="C31" s="3" t="s">
        <v>463</v>
      </c>
      <c r="D31" s="3" t="s">
        <v>3</v>
      </c>
      <c r="E31" s="3" t="s">
        <v>3</v>
      </c>
      <c r="F31" s="3">
        <v>-92.960999999999999</v>
      </c>
      <c r="G31" s="3">
        <v>-8.0570000000000004</v>
      </c>
      <c r="H31" s="3" t="s">
        <v>3</v>
      </c>
      <c r="I31" s="3">
        <v>-40.948999999999998</v>
      </c>
      <c r="J31" s="3">
        <v>-36.357999999999997</v>
      </c>
      <c r="K31" s="3" t="s">
        <v>3</v>
      </c>
      <c r="L31" s="3" t="s">
        <v>3</v>
      </c>
      <c r="M31" s="3" t="s">
        <v>3</v>
      </c>
    </row>
    <row r="32" spans="3:13" x14ac:dyDescent="0.2">
      <c r="C32" s="3" t="s">
        <v>464</v>
      </c>
      <c r="D32" s="3">
        <v>52.055999999999997</v>
      </c>
      <c r="E32" s="3">
        <v>-546.60900000000004</v>
      </c>
      <c r="F32" s="3" t="s">
        <v>465</v>
      </c>
      <c r="G32" s="3" t="s">
        <v>466</v>
      </c>
      <c r="H32" s="3" t="s">
        <v>467</v>
      </c>
      <c r="I32" s="3" t="s">
        <v>468</v>
      </c>
      <c r="J32" s="3" t="s">
        <v>469</v>
      </c>
      <c r="K32" s="3" t="s">
        <v>470</v>
      </c>
      <c r="L32" s="3" t="s">
        <v>471</v>
      </c>
      <c r="M32" s="3" t="s">
        <v>472</v>
      </c>
    </row>
    <row r="33" spans="3:13" x14ac:dyDescent="0.2">
      <c r="C33" s="3" t="s">
        <v>473</v>
      </c>
      <c r="D33" s="3">
        <v>-246.46799999999999</v>
      </c>
      <c r="E33" s="3">
        <v>48.639000000000003</v>
      </c>
      <c r="F33" s="3" t="s">
        <v>474</v>
      </c>
      <c r="G33" s="3" t="s">
        <v>475</v>
      </c>
      <c r="H33" s="3" t="s">
        <v>476</v>
      </c>
      <c r="I33" s="3" t="s">
        <v>477</v>
      </c>
      <c r="J33" s="3" t="s">
        <v>478</v>
      </c>
      <c r="K33" s="3" t="s">
        <v>479</v>
      </c>
      <c r="L33" s="3" t="s">
        <v>480</v>
      </c>
      <c r="M33" s="3">
        <v>75.820999999999998</v>
      </c>
    </row>
    <row r="35" spans="3:13" x14ac:dyDescent="0.2">
      <c r="C35" s="3" t="s">
        <v>481</v>
      </c>
      <c r="D35" s="3">
        <v>262.14499999999998</v>
      </c>
      <c r="E35" s="3">
        <v>571.54999999999995</v>
      </c>
      <c r="F35" s="3">
        <v>218.875</v>
      </c>
      <c r="G35" s="3">
        <v>276.10899999999998</v>
      </c>
      <c r="H35" s="3" t="s">
        <v>26</v>
      </c>
      <c r="I35" s="3">
        <v>470.18900000000002</v>
      </c>
      <c r="J35" s="3">
        <v>737.08900000000006</v>
      </c>
      <c r="K35" s="3" t="s">
        <v>27</v>
      </c>
      <c r="L35" s="3" t="s">
        <v>28</v>
      </c>
      <c r="M35" s="3" t="s">
        <v>29</v>
      </c>
    </row>
    <row r="36" spans="3:13" x14ac:dyDescent="0.2">
      <c r="C36" s="3" t="s">
        <v>482</v>
      </c>
      <c r="D36" s="3">
        <v>-26.559000000000001</v>
      </c>
      <c r="E36" s="3">
        <v>-10.423</v>
      </c>
      <c r="F36" s="3">
        <v>-44.399000000000001</v>
      </c>
      <c r="G36" s="3">
        <v>-9.4</v>
      </c>
      <c r="H36" s="3">
        <v>17.600999999999999</v>
      </c>
      <c r="I36" s="3">
        <v>-68.248999999999995</v>
      </c>
      <c r="J36" s="3">
        <v>-16.88</v>
      </c>
      <c r="K36" s="3">
        <v>-8.907</v>
      </c>
      <c r="L36" s="3">
        <v>-82.194000000000003</v>
      </c>
      <c r="M36" s="3">
        <v>119.148</v>
      </c>
    </row>
    <row r="37" spans="3:13" x14ac:dyDescent="0.2">
      <c r="C37" s="3" t="s">
        <v>483</v>
      </c>
      <c r="D37" s="3">
        <v>335.96300000000002</v>
      </c>
      <c r="E37" s="3">
        <v>-342.25200000000001</v>
      </c>
      <c r="F37" s="3">
        <v>101.633</v>
      </c>
      <c r="G37" s="3">
        <v>788.74800000000005</v>
      </c>
      <c r="H37" s="3">
        <v>-602.86800000000005</v>
      </c>
      <c r="I37" s="3">
        <v>335.149</v>
      </c>
      <c r="J37" s="3">
        <v>353.642</v>
      </c>
      <c r="K37" s="3">
        <v>38.244</v>
      </c>
      <c r="L37" s="3">
        <v>756.93499999999995</v>
      </c>
      <c r="M37" s="3">
        <v>-165.375</v>
      </c>
    </row>
    <row r="38" spans="3:13" x14ac:dyDescent="0.2">
      <c r="C38" s="3" t="s">
        <v>484</v>
      </c>
      <c r="D38" s="3">
        <v>571.54999999999995</v>
      </c>
      <c r="E38" s="3">
        <v>218.875</v>
      </c>
      <c r="F38" s="3">
        <v>276.10899999999998</v>
      </c>
      <c r="G38" s="3" t="s">
        <v>26</v>
      </c>
      <c r="H38" s="3">
        <v>470.18900000000002</v>
      </c>
      <c r="I38" s="3">
        <v>737.08900000000006</v>
      </c>
      <c r="J38" s="3" t="s">
        <v>27</v>
      </c>
      <c r="K38" s="3" t="s">
        <v>28</v>
      </c>
      <c r="L38" s="3" t="s">
        <v>29</v>
      </c>
      <c r="M38" s="3" t="s">
        <v>30</v>
      </c>
    </row>
    <row r="40" spans="3:13" x14ac:dyDescent="0.2">
      <c r="C40" s="3" t="s">
        <v>485</v>
      </c>
      <c r="D40" s="3">
        <v>285.77499999999998</v>
      </c>
      <c r="E40" s="3">
        <v>274.46300000000002</v>
      </c>
      <c r="F40" s="3">
        <v>155.398</v>
      </c>
      <c r="G40" s="3">
        <v>84.597999999999999</v>
      </c>
      <c r="H40" s="3">
        <v>964.26499999999999</v>
      </c>
      <c r="I40" s="3">
        <v>713.88499999999999</v>
      </c>
      <c r="J40" s="3" t="s">
        <v>486</v>
      </c>
      <c r="K40" s="3" t="s">
        <v>487</v>
      </c>
      <c r="L40" s="3">
        <v>891.49400000000003</v>
      </c>
      <c r="M40" s="3">
        <v>482.00599999999997</v>
      </c>
    </row>
    <row r="41" spans="3:13" x14ac:dyDescent="0.2">
      <c r="C41" s="3" t="s">
        <v>488</v>
      </c>
      <c r="D41" s="3">
        <v>354.82799999999997</v>
      </c>
      <c r="E41" s="3">
        <v>379.84699999999998</v>
      </c>
      <c r="F41" s="3">
        <v>460.64299999999997</v>
      </c>
      <c r="G41" s="3">
        <v>491.47199999999998</v>
      </c>
      <c r="H41" s="3">
        <v>566.99300000000005</v>
      </c>
      <c r="I41" s="3">
        <v>692.04499999999996</v>
      </c>
      <c r="J41" s="3" t="s">
        <v>489</v>
      </c>
      <c r="K41" s="3" t="s">
        <v>490</v>
      </c>
      <c r="L41" s="3" t="s">
        <v>491</v>
      </c>
      <c r="M41" s="3" t="s">
        <v>492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C897F-DE6E-4F0B-991B-FAB72AAF082E}">
  <dimension ref="C1:M32"/>
  <sheetViews>
    <sheetView workbookViewId="0">
      <selection sqref="A1:XFD104857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493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494</v>
      </c>
      <c r="D12" s="3">
        <v>16.66</v>
      </c>
      <c r="E12" s="3">
        <v>19.46</v>
      </c>
      <c r="F12" s="3">
        <v>20.95</v>
      </c>
      <c r="G12" s="3">
        <v>26.95</v>
      </c>
      <c r="H12" s="3">
        <v>33.83</v>
      </c>
      <c r="I12" s="3">
        <v>28.29</v>
      </c>
      <c r="J12" s="3">
        <v>38.92</v>
      </c>
      <c r="K12" s="3">
        <v>41.99</v>
      </c>
      <c r="L12" s="3">
        <v>51.33</v>
      </c>
      <c r="M12" s="3">
        <v>41.94</v>
      </c>
    </row>
    <row r="13" spans="3:13" ht="12.75" x14ac:dyDescent="0.2">
      <c r="C13" s="3" t="s">
        <v>495</v>
      </c>
      <c r="D13" s="3" t="s">
        <v>496</v>
      </c>
      <c r="E13" s="3" t="s">
        <v>497</v>
      </c>
      <c r="F13" s="3" t="s">
        <v>498</v>
      </c>
      <c r="G13" s="3" t="s">
        <v>499</v>
      </c>
      <c r="H13" s="3" t="s">
        <v>500</v>
      </c>
      <c r="I13" s="3" t="s">
        <v>501</v>
      </c>
      <c r="J13" s="3" t="s">
        <v>502</v>
      </c>
      <c r="K13" s="3" t="s">
        <v>503</v>
      </c>
      <c r="L13" s="3" t="s">
        <v>504</v>
      </c>
      <c r="M13" s="3" t="s">
        <v>505</v>
      </c>
    </row>
    <row r="14" spans="3:13" ht="12.75" x14ac:dyDescent="0.2"/>
    <row r="15" spans="3:13" ht="12.75" x14ac:dyDescent="0.2">
      <c r="C15" s="3" t="s">
        <v>506</v>
      </c>
      <c r="D15" s="3" t="s">
        <v>507</v>
      </c>
      <c r="E15" s="3" t="s">
        <v>508</v>
      </c>
      <c r="F15" s="3" t="s">
        <v>509</v>
      </c>
      <c r="G15" s="3" t="s">
        <v>510</v>
      </c>
      <c r="H15" s="3" t="s">
        <v>511</v>
      </c>
      <c r="I15" s="3" t="s">
        <v>512</v>
      </c>
      <c r="J15" s="3" t="s">
        <v>513</v>
      </c>
      <c r="K15" s="3" t="s">
        <v>514</v>
      </c>
      <c r="L15" s="3" t="s">
        <v>515</v>
      </c>
      <c r="M15" s="3" t="s">
        <v>516</v>
      </c>
    </row>
    <row r="16" spans="3:13" ht="12.75" x14ac:dyDescent="0.2">
      <c r="C16" s="3" t="s">
        <v>517</v>
      </c>
      <c r="D16" s="3" t="s">
        <v>518</v>
      </c>
      <c r="E16" s="3" t="s">
        <v>519</v>
      </c>
      <c r="F16" s="3" t="s">
        <v>520</v>
      </c>
      <c r="G16" s="3" t="s">
        <v>521</v>
      </c>
      <c r="H16" s="3" t="s">
        <v>522</v>
      </c>
      <c r="I16" s="3" t="s">
        <v>523</v>
      </c>
      <c r="J16" s="3" t="s">
        <v>524</v>
      </c>
      <c r="K16" s="3" t="s">
        <v>525</v>
      </c>
      <c r="L16" s="3" t="s">
        <v>526</v>
      </c>
      <c r="M16" s="3" t="s">
        <v>527</v>
      </c>
    </row>
    <row r="17" spans="3:13" ht="12.75" x14ac:dyDescent="0.2">
      <c r="C17" s="3" t="s">
        <v>528</v>
      </c>
      <c r="D17" s="3" t="s">
        <v>529</v>
      </c>
      <c r="E17" s="3" t="s">
        <v>530</v>
      </c>
      <c r="F17" s="3" t="s">
        <v>531</v>
      </c>
      <c r="G17" s="3" t="s">
        <v>532</v>
      </c>
      <c r="H17" s="3" t="s">
        <v>533</v>
      </c>
      <c r="I17" s="3" t="s">
        <v>534</v>
      </c>
      <c r="J17" s="3" t="s">
        <v>535</v>
      </c>
      <c r="K17" s="3" t="s">
        <v>536</v>
      </c>
      <c r="L17" s="3" t="s">
        <v>537</v>
      </c>
      <c r="M17" s="3" t="s">
        <v>538</v>
      </c>
    </row>
    <row r="18" spans="3:13" ht="12.75" x14ac:dyDescent="0.2">
      <c r="C18" s="3" t="s">
        <v>539</v>
      </c>
      <c r="D18" s="3" t="s">
        <v>540</v>
      </c>
      <c r="E18" s="3" t="s">
        <v>541</v>
      </c>
      <c r="F18" s="3" t="s">
        <v>542</v>
      </c>
      <c r="G18" s="3" t="s">
        <v>543</v>
      </c>
      <c r="H18" s="3" t="s">
        <v>544</v>
      </c>
      <c r="I18" s="3" t="s">
        <v>545</v>
      </c>
      <c r="J18" s="3" t="s">
        <v>546</v>
      </c>
      <c r="K18" s="3" t="s">
        <v>547</v>
      </c>
      <c r="L18" s="3" t="s">
        <v>548</v>
      </c>
      <c r="M18" s="3" t="s">
        <v>549</v>
      </c>
    </row>
    <row r="19" spans="3:13" ht="12.75" x14ac:dyDescent="0.2">
      <c r="C19" s="3" t="s">
        <v>550</v>
      </c>
      <c r="D19" s="3" t="s">
        <v>551</v>
      </c>
      <c r="E19" s="3" t="s">
        <v>552</v>
      </c>
      <c r="F19" s="3" t="s">
        <v>553</v>
      </c>
      <c r="G19" s="3" t="s">
        <v>554</v>
      </c>
      <c r="H19" s="3" t="s">
        <v>555</v>
      </c>
      <c r="I19" s="3" t="s">
        <v>556</v>
      </c>
      <c r="J19" s="3" t="s">
        <v>557</v>
      </c>
      <c r="K19" s="3" t="s">
        <v>558</v>
      </c>
      <c r="L19" s="3" t="s">
        <v>559</v>
      </c>
      <c r="M19" s="3" t="s">
        <v>560</v>
      </c>
    </row>
    <row r="20" spans="3:13" ht="12.75" x14ac:dyDescent="0.2">
      <c r="C20" s="3" t="s">
        <v>561</v>
      </c>
      <c r="D20" s="3" t="s">
        <v>562</v>
      </c>
      <c r="E20" s="3" t="s">
        <v>563</v>
      </c>
      <c r="F20" s="3" t="s">
        <v>564</v>
      </c>
      <c r="G20" s="3" t="s">
        <v>565</v>
      </c>
      <c r="H20" s="3" t="s">
        <v>566</v>
      </c>
      <c r="I20" s="3" t="s">
        <v>567</v>
      </c>
      <c r="J20" s="3" t="s">
        <v>568</v>
      </c>
      <c r="K20" s="3" t="s">
        <v>563</v>
      </c>
      <c r="L20" s="3" t="s">
        <v>569</v>
      </c>
      <c r="M20" s="3" t="s">
        <v>570</v>
      </c>
    </row>
    <row r="21" spans="3:13" ht="12.75" x14ac:dyDescent="0.2">
      <c r="C21" s="3" t="s">
        <v>571</v>
      </c>
      <c r="D21" s="3" t="s">
        <v>572</v>
      </c>
      <c r="E21" s="3" t="s">
        <v>572</v>
      </c>
      <c r="F21" s="3" t="s">
        <v>572</v>
      </c>
      <c r="G21" s="3" t="s">
        <v>573</v>
      </c>
      <c r="H21" s="3" t="s">
        <v>573</v>
      </c>
      <c r="I21" s="3" t="s">
        <v>572</v>
      </c>
      <c r="J21" s="3" t="s">
        <v>573</v>
      </c>
      <c r="K21" s="3" t="s">
        <v>573</v>
      </c>
      <c r="L21" s="3" t="s">
        <v>573</v>
      </c>
      <c r="M21" s="3" t="s">
        <v>572</v>
      </c>
    </row>
    <row r="22" spans="3:13" ht="12.75" x14ac:dyDescent="0.2">
      <c r="C22" s="3" t="s">
        <v>574</v>
      </c>
      <c r="D22" s="3" t="s">
        <v>575</v>
      </c>
      <c r="E22" s="3" t="s">
        <v>576</v>
      </c>
      <c r="F22" s="3" t="s">
        <v>577</v>
      </c>
      <c r="G22" s="3" t="s">
        <v>578</v>
      </c>
      <c r="H22" s="3" t="s">
        <v>579</v>
      </c>
      <c r="I22" s="3" t="s">
        <v>580</v>
      </c>
      <c r="J22" s="3" t="s">
        <v>581</v>
      </c>
      <c r="K22" s="3" t="s">
        <v>575</v>
      </c>
      <c r="L22" s="3" t="s">
        <v>582</v>
      </c>
      <c r="M22" s="3" t="s">
        <v>583</v>
      </c>
    </row>
    <row r="23" spans="3:13" ht="12.75" x14ac:dyDescent="0.2"/>
    <row r="24" spans="3:13" ht="12.75" x14ac:dyDescent="0.2">
      <c r="C24" s="3" t="s">
        <v>584</v>
      </c>
      <c r="D24" s="3" t="s">
        <v>585</v>
      </c>
      <c r="E24" s="3" t="s">
        <v>586</v>
      </c>
      <c r="F24" s="3" t="s">
        <v>587</v>
      </c>
      <c r="G24" s="3" t="s">
        <v>588</v>
      </c>
      <c r="H24" s="3" t="s">
        <v>589</v>
      </c>
      <c r="I24" s="3" t="s">
        <v>590</v>
      </c>
      <c r="J24" s="3" t="s">
        <v>591</v>
      </c>
      <c r="K24" s="3" t="s">
        <v>592</v>
      </c>
      <c r="L24" s="3" t="s">
        <v>568</v>
      </c>
      <c r="M24" s="3" t="s">
        <v>593</v>
      </c>
    </row>
    <row r="25" spans="3:13" ht="12.75" x14ac:dyDescent="0.2">
      <c r="C25" s="3" t="s">
        <v>594</v>
      </c>
      <c r="D25" s="3" t="s">
        <v>595</v>
      </c>
      <c r="E25" s="3" t="s">
        <v>596</v>
      </c>
      <c r="F25" s="3" t="s">
        <v>597</v>
      </c>
      <c r="G25" s="3" t="s">
        <v>598</v>
      </c>
      <c r="H25" s="3" t="s">
        <v>599</v>
      </c>
      <c r="I25" s="3" t="s">
        <v>600</v>
      </c>
      <c r="J25" s="3" t="s">
        <v>601</v>
      </c>
      <c r="K25" s="3" t="s">
        <v>602</v>
      </c>
      <c r="L25" s="3" t="s">
        <v>603</v>
      </c>
      <c r="M25" s="3" t="s">
        <v>604</v>
      </c>
    </row>
    <row r="26" spans="3:13" ht="12.75" x14ac:dyDescent="0.2">
      <c r="C26" s="3" t="s">
        <v>605</v>
      </c>
      <c r="D26" s="3" t="s">
        <v>606</v>
      </c>
      <c r="E26" s="3" t="s">
        <v>607</v>
      </c>
      <c r="F26" s="3" t="s">
        <v>608</v>
      </c>
      <c r="G26" s="3" t="s">
        <v>609</v>
      </c>
      <c r="H26" s="3" t="s">
        <v>610</v>
      </c>
      <c r="I26" s="3" t="s">
        <v>577</v>
      </c>
      <c r="J26" s="3" t="s">
        <v>611</v>
      </c>
      <c r="K26" s="3" t="s">
        <v>577</v>
      </c>
      <c r="L26" s="3" t="s">
        <v>612</v>
      </c>
      <c r="M26" s="3" t="s">
        <v>613</v>
      </c>
    </row>
    <row r="27" spans="3:13" ht="12.75" x14ac:dyDescent="0.2">
      <c r="C27" s="3" t="s">
        <v>614</v>
      </c>
      <c r="D27" s="3" t="s">
        <v>615</v>
      </c>
      <c r="E27" s="3" t="s">
        <v>615</v>
      </c>
      <c r="F27" s="3" t="s">
        <v>616</v>
      </c>
      <c r="G27" s="3" t="s">
        <v>583</v>
      </c>
      <c r="H27" s="3" t="s">
        <v>617</v>
      </c>
      <c r="I27" s="3" t="s">
        <v>598</v>
      </c>
      <c r="J27" s="3" t="s">
        <v>598</v>
      </c>
      <c r="K27" s="3" t="s">
        <v>618</v>
      </c>
      <c r="L27" s="3" t="s">
        <v>596</v>
      </c>
      <c r="M27" s="3" t="s">
        <v>572</v>
      </c>
    </row>
    <row r="28" spans="3:13" ht="12.75" x14ac:dyDescent="0.2"/>
    <row r="29" spans="3:13" ht="12.75" x14ac:dyDescent="0.2">
      <c r="C29" s="3" t="s">
        <v>619</v>
      </c>
      <c r="D29" s="3">
        <v>4.7</v>
      </c>
      <c r="E29" s="3">
        <v>4.5</v>
      </c>
      <c r="F29" s="3">
        <v>4.2</v>
      </c>
      <c r="G29" s="3">
        <v>4.3</v>
      </c>
      <c r="H29" s="3">
        <v>4.4000000000000004</v>
      </c>
      <c r="I29" s="3">
        <v>4.2</v>
      </c>
      <c r="J29" s="3">
        <v>4.2</v>
      </c>
      <c r="K29" s="3">
        <v>3.7</v>
      </c>
      <c r="L29" s="3">
        <v>3.6</v>
      </c>
      <c r="M29" s="3">
        <v>3.9</v>
      </c>
    </row>
    <row r="30" spans="3:13" ht="12.75" x14ac:dyDescent="0.2">
      <c r="C30" s="3" t="s">
        <v>620</v>
      </c>
      <c r="D30" s="3">
        <v>8</v>
      </c>
      <c r="E30" s="3">
        <v>6</v>
      </c>
      <c r="F30" s="3">
        <v>6</v>
      </c>
      <c r="G30" s="3">
        <v>5</v>
      </c>
      <c r="H30" s="3">
        <v>6</v>
      </c>
      <c r="I30" s="3">
        <v>5</v>
      </c>
      <c r="J30" s="3">
        <v>5</v>
      </c>
      <c r="K30" s="3">
        <v>5</v>
      </c>
      <c r="L30" s="3">
        <v>7</v>
      </c>
      <c r="M30" s="3">
        <v>5</v>
      </c>
    </row>
    <row r="31" spans="3:13" ht="12.75" x14ac:dyDescent="0.2">
      <c r="C31" s="3" t="s">
        <v>621</v>
      </c>
      <c r="D31" s="3">
        <v>0</v>
      </c>
      <c r="E31" s="3">
        <v>0.88939999999999997</v>
      </c>
      <c r="F31" s="3">
        <v>1.1766000000000001</v>
      </c>
      <c r="G31" s="3">
        <v>1.2568999999999999</v>
      </c>
      <c r="H31" s="3">
        <v>1.3125</v>
      </c>
      <c r="I31" s="3">
        <v>1.5397000000000001</v>
      </c>
      <c r="J31" s="3">
        <v>1.5660000000000001</v>
      </c>
      <c r="K31" s="3">
        <v>1.6456</v>
      </c>
      <c r="L31" s="3">
        <v>1.7198</v>
      </c>
      <c r="M31" s="3">
        <v>1.9497</v>
      </c>
    </row>
    <row r="32" spans="3:13" ht="12.75" x14ac:dyDescent="0.2">
      <c r="C32" s="3" t="s">
        <v>622</v>
      </c>
      <c r="D32" s="3" t="s">
        <v>623</v>
      </c>
      <c r="E32" s="3" t="s">
        <v>623</v>
      </c>
      <c r="F32" s="3" t="s">
        <v>623</v>
      </c>
      <c r="G32" s="3" t="s">
        <v>623</v>
      </c>
      <c r="H32" s="3" t="s">
        <v>623</v>
      </c>
      <c r="I32" s="3" t="s">
        <v>623</v>
      </c>
      <c r="J32" s="3" t="s">
        <v>623</v>
      </c>
      <c r="K32" s="3" t="s">
        <v>623</v>
      </c>
      <c r="L32" s="3" t="s">
        <v>623</v>
      </c>
      <c r="M32" s="3" t="s">
        <v>623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F5383-E52F-4B5E-88E3-E6BF4F5B0220}">
  <dimension ref="A3:BJ22"/>
  <sheetViews>
    <sheetView showGridLines="0" tabSelected="1" topLeftCell="W1" workbookViewId="0">
      <selection activeCell="AM22" sqref="AM22"/>
    </sheetView>
  </sheetViews>
  <sheetFormatPr defaultRowHeight="15.75" x14ac:dyDescent="0.2"/>
  <cols>
    <col min="1" max="1" width="21.42578125" style="8" customWidth="1"/>
    <col min="2" max="2" width="32.7109375" style="8" customWidth="1"/>
    <col min="3" max="3" width="32.7109375" style="28" customWidth="1"/>
    <col min="4" max="6" width="32.7109375" style="10" customWidth="1"/>
    <col min="7" max="7" width="10" style="10" customWidth="1"/>
    <col min="8" max="12" width="31.28515625" style="10" customWidth="1"/>
    <col min="13" max="13" width="8.5703125" style="10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9" t="s">
        <v>624</v>
      </c>
      <c r="C3" s="9"/>
      <c r="D3" s="9"/>
      <c r="E3" s="9"/>
      <c r="F3" s="9"/>
      <c r="H3" s="9" t="s">
        <v>625</v>
      </c>
      <c r="I3" s="9"/>
      <c r="J3" s="9"/>
      <c r="K3" s="9"/>
      <c r="L3" s="9"/>
      <c r="N3" s="11" t="s">
        <v>626</v>
      </c>
      <c r="O3" s="11"/>
      <c r="P3" s="11"/>
      <c r="Q3" s="11"/>
      <c r="R3" s="11"/>
      <c r="S3" s="11"/>
      <c r="T3" s="11"/>
      <c r="V3" s="9" t="s">
        <v>627</v>
      </c>
      <c r="W3" s="9"/>
      <c r="X3" s="9"/>
      <c r="Y3" s="9"/>
      <c r="AA3" s="9" t="s">
        <v>628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62" ht="47.25" x14ac:dyDescent="0.2">
      <c r="B4" s="14" t="s">
        <v>629</v>
      </c>
      <c r="C4" s="15" t="s">
        <v>630</v>
      </c>
      <c r="D4" s="14" t="s">
        <v>631</v>
      </c>
      <c r="E4" s="15" t="s">
        <v>632</v>
      </c>
      <c r="F4" s="14" t="s">
        <v>633</v>
      </c>
      <c r="H4" s="16" t="s">
        <v>634</v>
      </c>
      <c r="I4" s="17" t="s">
        <v>635</v>
      </c>
      <c r="J4" s="16" t="s">
        <v>636</v>
      </c>
      <c r="K4" s="17" t="s">
        <v>637</v>
      </c>
      <c r="L4" s="16" t="s">
        <v>638</v>
      </c>
      <c r="N4" s="18" t="s">
        <v>639</v>
      </c>
      <c r="O4" s="19" t="s">
        <v>640</v>
      </c>
      <c r="P4" s="18" t="s">
        <v>641</v>
      </c>
      <c r="Q4" s="19" t="s">
        <v>642</v>
      </c>
      <c r="R4" s="18" t="s">
        <v>643</v>
      </c>
      <c r="S4" s="19" t="s">
        <v>644</v>
      </c>
      <c r="T4" s="18" t="s">
        <v>645</v>
      </c>
      <c r="V4" s="19" t="s">
        <v>646</v>
      </c>
      <c r="W4" s="18" t="s">
        <v>647</v>
      </c>
      <c r="X4" s="19" t="s">
        <v>648</v>
      </c>
      <c r="Y4" s="18" t="s">
        <v>649</v>
      </c>
      <c r="AA4" s="20" t="s">
        <v>368</v>
      </c>
      <c r="AB4" s="21" t="s">
        <v>528</v>
      </c>
      <c r="AC4" s="20" t="s">
        <v>539</v>
      </c>
      <c r="AD4" s="21" t="s">
        <v>561</v>
      </c>
      <c r="AE4" s="20" t="s">
        <v>571</v>
      </c>
      <c r="AF4" s="21" t="s">
        <v>574</v>
      </c>
      <c r="AG4" s="20" t="s">
        <v>584</v>
      </c>
      <c r="AH4" s="21" t="s">
        <v>594</v>
      </c>
      <c r="AI4" s="20" t="s">
        <v>621</v>
      </c>
      <c r="AJ4" s="22"/>
      <c r="AK4" s="21" t="s">
        <v>619</v>
      </c>
      <c r="AL4" s="20" t="s">
        <v>620</v>
      </c>
    </row>
    <row r="5" spans="1:62" ht="63" x14ac:dyDescent="0.2">
      <c r="A5" s="23" t="s">
        <v>650</v>
      </c>
      <c r="B5" s="18" t="s">
        <v>651</v>
      </c>
      <c r="C5" s="24" t="s">
        <v>652</v>
      </c>
      <c r="D5" s="25" t="s">
        <v>653</v>
      </c>
      <c r="E5" s="19" t="s">
        <v>654</v>
      </c>
      <c r="F5" s="18" t="s">
        <v>651</v>
      </c>
      <c r="H5" s="19" t="s">
        <v>655</v>
      </c>
      <c r="I5" s="18" t="s">
        <v>656</v>
      </c>
      <c r="J5" s="19" t="s">
        <v>657</v>
      </c>
      <c r="K5" s="18" t="s">
        <v>658</v>
      </c>
      <c r="L5" s="19" t="s">
        <v>659</v>
      </c>
      <c r="N5" s="18" t="s">
        <v>660</v>
      </c>
      <c r="O5" s="19" t="s">
        <v>661</v>
      </c>
      <c r="P5" s="18" t="s">
        <v>662</v>
      </c>
      <c r="Q5" s="19" t="s">
        <v>663</v>
      </c>
      <c r="R5" s="18" t="s">
        <v>664</v>
      </c>
      <c r="S5" s="19" t="s">
        <v>665</v>
      </c>
      <c r="T5" s="18" t="s">
        <v>666</v>
      </c>
      <c r="V5" s="19" t="s">
        <v>667</v>
      </c>
      <c r="W5" s="18" t="s">
        <v>668</v>
      </c>
      <c r="X5" s="19" t="s">
        <v>669</v>
      </c>
      <c r="Y5" s="18" t="s">
        <v>670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>
        <f>sheet!D18/sheet!D35</f>
        <v>2.120401516785221</v>
      </c>
      <c r="C7" s="31">
        <f>(sheet!D18-sheet!D15)/sheet!D35</f>
        <v>2.083612076985192</v>
      </c>
      <c r="D7" s="31">
        <f>sheet!D12/sheet!D35</f>
        <v>0.89966645206684792</v>
      </c>
      <c r="E7" s="31">
        <f>Sheet2!D20/sheet!D35</f>
        <v>1.1605358804075612</v>
      </c>
      <c r="F7" s="31">
        <f>sheet!D18/sheet!D35</f>
        <v>2.120401516785221</v>
      </c>
      <c r="G7" s="29"/>
      <c r="H7" s="32">
        <f>Sheet1!D33/sheet!D51</f>
        <v>-9.5382739470830941E-3</v>
      </c>
      <c r="I7" s="32">
        <f>Sheet1!D33/Sheet1!D12</f>
        <v>-3.4501814297769592E-2</v>
      </c>
      <c r="J7" s="32">
        <f>Sheet1!D12/sheet!D27</f>
        <v>0.11643920472655046</v>
      </c>
      <c r="K7" s="32">
        <f>Sheet1!D30/sheet!D27</f>
        <v>4.1448553505326847E-3</v>
      </c>
      <c r="L7" s="32">
        <f>Sheet1!D38</f>
        <v>-0.35</v>
      </c>
      <c r="M7" s="29"/>
      <c r="N7" s="32">
        <f>sheet!D40/sheet!D27</f>
        <v>0.57881647762025401</v>
      </c>
      <c r="O7" s="32">
        <f>sheet!D51/sheet!D27</f>
        <v>0.42118352237974588</v>
      </c>
      <c r="P7" s="32">
        <f>sheet!D40/sheet!D51</f>
        <v>1.374261923519372</v>
      </c>
      <c r="Q7" s="31">
        <f>Sheet1!D24/Sheet1!D26</f>
        <v>-1.0607737392543437</v>
      </c>
      <c r="R7" s="31">
        <f>ABS(Sheet2!D20/(Sheet1!D26+Sheet2!D30))</f>
        <v>0.19936804959336951</v>
      </c>
      <c r="S7" s="31">
        <f>sheet!D40/Sheet1!D43</f>
        <v>10.164619099871716</v>
      </c>
      <c r="T7" s="31">
        <f>Sheet2!D20/sheet!D40</f>
        <v>7.6456993550375496E-2</v>
      </c>
      <c r="V7" s="31">
        <f>ABS(Sheet1!D15/sheet!D15)</f>
        <v>37.408950881396542</v>
      </c>
      <c r="W7" s="31">
        <f>Sheet1!D12/sheet!D14</f>
        <v>5.8338591178248453</v>
      </c>
      <c r="X7" s="31">
        <f>Sheet1!D12/sheet!D27</f>
        <v>0.11643920472655046</v>
      </c>
      <c r="Y7" s="31">
        <f>Sheet1!D12/(sheet!D18-sheet!D35)</f>
        <v>2.7253733943446092</v>
      </c>
      <c r="AA7" s="17">
        <f>Sheet1!D43</f>
        <v>948.68700000000001</v>
      </c>
      <c r="AB7" s="17" t="str">
        <f>Sheet3!D17</f>
        <v>13.1x</v>
      </c>
      <c r="AC7" s="17" t="str">
        <f>Sheet3!D18</f>
        <v>21.0x</v>
      </c>
      <c r="AD7" s="17" t="str">
        <f>Sheet3!D20</f>
        <v>70.8x</v>
      </c>
      <c r="AE7" s="17" t="str">
        <f>Sheet3!D21</f>
        <v>1.1x</v>
      </c>
      <c r="AF7" s="17" t="str">
        <f>Sheet3!D22</f>
        <v>6.2x</v>
      </c>
      <c r="AG7" s="17" t="str">
        <f>Sheet3!D24</f>
        <v>-54.7x</v>
      </c>
      <c r="AH7" s="17" t="str">
        <f>Sheet3!D25</f>
        <v>1.5x</v>
      </c>
      <c r="AI7" s="17">
        <f>Sheet3!D31</f>
        <v>0</v>
      </c>
      <c r="AK7" s="17">
        <f>Sheet3!D29</f>
        <v>4.7</v>
      </c>
      <c r="AL7" s="17">
        <f>Sheet3!D30</f>
        <v>8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>
        <f>sheet!E18/sheet!E35</f>
        <v>1.9001225316189425</v>
      </c>
      <c r="C8" s="34">
        <f>(sheet!E18-sheet!E15)/sheet!E35</f>
        <v>1.8745444505797901</v>
      </c>
      <c r="D8" s="34">
        <f>sheet!E12/sheet!E35</f>
        <v>0.23020693644658305</v>
      </c>
      <c r="E8" s="34">
        <f>Sheet2!E20/sheet!E35</f>
        <v>0.84165654334621753</v>
      </c>
      <c r="F8" s="34">
        <f>sheet!E18/sheet!E35</f>
        <v>1.9001225316189425</v>
      </c>
      <c r="G8" s="29"/>
      <c r="H8" s="35">
        <f>Sheet1!E33/sheet!E51</f>
        <v>1.597594641074921E-2</v>
      </c>
      <c r="I8" s="35">
        <f>Sheet1!E33/Sheet1!E12</f>
        <v>5.2494763539062184E-2</v>
      </c>
      <c r="J8" s="35">
        <f>Sheet1!E12/sheet!E27</f>
        <v>0.11664142110152328</v>
      </c>
      <c r="K8" s="35">
        <f>Sheet1!E30/sheet!E27</f>
        <v>1.3882993022068208E-2</v>
      </c>
      <c r="L8" s="35">
        <f>Sheet1!E38</f>
        <v>0.35</v>
      </c>
      <c r="M8" s="29"/>
      <c r="N8" s="35">
        <f>sheet!E40/sheet!E27</f>
        <v>0.61673232607585493</v>
      </c>
      <c r="O8" s="35">
        <f>sheet!E51/sheet!E27</f>
        <v>0.38326767392414496</v>
      </c>
      <c r="P8" s="35">
        <f>sheet!E40/sheet!E51</f>
        <v>1.6091425602408527</v>
      </c>
      <c r="Q8" s="34">
        <f>Sheet1!E24/Sheet1!E26</f>
        <v>-1.8508304688934953</v>
      </c>
      <c r="R8" s="34">
        <f>ABS(Sheet2!E20/(Sheet1!E26+Sheet2!E30))</f>
        <v>0.34022635669461404</v>
      </c>
      <c r="S8" s="34">
        <f>sheet!E40/Sheet1!E43</f>
        <v>10.563866713413754</v>
      </c>
      <c r="T8" s="34">
        <f>Sheet2!E20/sheet!E40</f>
        <v>6.7924868470932043E-2</v>
      </c>
      <c r="U8" s="12"/>
      <c r="V8" s="34">
        <f>ABS(Sheet1!E15/sheet!E15)</f>
        <v>40.28648381923599</v>
      </c>
      <c r="W8" s="34">
        <f>Sheet1!E12/sheet!E14</f>
        <v>7.1790999571469536</v>
      </c>
      <c r="X8" s="34">
        <f>Sheet1!E12/sheet!E27</f>
        <v>0.11664142110152328</v>
      </c>
      <c r="Y8" s="34">
        <f>Sheet1!E12/(sheet!E18-sheet!E35)</f>
        <v>2.6035178204609881</v>
      </c>
      <c r="Z8" s="12"/>
      <c r="AA8" s="36" t="str">
        <f>Sheet1!E43</f>
        <v>1,115.221</v>
      </c>
      <c r="AB8" s="36" t="str">
        <f>Sheet3!E17</f>
        <v>12.2x</v>
      </c>
      <c r="AC8" s="36" t="str">
        <f>Sheet3!E18</f>
        <v>19.5x</v>
      </c>
      <c r="AD8" s="36" t="str">
        <f>Sheet3!E20</f>
        <v>15.6x</v>
      </c>
      <c r="AE8" s="36" t="str">
        <f>Sheet3!E21</f>
        <v>1.1x</v>
      </c>
      <c r="AF8" s="36" t="str">
        <f>Sheet3!E22</f>
        <v>6.1x</v>
      </c>
      <c r="AG8" s="36" t="str">
        <f>Sheet3!E24</f>
        <v>28.9x</v>
      </c>
      <c r="AH8" s="36" t="str">
        <f>Sheet3!E25</f>
        <v>1.7x</v>
      </c>
      <c r="AI8" s="36">
        <f>Sheet3!E31</f>
        <v>0.88939999999999997</v>
      </c>
      <c r="AK8" s="36">
        <f>Sheet3!E29</f>
        <v>4.5</v>
      </c>
      <c r="AL8" s="36">
        <f>Sheet3!E30</f>
        <v>6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>
        <f>sheet!F18/sheet!F35</f>
        <v>1.2834706593974092</v>
      </c>
      <c r="C9" s="31">
        <f>(sheet!F18-sheet!F15)/sheet!F35</f>
        <v>1.2727270019793298</v>
      </c>
      <c r="D9" s="31">
        <f>sheet!F12/sheet!F35</f>
        <v>0.16446307623487727</v>
      </c>
      <c r="E9" s="31">
        <f>Sheet2!F20/sheet!F35</f>
        <v>0.52231377293160608</v>
      </c>
      <c r="F9" s="31">
        <f>sheet!F18/sheet!F35</f>
        <v>1.2834706593974092</v>
      </c>
      <c r="G9" s="29"/>
      <c r="H9" s="32">
        <f>Sheet1!F33/sheet!F51</f>
        <v>2.3550713720688156E-2</v>
      </c>
      <c r="I9" s="32">
        <f>Sheet1!F33/Sheet1!F12</f>
        <v>9.1105088828666067E-2</v>
      </c>
      <c r="J9" s="32">
        <f>Sheet1!F12/sheet!F27</f>
        <v>0.10459541565438524</v>
      </c>
      <c r="K9" s="32">
        <f>Sheet1!F30/sheet!F27</f>
        <v>2.2046812938031592E-2</v>
      </c>
      <c r="L9" s="32">
        <f>Sheet1!F38</f>
        <v>0.64</v>
      </c>
      <c r="M9" s="29"/>
      <c r="N9" s="32">
        <f>sheet!F40/sheet!F27</f>
        <v>0.59537635655736076</v>
      </c>
      <c r="O9" s="32">
        <f>sheet!F51/sheet!F27</f>
        <v>0.40462360280372733</v>
      </c>
      <c r="P9" s="32">
        <f>sheet!F40/sheet!F51</f>
        <v>1.4714325917516056</v>
      </c>
      <c r="Q9" s="31">
        <f>Sheet1!F24/Sheet1!F26</f>
        <v>-2.0544967154682303</v>
      </c>
      <c r="R9" s="31">
        <f>ABS(Sheet2!F20/(Sheet1!F26+Sheet2!F30))</f>
        <v>0.47734132887829928</v>
      </c>
      <c r="S9" s="31">
        <f>sheet!F40/Sheet1!F43</f>
        <v>11.439870096607644</v>
      </c>
      <c r="T9" s="31">
        <f>Sheet2!F20/sheet!F40</f>
        <v>5.9854129590036477E-2</v>
      </c>
      <c r="V9" s="31">
        <f>ABS(Sheet1!F15/sheet!F15)</f>
        <v>61.385429949548154</v>
      </c>
      <c r="W9" s="31">
        <f>Sheet1!F12/sheet!F14</f>
        <v>6.1833323723585201</v>
      </c>
      <c r="X9" s="31">
        <f>Sheet1!F12/sheet!F27</f>
        <v>0.10459541565438524</v>
      </c>
      <c r="Y9" s="31">
        <f>Sheet1!F12/(sheet!F18-sheet!F35)</f>
        <v>5.4081696977337943</v>
      </c>
      <c r="AA9" s="17" t="str">
        <f>Sheet1!F43</f>
        <v>1,280.644</v>
      </c>
      <c r="AB9" s="17" t="str">
        <f>Sheet3!F17</f>
        <v>11.5x</v>
      </c>
      <c r="AC9" s="17" t="str">
        <f>Sheet3!F18</f>
        <v>19.8x</v>
      </c>
      <c r="AD9" s="17" t="str">
        <f>Sheet3!F20</f>
        <v>52.5x</v>
      </c>
      <c r="AE9" s="17" t="str">
        <f>Sheet3!F21</f>
        <v>1.1x</v>
      </c>
      <c r="AF9" s="17" t="str">
        <f>Sheet3!F22</f>
        <v>5.8x</v>
      </c>
      <c r="AG9" s="17" t="str">
        <f>Sheet3!F24</f>
        <v>28.5x</v>
      </c>
      <c r="AH9" s="17" t="str">
        <f>Sheet3!F25</f>
        <v>1.6x</v>
      </c>
      <c r="AI9" s="17">
        <f>Sheet3!F31</f>
        <v>1.1766000000000001</v>
      </c>
      <c r="AK9" s="17">
        <f>Sheet3!F29</f>
        <v>4.2</v>
      </c>
      <c r="AL9" s="17">
        <f>Sheet3!F30</f>
        <v>6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>
        <f>sheet!G18/sheet!G35</f>
        <v>1.077227763653845</v>
      </c>
      <c r="C10" s="34">
        <f>(sheet!G18-sheet!G15)/sheet!G35</f>
        <v>1.0105609986767414</v>
      </c>
      <c r="D10" s="34">
        <f>sheet!G12/sheet!G35</f>
        <v>0.51881219364010123</v>
      </c>
      <c r="E10" s="34">
        <f>Sheet2!G20/sheet!G35</f>
        <v>0.49702955015110312</v>
      </c>
      <c r="F10" s="34">
        <f>sheet!G18/sheet!G35</f>
        <v>1.077227763653845</v>
      </c>
      <c r="G10" s="29"/>
      <c r="H10" s="35">
        <f>Sheet1!G33/sheet!G51</f>
        <v>2.9552076438306995E-2</v>
      </c>
      <c r="I10" s="35">
        <f>Sheet1!G33/Sheet1!G12</f>
        <v>0.13475189291508924</v>
      </c>
      <c r="J10" s="35">
        <f>Sheet1!G12/sheet!G27</f>
        <v>9.9412443693220665E-2</v>
      </c>
      <c r="K10" s="35">
        <f>Sheet1!G30/sheet!G27</f>
        <v>2.4817862305387028E-2</v>
      </c>
      <c r="L10" s="35">
        <f>Sheet1!G38</f>
        <v>1.01</v>
      </c>
      <c r="M10" s="29"/>
      <c r="N10" s="35">
        <f>sheet!G40/sheet!G27</f>
        <v>0.54669797808047016</v>
      </c>
      <c r="O10" s="35">
        <f>sheet!G51/sheet!G27</f>
        <v>0.45330198691593709</v>
      </c>
      <c r="P10" s="35">
        <f>sheet!G40/sheet!G51</f>
        <v>1.2060348153334985</v>
      </c>
      <c r="Q10" s="34">
        <f>Sheet1!G24/Sheet1!G26</f>
        <v>-2.3852066453261398</v>
      </c>
      <c r="R10" s="34">
        <f>ABS(Sheet2!G20/(Sheet1!G26+Sheet2!G30))</f>
        <v>0.18370326471384951</v>
      </c>
      <c r="S10" s="34">
        <f>sheet!G40/Sheet1!G43</f>
        <v>13.12753385406379</v>
      </c>
      <c r="T10" s="34">
        <f>Sheet2!G20/sheet!G40</f>
        <v>6.4740751241217143E-2</v>
      </c>
      <c r="U10" s="12"/>
      <c r="V10" s="34">
        <f>ABS(Sheet1!G15/sheet!G15)</f>
        <v>10.524741013824883</v>
      </c>
      <c r="W10" s="34">
        <f>Sheet1!G12/sheet!G14</f>
        <v>5.3544288046695598</v>
      </c>
      <c r="X10" s="34">
        <f>Sheet1!G12/sheet!G27</f>
        <v>9.9412443693220665E-2</v>
      </c>
      <c r="Y10" s="34">
        <f>Sheet1!G12/(sheet!G18-sheet!G35)</f>
        <v>18.076914263891553</v>
      </c>
      <c r="Z10" s="12"/>
      <c r="AA10" s="36" t="str">
        <f>Sheet1!G43</f>
        <v>1,189.739</v>
      </c>
      <c r="AB10" s="36" t="str">
        <f>Sheet3!G17</f>
        <v>18.0x</v>
      </c>
      <c r="AC10" s="36" t="str">
        <f>Sheet3!G18</f>
        <v>34.6x</v>
      </c>
      <c r="AD10" s="36" t="str">
        <f>Sheet3!G20</f>
        <v>66.2x</v>
      </c>
      <c r="AE10" s="36" t="str">
        <f>Sheet3!G21</f>
        <v>1.2x</v>
      </c>
      <c r="AF10" s="36" t="str">
        <f>Sheet3!G22</f>
        <v>8.3x</v>
      </c>
      <c r="AG10" s="36" t="str">
        <f>Sheet3!G24</f>
        <v>44.0x</v>
      </c>
      <c r="AH10" s="36" t="str">
        <f>Sheet3!G25</f>
        <v>2.1x</v>
      </c>
      <c r="AI10" s="36">
        <f>Sheet3!G31</f>
        <v>1.2568999999999999</v>
      </c>
      <c r="AK10" s="36">
        <f>Sheet3!G29</f>
        <v>4.3</v>
      </c>
      <c r="AL10" s="36">
        <f>Sheet3!G30</f>
        <v>5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>
        <f>sheet!H18/sheet!H35</f>
        <v>0.96675185442302469</v>
      </c>
      <c r="C11" s="31">
        <f>(sheet!H18-sheet!H15)/sheet!H35</f>
        <v>0.89769789624385576</v>
      </c>
      <c r="D11" s="31">
        <f>sheet!H12/sheet!H35</f>
        <v>0.23913042372644305</v>
      </c>
      <c r="E11" s="31">
        <f>Sheet2!H20/sheet!H35</f>
        <v>0.94693082499891923</v>
      </c>
      <c r="F11" s="31">
        <f>sheet!H18/sheet!H35</f>
        <v>0.96675185442302469</v>
      </c>
      <c r="G11" s="29"/>
      <c r="H11" s="32">
        <f>Sheet1!H33/sheet!H51</f>
        <v>8.1638180575461508E-4</v>
      </c>
      <c r="I11" s="32">
        <f>Sheet1!H33/Sheet1!H12</f>
        <v>3.1117192490741235E-3</v>
      </c>
      <c r="J11" s="32">
        <f>Sheet1!H12/sheet!H27</f>
        <v>0.11992401679628714</v>
      </c>
      <c r="K11" s="32">
        <f>Sheet1!H30/sheet!H27</f>
        <v>1.947280749545512E-2</v>
      </c>
      <c r="L11" s="32">
        <f>Sheet1!H38</f>
        <v>-3.5000000000000003E-2</v>
      </c>
      <c r="M11" s="29"/>
      <c r="N11" s="32">
        <f>sheet!H40/sheet!H27</f>
        <v>0.54289785874593444</v>
      </c>
      <c r="O11" s="32">
        <f>sheet!H51/sheet!H27</f>
        <v>0.45710214125406556</v>
      </c>
      <c r="P11" s="32">
        <f>sheet!H40/sheet!H51</f>
        <v>1.1876948492441695</v>
      </c>
      <c r="Q11" s="31">
        <f>Sheet1!H24/Sheet1!H26</f>
        <v>-2.745328270860862</v>
      </c>
      <c r="R11" s="31">
        <f>ABS(Sheet2!H20/(Sheet1!H26+Sheet2!H30))</f>
        <v>0.55760541176414224</v>
      </c>
      <c r="S11" s="31">
        <f>sheet!H40/Sheet1!H43</f>
        <v>8.9552305507124323</v>
      </c>
      <c r="T11" s="31">
        <f>Sheet2!H20/sheet!H40</f>
        <v>9.2545126421977583E-2</v>
      </c>
      <c r="V11" s="31">
        <f>ABS(Sheet1!H15/sheet!H15)</f>
        <v>13.972174963359038</v>
      </c>
      <c r="W11" s="31">
        <f>Sheet1!H12/sheet!H14</f>
        <v>4.7899744127543906</v>
      </c>
      <c r="X11" s="31">
        <f>Sheet1!H12/sheet!H27</f>
        <v>0.11992401679628714</v>
      </c>
      <c r="Y11" s="31">
        <f>Sheet1!H12/(sheet!H18-sheet!H35)</f>
        <v>-67.980649799614739</v>
      </c>
      <c r="AA11" s="17" t="str">
        <f>Sheet1!H43</f>
        <v>2,246.599</v>
      </c>
      <c r="AB11" s="17" t="str">
        <f>Sheet3!H17</f>
        <v>15.2x</v>
      </c>
      <c r="AC11" s="17" t="str">
        <f>Sheet3!H18</f>
        <v>26.9x</v>
      </c>
      <c r="AD11" s="17" t="str">
        <f>Sheet3!H20</f>
        <v>30.6x</v>
      </c>
      <c r="AE11" s="17" t="str">
        <f>Sheet3!H21</f>
        <v>1.2x</v>
      </c>
      <c r="AF11" s="17" t="str">
        <f>Sheet3!H22</f>
        <v>7.1x</v>
      </c>
      <c r="AG11" s="17" t="str">
        <f>Sheet3!H24</f>
        <v>192.2x</v>
      </c>
      <c r="AH11" s="17" t="str">
        <f>Sheet3!H25</f>
        <v>2.3x</v>
      </c>
      <c r="AI11" s="17">
        <f>Sheet3!H31</f>
        <v>1.3125</v>
      </c>
      <c r="AK11" s="17">
        <f>Sheet3!H29</f>
        <v>4.4000000000000004</v>
      </c>
      <c r="AL11" s="17">
        <f>Sheet3!H30</f>
        <v>6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>
        <f>sheet!I18/sheet!I35</f>
        <v>0.94166297633001395</v>
      </c>
      <c r="C12" s="34">
        <f>(sheet!I18-sheet!I15)/sheet!I35</f>
        <v>0.88332625576776125</v>
      </c>
      <c r="D12" s="34">
        <f>sheet!I12/sheet!I35</f>
        <v>0.22341737601453948</v>
      </c>
      <c r="E12" s="34">
        <f>Sheet2!I20/sheet!I35</f>
        <v>0.5635084962613176</v>
      </c>
      <c r="F12" s="34">
        <f>sheet!I18/sheet!I35</f>
        <v>0.94166297633001395</v>
      </c>
      <c r="G12" s="29"/>
      <c r="H12" s="35">
        <f>Sheet1!I33/sheet!I51</f>
        <v>1.3089710889683892E-2</v>
      </c>
      <c r="I12" s="35">
        <f>Sheet1!I33/Sheet1!I12</f>
        <v>4.127254547994319E-2</v>
      </c>
      <c r="J12" s="35">
        <f>Sheet1!I12/sheet!I27</f>
        <v>0.12717332057331635</v>
      </c>
      <c r="K12" s="35">
        <f>Sheet1!I30/sheet!I27</f>
        <v>2.2033900884917752E-2</v>
      </c>
      <c r="L12" s="35">
        <f>Sheet1!I38</f>
        <v>0.54</v>
      </c>
      <c r="M12" s="29"/>
      <c r="N12" s="35">
        <f>sheet!I40/sheet!I27</f>
        <v>0.59901586526421835</v>
      </c>
      <c r="O12" s="35">
        <f>sheet!I51/sheet!I27</f>
        <v>0.40098415476343252</v>
      </c>
      <c r="P12" s="35">
        <f>sheet!I40/sheet!I51</f>
        <v>1.4938641792906207</v>
      </c>
      <c r="Q12" s="34">
        <f>Sheet1!I24/Sheet1!I26</f>
        <v>-3.1081070378212274</v>
      </c>
      <c r="R12" s="34">
        <f>ABS(Sheet2!I20/(Sheet1!I26+Sheet2!I30))</f>
        <v>0.35094054973612959</v>
      </c>
      <c r="S12" s="34">
        <f>sheet!I40/Sheet1!I43</f>
        <v>9.8658249167689487</v>
      </c>
      <c r="T12" s="34">
        <f>Sheet2!I20/sheet!I40</f>
        <v>6.2157729321730582E-2</v>
      </c>
      <c r="U12" s="12"/>
      <c r="V12" s="34">
        <f>ABS(Sheet1!I15/sheet!I15)</f>
        <v>15.659589945028111</v>
      </c>
      <c r="W12" s="34">
        <f>Sheet1!I12/sheet!I14</f>
        <v>4.4559391006140885</v>
      </c>
      <c r="X12" s="34">
        <f>Sheet1!I12/sheet!I27</f>
        <v>0.12717332057331635</v>
      </c>
      <c r="Y12" s="34">
        <f>Sheet1!I12/(sheet!I18-sheet!I35)</f>
        <v>-32.9927674410146</v>
      </c>
      <c r="Z12" s="12"/>
      <c r="AA12" s="36" t="str">
        <f>Sheet1!I43</f>
        <v>3,031.621</v>
      </c>
      <c r="AB12" s="36" t="str">
        <f>Sheet3!I17</f>
        <v>10.2x</v>
      </c>
      <c r="AC12" s="36" t="str">
        <f>Sheet3!I18</f>
        <v>15.3x</v>
      </c>
      <c r="AD12" s="36" t="str">
        <f>Sheet3!I20</f>
        <v>22.6x</v>
      </c>
      <c r="AE12" s="36" t="str">
        <f>Sheet3!I21</f>
        <v>1.1x</v>
      </c>
      <c r="AF12" s="36" t="str">
        <f>Sheet3!I22</f>
        <v>5.1x</v>
      </c>
      <c r="AG12" s="36" t="str">
        <f>Sheet3!I24</f>
        <v>51.5x</v>
      </c>
      <c r="AH12" s="36" t="str">
        <f>Sheet3!I25</f>
        <v>2.0x</v>
      </c>
      <c r="AI12" s="36">
        <f>Sheet3!I31</f>
        <v>1.5397000000000001</v>
      </c>
      <c r="AK12" s="36">
        <f>Sheet3!I29</f>
        <v>4.2</v>
      </c>
      <c r="AL12" s="36">
        <f>Sheet3!I30</f>
        <v>5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>
        <f>sheet!J18/sheet!J35</f>
        <v>1.073910649322257</v>
      </c>
      <c r="C13" s="31">
        <f>(sheet!J18-sheet!J15)/sheet!J35</f>
        <v>1.0294171160952226</v>
      </c>
      <c r="D13" s="31">
        <f>sheet!J12/sheet!J35</f>
        <v>0.15204997899465161</v>
      </c>
      <c r="E13" s="31">
        <f>Sheet2!J20/sheet!J35</f>
        <v>0.39400624737433149</v>
      </c>
      <c r="F13" s="31">
        <f>sheet!J18/sheet!J35</f>
        <v>1.073910649322257</v>
      </c>
      <c r="G13" s="29"/>
      <c r="H13" s="32">
        <f>Sheet1!J33/sheet!J51</f>
        <v>2.3447549196150253E-3</v>
      </c>
      <c r="I13" s="32">
        <f>Sheet1!J33/Sheet1!J12</f>
        <v>7.8823143075310836E-3</v>
      </c>
      <c r="J13" s="32">
        <f>Sheet1!J12/sheet!J27</f>
        <v>0.11715920215139428</v>
      </c>
      <c r="K13" s="32">
        <f>Sheet1!J30/sheet!J27</f>
        <v>1.1543659592801105E-2</v>
      </c>
      <c r="L13" s="32">
        <f>Sheet1!J38</f>
        <v>5.8000000000000003E-2</v>
      </c>
      <c r="M13" s="29"/>
      <c r="N13" s="32">
        <f>sheet!J40/sheet!J27</f>
        <v>0.60614832379646555</v>
      </c>
      <c r="O13" s="32">
        <f>sheet!J51/sheet!J27</f>
        <v>0.39385167620353451</v>
      </c>
      <c r="P13" s="32">
        <f>sheet!J40/sheet!J51</f>
        <v>1.5390268987536833</v>
      </c>
      <c r="Q13" s="31">
        <f>Sheet1!J24/Sheet1!J26</f>
        <v>-2.026548876119727</v>
      </c>
      <c r="R13" s="31">
        <f>ABS(Sheet2!J20/(Sheet1!J26+Sheet2!J30))</f>
        <v>0.20044896481144828</v>
      </c>
      <c r="S13" s="31">
        <f>sheet!J40/Sheet1!J43</f>
        <v>11.676702799061834</v>
      </c>
      <c r="T13" s="31">
        <f>Sheet2!J20/sheet!J40</f>
        <v>6.2787493928643592E-2</v>
      </c>
      <c r="V13" s="31">
        <f>ABS(Sheet1!J15/sheet!J15)</f>
        <v>19.045427784938024</v>
      </c>
      <c r="W13" s="31">
        <f>Sheet1!J12/sheet!J14</f>
        <v>3.7892019670266039</v>
      </c>
      <c r="X13" s="31">
        <f>Sheet1!J12/sheet!J27</f>
        <v>0.11715920215139428</v>
      </c>
      <c r="Y13" s="31">
        <f>Sheet1!J12/(sheet!J18-sheet!J35)</f>
        <v>16.41044803282804</v>
      </c>
      <c r="AA13" s="17" t="str">
        <f>Sheet1!J43</f>
        <v>3,795.486</v>
      </c>
      <c r="AB13" s="17" t="str">
        <f>Sheet3!J17</f>
        <v>12.1x</v>
      </c>
      <c r="AC13" s="17" t="str">
        <f>Sheet3!J18</f>
        <v>20.1x</v>
      </c>
      <c r="AD13" s="17" t="str">
        <f>Sheet3!J20</f>
        <v>27.1x</v>
      </c>
      <c r="AE13" s="17" t="str">
        <f>Sheet3!J21</f>
        <v>1.2x</v>
      </c>
      <c r="AF13" s="17" t="str">
        <f>Sheet3!J22</f>
        <v>5.5x</v>
      </c>
      <c r="AG13" s="17" t="str">
        <f>Sheet3!J24</f>
        <v>244.5x</v>
      </c>
      <c r="AH13" s="17" t="str">
        <f>Sheet3!J25</f>
        <v>2.8x</v>
      </c>
      <c r="AI13" s="17">
        <f>Sheet3!J31</f>
        <v>1.5660000000000001</v>
      </c>
      <c r="AK13" s="17">
        <f>Sheet3!J29</f>
        <v>4.2</v>
      </c>
      <c r="AL13" s="17">
        <f>Sheet3!J30</f>
        <v>5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>
        <f>sheet!K18/sheet!K35</f>
        <v>0.67179586185389129</v>
      </c>
      <c r="C14" s="34">
        <f>(sheet!K18-sheet!K15)/sheet!K35</f>
        <v>0.63178859466017767</v>
      </c>
      <c r="D14" s="34">
        <f>sheet!K12/sheet!K35</f>
        <v>0.15695146630002529</v>
      </c>
      <c r="E14" s="34">
        <f>Sheet2!K20/sheet!K35</f>
        <v>0.45800151034707254</v>
      </c>
      <c r="F14" s="34">
        <f>sheet!K18/sheet!K35</f>
        <v>0.67179586185389129</v>
      </c>
      <c r="G14" s="29"/>
      <c r="H14" s="35">
        <f>Sheet1!K33/sheet!K51</f>
        <v>7.1979133165965357E-3</v>
      </c>
      <c r="I14" s="35">
        <f>Sheet1!K33/Sheet1!K12</f>
        <v>1.755772347713298E-2</v>
      </c>
      <c r="J14" s="35">
        <f>Sheet1!K12/sheet!K27</f>
        <v>0.14486964566121993</v>
      </c>
      <c r="K14" s="35">
        <f>Sheet1!K30/sheet!K27</f>
        <v>1.4739695288206093E-2</v>
      </c>
      <c r="L14" s="35">
        <f>Sheet1!K38</f>
        <v>0.35</v>
      </c>
      <c r="M14" s="29"/>
      <c r="N14" s="35">
        <f>sheet!K40/sheet!K27</f>
        <v>0.64662242140578519</v>
      </c>
      <c r="O14" s="35">
        <f>sheet!K51/sheet!K27</f>
        <v>0.35337757859421476</v>
      </c>
      <c r="P14" s="35">
        <f>sheet!K40/sheet!K51</f>
        <v>1.829834320496901</v>
      </c>
      <c r="Q14" s="34">
        <f>Sheet1!K24/Sheet1!K26</f>
        <v>-2.0135710110033243</v>
      </c>
      <c r="R14" s="34">
        <f>ABS(Sheet2!K20/(Sheet1!K26+Sheet2!K30))</f>
        <v>0.29057083963017832</v>
      </c>
      <c r="S14" s="34">
        <f>sheet!K40/Sheet1!K43</f>
        <v>10.632170609846723</v>
      </c>
      <c r="T14" s="34">
        <f>Sheet2!K20/sheet!K40</f>
        <v>6.379545948890436E-2</v>
      </c>
      <c r="U14" s="12"/>
      <c r="V14" s="34">
        <f>ABS(Sheet1!K15/sheet!K15)</f>
        <v>29.62893974146975</v>
      </c>
      <c r="W14" s="34">
        <f>Sheet1!K12/sheet!K14</f>
        <v>6.0237273686341792</v>
      </c>
      <c r="X14" s="34">
        <f>Sheet1!K12/sheet!K27</f>
        <v>0.14486964566121993</v>
      </c>
      <c r="Y14" s="34">
        <f>Sheet1!K12/(sheet!K18-sheet!K35)</f>
        <v>-4.9007181508320485</v>
      </c>
      <c r="Z14" s="12"/>
      <c r="AA14" s="36" t="str">
        <f>Sheet1!K43</f>
        <v>4,746.127</v>
      </c>
      <c r="AB14" s="36" t="str">
        <f>Sheet3!K17</f>
        <v>15.0x</v>
      </c>
      <c r="AC14" s="36" t="str">
        <f>Sheet3!K18</f>
        <v>26.8x</v>
      </c>
      <c r="AD14" s="36" t="str">
        <f>Sheet3!K20</f>
        <v>15.6x</v>
      </c>
      <c r="AE14" s="36" t="str">
        <f>Sheet3!K21</f>
        <v>1.2x</v>
      </c>
      <c r="AF14" s="36" t="str">
        <f>Sheet3!K22</f>
        <v>6.2x</v>
      </c>
      <c r="AG14" s="36" t="str">
        <f>Sheet3!K24</f>
        <v>-145.9x</v>
      </c>
      <c r="AH14" s="36" t="str">
        <f>Sheet3!K25</f>
        <v>4.0x</v>
      </c>
      <c r="AI14" s="36">
        <f>Sheet3!K31</f>
        <v>1.6456</v>
      </c>
      <c r="AK14" s="36">
        <f>Sheet3!K29</f>
        <v>3.7</v>
      </c>
      <c r="AL14" s="36">
        <f>Sheet3!K30</f>
        <v>5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>
        <f>sheet!L18/sheet!L35</f>
        <v>0.56529271936489955</v>
      </c>
      <c r="C15" s="31">
        <f>(sheet!L18-sheet!L15)/sheet!L35</f>
        <v>0.51910867456031706</v>
      </c>
      <c r="D15" s="31">
        <f>sheet!L12/sheet!L35</f>
        <v>0.16233690105289456</v>
      </c>
      <c r="E15" s="31">
        <f>Sheet2!L20/sheet!L35</f>
        <v>0.32005541588667885</v>
      </c>
      <c r="F15" s="31">
        <f>sheet!L18/sheet!L35</f>
        <v>0.56529271936489955</v>
      </c>
      <c r="G15" s="29"/>
      <c r="H15" s="32">
        <f>Sheet1!L33/sheet!L51</f>
        <v>2.4781186958215025E-2</v>
      </c>
      <c r="I15" s="32">
        <f>Sheet1!L33/Sheet1!L12</f>
        <v>5.6687204908011123E-2</v>
      </c>
      <c r="J15" s="32">
        <f>Sheet1!L12/sheet!L27</f>
        <v>0.15598761981480144</v>
      </c>
      <c r="K15" s="32">
        <f>Sheet1!L30/sheet!L27</f>
        <v>3.6762617517844223E-2</v>
      </c>
      <c r="L15" s="32">
        <f>Sheet1!L38</f>
        <v>1.74</v>
      </c>
      <c r="M15" s="29"/>
      <c r="N15" s="32">
        <f>sheet!L40/sheet!L27</f>
        <v>0.64317681059973297</v>
      </c>
      <c r="O15" s="32">
        <f>sheet!L51/sheet!L27</f>
        <v>0.35682318940026703</v>
      </c>
      <c r="P15" s="32">
        <f>sheet!L40/sheet!L51</f>
        <v>1.8025084403307889</v>
      </c>
      <c r="Q15" s="31">
        <f>Sheet1!L24/Sheet1!L26</f>
        <v>-3.2704362909611979</v>
      </c>
      <c r="R15" s="31">
        <f>ABS(Sheet2!L20/(Sheet1!L26+Sheet2!L30))</f>
        <v>0.11898016429845268</v>
      </c>
      <c r="S15" s="31">
        <f>sheet!L40/Sheet1!L43</f>
        <v>9.6686985492859581</v>
      </c>
      <c r="T15" s="31">
        <f>Sheet2!L20/sheet!L40</f>
        <v>5.827201761780474E-2</v>
      </c>
      <c r="V15" s="31">
        <f>ABS(Sheet1!L15/sheet!L15)</f>
        <v>20.617500177931721</v>
      </c>
      <c r="W15" s="31">
        <f>Sheet1!L12/sheet!L14</f>
        <v>6.1497876706496513</v>
      </c>
      <c r="X15" s="31">
        <f>Sheet1!L12/sheet!L27</f>
        <v>0.15598761981480144</v>
      </c>
      <c r="Y15" s="31">
        <f>Sheet1!L12/(sheet!L18-sheet!L35)</f>
        <v>-3.0642765999678643</v>
      </c>
      <c r="AA15" s="17" t="str">
        <f>Sheet1!L43</f>
        <v>6,221.488</v>
      </c>
      <c r="AB15" s="17" t="str">
        <f>Sheet3!L17</f>
        <v>13.7x</v>
      </c>
      <c r="AC15" s="17" t="str">
        <f>Sheet3!L18</f>
        <v>23.9x</v>
      </c>
      <c r="AD15" s="17" t="str">
        <f>Sheet3!L20</f>
        <v>15.9x</v>
      </c>
      <c r="AE15" s="17" t="str">
        <f>Sheet3!L21</f>
        <v>1.2x</v>
      </c>
      <c r="AF15" s="17" t="str">
        <f>Sheet3!L22</f>
        <v>5.9x</v>
      </c>
      <c r="AG15" s="17" t="str">
        <f>Sheet3!L24</f>
        <v>27.1x</v>
      </c>
      <c r="AH15" s="17" t="str">
        <f>Sheet3!L25</f>
        <v>3.9x</v>
      </c>
      <c r="AI15" s="17">
        <f>Sheet3!L31</f>
        <v>1.7198</v>
      </c>
      <c r="AK15" s="17">
        <f>Sheet3!L29</f>
        <v>3.6</v>
      </c>
      <c r="AL15" s="17">
        <f>Sheet3!L30</f>
        <v>7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>
        <f>sheet!M18/sheet!M35</f>
        <v>0.79813779515305838</v>
      </c>
      <c r="C16" s="34">
        <f>(sheet!M18-sheet!M15)/sheet!M35</f>
        <v>0.73474998631198496</v>
      </c>
      <c r="D16" s="34">
        <f>sheet!M12/sheet!M35</f>
        <v>0.15267995463602266</v>
      </c>
      <c r="E16" s="34">
        <f>Sheet2!M20/sheet!M35</f>
        <v>0.37376145506112257</v>
      </c>
      <c r="F16" s="34">
        <f>sheet!M18/sheet!M35</f>
        <v>0.79813779515305838</v>
      </c>
      <c r="G16" s="29"/>
      <c r="H16" s="35">
        <f>Sheet1!M33/sheet!M51</f>
        <v>4.89160936560933E-3</v>
      </c>
      <c r="I16" s="35">
        <f>Sheet1!M33/Sheet1!M12</f>
        <v>8.6643226176734787E-3</v>
      </c>
      <c r="J16" s="35">
        <f>Sheet1!M12/sheet!M27</f>
        <v>0.19771410040963244</v>
      </c>
      <c r="K16" s="35">
        <f>Sheet1!M30/sheet!M27</f>
        <v>1.8843615906647914E-2</v>
      </c>
      <c r="L16" s="35">
        <f>Sheet1!M38</f>
        <v>0.26</v>
      </c>
      <c r="M16" s="29"/>
      <c r="N16" s="35">
        <f>sheet!M40/sheet!M27</f>
        <v>0.64979648342978724</v>
      </c>
      <c r="O16" s="35">
        <f>sheet!M51/sheet!M27</f>
        <v>0.35020350644838422</v>
      </c>
      <c r="P16" s="35">
        <f>sheet!M40/sheet!M51</f>
        <v>1.8554825164937618</v>
      </c>
      <c r="Q16" s="34">
        <f>Sheet1!M24/Sheet1!M26</f>
        <v>-2.0431270870851259</v>
      </c>
      <c r="R16" s="34">
        <f>ABS(Sheet2!M20/(Sheet1!M26+Sheet2!M30))</f>
        <v>0.26970452038919696</v>
      </c>
      <c r="S16" s="34">
        <f>sheet!M40/Sheet1!M43</f>
        <v>8.4039346321619117</v>
      </c>
      <c r="T16" s="34">
        <f>Sheet2!M20/sheet!M40</f>
        <v>6.6033948746851492E-2</v>
      </c>
      <c r="U16" s="12"/>
      <c r="V16" s="34">
        <f>ABS(Sheet1!M15/sheet!M15)</f>
        <v>19.79285538433292</v>
      </c>
      <c r="W16" s="34">
        <f>Sheet1!M12/sheet!M14</f>
        <v>6.2373548944562129</v>
      </c>
      <c r="X16" s="34">
        <f>Sheet1!M12/sheet!M27</f>
        <v>0.19771410040963244</v>
      </c>
      <c r="Y16" s="34">
        <f>Sheet1!M12/(sheet!M18-sheet!M35)</f>
        <v>-8.5316399137115084</v>
      </c>
      <c r="Z16" s="12"/>
      <c r="AA16" s="36" t="str">
        <f>Sheet1!M43</f>
        <v>7,638.986</v>
      </c>
      <c r="AB16" s="36" t="str">
        <f>Sheet3!M17</f>
        <v>10.9x</v>
      </c>
      <c r="AC16" s="36" t="str">
        <f>Sheet3!M18</f>
        <v>17.7x</v>
      </c>
      <c r="AD16" s="36" t="str">
        <f>Sheet3!M20</f>
        <v>53.7x</v>
      </c>
      <c r="AE16" s="36" t="str">
        <f>Sheet3!M21</f>
        <v>1.1x</v>
      </c>
      <c r="AF16" s="36" t="str">
        <f>Sheet3!M22</f>
        <v>4.3x</v>
      </c>
      <c r="AG16" s="36" t="str">
        <f>Sheet3!M24</f>
        <v>186.1x</v>
      </c>
      <c r="AH16" s="36" t="str">
        <f>Sheet3!M25</f>
        <v>3.1x</v>
      </c>
      <c r="AI16" s="36">
        <f>Sheet3!M31</f>
        <v>1.9497</v>
      </c>
      <c r="AK16" s="36">
        <f>Sheet3!M29</f>
        <v>3.9</v>
      </c>
      <c r="AL16" s="36">
        <f>Sheet3!M30</f>
        <v>5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2023-04-25T19:15:15Z</dcterms:created>
  <dcterms:modified xsi:type="dcterms:W3CDTF">2023-05-06T21:25:49Z</dcterms:modified>
  <cp:category/>
  <dc:identifier/>
  <cp:version/>
</cp:coreProperties>
</file>