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14" documentId="8_{7AA4DD57-E1C0-4FF6-B424-BC0315407A2F}" xr6:coauthVersionLast="47" xr6:coauthVersionMax="47" xr10:uidLastSave="{109CB510-3C24-4127-9207-89D4B659A17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<sst xmlns="http://schemas.openxmlformats.org/spreadsheetml/2006/main" count="1259" uniqueCount="772">
  <si>
    <t>Baytex Energy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</si>
  <si>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</si>
  <si>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</si>
  <si>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</si>
  <si>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</si>
  <si>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</si>
  <si>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</si>
  <si>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</si>
  <si>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</si>
  <si>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</si>
  <si>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</si>
  <si>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</si>
  <si>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</si>
  <si>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</si>
  <si>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</si>
  <si>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</si>
  <si>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</si>
  <si>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</si>
  <si>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</si>
  <si>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</si>
  <si>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</si>
  <si>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</si>
  <si>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</si>
  <si>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</si>
  <si>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</si>
  <si>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</si>
  <si>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18,368</t>
  </si>
  <si>
    <t>1,142</t>
  </si>
  <si>
    <t>2,705</t>
  </si>
  <si>
    <t/>
  </si>
  <si>
    <t>5,572</t>
  </si>
  <si>
    <t>5,464</t>
  </si>
  <si>
    <t>Short Term Investments</t>
  </si>
  <si>
    <t>Accounts Receivable, Net</t>
  </si>
  <si>
    <t>141,651</t>
  </si>
  <si>
    <t>203,521</t>
  </si>
  <si>
    <t>98,093</t>
  </si>
  <si>
    <t>112,171</t>
  </si>
  <si>
    <t>112,844</t>
  </si>
  <si>
    <t>111,564</t>
  </si>
  <si>
    <t>173,762</t>
  </si>
  <si>
    <t>107,477</t>
  </si>
  <si>
    <t>173,409</t>
  </si>
  <si>
    <t>207,285</t>
  </si>
  <si>
    <t>Inventory</t>
  </si>
  <si>
    <t>1,507</t>
  </si>
  <si>
    <t>Prepaid Expenses</t>
  </si>
  <si>
    <t>Other Current Assets</t>
  </si>
  <si>
    <t>83,721</t>
  </si>
  <si>
    <t>220,146</t>
  </si>
  <si>
    <t>106,573</t>
  </si>
  <si>
    <t>2,219</t>
  </si>
  <si>
    <t>18,510</t>
  </si>
  <si>
    <t>79,582</t>
  </si>
  <si>
    <t>5,433</t>
  </si>
  <si>
    <t>5,057</t>
  </si>
  <si>
    <t>8,654</t>
  </si>
  <si>
    <t>31,305</t>
  </si>
  <si>
    <t>Total Current Assets</t>
  </si>
  <si>
    <t>245,247</t>
  </si>
  <si>
    <t>424,809</t>
  </si>
  <si>
    <t>204,913</t>
  </si>
  <si>
    <t>117,095</t>
  </si>
  <si>
    <t>131,354</t>
  </si>
  <si>
    <t>191,146</t>
  </si>
  <si>
    <t>184,767</t>
  </si>
  <si>
    <t>112,534</t>
  </si>
  <si>
    <t>182,063</t>
  </si>
  <si>
    <t>244,054</t>
  </si>
  <si>
    <t>Property Plant And Equipment, Net</t>
  </si>
  <si>
    <t>2,415,332</t>
  </si>
  <si>
    <t>5,560,224</t>
  </si>
  <si>
    <t>5,279,168</t>
  </si>
  <si>
    <t>4,476,990</t>
  </si>
  <si>
    <t>4,240,757</t>
  </si>
  <si>
    <t>6,186,052</t>
  </si>
  <si>
    <t>5,729,316</t>
  </si>
  <si>
    <t>3,288,507</t>
  </si>
  <si>
    <t>4,652,580</t>
  </si>
  <si>
    <t>4,802,471</t>
  </si>
  <si>
    <t>Real Estate Owned</t>
  </si>
  <si>
    <t>Capitalized / Purchased Software</t>
  </si>
  <si>
    <t>Long-term Investments</t>
  </si>
  <si>
    <t>Goodwill</t>
  </si>
  <si>
    <t>37,755</t>
  </si>
  <si>
    <t>245,065</t>
  </si>
  <si>
    <t>Other Intangibles</t>
  </si>
  <si>
    <t>Other Long-term Assets</t>
  </si>
  <si>
    <t>4,417</t>
  </si>
  <si>
    <t>7,055</t>
  </si>
  <si>
    <t>57,244</t>
  </si>
  <si>
    <t>Total Assets</t>
  </si>
  <si>
    <t>2,698,334</t>
  </si>
  <si>
    <t>6,230,596</t>
  </si>
  <si>
    <t>5,488,498</t>
  </si>
  <si>
    <t>4,594,085</t>
  </si>
  <si>
    <t>4,372,111</t>
  </si>
  <si>
    <t>6,377,198</t>
  </si>
  <si>
    <t>5,914,083</t>
  </si>
  <si>
    <t>3,408,096</t>
  </si>
  <si>
    <t>4,834,643</t>
  </si>
  <si>
    <t>5,103,769</t>
  </si>
  <si>
    <t>Accounts Payable</t>
  </si>
  <si>
    <t>213,091</t>
  </si>
  <si>
    <t>398,261</t>
  </si>
  <si>
    <t>267,838</t>
  </si>
  <si>
    <t>112,973</t>
  </si>
  <si>
    <t>144,542</t>
  </si>
  <si>
    <t>258,114</t>
  </si>
  <si>
    <t>207,454</t>
  </si>
  <si>
    <t>155,955</t>
  </si>
  <si>
    <t>190,692</t>
  </si>
  <si>
    <t>272,195</t>
  </si>
  <si>
    <t>Accrued Expenses</t>
  </si>
  <si>
    <t>Short-term Borrowings</t>
  </si>
  <si>
    <t>Current Portion of LT Debt</t>
  </si>
  <si>
    <t>Current Portion of Capital Lease Obligations</t>
  </si>
  <si>
    <t>5,798</t>
  </si>
  <si>
    <t>4,289</t>
  </si>
  <si>
    <t>2,938</t>
  </si>
  <si>
    <t>3,521</t>
  </si>
  <si>
    <t>Other Current Liabilities</t>
  </si>
  <si>
    <t>56,459</t>
  </si>
  <si>
    <t>71,650</t>
  </si>
  <si>
    <t>38,036</t>
  </si>
  <si>
    <t>52,669</t>
  </si>
  <si>
    <t>1,986</t>
  </si>
  <si>
    <t>20,247</t>
  </si>
  <si>
    <t>38,612</t>
  </si>
  <si>
    <t>145,100</t>
  </si>
  <si>
    <t>12,813</t>
  </si>
  <si>
    <t>Total Current Liabilities</t>
  </si>
  <si>
    <t>269,550</t>
  </si>
  <si>
    <t>469,911</t>
  </si>
  <si>
    <t>151,009</t>
  </si>
  <si>
    <t>197,211</t>
  </si>
  <si>
    <t>260,100</t>
  </si>
  <si>
    <t>233,499</t>
  </si>
  <si>
    <t>198,856</t>
  </si>
  <si>
    <t>338,730</t>
  </si>
  <si>
    <t>288,529</t>
  </si>
  <si>
    <t>Long-term Debt</t>
  </si>
  <si>
    <t>675,401</t>
  </si>
  <si>
    <t>2,062,344</t>
  </si>
  <si>
    <t>1,854,929</t>
  </si>
  <si>
    <t>1,754,070</t>
  </si>
  <si>
    <t>1,686,322</t>
  </si>
  <si>
    <t>2,103,940</t>
  </si>
  <si>
    <t>1,833,587</t>
  </si>
  <si>
    <t>1,782,089</t>
  </si>
  <si>
    <t>1,379,698</t>
  </si>
  <si>
    <t>930,629</t>
  </si>
  <si>
    <t>Capital Leases</t>
  </si>
  <si>
    <t>8,085</t>
  </si>
  <si>
    <t>6,787</t>
  </si>
  <si>
    <t>4,827</t>
  </si>
  <si>
    <t>3,017</t>
  </si>
  <si>
    <t>Other Non-current Liabilities</t>
  </si>
  <si>
    <t>470,898</t>
  </si>
  <si>
    <t>1,191,564</t>
  </si>
  <si>
    <t>951,257</t>
  </si>
  <si>
    <t>710,045</t>
  </si>
  <si>
    <t>573,693</t>
  </si>
  <si>
    <t>957,734</t>
  </si>
  <si>
    <t>891,703</t>
  </si>
  <si>
    <t>842,151</t>
  </si>
  <si>
    <t>900,059</t>
  </si>
  <si>
    <t>851,177</t>
  </si>
  <si>
    <t>Total Liabilities</t>
  </si>
  <si>
    <t>1,415,849</t>
  </si>
  <si>
    <t>3,723,819</t>
  </si>
  <si>
    <t>3,074,024</t>
  </si>
  <si>
    <t>2,615,124</t>
  </si>
  <si>
    <t>2,457,226</t>
  </si>
  <si>
    <t>3,321,774</t>
  </si>
  <si>
    <t>2,966,874</t>
  </si>
  <si>
    <t>2,829,883</t>
  </si>
  <si>
    <t>2,623,314</t>
  </si>
  <si>
    <t>2,073,352</t>
  </si>
  <si>
    <t>Common Stock</t>
  </si>
  <si>
    <t>2,004,203</t>
  </si>
  <si>
    <t>3,580,825</t>
  </si>
  <si>
    <t>4,296,831</t>
  </si>
  <si>
    <t>4,422,661</t>
  </si>
  <si>
    <t>4,443,576</t>
  </si>
  <si>
    <t>5,701,516</t>
  </si>
  <si>
    <t>5,718,835</t>
  </si>
  <si>
    <t>5,729,418</t>
  </si>
  <si>
    <t>5,736,593</t>
  </si>
  <si>
    <t>5,499,664</t>
  </si>
  <si>
    <t>Additional Paid In Capital</t>
  </si>
  <si>
    <t>53,081</t>
  </si>
  <si>
    <t>31,067</t>
  </si>
  <si>
    <t>22,045</t>
  </si>
  <si>
    <t>21,405</t>
  </si>
  <si>
    <t>15,999</t>
  </si>
  <si>
    <t>19,137</t>
  </si>
  <si>
    <t>17,712</t>
  </si>
  <si>
    <t>14,345</t>
  </si>
  <si>
    <t>13,559</t>
  </si>
  <si>
    <t>89,879</t>
  </si>
  <si>
    <t>Retained Earnings</t>
  </si>
  <si>
    <t>-776,283</t>
  </si>
  <si>
    <t>-1,304,690</t>
  </si>
  <si>
    <t>-2,609,784</t>
  </si>
  <si>
    <t>-3,094,968</t>
  </si>
  <si>
    <t>-3,007,794</t>
  </si>
  <si>
    <t>-3,333,103</t>
  </si>
  <si>
    <t>-3,345,562</t>
  </si>
  <si>
    <t>-5,784,526</t>
  </si>
  <si>
    <t>-4,170,926</t>
  </si>
  <si>
    <t>-3,315,321</t>
  </si>
  <si>
    <t>Treasury Stock</t>
  </si>
  <si>
    <t>Other Common Equity Adj</t>
  </si>
  <si>
    <t>1,484</t>
  </si>
  <si>
    <t>199,575</t>
  </si>
  <si>
    <t>705,382</t>
  </si>
  <si>
    <t>629,863</t>
  </si>
  <si>
    <t>463,104</t>
  </si>
  <si>
    <t>667,874</t>
  </si>
  <si>
    <t>556,224</t>
  </si>
  <si>
    <t>618,976</t>
  </si>
  <si>
    <t>632,103</t>
  </si>
  <si>
    <t>756,195</t>
  </si>
  <si>
    <t>Common Equity</t>
  </si>
  <si>
    <t>1,282,485</t>
  </si>
  <si>
    <t>2,506,777</t>
  </si>
  <si>
    <t>2,414,474</t>
  </si>
  <si>
    <t>1,978,961</t>
  </si>
  <si>
    <t>1,914,885</t>
  </si>
  <si>
    <t>3,055,424</t>
  </si>
  <si>
    <t>2,947,209</t>
  </si>
  <si>
    <t>578,213</t>
  </si>
  <si>
    <t>2,211,329</t>
  </si>
  <si>
    <t>3,030,417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</si>
  <si>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</si>
  <si>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</si>
  <si>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</si>
  <si>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</si>
  <si>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</si>
  <si>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</si>
  <si>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</si>
  <si>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1,847,470</t>
  </si>
  <si>
    <t>1,793,165</t>
  </si>
  <si>
    <t>1,387,463</t>
  </si>
  <si>
    <t>937,167</t>
  </si>
  <si>
    <t>Income Statement</t>
  </si>
  <si>
    <t>Revenue</t>
  </si>
  <si>
    <t>1,115,410</t>
  </si>
  <si>
    <t>1,529,897</t>
  </si>
  <si>
    <t>879,999</t>
  </si>
  <si>
    <t>601,979</t>
  </si>
  <si>
    <t>857,975</t>
  </si>
  <si>
    <t>1,115,116</t>
  </si>
  <si>
    <t>1,485,678</t>
  </si>
  <si>
    <t>811,742</t>
  </si>
  <si>
    <t>1,529,039</t>
  </si>
  <si>
    <t>2,326,081</t>
  </si>
  <si>
    <t>Revenue Growth (YoY)</t>
  </si>
  <si>
    <t>8.8%</t>
  </si>
  <si>
    <t>37.2%</t>
  </si>
  <si>
    <t>-42.5%</t>
  </si>
  <si>
    <t>-31.6%</t>
  </si>
  <si>
    <t>42.5%</t>
  </si>
  <si>
    <t>30.0%</t>
  </si>
  <si>
    <t>33.2%</t>
  </si>
  <si>
    <t>-45.4%</t>
  </si>
  <si>
    <t>88.4%</t>
  </si>
  <si>
    <t>52.1%</t>
  </si>
  <si>
    <t>Cost of Revenues</t>
  </si>
  <si>
    <t>-434,360</t>
  </si>
  <si>
    <t>-495,735</t>
  </si>
  <si>
    <t>-401,144</t>
  </si>
  <si>
    <t>-278,584</t>
  </si>
  <si>
    <t>-362,613</t>
  </si>
  <si>
    <t>-417,293</t>
  </si>
  <si>
    <t>-510,453</t>
  </si>
  <si>
    <t>-408,163</t>
  </si>
  <si>
    <t>-460,952</t>
  </si>
  <si>
    <t>-660,681</t>
  </si>
  <si>
    <t>Gross Profit</t>
  </si>
  <si>
    <t>681,050</t>
  </si>
  <si>
    <t>1,034,162</t>
  </si>
  <si>
    <t>478,855</t>
  </si>
  <si>
    <t>323,395</t>
  </si>
  <si>
    <t>495,362</t>
  </si>
  <si>
    <t>697,823</t>
  </si>
  <si>
    <t>975,225</t>
  </si>
  <si>
    <t>403,579</t>
  </si>
  <si>
    <t>1,068,087</t>
  </si>
  <si>
    <t>1,665,400</t>
  </si>
  <si>
    <t>Gross Profit Margin</t>
  </si>
  <si>
    <t>61.1%</t>
  </si>
  <si>
    <t>67.6%</t>
  </si>
  <si>
    <t>54.4%</t>
  </si>
  <si>
    <t>53.7%</t>
  </si>
  <si>
    <t>57.7%</t>
  </si>
  <si>
    <t>62.6%</t>
  </si>
  <si>
    <t>65.6%</t>
  </si>
  <si>
    <t>49.7%</t>
  </si>
  <si>
    <t>69.9%</t>
  </si>
  <si>
    <t>71.6%</t>
  </si>
  <si>
    <t>R&amp;D Expenses</t>
  </si>
  <si>
    <t>Selling and Marketing Expense</t>
  </si>
  <si>
    <t>General &amp; Admin Expenses</t>
  </si>
  <si>
    <t>-45,461</t>
  </si>
  <si>
    <t>-59,957</t>
  </si>
  <si>
    <t>-59,406</t>
  </si>
  <si>
    <t>-50,866</t>
  </si>
  <si>
    <t>-47,389</t>
  </si>
  <si>
    <t>-45,825</t>
  </si>
  <si>
    <t>-45,469</t>
  </si>
  <si>
    <t>-34,268</t>
  </si>
  <si>
    <t>-40,804</t>
  </si>
  <si>
    <t>-50,270</t>
  </si>
  <si>
    <t>Other Inc / (Exp)</t>
  </si>
  <si>
    <t>-374,618</t>
  </si>
  <si>
    <t>-891,536</t>
  </si>
  <si>
    <t>-1,803,071</t>
  </si>
  <si>
    <t>-926,631</t>
  </si>
  <si>
    <t>-412,271</t>
  </si>
  <si>
    <t>-970,902</t>
  </si>
  <si>
    <t>-896,525</t>
  </si>
  <si>
    <t>-2,855,517</t>
  </si>
  <si>
    <t>764,484</t>
  </si>
  <si>
    <t>-637,543</t>
  </si>
  <si>
    <t>Operating Expenses</t>
  </si>
  <si>
    <t>-420,079</t>
  </si>
  <si>
    <t>-951,493</t>
  </si>
  <si>
    <t>-1,862,477</t>
  </si>
  <si>
    <t>-977,497</t>
  </si>
  <si>
    <t>-459,660</t>
  </si>
  <si>
    <t>-1,016,727</t>
  </si>
  <si>
    <t>-941,994</t>
  </si>
  <si>
    <t>-2,889,785</t>
  </si>
  <si>
    <t>723,680</t>
  </si>
  <si>
    <t>-687,813</t>
  </si>
  <si>
    <t>Operating Income</t>
  </si>
  <si>
    <t>260,971</t>
  </si>
  <si>
    <t>82,669</t>
  </si>
  <si>
    <t>-1,383,622</t>
  </si>
  <si>
    <t>-654,102</t>
  </si>
  <si>
    <t>35,702</t>
  </si>
  <si>
    <t>-318,904</t>
  </si>
  <si>
    <t>33,231</t>
  </si>
  <si>
    <t>-2,486,206</t>
  </si>
  <si>
    <t>1,791,767</t>
  </si>
  <si>
    <t>977,587</t>
  </si>
  <si>
    <t>Net Interest Expenses</t>
  </si>
  <si>
    <t>-43,324</t>
  </si>
  <si>
    <t>-81,085</t>
  </si>
  <si>
    <t>-103,404</t>
  </si>
  <si>
    <t>-103,685</t>
  </si>
  <si>
    <t>-104,956</t>
  </si>
  <si>
    <t>-108,172</t>
  </si>
  <si>
    <t>-112,152</t>
  </si>
  <si>
    <t>-113,151</t>
  </si>
  <si>
    <t>-96,927</t>
  </si>
  <si>
    <t>-86,672</t>
  </si>
  <si>
    <t>EBT, Incl. Unusual Items</t>
  </si>
  <si>
    <t>217,647</t>
  </si>
  <si>
    <t>1,584</t>
  </si>
  <si>
    <t>-1,487,026</t>
  </si>
  <si>
    <t>-757,787</t>
  </si>
  <si>
    <t>-69,254</t>
  </si>
  <si>
    <t>-427,076</t>
  </si>
  <si>
    <t>-78,921</t>
  </si>
  <si>
    <t>-2,599,357</t>
  </si>
  <si>
    <t>1,694,840</t>
  </si>
  <si>
    <t>890,915</t>
  </si>
  <si>
    <t>Earnings of Discontinued Ops.</t>
  </si>
  <si>
    <t>Income Tax Expense</t>
  </si>
  <si>
    <t>-52,802</t>
  </si>
  <si>
    <t>-134,391</t>
  </si>
  <si>
    <t>344,146</t>
  </si>
  <si>
    <t>272,603</t>
  </si>
  <si>
    <t>156,428</t>
  </si>
  <si>
    <t>101,767</t>
  </si>
  <si>
    <t>66,462</t>
  </si>
  <si>
    <t>160,393</t>
  </si>
  <si>
    <t>-81,240</t>
  </si>
  <si>
    <t>-35,310</t>
  </si>
  <si>
    <t>Net Income to Company</t>
  </si>
  <si>
    <t>164,845</t>
  </si>
  <si>
    <t>-132,807</t>
  </si>
  <si>
    <t>-1,142,880</t>
  </si>
  <si>
    <t>-485,184</t>
  </si>
  <si>
    <t>87,174</t>
  </si>
  <si>
    <t>-325,309</t>
  </si>
  <si>
    <t>-12,459</t>
  </si>
  <si>
    <t>-2,438,964</t>
  </si>
  <si>
    <t>1,613,600</t>
  </si>
  <si>
    <t>855,605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</si>
  <si>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</si>
  <si>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</si>
  <si>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</si>
  <si>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</si>
  <si>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</si>
  <si>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</si>
  <si>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</si>
  <si>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123,749</t>
  </si>
  <si>
    <t>148,932</t>
  </si>
  <si>
    <t>198,207</t>
  </si>
  <si>
    <t>212,298</t>
  </si>
  <si>
    <t>234,787</t>
  </si>
  <si>
    <t>351,542</t>
  </si>
  <si>
    <t>557,048</t>
  </si>
  <si>
    <t>560,657</t>
  </si>
  <si>
    <t>563,674</t>
  </si>
  <si>
    <t>557,986</t>
  </si>
  <si>
    <t>Weighted Average Diluted Shares Out.</t>
  </si>
  <si>
    <t>125,394</t>
  </si>
  <si>
    <t>237,249</t>
  </si>
  <si>
    <t>571,610</t>
  </si>
  <si>
    <t>563,835</t>
  </si>
  <si>
    <t>EBITDA</t>
  </si>
  <si>
    <t>600,125</t>
  </si>
  <si>
    <t>1,178,419</t>
  </si>
  <si>
    <t>537,605</t>
  </si>
  <si>
    <t>215,440</t>
  </si>
  <si>
    <t>437,641</t>
  </si>
  <si>
    <t>676,014</t>
  </si>
  <si>
    <t>900,442</t>
  </si>
  <si>
    <t>389,178</t>
  </si>
  <si>
    <t>2,326,886</t>
  </si>
  <si>
    <t>1,387,064</t>
  </si>
  <si>
    <t>EBIT</t>
  </si>
  <si>
    <t>253,875</t>
  </si>
  <si>
    <t>616,856</t>
  </si>
  <si>
    <t>-894,903</t>
  </si>
  <si>
    <t>-728,195</t>
  </si>
  <si>
    <t>-61,223</t>
  </si>
  <si>
    <t>-200,654</t>
  </si>
  <si>
    <t>-38,320</t>
  </si>
  <si>
    <t>-120,191</t>
  </si>
  <si>
    <t>1,778,522</t>
  </si>
  <si>
    <t>1,021,836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</si>
  <si>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</si>
  <si>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</si>
  <si>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</si>
  <si>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</si>
  <si>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</si>
  <si>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346,250</t>
  </si>
  <si>
    <t>561,563</t>
  </si>
  <si>
    <t>1,432,508</t>
  </si>
  <si>
    <t>943,635</t>
  </si>
  <si>
    <t>498,864</t>
  </si>
  <si>
    <t>876,668</t>
  </si>
  <si>
    <t>944,985</t>
  </si>
  <si>
    <t>509,369</t>
  </si>
  <si>
    <t>-1,050,241</t>
  </si>
  <si>
    <t>365,228</t>
  </si>
  <si>
    <t>Amortization of Deferred Charges (CF)</t>
  </si>
  <si>
    <t>3,854</t>
  </si>
  <si>
    <t>4,735</t>
  </si>
  <si>
    <t>6,617</t>
  </si>
  <si>
    <t>4,858</t>
  </si>
  <si>
    <t>6,286</t>
  </si>
  <si>
    <t>Stock-Based Comp</t>
  </si>
  <si>
    <t>32,341</t>
  </si>
  <si>
    <t>27,463</t>
  </si>
  <si>
    <t>24,573</t>
  </si>
  <si>
    <t>13,882</t>
  </si>
  <si>
    <t>15,509</t>
  </si>
  <si>
    <t>19,534</t>
  </si>
  <si>
    <t>15,894</t>
  </si>
  <si>
    <t>9,469</t>
  </si>
  <si>
    <t>11,130</t>
  </si>
  <si>
    <t>29,056</t>
  </si>
  <si>
    <t>Change In Accounts Receivable</t>
  </si>
  <si>
    <t>Change In Inventories</t>
  </si>
  <si>
    <t>Change in Other Net Operating Assets</t>
  </si>
  <si>
    <t>-8,629</t>
  </si>
  <si>
    <t>17,362</t>
  </si>
  <si>
    <t>33,003</t>
  </si>
  <si>
    <t>-28,886</t>
  </si>
  <si>
    <t>-8,962</t>
  </si>
  <si>
    <t>39,448</t>
  </si>
  <si>
    <t>-52,070</t>
  </si>
  <si>
    <t>48,758</t>
  </si>
  <si>
    <t>-26,582</t>
  </si>
  <si>
    <t>26,072</t>
  </si>
  <si>
    <t>Other Operating Activities</t>
  </si>
  <si>
    <t>103,669</t>
  </si>
  <si>
    <t>423,571</t>
  </si>
  <si>
    <t>202,216</t>
  </si>
  <si>
    <t>-196,082</t>
  </si>
  <si>
    <t>-267,377</t>
  </si>
  <si>
    <t>-128,873</t>
  </si>
  <si>
    <t>-66,146</t>
  </si>
  <si>
    <t>2,217,847</t>
  </si>
  <si>
    <t>159,619</t>
  </si>
  <si>
    <t>-109,375</t>
  </si>
  <si>
    <t>Cash from Operations</t>
  </si>
  <si>
    <t>638,476</t>
  </si>
  <si>
    <t>897,152</t>
  </si>
  <si>
    <t>549,420</t>
  </si>
  <si>
    <t>247,365</t>
  </si>
  <si>
    <t>325,208</t>
  </si>
  <si>
    <t>485,322</t>
  </si>
  <si>
    <t>834,939</t>
  </si>
  <si>
    <t>353,096</t>
  </si>
  <si>
    <t>712,384</t>
  </si>
  <si>
    <t>1,172,872</t>
  </si>
  <si>
    <t>Capital Expenditures</t>
  </si>
  <si>
    <t>-558,127</t>
  </si>
  <si>
    <t>-789,689</t>
  </si>
  <si>
    <t>-526,686</t>
  </si>
  <si>
    <t>-226,834</t>
  </si>
  <si>
    <t>-398,147</t>
  </si>
  <si>
    <t>-498,226</t>
  </si>
  <si>
    <t>-556,510</t>
  </si>
  <si>
    <t>-282,620</t>
  </si>
  <si>
    <t>-315,767</t>
  </si>
  <si>
    <t>-524,042</t>
  </si>
  <si>
    <t>Cash Acquisitions</t>
  </si>
  <si>
    <t>-3,586</t>
  </si>
  <si>
    <t>-1,866,307</t>
  </si>
  <si>
    <t>Other Investing Activities</t>
  </si>
  <si>
    <t>105,105</t>
  </si>
  <si>
    <t>289,820</t>
  </si>
  <si>
    <t>-71,042</t>
  </si>
  <si>
    <t>-65,443</t>
  </si>
  <si>
    <t>45,469</t>
  </si>
  <si>
    <t>34,954</t>
  </si>
  <si>
    <t>-60,998</t>
  </si>
  <si>
    <t>-31,849</t>
  </si>
  <si>
    <t>5,007</t>
  </si>
  <si>
    <t>35,050</t>
  </si>
  <si>
    <t>Cash from Investing</t>
  </si>
  <si>
    <t>-456,608</t>
  </si>
  <si>
    <t>-2,366,176</t>
  </si>
  <si>
    <t>-597,728</t>
  </si>
  <si>
    <t>-292,277</t>
  </si>
  <si>
    <t>-352,678</t>
  </si>
  <si>
    <t>-463,272</t>
  </si>
  <si>
    <t>-617,508</t>
  </si>
  <si>
    <t>-314,469</t>
  </si>
  <si>
    <t>-310,760</t>
  </si>
  <si>
    <t>-488,992</t>
  </si>
  <si>
    <t>Dividends Paid (Ex Special Dividends)</t>
  </si>
  <si>
    <t>-237,869</t>
  </si>
  <si>
    <t>-307,103</t>
  </si>
  <si>
    <t>-109,806</t>
  </si>
  <si>
    <t>Special Dividend Paid</t>
  </si>
  <si>
    <t>Long-Term Debt Issued</t>
  </si>
  <si>
    <t>106,977</t>
  </si>
  <si>
    <t>1,137,930</t>
  </si>
  <si>
    <t>33,347</t>
  </si>
  <si>
    <t>795,398</t>
  </si>
  <si>
    <t>Long-Term Debt Repaid</t>
  </si>
  <si>
    <t>-793,099</t>
  </si>
  <si>
    <t>-449,837</t>
  </si>
  <si>
    <t>-62,569</t>
  </si>
  <si>
    <t>-8,582</t>
  </si>
  <si>
    <t>-21,295</t>
  </si>
  <si>
    <t>-211,859</t>
  </si>
  <si>
    <t>-839,597</t>
  </si>
  <si>
    <t>-401,624</t>
  </si>
  <si>
    <t>-517,301</t>
  </si>
  <si>
    <t>Repurchase of Common Stock</t>
  </si>
  <si>
    <t>-158,977</t>
  </si>
  <si>
    <t>Other Financing Activities</t>
  </si>
  <si>
    <t>-32,433</t>
  </si>
  <si>
    <t>1,412,615</t>
  </si>
  <si>
    <t>606,095</t>
  </si>
  <si>
    <t>109,939</t>
  </si>
  <si>
    <t>-2,138</t>
  </si>
  <si>
    <t>Cash from Financing</t>
  </si>
  <si>
    <t>-163,325</t>
  </si>
  <si>
    <t>1,450,343</t>
  </si>
  <si>
    <t>46,452</t>
  </si>
  <si>
    <t>47,370</t>
  </si>
  <si>
    <t>24,765</t>
  </si>
  <si>
    <t>-22,050</t>
  </si>
  <si>
    <t>-44,199</t>
  </si>
  <si>
    <t>-678,416</t>
  </si>
  <si>
    <t>Beginning Cash (CF)</t>
  </si>
  <si>
    <t>1,837</t>
  </si>
  <si>
    <t>Foreign Exchange Rate Adjustments</t>
  </si>
  <si>
    <t>-2,012</t>
  </si>
  <si>
    <t>1,455</t>
  </si>
  <si>
    <t>Additions / Reductions</t>
  </si>
  <si>
    <t>18,543</t>
  </si>
  <si>
    <t>-18,681</t>
  </si>
  <si>
    <t>-1,856</t>
  </si>
  <si>
    <t>2,458</t>
  </si>
  <si>
    <t>Ending Cash (CF)</t>
  </si>
  <si>
    <t>Levered Free Cash Flow</t>
  </si>
  <si>
    <t>80,349</t>
  </si>
  <si>
    <t>107,463</t>
  </si>
  <si>
    <t>22,734</t>
  </si>
  <si>
    <t>20,531</t>
  </si>
  <si>
    <t>-72,939</t>
  </si>
  <si>
    <t>-12,904</t>
  </si>
  <si>
    <t>278,429</t>
  </si>
  <si>
    <t>70,476</t>
  </si>
  <si>
    <t>396,617</t>
  </si>
  <si>
    <t>648,830</t>
  </si>
  <si>
    <t>Cash Interest Paid</t>
  </si>
  <si>
    <t>43,019</t>
  </si>
  <si>
    <t>77,417</t>
  </si>
  <si>
    <t>100,257</t>
  </si>
  <si>
    <t>104,183</t>
  </si>
  <si>
    <t>98,101</t>
  </si>
  <si>
    <t>104,821</t>
  </si>
  <si>
    <t>112,241</t>
  </si>
  <si>
    <t>102,358</t>
  </si>
  <si>
    <t>93,114</t>
  </si>
  <si>
    <t>84,225</t>
  </si>
  <si>
    <t>Valuation Ratios</t>
  </si>
  <si>
    <t>Price Close (Split Adjusted)</t>
  </si>
  <si>
    <t>Market Cap</t>
  </si>
  <si>
    <t>5,213,611.068</t>
  </si>
  <si>
    <t>3,227,431.231</t>
  </si>
  <si>
    <t>941,983.808</t>
  </si>
  <si>
    <t>1,531,425.374</t>
  </si>
  <si>
    <t>887,649.877</t>
  </si>
  <si>
    <t>1,335,019.986</t>
  </si>
  <si>
    <t>1,043,894.889</t>
  </si>
  <si>
    <t>387,202.375</t>
  </si>
  <si>
    <t>2,206,073.002</t>
  </si>
  <si>
    <t>3,318,009.653</t>
  </si>
  <si>
    <t>Total Enterprise Value (TEV)</t>
  </si>
  <si>
    <t>5,904,606.068</t>
  </si>
  <si>
    <t>5,209,577.231</t>
  </si>
  <si>
    <t>2,706,129.808</t>
  </si>
  <si>
    <t>3,352,754.374</t>
  </si>
  <si>
    <t>2,584,369.877</t>
  </si>
  <si>
    <t>3,293,123.986</t>
  </si>
  <si>
    <t>2,977,018.889</t>
  </si>
  <si>
    <t>2,203,150.375</t>
  </si>
  <si>
    <t>3,747,359.002</t>
  </si>
  <si>
    <t>4,407,991.653</t>
  </si>
  <si>
    <t>Enterprise Value (EV)</t>
  </si>
  <si>
    <t>3,430,336.941</t>
  </si>
  <si>
    <t>EV/EBITDA</t>
  </si>
  <si>
    <t>10.4x</t>
  </si>
  <si>
    <t>5.6x</t>
  </si>
  <si>
    <t>9.0x</t>
  </si>
  <si>
    <t>4.1x</t>
  </si>
  <si>
    <t>6.8x</t>
  </si>
  <si>
    <t>7.2x</t>
  </si>
  <si>
    <t>2.9x</t>
  </si>
  <si>
    <t>4.3x</t>
  </si>
  <si>
    <t>2.2x</t>
  </si>
  <si>
    <t>2.5x</t>
  </si>
  <si>
    <t>EV / EBIT</t>
  </si>
  <si>
    <t>25.7x</t>
  </si>
  <si>
    <t>11.4x</t>
  </si>
  <si>
    <t>-7.0x</t>
  </si>
  <si>
    <t>-6.3x</t>
  </si>
  <si>
    <t>-4.9x</t>
  </si>
  <si>
    <t>-98.2x</t>
  </si>
  <si>
    <t>-59.8x</t>
  </si>
  <si>
    <t>-8.4x</t>
  </si>
  <si>
    <t>3.2x</t>
  </si>
  <si>
    <t>3.4x</t>
  </si>
  <si>
    <t>EV / LTM EBITDA - CAPEX</t>
  </si>
  <si>
    <t>-61.8x</t>
  </si>
  <si>
    <t>18.0x</t>
  </si>
  <si>
    <t>-8.6x</t>
  </si>
  <si>
    <t>6.6x</t>
  </si>
  <si>
    <t>1,263.8x</t>
  </si>
  <si>
    <t>60.2x</t>
  </si>
  <si>
    <t>6.9x</t>
  </si>
  <si>
    <t>13.9x</t>
  </si>
  <si>
    <t>2.8x</t>
  </si>
  <si>
    <t>4.0x</t>
  </si>
  <si>
    <t>EV / Free Cash Flow</t>
  </si>
  <si>
    <t>-68.2x</t>
  </si>
  <si>
    <t>13.1x</t>
  </si>
  <si>
    <t>-6.8x</t>
  </si>
  <si>
    <t>35.2x</t>
  </si>
  <si>
    <t>13.0x</t>
  </si>
  <si>
    <t>14.8x</t>
  </si>
  <si>
    <t>8.8x</t>
  </si>
  <si>
    <t>2.7x</t>
  </si>
  <si>
    <t>5.4x</t>
  </si>
  <si>
    <t>EV / Invested Capital</t>
  </si>
  <si>
    <t>3.0x</t>
  </si>
  <si>
    <t>1.1x</t>
  </si>
  <si>
    <t>0.6x</t>
  </si>
  <si>
    <t>0.8x</t>
  </si>
  <si>
    <t>0.7x</t>
  </si>
  <si>
    <t>1.0x</t>
  </si>
  <si>
    <t>1.2x</t>
  </si>
  <si>
    <t>0.9x</t>
  </si>
  <si>
    <t>EV / Revenue</t>
  </si>
  <si>
    <t>3.6x</t>
  </si>
  <si>
    <t>5.5x</t>
  </si>
  <si>
    <t>3.1x</t>
  </si>
  <si>
    <t>2.1x</t>
  </si>
  <si>
    <t>1.5x</t>
  </si>
  <si>
    <t>P/E Ratio</t>
  </si>
  <si>
    <t>31.5x</t>
  </si>
  <si>
    <t>12.4x</t>
  </si>
  <si>
    <t>-0.9x</t>
  </si>
  <si>
    <t>-2.8x</t>
  </si>
  <si>
    <t>-2.5x</t>
  </si>
  <si>
    <t>-74.0x</t>
  </si>
  <si>
    <t>-8.3x</t>
  </si>
  <si>
    <t>-0.1x</t>
  </si>
  <si>
    <t>1.7x</t>
  </si>
  <si>
    <t>Price/Book</t>
  </si>
  <si>
    <t>0.3x</t>
  </si>
  <si>
    <t>0.5x</t>
  </si>
  <si>
    <t>0.4x</t>
  </si>
  <si>
    <t>1.3x</t>
  </si>
  <si>
    <t>Price / Operating Cash Flow</t>
  </si>
  <si>
    <t>8.4x</t>
  </si>
  <si>
    <t>3.3x</t>
  </si>
  <si>
    <t>1.4x</t>
  </si>
  <si>
    <t>4.2x</t>
  </si>
  <si>
    <t>Price / LTM Sales</t>
  </si>
  <si>
    <t>4.8x</t>
  </si>
  <si>
    <t>2.3x</t>
  </si>
  <si>
    <t>Altman Z-Score</t>
  </si>
  <si>
    <t>Piotroski Score</t>
  </si>
  <si>
    <t>Dividend Per Share</t>
  </si>
  <si>
    <t>Dividend Yield</t>
  </si>
  <si>
    <t>4.1%</t>
  </si>
  <si>
    <t>6.5%</t>
  </si>
  <si>
    <t>26.8%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</si>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</sst>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F55077D-60AF-F8E5-DE75-DECFBB8851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K12" sqref="K12:L12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>
        <v>247</v>
      </c>
      <c r="G12" s="3" t="s">
        <v>28</v>
      </c>
      <c r="H12" s="39">
        <v>0</v>
      </c>
      <c r="I12" s="39">
        <v>0</v>
      </c>
      <c r="J12" s="3" t="s">
        <v>30</v>
      </c>
      <c r="K12" s="39">
        <v>0</v>
      </c>
      <c r="L12" s="39">
        <v>0</v>
      </c>
      <c r="M12" s="3" t="s">
        <v>31</v>
      </c>
    </row>
    <row r="13" spans="3:13" ht="12.75" x14ac:dyDescent="0.2">
      <c r="C13" s="3" t="s">
        <v>32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29</v>
      </c>
      <c r="L13" s="3" t="s">
        <v>29</v>
      </c>
      <c r="M13" s="3" t="s">
        <v>29</v>
      </c>
    </row>
    <row r="14" spans="3:13" ht="12.75" x14ac:dyDescent="0.2">
      <c r="C14" s="3" t="s">
        <v>33</v>
      </c>
      <c r="D14" s="3" t="s">
        <v>34</v>
      </c>
      <c r="E14" s="3" t="s">
        <v>35</v>
      </c>
      <c r="F14" s="3" t="s">
        <v>36</v>
      </c>
      <c r="G14" s="3" t="s">
        <v>37</v>
      </c>
      <c r="H14" s="3" t="s">
        <v>38</v>
      </c>
      <c r="I14" s="3" t="s">
        <v>39</v>
      </c>
      <c r="J14" s="3" t="s">
        <v>40</v>
      </c>
      <c r="K14" s="3" t="s">
        <v>41</v>
      </c>
      <c r="L14" s="3" t="s">
        <v>42</v>
      </c>
      <c r="M14" s="3" t="s">
        <v>43</v>
      </c>
    </row>
    <row r="15" spans="3:13" ht="12.75" x14ac:dyDescent="0.2">
      <c r="C15" s="3" t="s">
        <v>44</v>
      </c>
      <c r="D15" s="3" t="s">
        <v>45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3:13" ht="12.75" x14ac:dyDescent="0.2">
      <c r="C16" s="3" t="s">
        <v>46</v>
      </c>
      <c r="D16" s="3" t="s">
        <v>29</v>
      </c>
      <c r="E16" s="3" t="s">
        <v>29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29</v>
      </c>
      <c r="K16" s="3" t="s">
        <v>29</v>
      </c>
      <c r="L16" s="3" t="s">
        <v>29</v>
      </c>
      <c r="M16" s="3" t="s">
        <v>29</v>
      </c>
    </row>
    <row r="17" spans="3:13" ht="12.75" x14ac:dyDescent="0.2">
      <c r="C17" s="3" t="s">
        <v>47</v>
      </c>
      <c r="D17" s="3" t="s">
        <v>48</v>
      </c>
      <c r="E17" s="3" t="s">
        <v>49</v>
      </c>
      <c r="F17" s="3" t="s">
        <v>50</v>
      </c>
      <c r="G17" s="3" t="s">
        <v>51</v>
      </c>
      <c r="H17" s="3" t="s">
        <v>52</v>
      </c>
      <c r="I17" s="3" t="s">
        <v>53</v>
      </c>
      <c r="J17" s="3" t="s">
        <v>54</v>
      </c>
      <c r="K17" s="3" t="s">
        <v>55</v>
      </c>
      <c r="L17" s="3" t="s">
        <v>56</v>
      </c>
      <c r="M17" s="3" t="s">
        <v>57</v>
      </c>
    </row>
    <row r="18" spans="3:13" ht="12.75" x14ac:dyDescent="0.2">
      <c r="C18" s="3" t="s">
        <v>58</v>
      </c>
      <c r="D18" s="3" t="s">
        <v>59</v>
      </c>
      <c r="E18" s="3" t="s">
        <v>60</v>
      </c>
      <c r="F18" s="3" t="s">
        <v>61</v>
      </c>
      <c r="G18" s="3" t="s">
        <v>62</v>
      </c>
      <c r="H18" s="3" t="s">
        <v>63</v>
      </c>
      <c r="I18" s="3" t="s">
        <v>64</v>
      </c>
      <c r="J18" s="3" t="s">
        <v>65</v>
      </c>
      <c r="K18" s="3" t="s">
        <v>66</v>
      </c>
      <c r="L18" s="3" t="s">
        <v>67</v>
      </c>
      <c r="M18" s="3" t="s">
        <v>68</v>
      </c>
    </row>
    <row r="19" spans="3:13" ht="12.75" x14ac:dyDescent="0.2"/>
    <row r="20" spans="3:13" ht="12.75" x14ac:dyDescent="0.2">
      <c r="C20" s="3" t="s">
        <v>69</v>
      </c>
      <c r="D20" s="3" t="s">
        <v>70</v>
      </c>
      <c r="E20" s="3" t="s">
        <v>71</v>
      </c>
      <c r="F20" s="3" t="s">
        <v>72</v>
      </c>
      <c r="G20" s="3" t="s">
        <v>73</v>
      </c>
      <c r="H20" s="3" t="s">
        <v>74</v>
      </c>
      <c r="I20" s="3" t="s">
        <v>75</v>
      </c>
      <c r="J20" s="3" t="s">
        <v>76</v>
      </c>
      <c r="K20" s="3" t="s">
        <v>77</v>
      </c>
      <c r="L20" s="3" t="s">
        <v>78</v>
      </c>
      <c r="M20" s="3" t="s">
        <v>79</v>
      </c>
    </row>
    <row r="21" spans="3:13" ht="12.75" x14ac:dyDescent="0.2">
      <c r="C21" s="3" t="s">
        <v>80</v>
      </c>
      <c r="D21" s="3" t="s">
        <v>29</v>
      </c>
      <c r="E21" s="3" t="s">
        <v>29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 t="s">
        <v>29</v>
      </c>
      <c r="M21" s="3" t="s">
        <v>29</v>
      </c>
    </row>
    <row r="22" spans="3:13" ht="12.75" x14ac:dyDescent="0.2">
      <c r="C22" s="3" t="s">
        <v>81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</row>
    <row r="23" spans="3:13" ht="12.75" x14ac:dyDescent="0.2">
      <c r="C23" s="3" t="s">
        <v>82</v>
      </c>
      <c r="D23" s="3" t="s">
        <v>29</v>
      </c>
      <c r="E23" s="3" t="s">
        <v>29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29</v>
      </c>
      <c r="L23" s="3" t="s">
        <v>29</v>
      </c>
      <c r="M23" s="3" t="s">
        <v>29</v>
      </c>
    </row>
    <row r="24" spans="3:13" ht="12.75" x14ac:dyDescent="0.2">
      <c r="C24" s="3" t="s">
        <v>83</v>
      </c>
      <c r="D24" s="3" t="s">
        <v>84</v>
      </c>
      <c r="E24" s="3" t="s">
        <v>85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29</v>
      </c>
      <c r="K24" s="3" t="s">
        <v>29</v>
      </c>
      <c r="L24" s="3" t="s">
        <v>29</v>
      </c>
      <c r="M24" s="3" t="s">
        <v>29</v>
      </c>
    </row>
    <row r="25" spans="3:13" ht="12.75" x14ac:dyDescent="0.2">
      <c r="C25" s="3" t="s">
        <v>86</v>
      </c>
      <c r="D25" s="3" t="s">
        <v>29</v>
      </c>
      <c r="E25" s="3" t="s">
        <v>29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29</v>
      </c>
      <c r="L25" s="3" t="s">
        <v>29</v>
      </c>
      <c r="M25" s="3" t="s">
        <v>29</v>
      </c>
    </row>
    <row r="26" spans="3:13" ht="12.75" x14ac:dyDescent="0.2">
      <c r="C26" s="3" t="s">
        <v>87</v>
      </c>
      <c r="D26" s="3">
        <v>0</v>
      </c>
      <c r="E26" s="3">
        <v>498</v>
      </c>
      <c r="F26" s="3" t="s">
        <v>88</v>
      </c>
      <c r="G26" s="3">
        <v>0</v>
      </c>
      <c r="H26" s="3">
        <v>0</v>
      </c>
      <c r="I26" s="3">
        <v>0</v>
      </c>
      <c r="J26" s="3">
        <v>0</v>
      </c>
      <c r="K26" s="3" t="s">
        <v>89</v>
      </c>
      <c r="L26" s="3">
        <v>0</v>
      </c>
      <c r="M26" s="3" t="s">
        <v>90</v>
      </c>
    </row>
    <row r="27" spans="3:13" ht="12.75" x14ac:dyDescent="0.2">
      <c r="C27" s="3" t="s">
        <v>91</v>
      </c>
      <c r="D27" s="3" t="s">
        <v>92</v>
      </c>
      <c r="E27" s="3" t="s">
        <v>93</v>
      </c>
      <c r="F27" s="3" t="s">
        <v>94</v>
      </c>
      <c r="G27" s="3" t="s">
        <v>95</v>
      </c>
      <c r="H27" s="3" t="s">
        <v>96</v>
      </c>
      <c r="I27" s="3" t="s">
        <v>97</v>
      </c>
      <c r="J27" s="3" t="s">
        <v>98</v>
      </c>
      <c r="K27" s="3" t="s">
        <v>99</v>
      </c>
      <c r="L27" s="3" t="s">
        <v>100</v>
      </c>
      <c r="M27" s="3" t="s">
        <v>101</v>
      </c>
    </row>
    <row r="28" spans="3:13" ht="12.75" x14ac:dyDescent="0.2"/>
    <row r="29" spans="3:13" ht="12.75" x14ac:dyDescent="0.2">
      <c r="C29" s="3" t="s">
        <v>102</v>
      </c>
      <c r="D29" s="3" t="s">
        <v>103</v>
      </c>
      <c r="E29" s="3" t="s">
        <v>104</v>
      </c>
      <c r="F29" s="3" t="s">
        <v>105</v>
      </c>
      <c r="G29" s="3" t="s">
        <v>106</v>
      </c>
      <c r="H29" s="3" t="s">
        <v>107</v>
      </c>
      <c r="I29" s="3" t="s">
        <v>108</v>
      </c>
      <c r="J29" s="3" t="s">
        <v>109</v>
      </c>
      <c r="K29" s="3" t="s">
        <v>110</v>
      </c>
      <c r="L29" s="3" t="s">
        <v>111</v>
      </c>
      <c r="M29" s="3" t="s">
        <v>112</v>
      </c>
    </row>
    <row r="30" spans="3:13" ht="12.75" x14ac:dyDescent="0.2">
      <c r="C30" s="3" t="s">
        <v>113</v>
      </c>
      <c r="D30" s="3" t="s">
        <v>29</v>
      </c>
      <c r="E30" s="3" t="s">
        <v>29</v>
      </c>
      <c r="F30" s="3" t="s">
        <v>29</v>
      </c>
      <c r="G30" s="3" t="s">
        <v>29</v>
      </c>
      <c r="H30" s="3" t="s">
        <v>29</v>
      </c>
      <c r="I30" s="3" t="s">
        <v>29</v>
      </c>
      <c r="J30" s="3" t="s">
        <v>29</v>
      </c>
      <c r="K30" s="3" t="s">
        <v>29</v>
      </c>
      <c r="L30" s="3" t="s">
        <v>29</v>
      </c>
      <c r="M30" s="3" t="s">
        <v>29</v>
      </c>
    </row>
    <row r="31" spans="3:13" ht="12.75" x14ac:dyDescent="0.2">
      <c r="C31" s="3" t="s">
        <v>114</v>
      </c>
      <c r="D31" s="3" t="s">
        <v>29</v>
      </c>
      <c r="E31" s="3" t="s">
        <v>29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29</v>
      </c>
      <c r="L31" s="3" t="s">
        <v>29</v>
      </c>
      <c r="M31" s="3" t="s">
        <v>29</v>
      </c>
    </row>
    <row r="32" spans="3:13" ht="12.75" x14ac:dyDescent="0.2">
      <c r="C32" s="3" t="s">
        <v>115</v>
      </c>
      <c r="D32" s="3" t="s">
        <v>29</v>
      </c>
      <c r="E32" s="3" t="s">
        <v>29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29</v>
      </c>
      <c r="L32" s="3" t="s">
        <v>29</v>
      </c>
      <c r="M32" s="3" t="s">
        <v>29</v>
      </c>
    </row>
    <row r="33" spans="3:13" ht="12.75" x14ac:dyDescent="0.2">
      <c r="C33" s="3" t="s">
        <v>116</v>
      </c>
      <c r="D33" s="3" t="s">
        <v>29</v>
      </c>
      <c r="E33" s="3" t="s">
        <v>29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117</v>
      </c>
      <c r="K33" s="3" t="s">
        <v>118</v>
      </c>
      <c r="L33" s="3" t="s">
        <v>119</v>
      </c>
      <c r="M33" s="3" t="s">
        <v>120</v>
      </c>
    </row>
    <row r="34" spans="3:13" ht="12.75" x14ac:dyDescent="0.2">
      <c r="C34" s="3" t="s">
        <v>121</v>
      </c>
      <c r="D34" s="3" t="s">
        <v>122</v>
      </c>
      <c r="E34" s="3" t="s">
        <v>123</v>
      </c>
      <c r="F34" s="3">
        <v>0</v>
      </c>
      <c r="G34" s="3" t="s">
        <v>124</v>
      </c>
      <c r="H34" s="3" t="s">
        <v>125</v>
      </c>
      <c r="I34" s="3" t="s">
        <v>126</v>
      </c>
      <c r="J34" s="3" t="s">
        <v>127</v>
      </c>
      <c r="K34" s="3" t="s">
        <v>128</v>
      </c>
      <c r="L34" s="3" t="s">
        <v>129</v>
      </c>
      <c r="M34" s="3" t="s">
        <v>130</v>
      </c>
    </row>
    <row r="35" spans="3:13" ht="12.75" x14ac:dyDescent="0.2">
      <c r="C35" s="3" t="s">
        <v>131</v>
      </c>
      <c r="D35" s="3" t="s">
        <v>132</v>
      </c>
      <c r="E35" s="3" t="s">
        <v>133</v>
      </c>
      <c r="F35" s="3" t="s">
        <v>105</v>
      </c>
      <c r="G35" s="3" t="s">
        <v>134</v>
      </c>
      <c r="H35" s="3" t="s">
        <v>135</v>
      </c>
      <c r="I35" s="3" t="s">
        <v>136</v>
      </c>
      <c r="J35" s="3" t="s">
        <v>137</v>
      </c>
      <c r="K35" s="3" t="s">
        <v>138</v>
      </c>
      <c r="L35" s="3" t="s">
        <v>139</v>
      </c>
      <c r="M35" s="3" t="s">
        <v>140</v>
      </c>
    </row>
    <row r="36" spans="3:13" ht="12.75" x14ac:dyDescent="0.2"/>
    <row r="37" spans="3:13" ht="12.75" x14ac:dyDescent="0.2">
      <c r="C37" s="3" t="s">
        <v>141</v>
      </c>
      <c r="D37" s="3" t="s">
        <v>142</v>
      </c>
      <c r="E37" s="3" t="s">
        <v>143</v>
      </c>
      <c r="F37" s="3" t="s">
        <v>144</v>
      </c>
      <c r="G37" s="3" t="s">
        <v>145</v>
      </c>
      <c r="H37" s="3" t="s">
        <v>146</v>
      </c>
      <c r="I37" s="3" t="s">
        <v>147</v>
      </c>
      <c r="J37" s="3" t="s">
        <v>148</v>
      </c>
      <c r="K37" s="3" t="s">
        <v>149</v>
      </c>
      <c r="L37" s="3" t="s">
        <v>150</v>
      </c>
      <c r="M37" s="3" t="s">
        <v>151</v>
      </c>
    </row>
    <row r="38" spans="3:13" ht="12.75" x14ac:dyDescent="0.2">
      <c r="C38" s="3" t="s">
        <v>152</v>
      </c>
      <c r="D38" s="3" t="s">
        <v>29</v>
      </c>
      <c r="E38" s="3" t="s">
        <v>29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153</v>
      </c>
      <c r="K38" s="3" t="s">
        <v>154</v>
      </c>
      <c r="L38" s="3" t="s">
        <v>155</v>
      </c>
      <c r="M38" s="3" t="s">
        <v>156</v>
      </c>
    </row>
    <row r="39" spans="3:13" ht="12.75" x14ac:dyDescent="0.2">
      <c r="C39" s="3" t="s">
        <v>157</v>
      </c>
      <c r="D39" s="3" t="s">
        <v>158</v>
      </c>
      <c r="E39" s="3" t="s">
        <v>159</v>
      </c>
      <c r="F39" s="3" t="s">
        <v>160</v>
      </c>
      <c r="G39" s="3" t="s">
        <v>161</v>
      </c>
      <c r="H39" s="3" t="s">
        <v>162</v>
      </c>
      <c r="I39" s="3" t="s">
        <v>163</v>
      </c>
      <c r="J39" s="3" t="s">
        <v>164</v>
      </c>
      <c r="K39" s="3" t="s">
        <v>165</v>
      </c>
      <c r="L39" s="3" t="s">
        <v>166</v>
      </c>
      <c r="M39" s="3" t="s">
        <v>167</v>
      </c>
    </row>
    <row r="40" spans="3:13" ht="12.75" x14ac:dyDescent="0.2">
      <c r="C40" s="3" t="s">
        <v>168</v>
      </c>
      <c r="D40" s="3" t="s">
        <v>169</v>
      </c>
      <c r="E40" s="3" t="s">
        <v>170</v>
      </c>
      <c r="F40" s="3" t="s">
        <v>171</v>
      </c>
      <c r="G40" s="3" t="s">
        <v>172</v>
      </c>
      <c r="H40" s="3" t="s">
        <v>173</v>
      </c>
      <c r="I40" s="3" t="s">
        <v>174</v>
      </c>
      <c r="J40" s="3" t="s">
        <v>175</v>
      </c>
      <c r="K40" s="3" t="s">
        <v>176</v>
      </c>
      <c r="L40" s="3" t="s">
        <v>177</v>
      </c>
      <c r="M40" s="3" t="s">
        <v>178</v>
      </c>
    </row>
    <row r="41" spans="3:13" ht="12.75" x14ac:dyDescent="0.2"/>
    <row r="42" spans="3:13" ht="12.75" x14ac:dyDescent="0.2">
      <c r="C42" s="3" t="s">
        <v>179</v>
      </c>
      <c r="D42" s="3" t="s">
        <v>180</v>
      </c>
      <c r="E42" s="3" t="s">
        <v>181</v>
      </c>
      <c r="F42" s="3" t="s">
        <v>182</v>
      </c>
      <c r="G42" s="3" t="s">
        <v>183</v>
      </c>
      <c r="H42" s="3" t="s">
        <v>184</v>
      </c>
      <c r="I42" s="3" t="s">
        <v>185</v>
      </c>
      <c r="J42" s="3" t="s">
        <v>186</v>
      </c>
      <c r="K42" s="3" t="s">
        <v>187</v>
      </c>
      <c r="L42" s="3" t="s">
        <v>188</v>
      </c>
      <c r="M42" s="3" t="s">
        <v>189</v>
      </c>
    </row>
    <row r="43" spans="3:13" ht="12.75" x14ac:dyDescent="0.2">
      <c r="C43" s="3" t="s">
        <v>190</v>
      </c>
      <c r="D43" s="3" t="s">
        <v>191</v>
      </c>
      <c r="E43" s="3" t="s">
        <v>192</v>
      </c>
      <c r="F43" s="3" t="s">
        <v>193</v>
      </c>
      <c r="G43" s="3" t="s">
        <v>194</v>
      </c>
      <c r="H43" s="3" t="s">
        <v>195</v>
      </c>
      <c r="I43" s="3" t="s">
        <v>196</v>
      </c>
      <c r="J43" s="3" t="s">
        <v>197</v>
      </c>
      <c r="K43" s="3" t="s">
        <v>198</v>
      </c>
      <c r="L43" s="3" t="s">
        <v>199</v>
      </c>
      <c r="M43" s="3" t="s">
        <v>200</v>
      </c>
    </row>
    <row r="44" spans="3:13" ht="12.75" x14ac:dyDescent="0.2">
      <c r="C44" s="3" t="s">
        <v>201</v>
      </c>
      <c r="D44" s="3" t="s">
        <v>202</v>
      </c>
      <c r="E44" s="3" t="s">
        <v>203</v>
      </c>
      <c r="F44" s="3" t="s">
        <v>204</v>
      </c>
      <c r="G44" s="3" t="s">
        <v>205</v>
      </c>
      <c r="H44" s="3" t="s">
        <v>206</v>
      </c>
      <c r="I44" s="3" t="s">
        <v>207</v>
      </c>
      <c r="J44" s="3" t="s">
        <v>208</v>
      </c>
      <c r="K44" s="3" t="s">
        <v>209</v>
      </c>
      <c r="L44" s="3" t="s">
        <v>210</v>
      </c>
      <c r="M44" s="3" t="s">
        <v>211</v>
      </c>
    </row>
    <row r="45" spans="3:13" ht="12.75" x14ac:dyDescent="0.2">
      <c r="C45" s="3" t="s">
        <v>212</v>
      </c>
      <c r="D45" s="3" t="s">
        <v>29</v>
      </c>
      <c r="E45" s="3" t="s">
        <v>29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</row>
    <row r="46" spans="3:13" ht="12.75" x14ac:dyDescent="0.2">
      <c r="C46" s="3" t="s">
        <v>213</v>
      </c>
      <c r="D46" s="3" t="s">
        <v>214</v>
      </c>
      <c r="E46" s="3" t="s">
        <v>215</v>
      </c>
      <c r="F46" s="3" t="s">
        <v>216</v>
      </c>
      <c r="G46" s="3" t="s">
        <v>217</v>
      </c>
      <c r="H46" s="3" t="s">
        <v>218</v>
      </c>
      <c r="I46" s="3" t="s">
        <v>219</v>
      </c>
      <c r="J46" s="3" t="s">
        <v>220</v>
      </c>
      <c r="K46" s="3" t="s">
        <v>221</v>
      </c>
      <c r="L46" s="3" t="s">
        <v>222</v>
      </c>
      <c r="M46" s="3" t="s">
        <v>223</v>
      </c>
    </row>
    <row r="47" spans="3:13" ht="12.75" x14ac:dyDescent="0.2">
      <c r="C47" s="3" t="s">
        <v>224</v>
      </c>
      <c r="D47" s="3" t="s">
        <v>225</v>
      </c>
      <c r="E47" s="3" t="s">
        <v>226</v>
      </c>
      <c r="F47" s="3" t="s">
        <v>227</v>
      </c>
      <c r="G47" s="3" t="s">
        <v>228</v>
      </c>
      <c r="H47" s="3" t="s">
        <v>229</v>
      </c>
      <c r="I47" s="3" t="s">
        <v>230</v>
      </c>
      <c r="J47" s="3" t="s">
        <v>231</v>
      </c>
      <c r="K47" s="3" t="s">
        <v>232</v>
      </c>
      <c r="L47" s="3" t="s">
        <v>233</v>
      </c>
      <c r="M47" s="3" t="s">
        <v>234</v>
      </c>
    </row>
    <row r="48" spans="3:13" ht="12.75" x14ac:dyDescent="0.2">
      <c r="C48" s="3" t="s">
        <v>235</v>
      </c>
      <c r="D48" s="3" t="s">
        <v>29</v>
      </c>
      <c r="E48" s="3" t="s">
        <v>29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  <c r="M48" s="3" t="s">
        <v>29</v>
      </c>
    </row>
    <row r="49" spans="3:13" ht="12.75" x14ac:dyDescent="0.2">
      <c r="C49" s="3" t="s">
        <v>236</v>
      </c>
      <c r="D49" s="3" t="s">
        <v>29</v>
      </c>
      <c r="E49" s="3" t="s">
        <v>29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29</v>
      </c>
      <c r="L49" s="3" t="s">
        <v>29</v>
      </c>
      <c r="M49" s="3" t="s">
        <v>29</v>
      </c>
    </row>
    <row r="50" spans="3:13" ht="12.75" x14ac:dyDescent="0.2">
      <c r="C50" s="3" t="s">
        <v>237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238</v>
      </c>
      <c r="D51" s="3" t="s">
        <v>225</v>
      </c>
      <c r="E51" s="3" t="s">
        <v>226</v>
      </c>
      <c r="F51" s="3" t="s">
        <v>227</v>
      </c>
      <c r="G51" s="3" t="s">
        <v>228</v>
      </c>
      <c r="H51" s="3" t="s">
        <v>229</v>
      </c>
      <c r="I51" s="3" t="s">
        <v>230</v>
      </c>
      <c r="J51" s="3" t="s">
        <v>231</v>
      </c>
      <c r="K51" s="3" t="s">
        <v>232</v>
      </c>
      <c r="L51" s="3" t="s">
        <v>233</v>
      </c>
      <c r="M51" s="3" t="s">
        <v>234</v>
      </c>
    </row>
    <row r="52" spans="3:13" ht="12.75" x14ac:dyDescent="0.2"/>
    <row r="53" spans="3:13" ht="12.75" x14ac:dyDescent="0.2">
      <c r="C53" s="3" t="s">
        <v>239</v>
      </c>
      <c r="D53" s="3" t="s">
        <v>92</v>
      </c>
      <c r="E53" s="3" t="s">
        <v>93</v>
      </c>
      <c r="F53" s="3" t="s">
        <v>94</v>
      </c>
      <c r="G53" s="3" t="s">
        <v>95</v>
      </c>
      <c r="H53" s="3" t="s">
        <v>96</v>
      </c>
      <c r="I53" s="3" t="s">
        <v>97</v>
      </c>
      <c r="J53" s="3" t="s">
        <v>98</v>
      </c>
      <c r="K53" s="3" t="s">
        <v>99</v>
      </c>
      <c r="L53" s="3" t="s">
        <v>100</v>
      </c>
      <c r="M53" s="3" t="s">
        <v>101</v>
      </c>
    </row>
    <row r="54" spans="3:13" ht="12.75" x14ac:dyDescent="0.2"/>
    <row r="55" spans="3:13" ht="12.75" x14ac:dyDescent="0.2">
      <c r="C55" s="3" t="s">
        <v>240</v>
      </c>
      <c r="D55" s="3" t="s">
        <v>26</v>
      </c>
      <c r="E55" s="3" t="s">
        <v>27</v>
      </c>
      <c r="F55" s="3">
        <v>247</v>
      </c>
      <c r="G55" s="3" t="s">
        <v>28</v>
      </c>
      <c r="H55" s="3" t="s">
        <v>29</v>
      </c>
      <c r="I55" s="3" t="s">
        <v>29</v>
      </c>
      <c r="J55" s="3" t="s">
        <v>30</v>
      </c>
      <c r="K55" s="3" t="s">
        <v>29</v>
      </c>
      <c r="L55" s="3" t="s">
        <v>29</v>
      </c>
      <c r="M55" s="3" t="s">
        <v>31</v>
      </c>
    </row>
    <row r="56" spans="3:13" ht="12.75" x14ac:dyDescent="0.2">
      <c r="C56" s="3" t="s">
        <v>241</v>
      </c>
      <c r="D56" s="3" t="s">
        <v>142</v>
      </c>
      <c r="E56" s="3" t="s">
        <v>143</v>
      </c>
      <c r="F56" s="3" t="s">
        <v>144</v>
      </c>
      <c r="G56" s="3" t="s">
        <v>145</v>
      </c>
      <c r="H56" s="3" t="s">
        <v>146</v>
      </c>
      <c r="I56" s="3" t="s">
        <v>147</v>
      </c>
      <c r="J56" s="3" t="s">
        <v>242</v>
      </c>
      <c r="K56" s="3" t="s">
        <v>243</v>
      </c>
      <c r="L56" s="3" t="s">
        <v>244</v>
      </c>
      <c r="M56" s="3" t="s">
        <v>245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6AC-F852-428F-AE4E-A8B74590C635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246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247</v>
      </c>
      <c r="D12" s="3" t="s">
        <v>248</v>
      </c>
      <c r="E12" s="3" t="s">
        <v>249</v>
      </c>
      <c r="F12" s="3" t="s">
        <v>250</v>
      </c>
      <c r="G12" s="3" t="s">
        <v>251</v>
      </c>
      <c r="H12" s="3" t="s">
        <v>252</v>
      </c>
      <c r="I12" s="3" t="s">
        <v>253</v>
      </c>
      <c r="J12" s="3" t="s">
        <v>254</v>
      </c>
      <c r="K12" s="3" t="s">
        <v>255</v>
      </c>
      <c r="L12" s="3" t="s">
        <v>256</v>
      </c>
      <c r="M12" s="3" t="s">
        <v>257</v>
      </c>
    </row>
    <row r="13" spans="3:13" x14ac:dyDescent="0.2">
      <c r="C13" s="3" t="s">
        <v>258</v>
      </c>
      <c r="D13" s="3" t="s">
        <v>259</v>
      </c>
      <c r="E13" s="3" t="s">
        <v>260</v>
      </c>
      <c r="F13" s="3" t="s">
        <v>261</v>
      </c>
      <c r="G13" s="3" t="s">
        <v>262</v>
      </c>
      <c r="H13" s="3" t="s">
        <v>263</v>
      </c>
      <c r="I13" s="3" t="s">
        <v>264</v>
      </c>
      <c r="J13" s="3" t="s">
        <v>265</v>
      </c>
      <c r="K13" s="3" t="s">
        <v>266</v>
      </c>
      <c r="L13" s="3" t="s">
        <v>267</v>
      </c>
      <c r="M13" s="3" t="s">
        <v>268</v>
      </c>
    </row>
    <row r="15" spans="3:13" x14ac:dyDescent="0.2">
      <c r="C15" s="3" t="s">
        <v>269</v>
      </c>
      <c r="D15" s="3" t="s">
        <v>270</v>
      </c>
      <c r="E15" s="3" t="s">
        <v>271</v>
      </c>
      <c r="F15" s="3" t="s">
        <v>272</v>
      </c>
      <c r="G15" s="3" t="s">
        <v>273</v>
      </c>
      <c r="H15" s="3" t="s">
        <v>274</v>
      </c>
      <c r="I15" s="3" t="s">
        <v>275</v>
      </c>
      <c r="J15" s="3" t="s">
        <v>276</v>
      </c>
      <c r="K15" s="3" t="s">
        <v>277</v>
      </c>
      <c r="L15" s="3" t="s">
        <v>278</v>
      </c>
      <c r="M15" s="3" t="s">
        <v>279</v>
      </c>
    </row>
    <row r="16" spans="3:13" x14ac:dyDescent="0.2">
      <c r="C16" s="3" t="s">
        <v>280</v>
      </c>
      <c r="D16" s="3" t="s">
        <v>281</v>
      </c>
      <c r="E16" s="3" t="s">
        <v>282</v>
      </c>
      <c r="F16" s="3" t="s">
        <v>283</v>
      </c>
      <c r="G16" s="3" t="s">
        <v>284</v>
      </c>
      <c r="H16" s="3" t="s">
        <v>285</v>
      </c>
      <c r="I16" s="3" t="s">
        <v>286</v>
      </c>
      <c r="J16" s="3" t="s">
        <v>287</v>
      </c>
      <c r="K16" s="3" t="s">
        <v>288</v>
      </c>
      <c r="L16" s="3" t="s">
        <v>289</v>
      </c>
      <c r="M16" s="3" t="s">
        <v>290</v>
      </c>
    </row>
    <row r="17" spans="3:13" x14ac:dyDescent="0.2">
      <c r="C17" s="3" t="s">
        <v>291</v>
      </c>
      <c r="D17" s="3" t="s">
        <v>292</v>
      </c>
      <c r="E17" s="3" t="s">
        <v>293</v>
      </c>
      <c r="F17" s="3" t="s">
        <v>294</v>
      </c>
      <c r="G17" s="3" t="s">
        <v>295</v>
      </c>
      <c r="H17" s="3" t="s">
        <v>296</v>
      </c>
      <c r="I17" s="3" t="s">
        <v>297</v>
      </c>
      <c r="J17" s="3" t="s">
        <v>298</v>
      </c>
      <c r="K17" s="3" t="s">
        <v>299</v>
      </c>
      <c r="L17" s="3" t="s">
        <v>300</v>
      </c>
      <c r="M17" s="3" t="s">
        <v>301</v>
      </c>
    </row>
    <row r="19" spans="3:13" x14ac:dyDescent="0.2">
      <c r="C19" s="3" t="s">
        <v>302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303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304</v>
      </c>
      <c r="D21" s="3" t="s">
        <v>305</v>
      </c>
      <c r="E21" s="3" t="s">
        <v>306</v>
      </c>
      <c r="F21" s="3" t="s">
        <v>307</v>
      </c>
      <c r="G21" s="3" t="s">
        <v>308</v>
      </c>
      <c r="H21" s="3" t="s">
        <v>309</v>
      </c>
      <c r="I21" s="3" t="s">
        <v>310</v>
      </c>
      <c r="J21" s="3" t="s">
        <v>311</v>
      </c>
      <c r="K21" s="3" t="s">
        <v>312</v>
      </c>
      <c r="L21" s="3" t="s">
        <v>313</v>
      </c>
      <c r="M21" s="3" t="s">
        <v>314</v>
      </c>
    </row>
    <row r="22" spans="3:13" x14ac:dyDescent="0.2">
      <c r="C22" s="3" t="s">
        <v>315</v>
      </c>
      <c r="D22" s="3" t="s">
        <v>316</v>
      </c>
      <c r="E22" s="3" t="s">
        <v>317</v>
      </c>
      <c r="F22" s="3" t="s">
        <v>318</v>
      </c>
      <c r="G22" s="3" t="s">
        <v>319</v>
      </c>
      <c r="H22" s="3" t="s">
        <v>320</v>
      </c>
      <c r="I22" s="3" t="s">
        <v>321</v>
      </c>
      <c r="J22" s="3" t="s">
        <v>322</v>
      </c>
      <c r="K22" s="3" t="s">
        <v>323</v>
      </c>
      <c r="L22" s="3" t="s">
        <v>324</v>
      </c>
      <c r="M22" s="3" t="s">
        <v>325</v>
      </c>
    </row>
    <row r="23" spans="3:13" x14ac:dyDescent="0.2">
      <c r="C23" s="3" t="s">
        <v>326</v>
      </c>
      <c r="D23" s="3" t="s">
        <v>327</v>
      </c>
      <c r="E23" s="3" t="s">
        <v>328</v>
      </c>
      <c r="F23" s="3" t="s">
        <v>329</v>
      </c>
      <c r="G23" s="3" t="s">
        <v>330</v>
      </c>
      <c r="H23" s="3" t="s">
        <v>331</v>
      </c>
      <c r="I23" s="3" t="s">
        <v>332</v>
      </c>
      <c r="J23" s="3" t="s">
        <v>333</v>
      </c>
      <c r="K23" s="3" t="s">
        <v>334</v>
      </c>
      <c r="L23" s="3" t="s">
        <v>335</v>
      </c>
      <c r="M23" s="3" t="s">
        <v>336</v>
      </c>
    </row>
    <row r="24" spans="3:13" x14ac:dyDescent="0.2">
      <c r="C24" s="3" t="s">
        <v>337</v>
      </c>
      <c r="D24" s="3" t="s">
        <v>338</v>
      </c>
      <c r="E24" s="3" t="s">
        <v>339</v>
      </c>
      <c r="F24" s="3" t="s">
        <v>340</v>
      </c>
      <c r="G24" s="3" t="s">
        <v>341</v>
      </c>
      <c r="H24" s="3" t="s">
        <v>342</v>
      </c>
      <c r="I24" s="3" t="s">
        <v>343</v>
      </c>
      <c r="J24" s="3" t="s">
        <v>344</v>
      </c>
      <c r="K24" s="3" t="s">
        <v>345</v>
      </c>
      <c r="L24" s="3" t="s">
        <v>346</v>
      </c>
      <c r="M24" s="3" t="s">
        <v>347</v>
      </c>
    </row>
    <row r="26" spans="3:13" x14ac:dyDescent="0.2">
      <c r="C26" s="3" t="s">
        <v>348</v>
      </c>
      <c r="D26" s="3" t="s">
        <v>349</v>
      </c>
      <c r="E26" s="3" t="s">
        <v>350</v>
      </c>
      <c r="F26" s="3" t="s">
        <v>351</v>
      </c>
      <c r="G26" s="3" t="s">
        <v>352</v>
      </c>
      <c r="H26" s="3" t="s">
        <v>353</v>
      </c>
      <c r="I26" s="3" t="s">
        <v>354</v>
      </c>
      <c r="J26" s="3" t="s">
        <v>355</v>
      </c>
      <c r="K26" s="3" t="s">
        <v>356</v>
      </c>
      <c r="L26" s="3" t="s">
        <v>357</v>
      </c>
      <c r="M26" s="3" t="s">
        <v>358</v>
      </c>
    </row>
    <row r="27" spans="3:13" x14ac:dyDescent="0.2">
      <c r="C27" s="3" t="s">
        <v>359</v>
      </c>
      <c r="D27" s="3" t="s">
        <v>360</v>
      </c>
      <c r="E27" s="3" t="s">
        <v>361</v>
      </c>
      <c r="F27" s="3" t="s">
        <v>362</v>
      </c>
      <c r="G27" s="3" t="s">
        <v>363</v>
      </c>
      <c r="H27" s="3" t="s">
        <v>364</v>
      </c>
      <c r="I27" s="3" t="s">
        <v>365</v>
      </c>
      <c r="J27" s="3" t="s">
        <v>366</v>
      </c>
      <c r="K27" s="3" t="s">
        <v>367</v>
      </c>
      <c r="L27" s="3" t="s">
        <v>368</v>
      </c>
      <c r="M27" s="3" t="s">
        <v>369</v>
      </c>
    </row>
    <row r="28" spans="3:13" x14ac:dyDescent="0.2">
      <c r="C28" s="3" t="s">
        <v>370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371</v>
      </c>
      <c r="D29" s="3" t="s">
        <v>372</v>
      </c>
      <c r="E29" s="3" t="s">
        <v>373</v>
      </c>
      <c r="F29" s="3" t="s">
        <v>374</v>
      </c>
      <c r="G29" s="3" t="s">
        <v>375</v>
      </c>
      <c r="H29" s="3" t="s">
        <v>376</v>
      </c>
      <c r="I29" s="3" t="s">
        <v>377</v>
      </c>
      <c r="J29" s="3" t="s">
        <v>378</v>
      </c>
      <c r="K29" s="3" t="s">
        <v>379</v>
      </c>
      <c r="L29" s="3" t="s">
        <v>380</v>
      </c>
      <c r="M29" s="3" t="s">
        <v>381</v>
      </c>
    </row>
    <row r="30" spans="3:13" x14ac:dyDescent="0.2">
      <c r="C30" s="3" t="s">
        <v>382</v>
      </c>
      <c r="D30" s="3" t="s">
        <v>383</v>
      </c>
      <c r="E30" s="3" t="s">
        <v>384</v>
      </c>
      <c r="F30" s="3" t="s">
        <v>385</v>
      </c>
      <c r="G30" s="3" t="s">
        <v>386</v>
      </c>
      <c r="H30" s="3" t="s">
        <v>387</v>
      </c>
      <c r="I30" s="3" t="s">
        <v>388</v>
      </c>
      <c r="J30" s="3" t="s">
        <v>389</v>
      </c>
      <c r="K30" s="3" t="s">
        <v>390</v>
      </c>
      <c r="L30" s="3" t="s">
        <v>391</v>
      </c>
      <c r="M30" s="3" t="s">
        <v>392</v>
      </c>
    </row>
    <row r="32" spans="3:13" x14ac:dyDescent="0.2">
      <c r="C32" s="3" t="s">
        <v>393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394</v>
      </c>
      <c r="D33" s="3" t="s">
        <v>383</v>
      </c>
      <c r="E33" s="3" t="s">
        <v>384</v>
      </c>
      <c r="F33" s="3" t="s">
        <v>385</v>
      </c>
      <c r="G33" s="3" t="s">
        <v>386</v>
      </c>
      <c r="H33" s="3" t="s">
        <v>387</v>
      </c>
      <c r="I33" s="3" t="s">
        <v>388</v>
      </c>
      <c r="J33" s="3" t="s">
        <v>389</v>
      </c>
      <c r="K33" s="3" t="s">
        <v>390</v>
      </c>
      <c r="L33" s="3" t="s">
        <v>391</v>
      </c>
      <c r="M33" s="3" t="s">
        <v>392</v>
      </c>
    </row>
    <row r="35" spans="3:13" x14ac:dyDescent="0.2">
      <c r="C35" s="3" t="s">
        <v>395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396</v>
      </c>
      <c r="D36" s="3" t="s">
        <v>383</v>
      </c>
      <c r="E36" s="3" t="s">
        <v>384</v>
      </c>
      <c r="F36" s="3" t="s">
        <v>385</v>
      </c>
      <c r="G36" s="3" t="s">
        <v>386</v>
      </c>
      <c r="H36" s="3" t="s">
        <v>387</v>
      </c>
      <c r="I36" s="3" t="s">
        <v>388</v>
      </c>
      <c r="J36" s="3" t="s">
        <v>389</v>
      </c>
      <c r="K36" s="3" t="s">
        <v>390</v>
      </c>
      <c r="L36" s="3" t="s">
        <v>391</v>
      </c>
      <c r="M36" s="3" t="s">
        <v>392</v>
      </c>
    </row>
    <row r="38" spans="3:13" x14ac:dyDescent="0.2">
      <c r="C38" s="3" t="s">
        <v>397</v>
      </c>
      <c r="D38" s="3">
        <v>1.33</v>
      </c>
      <c r="E38" s="3">
        <v>-0.89</v>
      </c>
      <c r="F38" s="3">
        <v>-5.77</v>
      </c>
      <c r="G38" s="3">
        <v>-2.29</v>
      </c>
      <c r="H38" s="3">
        <v>0.37</v>
      </c>
      <c r="I38" s="3">
        <v>-0.93</v>
      </c>
      <c r="J38" s="3">
        <v>-2.1999999999999999E-2</v>
      </c>
      <c r="K38" s="3">
        <v>-4.3499999999999996</v>
      </c>
      <c r="L38" s="3">
        <v>2.86</v>
      </c>
      <c r="M38" s="3">
        <v>1.53</v>
      </c>
    </row>
    <row r="39" spans="3:13" x14ac:dyDescent="0.2">
      <c r="C39" s="3" t="s">
        <v>398</v>
      </c>
      <c r="D39" s="3">
        <v>1.32</v>
      </c>
      <c r="E39" s="3">
        <v>-0.89</v>
      </c>
      <c r="F39" s="3">
        <v>-5.77</v>
      </c>
      <c r="G39" s="3">
        <v>-2.29</v>
      </c>
      <c r="H39" s="3">
        <v>0.37</v>
      </c>
      <c r="I39" s="3">
        <v>-0.93</v>
      </c>
      <c r="J39" s="3">
        <v>-2.1999999999999999E-2</v>
      </c>
      <c r="K39" s="3">
        <v>-4.3499999999999996</v>
      </c>
      <c r="L39" s="3">
        <v>2.82</v>
      </c>
      <c r="M39" s="3">
        <v>1.52</v>
      </c>
    </row>
    <row r="40" spans="3:13" x14ac:dyDescent="0.2">
      <c r="C40" s="3" t="s">
        <v>399</v>
      </c>
      <c r="D40" s="3" t="s">
        <v>400</v>
      </c>
      <c r="E40" s="3" t="s">
        <v>401</v>
      </c>
      <c r="F40" s="3" t="s">
        <v>402</v>
      </c>
      <c r="G40" s="3" t="s">
        <v>403</v>
      </c>
      <c r="H40" s="3" t="s">
        <v>404</v>
      </c>
      <c r="I40" s="3" t="s">
        <v>405</v>
      </c>
      <c r="J40" s="3" t="s">
        <v>406</v>
      </c>
      <c r="K40" s="3" t="s">
        <v>407</v>
      </c>
      <c r="L40" s="3" t="s">
        <v>408</v>
      </c>
      <c r="M40" s="3" t="s">
        <v>409</v>
      </c>
    </row>
    <row r="41" spans="3:13" x14ac:dyDescent="0.2">
      <c r="C41" s="3" t="s">
        <v>410</v>
      </c>
      <c r="D41" s="3" t="s">
        <v>411</v>
      </c>
      <c r="E41" s="3" t="s">
        <v>401</v>
      </c>
      <c r="F41" s="3" t="s">
        <v>402</v>
      </c>
      <c r="G41" s="3" t="s">
        <v>403</v>
      </c>
      <c r="H41" s="3" t="s">
        <v>412</v>
      </c>
      <c r="I41" s="3" t="s">
        <v>405</v>
      </c>
      <c r="J41" s="3" t="s">
        <v>406</v>
      </c>
      <c r="K41" s="3" t="s">
        <v>407</v>
      </c>
      <c r="L41" s="3" t="s">
        <v>413</v>
      </c>
      <c r="M41" s="3" t="s">
        <v>414</v>
      </c>
    </row>
    <row r="43" spans="3:13" x14ac:dyDescent="0.2">
      <c r="C43" s="3" t="s">
        <v>415</v>
      </c>
      <c r="D43" s="3" t="s">
        <v>416</v>
      </c>
      <c r="E43" s="3" t="s">
        <v>417</v>
      </c>
      <c r="F43" s="3" t="s">
        <v>418</v>
      </c>
      <c r="G43" s="3" t="s">
        <v>419</v>
      </c>
      <c r="H43" s="3" t="s">
        <v>420</v>
      </c>
      <c r="I43" s="3" t="s">
        <v>421</v>
      </c>
      <c r="J43" s="3" t="s">
        <v>422</v>
      </c>
      <c r="K43" s="3" t="s">
        <v>423</v>
      </c>
      <c r="L43" s="3" t="s">
        <v>424</v>
      </c>
      <c r="M43" s="3" t="s">
        <v>425</v>
      </c>
    </row>
    <row r="44" spans="3:13" x14ac:dyDescent="0.2">
      <c r="C44" s="3" t="s">
        <v>426</v>
      </c>
      <c r="D44" s="3" t="s">
        <v>427</v>
      </c>
      <c r="E44" s="3" t="s">
        <v>428</v>
      </c>
      <c r="F44" s="3" t="s">
        <v>429</v>
      </c>
      <c r="G44" s="3" t="s">
        <v>430</v>
      </c>
      <c r="H44" s="3" t="s">
        <v>431</v>
      </c>
      <c r="I44" s="3" t="s">
        <v>432</v>
      </c>
      <c r="J44" s="3" t="s">
        <v>433</v>
      </c>
      <c r="K44" s="3" t="s">
        <v>434</v>
      </c>
      <c r="L44" s="3" t="s">
        <v>435</v>
      </c>
      <c r="M44" s="3" t="s">
        <v>436</v>
      </c>
    </row>
    <row r="46" spans="3:13" x14ac:dyDescent="0.2">
      <c r="C46" s="3" t="s">
        <v>437</v>
      </c>
      <c r="D46" s="3" t="s">
        <v>248</v>
      </c>
      <c r="E46" s="3" t="s">
        <v>249</v>
      </c>
      <c r="F46" s="3" t="s">
        <v>250</v>
      </c>
      <c r="G46" s="3" t="s">
        <v>251</v>
      </c>
      <c r="H46" s="3" t="s">
        <v>252</v>
      </c>
      <c r="I46" s="3" t="s">
        <v>253</v>
      </c>
      <c r="J46" s="3" t="s">
        <v>254</v>
      </c>
      <c r="K46" s="3" t="s">
        <v>255</v>
      </c>
      <c r="L46" s="3" t="s">
        <v>256</v>
      </c>
      <c r="M46" s="3" t="s">
        <v>257</v>
      </c>
    </row>
    <row r="47" spans="3:13" x14ac:dyDescent="0.2">
      <c r="C47" s="3" t="s">
        <v>438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439</v>
      </c>
      <c r="D48" s="3" t="s">
        <v>427</v>
      </c>
      <c r="E48" s="3" t="s">
        <v>428</v>
      </c>
      <c r="F48" s="3" t="s">
        <v>429</v>
      </c>
      <c r="G48" s="3" t="s">
        <v>430</v>
      </c>
      <c r="H48" s="3" t="s">
        <v>431</v>
      </c>
      <c r="I48" s="3" t="s">
        <v>432</v>
      </c>
      <c r="J48" s="3" t="s">
        <v>433</v>
      </c>
      <c r="K48" s="3" t="s">
        <v>434</v>
      </c>
      <c r="L48" s="3" t="s">
        <v>435</v>
      </c>
      <c r="M48" s="3" t="s">
        <v>436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1CA4-E7A4-4728-8907-3EB90C996264}">
  <dimension ref="C1:M41"/>
  <sheetViews>
    <sheetView workbookViewId="0">
      <selection activeCell="D33" sqref="D33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440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394</v>
      </c>
      <c r="D12" s="3" t="s">
        <v>383</v>
      </c>
      <c r="E12" s="3" t="s">
        <v>384</v>
      </c>
      <c r="F12" s="3" t="s">
        <v>385</v>
      </c>
      <c r="G12" s="3" t="s">
        <v>386</v>
      </c>
      <c r="H12" s="3" t="s">
        <v>387</v>
      </c>
      <c r="I12" s="3" t="s">
        <v>388</v>
      </c>
      <c r="J12" s="3" t="s">
        <v>389</v>
      </c>
      <c r="K12" s="3" t="s">
        <v>390</v>
      </c>
      <c r="L12" s="3" t="s">
        <v>391</v>
      </c>
      <c r="M12" s="3" t="s">
        <v>392</v>
      </c>
    </row>
    <row r="13" spans="3:13" x14ac:dyDescent="0.2">
      <c r="C13" s="3" t="s">
        <v>441</v>
      </c>
      <c r="D13" s="3" t="s">
        <v>442</v>
      </c>
      <c r="E13" s="3" t="s">
        <v>443</v>
      </c>
      <c r="F13" s="3" t="s">
        <v>444</v>
      </c>
      <c r="G13" s="3" t="s">
        <v>445</v>
      </c>
      <c r="H13" s="3" t="s">
        <v>446</v>
      </c>
      <c r="I13" s="3" t="s">
        <v>447</v>
      </c>
      <c r="J13" s="3" t="s">
        <v>448</v>
      </c>
      <c r="K13" s="3" t="s">
        <v>449</v>
      </c>
      <c r="L13" s="3" t="s">
        <v>450</v>
      </c>
      <c r="M13" s="3" t="s">
        <v>451</v>
      </c>
    </row>
    <row r="14" spans="3:13" x14ac:dyDescent="0.2">
      <c r="C14" s="3" t="s">
        <v>452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453</v>
      </c>
      <c r="J14" s="3" t="s">
        <v>454</v>
      </c>
      <c r="K14" s="3" t="s">
        <v>455</v>
      </c>
      <c r="L14" s="3" t="s">
        <v>456</v>
      </c>
      <c r="M14" s="3" t="s">
        <v>457</v>
      </c>
    </row>
    <row r="15" spans="3:13" x14ac:dyDescent="0.2">
      <c r="C15" s="3" t="s">
        <v>458</v>
      </c>
      <c r="D15" s="3" t="s">
        <v>459</v>
      </c>
      <c r="E15" s="3" t="s">
        <v>460</v>
      </c>
      <c r="F15" s="3" t="s">
        <v>461</v>
      </c>
      <c r="G15" s="3" t="s">
        <v>462</v>
      </c>
      <c r="H15" s="3" t="s">
        <v>463</v>
      </c>
      <c r="I15" s="3" t="s">
        <v>464</v>
      </c>
      <c r="J15" s="3" t="s">
        <v>465</v>
      </c>
      <c r="K15" s="3" t="s">
        <v>466</v>
      </c>
      <c r="L15" s="3" t="s">
        <v>467</v>
      </c>
      <c r="M15" s="3" t="s">
        <v>468</v>
      </c>
    </row>
    <row r="16" spans="3:13" x14ac:dyDescent="0.2">
      <c r="C16" s="3" t="s">
        <v>469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470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471</v>
      </c>
      <c r="D18" s="3" t="s">
        <v>472</v>
      </c>
      <c r="E18" s="3" t="s">
        <v>473</v>
      </c>
      <c r="F18" s="3" t="s">
        <v>474</v>
      </c>
      <c r="G18" s="3" t="s">
        <v>475</v>
      </c>
      <c r="H18" s="3" t="s">
        <v>476</v>
      </c>
      <c r="I18" s="3" t="s">
        <v>477</v>
      </c>
      <c r="J18" s="3" t="s">
        <v>478</v>
      </c>
      <c r="K18" s="3" t="s">
        <v>479</v>
      </c>
      <c r="L18" s="3" t="s">
        <v>480</v>
      </c>
      <c r="M18" s="3" t="s">
        <v>481</v>
      </c>
    </row>
    <row r="19" spans="3:13" x14ac:dyDescent="0.2">
      <c r="C19" s="3" t="s">
        <v>482</v>
      </c>
      <c r="D19" s="3" t="s">
        <v>483</v>
      </c>
      <c r="E19" s="3" t="s">
        <v>484</v>
      </c>
      <c r="F19" s="3" t="s">
        <v>485</v>
      </c>
      <c r="G19" s="3" t="s">
        <v>486</v>
      </c>
      <c r="H19" s="3" t="s">
        <v>487</v>
      </c>
      <c r="I19" s="3" t="s">
        <v>488</v>
      </c>
      <c r="J19" s="3" t="s">
        <v>489</v>
      </c>
      <c r="K19" s="3" t="s">
        <v>490</v>
      </c>
      <c r="L19" s="3" t="s">
        <v>491</v>
      </c>
      <c r="M19" s="3" t="s">
        <v>492</v>
      </c>
    </row>
    <row r="20" spans="3:13" x14ac:dyDescent="0.2">
      <c r="C20" s="3" t="s">
        <v>493</v>
      </c>
      <c r="D20" s="3" t="s">
        <v>494</v>
      </c>
      <c r="E20" s="3" t="s">
        <v>495</v>
      </c>
      <c r="F20" s="3" t="s">
        <v>496</v>
      </c>
      <c r="G20" s="3" t="s">
        <v>497</v>
      </c>
      <c r="H20" s="3" t="s">
        <v>498</v>
      </c>
      <c r="I20" s="3" t="s">
        <v>499</v>
      </c>
      <c r="J20" s="3" t="s">
        <v>500</v>
      </c>
      <c r="K20" s="3" t="s">
        <v>501</v>
      </c>
      <c r="L20" s="3" t="s">
        <v>502</v>
      </c>
      <c r="M20" s="3" t="s">
        <v>503</v>
      </c>
    </row>
    <row r="22" spans="3:13" x14ac:dyDescent="0.2">
      <c r="C22" s="3" t="s">
        <v>504</v>
      </c>
      <c r="D22" s="3" t="s">
        <v>505</v>
      </c>
      <c r="E22" s="3" t="s">
        <v>506</v>
      </c>
      <c r="F22" s="3" t="s">
        <v>507</v>
      </c>
      <c r="G22" s="3" t="s">
        <v>508</v>
      </c>
      <c r="H22" s="3" t="s">
        <v>509</v>
      </c>
      <c r="I22" s="3" t="s">
        <v>510</v>
      </c>
      <c r="J22" s="3" t="s">
        <v>511</v>
      </c>
      <c r="K22" s="3" t="s">
        <v>512</v>
      </c>
      <c r="L22" s="3" t="s">
        <v>513</v>
      </c>
      <c r="M22" s="3" t="s">
        <v>514</v>
      </c>
    </row>
    <row r="23" spans="3:13" x14ac:dyDescent="0.2">
      <c r="C23" s="3" t="s">
        <v>515</v>
      </c>
      <c r="D23" s="3" t="s">
        <v>516</v>
      </c>
      <c r="E23" s="3" t="s">
        <v>517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518</v>
      </c>
      <c r="D24" s="3" t="s">
        <v>519</v>
      </c>
      <c r="E24" s="3" t="s">
        <v>520</v>
      </c>
      <c r="F24" s="3" t="s">
        <v>521</v>
      </c>
      <c r="G24" s="3" t="s">
        <v>522</v>
      </c>
      <c r="H24" s="3" t="s">
        <v>523</v>
      </c>
      <c r="I24" s="3" t="s">
        <v>524</v>
      </c>
      <c r="J24" s="3" t="s">
        <v>525</v>
      </c>
      <c r="K24" s="3" t="s">
        <v>526</v>
      </c>
      <c r="L24" s="3" t="s">
        <v>527</v>
      </c>
      <c r="M24" s="3" t="s">
        <v>528</v>
      </c>
    </row>
    <row r="25" spans="3:13" x14ac:dyDescent="0.2">
      <c r="C25" s="3" t="s">
        <v>529</v>
      </c>
      <c r="D25" s="3" t="s">
        <v>530</v>
      </c>
      <c r="E25" s="3" t="s">
        <v>531</v>
      </c>
      <c r="F25" s="3" t="s">
        <v>532</v>
      </c>
      <c r="G25" s="3" t="s">
        <v>533</v>
      </c>
      <c r="H25" s="3" t="s">
        <v>534</v>
      </c>
      <c r="I25" s="3" t="s">
        <v>535</v>
      </c>
      <c r="J25" s="3" t="s">
        <v>536</v>
      </c>
      <c r="K25" s="3" t="s">
        <v>537</v>
      </c>
      <c r="L25" s="3" t="s">
        <v>538</v>
      </c>
      <c r="M25" s="3" t="s">
        <v>539</v>
      </c>
    </row>
    <row r="27" spans="3:13" x14ac:dyDescent="0.2">
      <c r="C27" s="3" t="s">
        <v>540</v>
      </c>
      <c r="D27" s="3" t="s">
        <v>541</v>
      </c>
      <c r="E27" s="3" t="s">
        <v>542</v>
      </c>
      <c r="F27" s="3" t="s">
        <v>543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544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545</v>
      </c>
      <c r="D29" s="3" t="s">
        <v>546</v>
      </c>
      <c r="E29" s="3" t="s">
        <v>547</v>
      </c>
      <c r="F29" s="3" t="s">
        <v>3</v>
      </c>
      <c r="G29" s="3" t="s">
        <v>3</v>
      </c>
      <c r="H29" s="3" t="s">
        <v>548</v>
      </c>
      <c r="I29" s="3" t="s">
        <v>3</v>
      </c>
      <c r="J29" s="3" t="s">
        <v>3</v>
      </c>
      <c r="K29" s="3" t="s">
        <v>549</v>
      </c>
      <c r="L29" s="3" t="s">
        <v>3</v>
      </c>
      <c r="M29" s="3" t="s">
        <v>3</v>
      </c>
    </row>
    <row r="30" spans="3:13" x14ac:dyDescent="0.2">
      <c r="C30" s="3" t="s">
        <v>550</v>
      </c>
      <c r="D30" s="3">
        <v>0</v>
      </c>
      <c r="E30" s="3" t="s">
        <v>551</v>
      </c>
      <c r="F30" s="3" t="s">
        <v>552</v>
      </c>
      <c r="G30" s="3" t="s">
        <v>553</v>
      </c>
      <c r="H30" s="3" t="s">
        <v>554</v>
      </c>
      <c r="I30" s="3" t="s">
        <v>555</v>
      </c>
      <c r="J30" s="3" t="s">
        <v>556</v>
      </c>
      <c r="K30" s="3" t="s">
        <v>557</v>
      </c>
      <c r="L30" s="3" t="s">
        <v>558</v>
      </c>
      <c r="M30" s="3" t="s">
        <v>559</v>
      </c>
    </row>
    <row r="31" spans="3:13" x14ac:dyDescent="0.2">
      <c r="C31" s="3" t="s">
        <v>560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561</v>
      </c>
    </row>
    <row r="32" spans="3:13" x14ac:dyDescent="0.2">
      <c r="C32" s="3" t="s">
        <v>562</v>
      </c>
      <c r="D32" s="3" t="s">
        <v>563</v>
      </c>
      <c r="E32" s="3" t="s">
        <v>564</v>
      </c>
      <c r="F32" s="3" t="s">
        <v>565</v>
      </c>
      <c r="G32" s="3" t="s">
        <v>566</v>
      </c>
      <c r="H32" s="3">
        <v>0</v>
      </c>
      <c r="I32" s="3">
        <v>-755</v>
      </c>
      <c r="J32" s="3">
        <v>0</v>
      </c>
      <c r="K32" s="3">
        <v>0</v>
      </c>
      <c r="L32" s="3">
        <v>0</v>
      </c>
      <c r="M32" s="3" t="s">
        <v>567</v>
      </c>
    </row>
    <row r="33" spans="3:13" x14ac:dyDescent="0.2">
      <c r="C33" s="3" t="s">
        <v>568</v>
      </c>
      <c r="D33" s="3" t="s">
        <v>569</v>
      </c>
      <c r="E33" s="3" t="s">
        <v>570</v>
      </c>
      <c r="F33" s="3" t="s">
        <v>571</v>
      </c>
      <c r="G33" s="3" t="s">
        <v>572</v>
      </c>
      <c r="H33" s="3" t="s">
        <v>573</v>
      </c>
      <c r="I33" s="3" t="s">
        <v>574</v>
      </c>
      <c r="J33" s="3" t="s">
        <v>556</v>
      </c>
      <c r="K33" s="3" t="s">
        <v>575</v>
      </c>
      <c r="L33" s="3" t="s">
        <v>558</v>
      </c>
      <c r="M33" s="3" t="s">
        <v>576</v>
      </c>
    </row>
    <row r="35" spans="3:13" x14ac:dyDescent="0.2">
      <c r="C35" s="3" t="s">
        <v>577</v>
      </c>
      <c r="D35" s="3" t="s">
        <v>578</v>
      </c>
      <c r="E35" s="3" t="s">
        <v>26</v>
      </c>
      <c r="F35" s="3" t="s">
        <v>27</v>
      </c>
      <c r="G35" s="3">
        <v>247</v>
      </c>
      <c r="H35" s="3" t="s">
        <v>28</v>
      </c>
      <c r="I35" s="3" t="s">
        <v>3</v>
      </c>
      <c r="J35" s="3" t="s">
        <v>3</v>
      </c>
      <c r="K35" s="3" t="s">
        <v>30</v>
      </c>
      <c r="L35" s="3" t="s">
        <v>3</v>
      </c>
      <c r="M35" s="3" t="s">
        <v>3</v>
      </c>
    </row>
    <row r="36" spans="3:13" x14ac:dyDescent="0.2">
      <c r="C36" s="3" t="s">
        <v>579</v>
      </c>
      <c r="D36" s="3" t="s">
        <v>580</v>
      </c>
      <c r="E36" s="3" t="s">
        <v>581</v>
      </c>
      <c r="F36" s="3">
        <v>961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582</v>
      </c>
      <c r="D37" s="3" t="s">
        <v>583</v>
      </c>
      <c r="E37" s="3" t="s">
        <v>584</v>
      </c>
      <c r="F37" s="3" t="s">
        <v>585</v>
      </c>
      <c r="G37" s="3" t="s">
        <v>586</v>
      </c>
      <c r="H37" s="3" t="s">
        <v>3</v>
      </c>
      <c r="I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</row>
    <row r="38" spans="3:13" x14ac:dyDescent="0.2">
      <c r="C38" s="3" t="s">
        <v>587</v>
      </c>
      <c r="D38" s="3" t="s">
        <v>26</v>
      </c>
      <c r="E38" s="3" t="s">
        <v>27</v>
      </c>
      <c r="F38" s="3">
        <v>247</v>
      </c>
      <c r="G38" s="3" t="s">
        <v>28</v>
      </c>
      <c r="H38" s="3" t="s">
        <v>3</v>
      </c>
      <c r="I38" s="3" t="s">
        <v>3</v>
      </c>
      <c r="J38" s="3" t="s">
        <v>30</v>
      </c>
      <c r="K38" s="3" t="s">
        <v>3</v>
      </c>
      <c r="L38" s="3" t="s">
        <v>3</v>
      </c>
      <c r="M38" s="3" t="s">
        <v>31</v>
      </c>
    </row>
    <row r="40" spans="3:13" x14ac:dyDescent="0.2">
      <c r="C40" s="3" t="s">
        <v>588</v>
      </c>
      <c r="D40" s="3" t="s">
        <v>589</v>
      </c>
      <c r="E40" s="3" t="s">
        <v>590</v>
      </c>
      <c r="F40" s="3" t="s">
        <v>591</v>
      </c>
      <c r="G40" s="3" t="s">
        <v>592</v>
      </c>
      <c r="H40" s="3" t="s">
        <v>593</v>
      </c>
      <c r="I40" s="3" t="s">
        <v>594</v>
      </c>
      <c r="J40" s="3" t="s">
        <v>595</v>
      </c>
      <c r="K40" s="3" t="s">
        <v>596</v>
      </c>
      <c r="L40" s="3" t="s">
        <v>597</v>
      </c>
      <c r="M40" s="3" t="s">
        <v>598</v>
      </c>
    </row>
    <row r="41" spans="3:13" x14ac:dyDescent="0.2">
      <c r="C41" s="3" t="s">
        <v>599</v>
      </c>
      <c r="D41" s="3" t="s">
        <v>600</v>
      </c>
      <c r="E41" s="3" t="s">
        <v>601</v>
      </c>
      <c r="F41" s="3" t="s">
        <v>602</v>
      </c>
      <c r="G41" s="3" t="s">
        <v>603</v>
      </c>
      <c r="H41" s="3" t="s">
        <v>604</v>
      </c>
      <c r="I41" s="3" t="s">
        <v>605</v>
      </c>
      <c r="J41" s="3" t="s">
        <v>606</v>
      </c>
      <c r="K41" s="3" t="s">
        <v>607</v>
      </c>
      <c r="L41" s="3" t="s">
        <v>608</v>
      </c>
      <c r="M41" s="3" t="s">
        <v>609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692C-97A6-4FB0-83DE-B79EFA6304EC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610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611</v>
      </c>
      <c r="D12" s="3">
        <v>41.64</v>
      </c>
      <c r="E12" s="3">
        <v>19.32</v>
      </c>
      <c r="F12" s="3">
        <v>4.4800000000000004</v>
      </c>
      <c r="G12" s="3">
        <v>6.56</v>
      </c>
      <c r="H12" s="3">
        <v>3.77</v>
      </c>
      <c r="I12" s="3">
        <v>2.41</v>
      </c>
      <c r="J12" s="3">
        <v>1.87</v>
      </c>
      <c r="K12" s="3">
        <v>0.69</v>
      </c>
      <c r="L12" s="3">
        <v>3.91</v>
      </c>
      <c r="M12" s="3">
        <v>6.08</v>
      </c>
    </row>
    <row r="13" spans="3:13" ht="12.75" x14ac:dyDescent="0.2">
      <c r="C13" s="3" t="s">
        <v>612</v>
      </c>
      <c r="D13" s="3" t="s">
        <v>613</v>
      </c>
      <c r="E13" s="3" t="s">
        <v>614</v>
      </c>
      <c r="F13" s="3" t="s">
        <v>615</v>
      </c>
      <c r="G13" s="3" t="s">
        <v>616</v>
      </c>
      <c r="H13" s="3" t="s">
        <v>617</v>
      </c>
      <c r="I13" s="3" t="s">
        <v>618</v>
      </c>
      <c r="J13" s="3" t="s">
        <v>619</v>
      </c>
      <c r="K13" s="3" t="s">
        <v>620</v>
      </c>
      <c r="L13" s="3" t="s">
        <v>621</v>
      </c>
      <c r="M13" s="3" t="s">
        <v>622</v>
      </c>
    </row>
    <row r="14" spans="3:13" ht="12.75" x14ac:dyDescent="0.2"/>
    <row r="15" spans="3:13" ht="12.75" x14ac:dyDescent="0.2">
      <c r="C15" s="3" t="s">
        <v>623</v>
      </c>
      <c r="D15" s="3" t="s">
        <v>624</v>
      </c>
      <c r="E15" s="3" t="s">
        <v>625</v>
      </c>
      <c r="F15" s="3" t="s">
        <v>626</v>
      </c>
      <c r="G15" s="3" t="s">
        <v>627</v>
      </c>
      <c r="H15" s="3" t="s">
        <v>628</v>
      </c>
      <c r="I15" s="3" t="s">
        <v>629</v>
      </c>
      <c r="J15" s="3" t="s">
        <v>630</v>
      </c>
      <c r="K15" s="3" t="s">
        <v>631</v>
      </c>
      <c r="L15" s="3" t="s">
        <v>632</v>
      </c>
      <c r="M15" s="3" t="s">
        <v>633</v>
      </c>
    </row>
    <row r="16" spans="3:13" ht="12.75" x14ac:dyDescent="0.2">
      <c r="C16" s="3" t="s">
        <v>634</v>
      </c>
      <c r="D16" s="3" t="s">
        <v>624</v>
      </c>
      <c r="E16" s="3" t="s">
        <v>625</v>
      </c>
      <c r="F16" s="3" t="s">
        <v>626</v>
      </c>
      <c r="G16" s="3" t="s">
        <v>627</v>
      </c>
      <c r="H16" s="3" t="s">
        <v>628</v>
      </c>
      <c r="I16" s="3" t="s">
        <v>629</v>
      </c>
      <c r="J16" s="3" t="s">
        <v>630</v>
      </c>
      <c r="K16" s="3" t="s">
        <v>631</v>
      </c>
      <c r="L16" s="3" t="s">
        <v>632</v>
      </c>
      <c r="M16" s="3" t="s">
        <v>635</v>
      </c>
    </row>
    <row r="17" spans="3:13" ht="12.75" x14ac:dyDescent="0.2">
      <c r="C17" s="3" t="s">
        <v>636</v>
      </c>
      <c r="D17" s="3" t="s">
        <v>637</v>
      </c>
      <c r="E17" s="3" t="s">
        <v>638</v>
      </c>
      <c r="F17" s="3" t="s">
        <v>639</v>
      </c>
      <c r="G17" s="3" t="s">
        <v>640</v>
      </c>
      <c r="H17" s="3" t="s">
        <v>641</v>
      </c>
      <c r="I17" s="3" t="s">
        <v>642</v>
      </c>
      <c r="J17" s="3" t="s">
        <v>643</v>
      </c>
      <c r="K17" s="3" t="s">
        <v>644</v>
      </c>
      <c r="L17" s="3" t="s">
        <v>645</v>
      </c>
      <c r="M17" s="3" t="s">
        <v>646</v>
      </c>
    </row>
    <row r="18" spans="3:13" ht="12.75" x14ac:dyDescent="0.2">
      <c r="C18" s="3" t="s">
        <v>647</v>
      </c>
      <c r="D18" s="3" t="s">
        <v>648</v>
      </c>
      <c r="E18" s="3" t="s">
        <v>649</v>
      </c>
      <c r="F18" s="3" t="s">
        <v>650</v>
      </c>
      <c r="G18" s="3" t="s">
        <v>651</v>
      </c>
      <c r="H18" s="3" t="s">
        <v>652</v>
      </c>
      <c r="I18" s="3" t="s">
        <v>653</v>
      </c>
      <c r="J18" s="3" t="s">
        <v>654</v>
      </c>
      <c r="K18" s="3" t="s">
        <v>655</v>
      </c>
      <c r="L18" s="3" t="s">
        <v>656</v>
      </c>
      <c r="M18" s="3" t="s">
        <v>657</v>
      </c>
    </row>
    <row r="19" spans="3:13" ht="12.75" x14ac:dyDescent="0.2">
      <c r="C19" s="3" t="s">
        <v>658</v>
      </c>
      <c r="D19" s="3" t="s">
        <v>659</v>
      </c>
      <c r="E19" s="3" t="s">
        <v>660</v>
      </c>
      <c r="F19" s="3" t="s">
        <v>661</v>
      </c>
      <c r="G19" s="3" t="s">
        <v>662</v>
      </c>
      <c r="H19" s="3" t="s">
        <v>663</v>
      </c>
      <c r="I19" s="3" t="s">
        <v>664</v>
      </c>
      <c r="J19" s="3" t="s">
        <v>665</v>
      </c>
      <c r="K19" s="3" t="s">
        <v>666</v>
      </c>
      <c r="L19" s="3" t="s">
        <v>667</v>
      </c>
      <c r="M19" s="3" t="s">
        <v>668</v>
      </c>
    </row>
    <row r="20" spans="3:13" ht="12.75" x14ac:dyDescent="0.2">
      <c r="C20" s="3" t="s">
        <v>669</v>
      </c>
      <c r="D20" s="3" t="s">
        <v>670</v>
      </c>
      <c r="E20" s="3" t="s">
        <v>671</v>
      </c>
      <c r="F20" s="3" t="s">
        <v>672</v>
      </c>
      <c r="G20" s="3" t="s">
        <v>665</v>
      </c>
      <c r="H20" s="3" t="s">
        <v>673</v>
      </c>
      <c r="I20" s="3" t="s">
        <v>674</v>
      </c>
      <c r="J20" s="3" t="s">
        <v>675</v>
      </c>
      <c r="K20" s="3" t="s">
        <v>676</v>
      </c>
      <c r="L20" s="3" t="s">
        <v>677</v>
      </c>
      <c r="M20" s="3" t="s">
        <v>678</v>
      </c>
    </row>
    <row r="21" spans="3:13" ht="12.75" x14ac:dyDescent="0.2">
      <c r="C21" s="3" t="s">
        <v>679</v>
      </c>
      <c r="D21" s="3" t="s">
        <v>680</v>
      </c>
      <c r="E21" s="3" t="s">
        <v>681</v>
      </c>
      <c r="F21" s="3" t="s">
        <v>682</v>
      </c>
      <c r="G21" s="3" t="s">
        <v>683</v>
      </c>
      <c r="H21" s="3" t="s">
        <v>684</v>
      </c>
      <c r="I21" s="3" t="s">
        <v>682</v>
      </c>
      <c r="J21" s="3" t="s">
        <v>682</v>
      </c>
      <c r="K21" s="3" t="s">
        <v>685</v>
      </c>
      <c r="L21" s="3" t="s">
        <v>686</v>
      </c>
      <c r="M21" s="3" t="s">
        <v>687</v>
      </c>
    </row>
    <row r="22" spans="3:13" ht="12.75" x14ac:dyDescent="0.2">
      <c r="C22" s="3" t="s">
        <v>688</v>
      </c>
      <c r="D22" s="3" t="s">
        <v>678</v>
      </c>
      <c r="E22" s="3" t="s">
        <v>689</v>
      </c>
      <c r="F22" s="3" t="s">
        <v>646</v>
      </c>
      <c r="G22" s="3" t="s">
        <v>690</v>
      </c>
      <c r="H22" s="3" t="s">
        <v>656</v>
      </c>
      <c r="I22" s="3" t="s">
        <v>691</v>
      </c>
      <c r="J22" s="3" t="s">
        <v>692</v>
      </c>
      <c r="K22" s="3" t="s">
        <v>645</v>
      </c>
      <c r="L22" s="3" t="s">
        <v>643</v>
      </c>
      <c r="M22" s="3" t="s">
        <v>693</v>
      </c>
    </row>
    <row r="23" spans="3:13" ht="12.75" x14ac:dyDescent="0.2"/>
    <row r="24" spans="3:13" ht="12.75" x14ac:dyDescent="0.2">
      <c r="C24" s="3" t="s">
        <v>694</v>
      </c>
      <c r="D24" s="3" t="s">
        <v>695</v>
      </c>
      <c r="E24" s="3" t="s">
        <v>696</v>
      </c>
      <c r="F24" s="3" t="s">
        <v>697</v>
      </c>
      <c r="G24" s="3" t="s">
        <v>698</v>
      </c>
      <c r="H24" s="3" t="s">
        <v>699</v>
      </c>
      <c r="I24" s="3" t="s">
        <v>700</v>
      </c>
      <c r="J24" s="3" t="s">
        <v>701</v>
      </c>
      <c r="K24" s="3" t="s">
        <v>702</v>
      </c>
      <c r="L24" s="3" t="s">
        <v>703</v>
      </c>
      <c r="M24" s="3" t="s">
        <v>643</v>
      </c>
    </row>
    <row r="25" spans="3:13" ht="12.75" x14ac:dyDescent="0.2">
      <c r="C25" s="3" t="s">
        <v>704</v>
      </c>
      <c r="D25" s="3" t="s">
        <v>668</v>
      </c>
      <c r="E25" s="3" t="s">
        <v>681</v>
      </c>
      <c r="F25" s="3" t="s">
        <v>705</v>
      </c>
      <c r="G25" s="3" t="s">
        <v>684</v>
      </c>
      <c r="H25" s="3" t="s">
        <v>706</v>
      </c>
      <c r="I25" s="3" t="s">
        <v>707</v>
      </c>
      <c r="J25" s="3" t="s">
        <v>705</v>
      </c>
      <c r="K25" s="3" t="s">
        <v>685</v>
      </c>
      <c r="L25" s="3" t="s">
        <v>708</v>
      </c>
      <c r="M25" s="3" t="s">
        <v>683</v>
      </c>
    </row>
    <row r="26" spans="3:13" ht="12.75" x14ac:dyDescent="0.2">
      <c r="C26" s="3" t="s">
        <v>709</v>
      </c>
      <c r="D26" s="3" t="s">
        <v>710</v>
      </c>
      <c r="E26" s="3" t="s">
        <v>668</v>
      </c>
      <c r="F26" s="3" t="s">
        <v>708</v>
      </c>
      <c r="G26" s="3" t="s">
        <v>678</v>
      </c>
      <c r="H26" s="3" t="s">
        <v>711</v>
      </c>
      <c r="I26" s="3" t="s">
        <v>656</v>
      </c>
      <c r="J26" s="3" t="s">
        <v>712</v>
      </c>
      <c r="K26" s="3" t="s">
        <v>684</v>
      </c>
      <c r="L26" s="3" t="s">
        <v>713</v>
      </c>
      <c r="M26" s="3" t="s">
        <v>692</v>
      </c>
    </row>
    <row r="27" spans="3:13" ht="12.75" x14ac:dyDescent="0.2">
      <c r="C27" s="3" t="s">
        <v>714</v>
      </c>
      <c r="D27" s="3" t="s">
        <v>715</v>
      </c>
      <c r="E27" s="3" t="s">
        <v>716</v>
      </c>
      <c r="F27" s="3" t="s">
        <v>687</v>
      </c>
      <c r="G27" s="3" t="s">
        <v>646</v>
      </c>
      <c r="H27" s="3" t="s">
        <v>681</v>
      </c>
      <c r="I27" s="3" t="s">
        <v>686</v>
      </c>
      <c r="J27" s="3" t="s">
        <v>684</v>
      </c>
      <c r="K27" s="3" t="s">
        <v>707</v>
      </c>
      <c r="L27" s="3" t="s">
        <v>703</v>
      </c>
      <c r="M27" s="3" t="s">
        <v>681</v>
      </c>
    </row>
    <row r="28" spans="3:13" ht="12.75" x14ac:dyDescent="0.2"/>
    <row r="29" spans="3:13" ht="12.75" x14ac:dyDescent="0.2">
      <c r="C29" s="3" t="s">
        <v>717</v>
      </c>
      <c r="D29" s="3">
        <v>3.8</v>
      </c>
      <c r="E29" s="3">
        <v>3.9</v>
      </c>
      <c r="F29" s="3">
        <v>1.4</v>
      </c>
      <c r="G29" s="3">
        <v>0.7</v>
      </c>
      <c r="H29" s="3">
        <v>1.6</v>
      </c>
      <c r="I29" s="3">
        <v>2.2000000000000002</v>
      </c>
      <c r="J29" s="3">
        <v>2.4</v>
      </c>
      <c r="K29" s="3">
        <v>-2.5</v>
      </c>
      <c r="L29" s="3">
        <v>3.6</v>
      </c>
      <c r="M29" s="3">
        <v>4</v>
      </c>
    </row>
    <row r="30" spans="3:13" ht="12.75" x14ac:dyDescent="0.2">
      <c r="C30" s="3" t="s">
        <v>718</v>
      </c>
      <c r="D30" s="3">
        <v>6</v>
      </c>
      <c r="E30" s="3">
        <v>3</v>
      </c>
      <c r="F30" s="3">
        <v>2</v>
      </c>
      <c r="G30" s="3">
        <v>4</v>
      </c>
      <c r="H30" s="3">
        <v>6</v>
      </c>
      <c r="I30" s="3">
        <v>5</v>
      </c>
      <c r="J30" s="3">
        <v>7</v>
      </c>
      <c r="K30" s="3">
        <v>2</v>
      </c>
      <c r="L30" s="3">
        <v>7</v>
      </c>
      <c r="M30" s="3">
        <v>7</v>
      </c>
    </row>
    <row r="31" spans="3:13" ht="12.75" x14ac:dyDescent="0.2">
      <c r="C31" s="3" t="s">
        <v>719</v>
      </c>
      <c r="D31" s="3">
        <v>1.54</v>
      </c>
      <c r="E31" s="3">
        <v>1.2</v>
      </c>
      <c r="F31" s="3">
        <v>1.2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3:13" ht="12.75" x14ac:dyDescent="0.2">
      <c r="C32" s="3" t="s">
        <v>720</v>
      </c>
      <c r="D32" s="3" t="s">
        <v>721</v>
      </c>
      <c r="E32" s="3" t="s">
        <v>722</v>
      </c>
      <c r="F32" s="3" t="s">
        <v>723</v>
      </c>
      <c r="G32" s="3" t="s">
        <v>724</v>
      </c>
      <c r="H32" s="3" t="s">
        <v>724</v>
      </c>
      <c r="I32" s="3" t="s">
        <v>724</v>
      </c>
      <c r="J32" s="3" t="s">
        <v>724</v>
      </c>
      <c r="K32" s="3" t="s">
        <v>724</v>
      </c>
      <c r="L32" s="3" t="s">
        <v>724</v>
      </c>
      <c r="M32" s="3" t="s">
        <v>724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4E79-3598-4009-988F-C0A3FB4F807E}">
  <dimension ref="A3:BJ22"/>
  <sheetViews>
    <sheetView showGridLines="0" tabSelected="1" workbookViewId="0">
      <selection activeCell="D20" sqref="D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725</v>
      </c>
      <c r="C3" s="9"/>
      <c r="D3" s="9"/>
      <c r="E3" s="9"/>
      <c r="F3" s="9"/>
      <c r="H3" s="9" t="s">
        <v>726</v>
      </c>
      <c r="I3" s="9"/>
      <c r="J3" s="9"/>
      <c r="K3" s="9"/>
      <c r="L3" s="9"/>
      <c r="N3" s="11" t="s">
        <v>727</v>
      </c>
      <c r="O3" s="11"/>
      <c r="P3" s="11"/>
      <c r="Q3" s="11"/>
      <c r="R3" s="11"/>
      <c r="S3" s="11"/>
      <c r="T3" s="11"/>
      <c r="V3" s="9" t="s">
        <v>728</v>
      </c>
      <c r="W3" s="9"/>
      <c r="X3" s="9"/>
      <c r="Y3" s="9"/>
      <c r="AA3" s="9" t="s">
        <v>729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730</v>
      </c>
      <c r="C4" s="15" t="s">
        <v>731</v>
      </c>
      <c r="D4" s="14" t="s">
        <v>732</v>
      </c>
      <c r="E4" s="15" t="s">
        <v>733</v>
      </c>
      <c r="F4" s="14" t="s">
        <v>734</v>
      </c>
      <c r="H4" s="16" t="s">
        <v>735</v>
      </c>
      <c r="I4" s="17" t="s">
        <v>736</v>
      </c>
      <c r="J4" s="16" t="s">
        <v>737</v>
      </c>
      <c r="K4" s="17" t="s">
        <v>738</v>
      </c>
      <c r="L4" s="16" t="s">
        <v>739</v>
      </c>
      <c r="N4" s="18" t="s">
        <v>740</v>
      </c>
      <c r="O4" s="19" t="s">
        <v>741</v>
      </c>
      <c r="P4" s="18" t="s">
        <v>742</v>
      </c>
      <c r="Q4" s="19" t="s">
        <v>743</v>
      </c>
      <c r="R4" s="18" t="s">
        <v>744</v>
      </c>
      <c r="S4" s="19" t="s">
        <v>745</v>
      </c>
      <c r="T4" s="18" t="s">
        <v>746</v>
      </c>
      <c r="V4" s="19" t="s">
        <v>747</v>
      </c>
      <c r="W4" s="18" t="s">
        <v>748</v>
      </c>
      <c r="X4" s="19" t="s">
        <v>749</v>
      </c>
      <c r="Y4" s="18" t="s">
        <v>750</v>
      </c>
      <c r="AA4" s="20" t="s">
        <v>415</v>
      </c>
      <c r="AB4" s="21" t="s">
        <v>636</v>
      </c>
      <c r="AC4" s="20" t="s">
        <v>647</v>
      </c>
      <c r="AD4" s="21" t="s">
        <v>669</v>
      </c>
      <c r="AE4" s="20" t="s">
        <v>679</v>
      </c>
      <c r="AF4" s="21" t="s">
        <v>688</v>
      </c>
      <c r="AG4" s="20" t="s">
        <v>694</v>
      </c>
      <c r="AH4" s="21" t="s">
        <v>704</v>
      </c>
      <c r="AI4" s="20" t="s">
        <v>719</v>
      </c>
      <c r="AJ4" s="22"/>
      <c r="AK4" s="21" t="s">
        <v>717</v>
      </c>
      <c r="AL4" s="20" t="s">
        <v>718</v>
      </c>
    </row>
    <row r="5" spans="1:62" ht="63" x14ac:dyDescent="0.2">
      <c r="A5" s="23" t="s">
        <v>751</v>
      </c>
      <c r="B5" s="18" t="s">
        <v>752</v>
      </c>
      <c r="C5" s="24" t="s">
        <v>753</v>
      </c>
      <c r="D5" s="25" t="s">
        <v>754</v>
      </c>
      <c r="E5" s="19" t="s">
        <v>755</v>
      </c>
      <c r="F5" s="18" t="s">
        <v>752</v>
      </c>
      <c r="H5" s="19" t="s">
        <v>756</v>
      </c>
      <c r="I5" s="18" t="s">
        <v>757</v>
      </c>
      <c r="J5" s="19" t="s">
        <v>758</v>
      </c>
      <c r="K5" s="18" t="s">
        <v>759</v>
      </c>
      <c r="L5" s="19" t="s">
        <v>760</v>
      </c>
      <c r="N5" s="18" t="s">
        <v>761</v>
      </c>
      <c r="O5" s="19" t="s">
        <v>762</v>
      </c>
      <c r="P5" s="18" t="s">
        <v>763</v>
      </c>
      <c r="Q5" s="19" t="s">
        <v>764</v>
      </c>
      <c r="R5" s="18" t="s">
        <v>765</v>
      </c>
      <c r="S5" s="19" t="s">
        <v>766</v>
      </c>
      <c r="T5" s="18" t="s">
        <v>767</v>
      </c>
      <c r="V5" s="19" t="s">
        <v>768</v>
      </c>
      <c r="W5" s="18" t="s">
        <v>769</v>
      </c>
      <c r="X5" s="19" t="s">
        <v>770</v>
      </c>
      <c r="Y5" s="18" t="s">
        <v>771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0.90983861992209236</v>
      </c>
      <c r="C7" s="31">
        <f>(sheet!D18-sheet!D15)/sheet!D35</f>
        <v>0.90424782044147656</v>
      </c>
      <c r="D7" s="31">
        <f>sheet!D12/sheet!D35</f>
        <v>6.8143201632350214E-2</v>
      </c>
      <c r="E7" s="31">
        <f>Sheet2!D20/sheet!D35</f>
        <v>2.3686737154516786</v>
      </c>
      <c r="F7" s="31">
        <f>sheet!D18/sheet!D35</f>
        <v>0.90983861992209236</v>
      </c>
      <c r="G7" s="29"/>
      <c r="H7" s="32">
        <f>Sheet1!D33/sheet!D51</f>
        <v>0.12853561640097155</v>
      </c>
      <c r="I7" s="32">
        <f>Sheet1!D33/Sheet1!D12</f>
        <v>0.1477887054984266</v>
      </c>
      <c r="J7" s="32">
        <f>Sheet1!D12/sheet!D27</f>
        <v>0.41336987934036334</v>
      </c>
      <c r="K7" s="32">
        <f>Sheet1!D30/sheet!D27</f>
        <v>6.1091399359753093E-2</v>
      </c>
      <c r="L7" s="32">
        <f>Sheet1!D38</f>
        <v>1.33</v>
      </c>
      <c r="M7" s="29"/>
      <c r="N7" s="32">
        <f>sheet!D40/sheet!D27</f>
        <v>0.52471228543241866</v>
      </c>
      <c r="O7" s="32">
        <f>sheet!D51/sheet!D27</f>
        <v>0.47528771456758134</v>
      </c>
      <c r="P7" s="32">
        <f>sheet!D40/sheet!D51</f>
        <v>1.1039887406090521</v>
      </c>
      <c r="Q7" s="31">
        <f>Sheet1!D24/Sheet1!D26</f>
        <v>-6.0237051057150772</v>
      </c>
      <c r="R7" s="31">
        <f>ABS(Sheet2!D20/(Sheet1!D26+Sheet2!D30))</f>
        <v>14.737235712307266</v>
      </c>
      <c r="S7" s="31">
        <f>sheet!D40/Sheet1!D43</f>
        <v>2.3592568214955216</v>
      </c>
      <c r="T7" s="31">
        <f>Sheet2!D20/sheet!D40</f>
        <v>0.45094921845479286</v>
      </c>
      <c r="V7" s="31">
        <f>ABS(Sheet1!D15/sheet!D15)</f>
        <v>288.22826808228268</v>
      </c>
      <c r="W7" s="31">
        <f>Sheet1!D12/sheet!D14</f>
        <v>7.87435316376164</v>
      </c>
      <c r="X7" s="31">
        <f>Sheet1!D12/sheet!D27</f>
        <v>0.41336987934036334</v>
      </c>
      <c r="Y7" s="31">
        <f>Sheet1!D12/(sheet!D18-sheet!D35)</f>
        <v>-45.895979920174462</v>
      </c>
      <c r="AA7" s="17" t="str">
        <f>Sheet1!D43</f>
        <v>600,125</v>
      </c>
      <c r="AB7" s="17" t="str">
        <f>Sheet3!D17</f>
        <v>10.4x</v>
      </c>
      <c r="AC7" s="17" t="str">
        <f>Sheet3!D18</f>
        <v>25.7x</v>
      </c>
      <c r="AD7" s="17" t="str">
        <f>Sheet3!D20</f>
        <v>-68.2x</v>
      </c>
      <c r="AE7" s="17" t="str">
        <f>Sheet3!D21</f>
        <v>3.0x</v>
      </c>
      <c r="AF7" s="17" t="str">
        <f>Sheet3!D22</f>
        <v>5.4x</v>
      </c>
      <c r="AG7" s="17" t="str">
        <f>Sheet3!D24</f>
        <v>31.5x</v>
      </c>
      <c r="AH7" s="17" t="str">
        <f>Sheet3!D25</f>
        <v>4.0x</v>
      </c>
      <c r="AI7" s="17">
        <f>Sheet3!D31</f>
        <v>1.54</v>
      </c>
      <c r="AK7" s="17">
        <f>Sheet3!D29</f>
        <v>3.8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0.904020122959454</v>
      </c>
      <c r="C8" s="34">
        <f>(sheet!E18-sheet!E15)/sheet!E35</f>
        <v>0.904020122959454</v>
      </c>
      <c r="D8" s="34">
        <f>sheet!E12/sheet!E35</f>
        <v>2.4302474298324578E-3</v>
      </c>
      <c r="E8" s="34">
        <f>Sheet2!E20/sheet!E35</f>
        <v>1.9091955710762252</v>
      </c>
      <c r="F8" s="34">
        <f>sheet!E18/sheet!E35</f>
        <v>0.904020122959454</v>
      </c>
      <c r="G8" s="29"/>
      <c r="H8" s="35">
        <f>Sheet1!E33/sheet!E51</f>
        <v>-5.2979184027937068E-2</v>
      </c>
      <c r="I8" s="35">
        <f>Sheet1!E33/Sheet1!E12</f>
        <v>-8.6807804708421546E-2</v>
      </c>
      <c r="J8" s="35">
        <f>Sheet1!E12/sheet!E27</f>
        <v>0.245545851472315</v>
      </c>
      <c r="K8" s="35">
        <f>Sheet1!E30/sheet!E27</f>
        <v>-2.1315296321571805E-2</v>
      </c>
      <c r="L8" s="35">
        <f>Sheet1!E38</f>
        <v>-0.89</v>
      </c>
      <c r="M8" s="29"/>
      <c r="N8" s="35">
        <f>sheet!E40/sheet!E27</f>
        <v>0.5976665795695949</v>
      </c>
      <c r="O8" s="35">
        <f>sheet!E51/sheet!E27</f>
        <v>0.40233342043040504</v>
      </c>
      <c r="P8" s="35">
        <f>sheet!E40/sheet!E51</f>
        <v>1.4855007046897271</v>
      </c>
      <c r="Q8" s="34">
        <f>Sheet1!E24/Sheet1!E26</f>
        <v>-1.019535055805636</v>
      </c>
      <c r="R8" s="34">
        <f>ABS(Sheet2!E20/(Sheet1!E26+Sheet2!E30))</f>
        <v>1.0262736449077081</v>
      </c>
      <c r="S8" s="34">
        <f>sheet!E40/Sheet1!E43</f>
        <v>3.160012694975217</v>
      </c>
      <c r="T8" s="34">
        <f>Sheet2!E20/sheet!E40</f>
        <v>0.2409225582661241</v>
      </c>
      <c r="U8" s="12"/>
      <c r="V8" s="34" t="e">
        <f>ABS(Sheet1!E15/sheet!E15)</f>
        <v>#DIV/0!</v>
      </c>
      <c r="W8" s="34">
        <f>Sheet1!E12/sheet!E14</f>
        <v>7.5171456508173602</v>
      </c>
      <c r="X8" s="34">
        <f>Sheet1!E12/sheet!E27</f>
        <v>0.245545851472315</v>
      </c>
      <c r="Y8" s="34">
        <f>Sheet1!E12/(sheet!E18-sheet!E35)</f>
        <v>-33.920823910247883</v>
      </c>
      <c r="Z8" s="12"/>
      <c r="AA8" s="36" t="str">
        <f>Sheet1!E43</f>
        <v>1,178,419</v>
      </c>
      <c r="AB8" s="36" t="str">
        <f>Sheet3!E17</f>
        <v>5.6x</v>
      </c>
      <c r="AC8" s="36" t="str">
        <f>Sheet3!E18</f>
        <v>11.4x</v>
      </c>
      <c r="AD8" s="36" t="str">
        <f>Sheet3!E20</f>
        <v>13.1x</v>
      </c>
      <c r="AE8" s="36" t="str">
        <f>Sheet3!E21</f>
        <v>1.1x</v>
      </c>
      <c r="AF8" s="36" t="str">
        <f>Sheet3!E22</f>
        <v>3.6x</v>
      </c>
      <c r="AG8" s="36" t="str">
        <f>Sheet3!E24</f>
        <v>12.4x</v>
      </c>
      <c r="AH8" s="36" t="str">
        <f>Sheet3!E25</f>
        <v>1.1x</v>
      </c>
      <c r="AI8" s="36">
        <f>Sheet3!E31</f>
        <v>1.2</v>
      </c>
      <c r="AK8" s="36">
        <f>Sheet3!E29</f>
        <v>3.9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0.76506320985073062</v>
      </c>
      <c r="C9" s="31">
        <f>(sheet!F18-sheet!F15)/sheet!F35</f>
        <v>0.76506320985073062</v>
      </c>
      <c r="D9" s="31">
        <f>sheet!F12/sheet!F35</f>
        <v>9.2219923983900712E-4</v>
      </c>
      <c r="E9" s="31">
        <f>Sheet2!F20/sheet!F35</f>
        <v>2.0513146006167906</v>
      </c>
      <c r="F9" s="31">
        <f>sheet!F18/sheet!F35</f>
        <v>0.76506320985073062</v>
      </c>
      <c r="G9" s="29"/>
      <c r="H9" s="32">
        <f>Sheet1!F33/sheet!F51</f>
        <v>-0.47334533318644145</v>
      </c>
      <c r="I9" s="32">
        <f>Sheet1!F33/Sheet1!F12</f>
        <v>-1.298728748555396</v>
      </c>
      <c r="J9" s="32">
        <f>Sheet1!F12/sheet!F27</f>
        <v>0.16033512265104224</v>
      </c>
      <c r="K9" s="32">
        <f>Sheet1!F30/sheet!F27</f>
        <v>-0.20823183319006403</v>
      </c>
      <c r="L9" s="32">
        <f>Sheet1!F38</f>
        <v>-5.77</v>
      </c>
      <c r="M9" s="29"/>
      <c r="N9" s="32">
        <f>sheet!F40/sheet!F27</f>
        <v>0.56008474449658174</v>
      </c>
      <c r="O9" s="32">
        <f>sheet!F51/sheet!F27</f>
        <v>0.43991525550341826</v>
      </c>
      <c r="P9" s="32">
        <f>sheet!F40/sheet!F51</f>
        <v>1.2731650868884901</v>
      </c>
      <c r="Q9" s="31">
        <f>Sheet1!F24/Sheet1!F26</f>
        <v>13.380739623225407</v>
      </c>
      <c r="R9" s="31">
        <f>ABS(Sheet2!F20/(Sheet1!F26+Sheet2!F30))</f>
        <v>0.99309342583069582</v>
      </c>
      <c r="S9" s="31">
        <f>sheet!F40/Sheet1!F43</f>
        <v>5.717997414458571</v>
      </c>
      <c r="T9" s="31">
        <f>Sheet2!F20/sheet!F40</f>
        <v>0.17872989931113095</v>
      </c>
      <c r="V9" s="31" t="e">
        <f>ABS(Sheet1!F15/sheet!F15)</f>
        <v>#DIV/0!</v>
      </c>
      <c r="W9" s="31">
        <f>Sheet1!F12/sheet!F14</f>
        <v>8.9710682719460095</v>
      </c>
      <c r="X9" s="31">
        <f>Sheet1!F12/sheet!F27</f>
        <v>0.16033512265104224</v>
      </c>
      <c r="Y9" s="31">
        <f>Sheet1!F12/(sheet!F18-sheet!F35)</f>
        <v>-13.984886769964243</v>
      </c>
      <c r="AA9" s="17" t="str">
        <f>Sheet1!F43</f>
        <v>537,605</v>
      </c>
      <c r="AB9" s="17" t="str">
        <f>Sheet3!F17</f>
        <v>9.0x</v>
      </c>
      <c r="AC9" s="17" t="str">
        <f>Sheet3!F18</f>
        <v>-7.0x</v>
      </c>
      <c r="AD9" s="17" t="str">
        <f>Sheet3!F20</f>
        <v>-6.8x</v>
      </c>
      <c r="AE9" s="17" t="str">
        <f>Sheet3!F21</f>
        <v>0.6x</v>
      </c>
      <c r="AF9" s="17" t="str">
        <f>Sheet3!F22</f>
        <v>2.5x</v>
      </c>
      <c r="AG9" s="17" t="str">
        <f>Sheet3!F24</f>
        <v>-0.9x</v>
      </c>
      <c r="AH9" s="17" t="str">
        <f>Sheet3!F25</f>
        <v>0.3x</v>
      </c>
      <c r="AI9" s="17">
        <f>Sheet3!F31</f>
        <v>1.2</v>
      </c>
      <c r="AK9" s="17">
        <f>Sheet3!F29</f>
        <v>1.4</v>
      </c>
      <c r="AL9" s="17">
        <f>Sheet3!F30</f>
        <v>2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0.77541735923024457</v>
      </c>
      <c r="C10" s="34">
        <f>(sheet!G18-sheet!G15)/sheet!G35</f>
        <v>0.77541735923024457</v>
      </c>
      <c r="D10" s="34">
        <f>sheet!G12/sheet!G35</f>
        <v>1.791283963207491E-2</v>
      </c>
      <c r="E10" s="34">
        <f>Sheet2!G20/sheet!G35</f>
        <v>1.6380811739697634</v>
      </c>
      <c r="F10" s="34">
        <f>sheet!G18/sheet!G35</f>
        <v>0.77541735923024457</v>
      </c>
      <c r="G10" s="29"/>
      <c r="H10" s="35">
        <f>Sheet1!G33/sheet!G51</f>
        <v>-0.24517107714603775</v>
      </c>
      <c r="I10" s="35">
        <f>Sheet1!G33/Sheet1!G12</f>
        <v>-0.80598160400944219</v>
      </c>
      <c r="J10" s="35">
        <f>Sheet1!G12/sheet!G27</f>
        <v>0.13103349197936043</v>
      </c>
      <c r="K10" s="35">
        <f>Sheet1!G30/sheet!G27</f>
        <v>-0.10561058404448329</v>
      </c>
      <c r="L10" s="35">
        <f>Sheet1!G38</f>
        <v>-2.29</v>
      </c>
      <c r="M10" s="29"/>
      <c r="N10" s="35">
        <f>sheet!G40/sheet!G27</f>
        <v>0.56923718215923302</v>
      </c>
      <c r="O10" s="35">
        <f>sheet!G51/sheet!G27</f>
        <v>0.43076281784076698</v>
      </c>
      <c r="P10" s="35">
        <f>sheet!G40/sheet!G51</f>
        <v>1.3214631314108767</v>
      </c>
      <c r="Q10" s="34">
        <f>Sheet1!G24/Sheet1!G26</f>
        <v>6.3085499348989726</v>
      </c>
      <c r="R10" s="34">
        <f>ABS(Sheet2!G20/(Sheet1!G26+Sheet2!G30))</f>
        <v>1.4878739759644881</v>
      </c>
      <c r="S10" s="34">
        <f>sheet!G40/Sheet1!G43</f>
        <v>12.138525807649462</v>
      </c>
      <c r="T10" s="34">
        <f>Sheet2!G20/sheet!G40</f>
        <v>9.4590160925447517E-2</v>
      </c>
      <c r="U10" s="12"/>
      <c r="V10" s="34" t="e">
        <f>ABS(Sheet1!G15/sheet!G15)</f>
        <v>#DIV/0!</v>
      </c>
      <c r="W10" s="34">
        <f>Sheet1!G12/sheet!G14</f>
        <v>5.3666188230469549</v>
      </c>
      <c r="X10" s="34">
        <f>Sheet1!G12/sheet!G27</f>
        <v>0.13103349197936043</v>
      </c>
      <c r="Y10" s="34">
        <f>Sheet1!G12/(sheet!G18-sheet!G35)</f>
        <v>-17.750162174913015</v>
      </c>
      <c r="Z10" s="12"/>
      <c r="AA10" s="36" t="str">
        <f>Sheet1!G43</f>
        <v>215,440</v>
      </c>
      <c r="AB10" s="36" t="str">
        <f>Sheet3!G17</f>
        <v>4.1x</v>
      </c>
      <c r="AC10" s="36" t="str">
        <f>Sheet3!G18</f>
        <v>-6.3x</v>
      </c>
      <c r="AD10" s="36" t="str">
        <f>Sheet3!G20</f>
        <v>6.9x</v>
      </c>
      <c r="AE10" s="36" t="str">
        <f>Sheet3!G21</f>
        <v>0.8x</v>
      </c>
      <c r="AF10" s="36" t="str">
        <f>Sheet3!G22</f>
        <v>5.5x</v>
      </c>
      <c r="AG10" s="36" t="str">
        <f>Sheet3!G24</f>
        <v>-2.8x</v>
      </c>
      <c r="AH10" s="36" t="str">
        <f>Sheet3!G25</f>
        <v>0.7x</v>
      </c>
      <c r="AI10" s="36">
        <f>Sheet3!G31</f>
        <v>0</v>
      </c>
      <c r="AK10" s="36">
        <f>Sheet3!G29</f>
        <v>0.7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0.66605818133876915</v>
      </c>
      <c r="C11" s="31">
        <f>(sheet!H18-sheet!H15)/sheet!H35</f>
        <v>0.66605818133876915</v>
      </c>
      <c r="D11" s="31">
        <f>sheet!H12/sheet!H35</f>
        <v>0</v>
      </c>
      <c r="E11" s="31">
        <f>Sheet2!H20/sheet!H35</f>
        <v>1.6490358042908357</v>
      </c>
      <c r="F11" s="31">
        <f>sheet!H18/sheet!H35</f>
        <v>0.66605818133876915</v>
      </c>
      <c r="G11" s="29"/>
      <c r="H11" s="32">
        <f>Sheet1!H33/sheet!H51</f>
        <v>4.5524404859821871E-2</v>
      </c>
      <c r="I11" s="32">
        <f>Sheet1!H33/Sheet1!H12</f>
        <v>0.10160435910137242</v>
      </c>
      <c r="J11" s="32">
        <f>Sheet1!H12/sheet!H27</f>
        <v>0.19623815589311433</v>
      </c>
      <c r="K11" s="32">
        <f>Sheet1!H30/sheet!H27</f>
        <v>1.993865206075509E-2</v>
      </c>
      <c r="L11" s="32">
        <f>Sheet1!H38</f>
        <v>0.37</v>
      </c>
      <c r="M11" s="29"/>
      <c r="N11" s="32">
        <f>sheet!H40/sheet!H27</f>
        <v>0.56202278487440049</v>
      </c>
      <c r="O11" s="32">
        <f>sheet!H51/sheet!H27</f>
        <v>0.43797721512559951</v>
      </c>
      <c r="P11" s="32">
        <f>sheet!H40/sheet!H51</f>
        <v>1.2832237967293074</v>
      </c>
      <c r="Q11" s="31">
        <f>Sheet1!H24/Sheet1!H26</f>
        <v>-0.34016159152406722</v>
      </c>
      <c r="R11" s="31">
        <f>ABS(Sheet2!H20/(Sheet1!H26+Sheet2!H30))</f>
        <v>2.8643097465165845</v>
      </c>
      <c r="S11" s="31">
        <f>sheet!H40/Sheet1!H43</f>
        <v>5.614707031562399</v>
      </c>
      <c r="T11" s="31">
        <f>Sheet2!H20/sheet!H40</f>
        <v>0.13234761474931489</v>
      </c>
      <c r="V11" s="31" t="e">
        <f>ABS(Sheet1!H15/sheet!H15)</f>
        <v>#DIV/0!</v>
      </c>
      <c r="W11" s="31">
        <f>Sheet1!H12/sheet!H14</f>
        <v>7.6031955620148173</v>
      </c>
      <c r="X11" s="31">
        <f>Sheet1!H12/sheet!H27</f>
        <v>0.19623815589311433</v>
      </c>
      <c r="Y11" s="31">
        <f>Sheet1!H12/(sheet!H18-sheet!H35)</f>
        <v>-13.027848216590492</v>
      </c>
      <c r="AA11" s="17" t="str">
        <f>Sheet1!H43</f>
        <v>437,641</v>
      </c>
      <c r="AB11" s="17" t="str">
        <f>Sheet3!H17</f>
        <v>6.8x</v>
      </c>
      <c r="AC11" s="17" t="str">
        <f>Sheet3!H18</f>
        <v>-4.9x</v>
      </c>
      <c r="AD11" s="17" t="str">
        <f>Sheet3!H20</f>
        <v>35.2x</v>
      </c>
      <c r="AE11" s="17" t="str">
        <f>Sheet3!H21</f>
        <v>0.7x</v>
      </c>
      <c r="AF11" s="17" t="str">
        <f>Sheet3!H22</f>
        <v>3.2x</v>
      </c>
      <c r="AG11" s="17" t="str">
        <f>Sheet3!H24</f>
        <v>-2.5x</v>
      </c>
      <c r="AH11" s="17" t="str">
        <f>Sheet3!H25</f>
        <v>0.5x</v>
      </c>
      <c r="AI11" s="17">
        <f>Sheet3!H31</f>
        <v>0</v>
      </c>
      <c r="AK11" s="17">
        <f>Sheet3!H29</f>
        <v>1.6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0.73489427143406383</v>
      </c>
      <c r="C12" s="34">
        <f>(sheet!I18-sheet!I15)/sheet!I35</f>
        <v>0.73489427143406383</v>
      </c>
      <c r="D12" s="34">
        <f>sheet!I12/sheet!I35</f>
        <v>0</v>
      </c>
      <c r="E12" s="34">
        <f>Sheet2!I20/sheet!I35</f>
        <v>1.8659054209919261</v>
      </c>
      <c r="F12" s="34">
        <f>sheet!I18/sheet!I35</f>
        <v>0.73489427143406383</v>
      </c>
      <c r="G12" s="29"/>
      <c r="H12" s="35">
        <f>Sheet1!I33/sheet!I51</f>
        <v>-0.1064693476257305</v>
      </c>
      <c r="I12" s="35">
        <f>Sheet1!I33/Sheet1!I12</f>
        <v>-0.29172660064065081</v>
      </c>
      <c r="J12" s="35">
        <f>Sheet1!I12/sheet!I27</f>
        <v>0.17485986792318509</v>
      </c>
      <c r="K12" s="35">
        <f>Sheet1!I30/sheet!I27</f>
        <v>-5.1011274857703966E-2</v>
      </c>
      <c r="L12" s="35">
        <f>Sheet1!I38</f>
        <v>-0.93</v>
      </c>
      <c r="M12" s="29"/>
      <c r="N12" s="35">
        <f>sheet!I40/sheet!I27</f>
        <v>0.52088299594900456</v>
      </c>
      <c r="O12" s="35">
        <f>sheet!I51/sheet!I27</f>
        <v>0.47911700405099544</v>
      </c>
      <c r="P12" s="35">
        <f>sheet!I40/sheet!I51</f>
        <v>1.0871728440962694</v>
      </c>
      <c r="Q12" s="34">
        <f>Sheet1!I24/Sheet1!I26</f>
        <v>2.9481196612801832</v>
      </c>
      <c r="R12" s="34">
        <f>ABS(Sheet2!I20/(Sheet1!I26+Sheet2!I30))</f>
        <v>3.7486154773030966</v>
      </c>
      <c r="S12" s="34">
        <f>sheet!I40/Sheet1!I43</f>
        <v>4.9137650995393587</v>
      </c>
      <c r="T12" s="34">
        <f>Sheet2!I20/sheet!I40</f>
        <v>0.14610325687418832</v>
      </c>
      <c r="U12" s="12"/>
      <c r="V12" s="34" t="e">
        <f>ABS(Sheet1!I15/sheet!I15)</f>
        <v>#DIV/0!</v>
      </c>
      <c r="W12" s="34">
        <f>Sheet1!I12/sheet!I14</f>
        <v>9.9953031443834934</v>
      </c>
      <c r="X12" s="34">
        <f>Sheet1!I12/sheet!I27</f>
        <v>0.17485986792318509</v>
      </c>
      <c r="Y12" s="34">
        <f>Sheet1!I12/(sheet!I18-sheet!I35)</f>
        <v>-16.171882704411637</v>
      </c>
      <c r="Z12" s="12"/>
      <c r="AA12" s="36" t="str">
        <f>Sheet1!I43</f>
        <v>676,014</v>
      </c>
      <c r="AB12" s="36" t="str">
        <f>Sheet3!I17</f>
        <v>7.2x</v>
      </c>
      <c r="AC12" s="36" t="str">
        <f>Sheet3!I18</f>
        <v>-98.2x</v>
      </c>
      <c r="AD12" s="36" t="str">
        <f>Sheet3!I20</f>
        <v>13.0x</v>
      </c>
      <c r="AE12" s="36" t="str">
        <f>Sheet3!I21</f>
        <v>0.6x</v>
      </c>
      <c r="AF12" s="36" t="str">
        <f>Sheet3!I22</f>
        <v>3.1x</v>
      </c>
      <c r="AG12" s="36" t="str">
        <f>Sheet3!I24</f>
        <v>-74.0x</v>
      </c>
      <c r="AH12" s="36" t="str">
        <f>Sheet3!I25</f>
        <v>0.4x</v>
      </c>
      <c r="AI12" s="36">
        <f>Sheet3!I31</f>
        <v>0</v>
      </c>
      <c r="AK12" s="36">
        <f>Sheet3!I29</f>
        <v>2.2000000000000002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0.79129675073554917</v>
      </c>
      <c r="C13" s="31">
        <f>(sheet!J18-sheet!J15)/sheet!J35</f>
        <v>0.79129675073554917</v>
      </c>
      <c r="D13" s="31">
        <f>sheet!J12/sheet!J35</f>
        <v>2.386305722936715E-2</v>
      </c>
      <c r="E13" s="31">
        <f>Sheet2!J20/sheet!J35</f>
        <v>3.5757712024462633</v>
      </c>
      <c r="F13" s="31">
        <f>sheet!J18/sheet!J35</f>
        <v>0.79129675073554917</v>
      </c>
      <c r="G13" s="29"/>
      <c r="H13" s="32">
        <f>Sheet1!J33/sheet!J51</f>
        <v>-4.2273893707572147E-3</v>
      </c>
      <c r="I13" s="32">
        <f>Sheet1!J33/Sheet1!J12</f>
        <v>-8.3860701982529182E-3</v>
      </c>
      <c r="J13" s="32">
        <f>Sheet1!J12/sheet!J27</f>
        <v>0.25121020452367682</v>
      </c>
      <c r="K13" s="32">
        <f>Sheet1!J30/sheet!J27</f>
        <v>-2.1066664096530264E-3</v>
      </c>
      <c r="L13" s="32">
        <f>Sheet1!J38</f>
        <v>-2.1999999999999999E-2</v>
      </c>
      <c r="M13" s="29"/>
      <c r="N13" s="32">
        <f>sheet!J40/sheet!J27</f>
        <v>0.50166255698474305</v>
      </c>
      <c r="O13" s="32">
        <f>sheet!J51/sheet!J27</f>
        <v>0.49833744301525695</v>
      </c>
      <c r="P13" s="32">
        <f>sheet!J40/sheet!J51</f>
        <v>1.0066724144775616</v>
      </c>
      <c r="Q13" s="31">
        <f>Sheet1!J24/Sheet1!J26</f>
        <v>-0.29630323132891079</v>
      </c>
      <c r="R13" s="31">
        <f>ABS(Sheet2!J20/(Sheet1!J26+Sheet2!J30))</f>
        <v>2.5768847353947861</v>
      </c>
      <c r="S13" s="31">
        <f>sheet!J40/Sheet1!J43</f>
        <v>3.2949085004919807</v>
      </c>
      <c r="T13" s="31">
        <f>Sheet2!J20/sheet!J40</f>
        <v>0.28142044454870679</v>
      </c>
      <c r="V13" s="31" t="e">
        <f>ABS(Sheet1!J15/sheet!J15)</f>
        <v>#DIV/0!</v>
      </c>
      <c r="W13" s="31">
        <f>Sheet1!J12/sheet!J14</f>
        <v>8.5500742394769862</v>
      </c>
      <c r="X13" s="31">
        <f>Sheet1!J12/sheet!J27</f>
        <v>0.25121020452367682</v>
      </c>
      <c r="Y13" s="31">
        <f>Sheet1!J12/(sheet!J18-sheet!J35)</f>
        <v>-30.486702782565871</v>
      </c>
      <c r="AA13" s="17" t="str">
        <f>Sheet1!J43</f>
        <v>900,442</v>
      </c>
      <c r="AB13" s="17" t="str">
        <f>Sheet3!J17</f>
        <v>2.9x</v>
      </c>
      <c r="AC13" s="17" t="str">
        <f>Sheet3!J18</f>
        <v>-59.8x</v>
      </c>
      <c r="AD13" s="17" t="str">
        <f>Sheet3!J20</f>
        <v>14.8x</v>
      </c>
      <c r="AE13" s="17" t="str">
        <f>Sheet3!J21</f>
        <v>0.6x</v>
      </c>
      <c r="AF13" s="17" t="str">
        <f>Sheet3!J22</f>
        <v>2.1x</v>
      </c>
      <c r="AG13" s="17" t="str">
        <f>Sheet3!J24</f>
        <v>-8.3x</v>
      </c>
      <c r="AH13" s="17" t="str">
        <f>Sheet3!J25</f>
        <v>0.3x</v>
      </c>
      <c r="AI13" s="17">
        <f>Sheet3!J31</f>
        <v>0</v>
      </c>
      <c r="AK13" s="17">
        <f>Sheet3!J29</f>
        <v>2.4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0.56590698797119521</v>
      </c>
      <c r="C14" s="34">
        <f>(sheet!K18-sheet!K15)/sheet!K35</f>
        <v>0.56590698797119521</v>
      </c>
      <c r="D14" s="34">
        <f>sheet!K12/sheet!K35</f>
        <v>0</v>
      </c>
      <c r="E14" s="34">
        <f>Sheet2!K20/sheet!K35</f>
        <v>1.7756366415898941</v>
      </c>
      <c r="F14" s="34">
        <f>sheet!K18/sheet!K35</f>
        <v>0.56590698797119521</v>
      </c>
      <c r="G14" s="29"/>
      <c r="H14" s="35">
        <f>Sheet1!K33/sheet!K51</f>
        <v>-4.2181064763331158</v>
      </c>
      <c r="I14" s="35">
        <f>Sheet1!K33/Sheet1!K12</f>
        <v>-3.0046049114127396</v>
      </c>
      <c r="J14" s="35">
        <f>Sheet1!K12/sheet!K27</f>
        <v>0.2381804972629879</v>
      </c>
      <c r="K14" s="35">
        <f>Sheet1!K30/sheet!K27</f>
        <v>-0.715638291879102</v>
      </c>
      <c r="L14" s="35">
        <f>Sheet1!K38</f>
        <v>-4.3499999999999996</v>
      </c>
      <c r="M14" s="29"/>
      <c r="N14" s="35">
        <f>sheet!K40/sheet!K27</f>
        <v>0.83034134015004268</v>
      </c>
      <c r="O14" s="35">
        <f>sheet!K51/sheet!K27</f>
        <v>0.16965865984995729</v>
      </c>
      <c r="P14" s="35">
        <f>sheet!K40/sheet!K51</f>
        <v>4.8941877820111275</v>
      </c>
      <c r="Q14" s="34">
        <f>Sheet1!K24/Sheet1!K26</f>
        <v>21.97246157789149</v>
      </c>
      <c r="R14" s="34">
        <f>ABS(Sheet2!K20/(Sheet1!K26+Sheet2!K30))</f>
        <v>0.37060796768925258</v>
      </c>
      <c r="S14" s="34">
        <f>sheet!K40/Sheet1!K43</f>
        <v>7.2714362065687164</v>
      </c>
      <c r="T14" s="34">
        <f>Sheet2!K20/sheet!K40</f>
        <v>0.12477406309730826</v>
      </c>
      <c r="U14" s="12"/>
      <c r="V14" s="34" t="e">
        <f>ABS(Sheet1!K15/sheet!K15)</f>
        <v>#DIV/0!</v>
      </c>
      <c r="W14" s="34">
        <f>Sheet1!K12/sheet!K14</f>
        <v>7.5527042995245495</v>
      </c>
      <c r="X14" s="34">
        <f>Sheet1!K12/sheet!K27</f>
        <v>0.2381804972629879</v>
      </c>
      <c r="Y14" s="34">
        <f>Sheet1!K12/(sheet!K18-sheet!K35)</f>
        <v>-9.4036514445911816</v>
      </c>
      <c r="Z14" s="12"/>
      <c r="AA14" s="36" t="str">
        <f>Sheet1!K43</f>
        <v>389,178</v>
      </c>
      <c r="AB14" s="36" t="str">
        <f>Sheet3!K17</f>
        <v>4.3x</v>
      </c>
      <c r="AC14" s="36" t="str">
        <f>Sheet3!K18</f>
        <v>-8.4x</v>
      </c>
      <c r="AD14" s="36" t="str">
        <f>Sheet3!K20</f>
        <v>8.8x</v>
      </c>
      <c r="AE14" s="36" t="str">
        <f>Sheet3!K21</f>
        <v>1.0x</v>
      </c>
      <c r="AF14" s="36" t="str">
        <f>Sheet3!K22</f>
        <v>2.2x</v>
      </c>
      <c r="AG14" s="36" t="str">
        <f>Sheet3!K24</f>
        <v>-0.1x</v>
      </c>
      <c r="AH14" s="36" t="str">
        <f>Sheet3!K25</f>
        <v>1.0x</v>
      </c>
      <c r="AI14" s="36">
        <f>Sheet3!K31</f>
        <v>0</v>
      </c>
      <c r="AK14" s="36">
        <f>Sheet3!K29</f>
        <v>-2.5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0.53748708410828683</v>
      </c>
      <c r="C15" s="31">
        <f>(sheet!L18-sheet!L15)/sheet!L35</f>
        <v>0.53748708410828683</v>
      </c>
      <c r="D15" s="31">
        <f>sheet!L12/sheet!L35</f>
        <v>0</v>
      </c>
      <c r="E15" s="31">
        <f>Sheet2!L20/sheet!L35</f>
        <v>2.1031027662149793</v>
      </c>
      <c r="F15" s="31">
        <f>sheet!L18/sheet!L35</f>
        <v>0.53748708410828683</v>
      </c>
      <c r="G15" s="29"/>
      <c r="H15" s="32">
        <f>Sheet1!L33/sheet!L51</f>
        <v>0.7296969379047622</v>
      </c>
      <c r="I15" s="32">
        <f>Sheet1!L33/Sheet1!L12</f>
        <v>1.0553033637467717</v>
      </c>
      <c r="J15" s="32">
        <f>Sheet1!L12/sheet!L27</f>
        <v>0.31626719904654799</v>
      </c>
      <c r="K15" s="32">
        <f>Sheet1!L30/sheet!L27</f>
        <v>0.33375783899659189</v>
      </c>
      <c r="L15" s="32">
        <f>Sheet1!L38</f>
        <v>2.86</v>
      </c>
      <c r="M15" s="29"/>
      <c r="N15" s="32">
        <f>sheet!L40/sheet!L27</f>
        <v>0.5426075927426286</v>
      </c>
      <c r="O15" s="32">
        <f>sheet!L51/sheet!L27</f>
        <v>0.45739240725737146</v>
      </c>
      <c r="P15" s="32">
        <f>sheet!L40/sheet!L51</f>
        <v>1.186306515222294</v>
      </c>
      <c r="Q15" s="31">
        <f>Sheet1!L24/Sheet1!L26</f>
        <v>-18.485736688435626</v>
      </c>
      <c r="R15" s="31">
        <f>ABS(Sheet2!L20/(Sheet1!L26+Sheet2!L30))</f>
        <v>1.4289089782188784</v>
      </c>
      <c r="S15" s="31">
        <f>sheet!L40/Sheet1!L43</f>
        <v>1.1273925753131009</v>
      </c>
      <c r="T15" s="31">
        <f>Sheet2!L20/sheet!L40</f>
        <v>0.27155879928975335</v>
      </c>
      <c r="V15" s="31" t="e">
        <f>ABS(Sheet1!L15/sheet!L15)</f>
        <v>#DIV/0!</v>
      </c>
      <c r="W15" s="31">
        <f>Sheet1!L12/sheet!L14</f>
        <v>8.8175296553235416</v>
      </c>
      <c r="X15" s="31">
        <f>Sheet1!L12/sheet!L27</f>
        <v>0.31626719904654799</v>
      </c>
      <c r="Y15" s="31">
        <f>Sheet1!L12/(sheet!L18-sheet!L35)</f>
        <v>-9.7598026387177903</v>
      </c>
      <c r="AA15" s="17" t="str">
        <f>Sheet1!L43</f>
        <v>2,326,886</v>
      </c>
      <c r="AB15" s="17" t="str">
        <f>Sheet3!L17</f>
        <v>2.2x</v>
      </c>
      <c r="AC15" s="17" t="str">
        <f>Sheet3!L18</f>
        <v>3.2x</v>
      </c>
      <c r="AD15" s="17" t="str">
        <f>Sheet3!L20</f>
        <v>2.7x</v>
      </c>
      <c r="AE15" s="17" t="str">
        <f>Sheet3!L21</f>
        <v>1.2x</v>
      </c>
      <c r="AF15" s="17" t="str">
        <f>Sheet3!L22</f>
        <v>2.9x</v>
      </c>
      <c r="AG15" s="17" t="str">
        <f>Sheet3!L24</f>
        <v>1.7x</v>
      </c>
      <c r="AH15" s="17" t="str">
        <f>Sheet3!L25</f>
        <v>1.3x</v>
      </c>
      <c r="AI15" s="17">
        <f>Sheet3!L31</f>
        <v>0</v>
      </c>
      <c r="AK15" s="17">
        <f>Sheet3!L29</f>
        <v>3.6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0.84585604913197632</v>
      </c>
      <c r="C16" s="34">
        <f>(sheet!M18-sheet!M15)/sheet!M35</f>
        <v>0.84585604913197632</v>
      </c>
      <c r="D16" s="34">
        <f>sheet!M12/sheet!M35</f>
        <v>1.8937437831205876E-2</v>
      </c>
      <c r="E16" s="34">
        <f>Sheet2!M20/sheet!M35</f>
        <v>4.0650055973576311</v>
      </c>
      <c r="F16" s="34">
        <f>sheet!M18/sheet!M35</f>
        <v>0.84585604913197632</v>
      </c>
      <c r="G16" s="29"/>
      <c r="H16" s="35">
        <f>Sheet1!M33/sheet!M51</f>
        <v>0.28233903122903548</v>
      </c>
      <c r="I16" s="35">
        <f>Sheet1!M33/Sheet1!M12</f>
        <v>0.36783112883859159</v>
      </c>
      <c r="J16" s="35">
        <f>Sheet1!M12/sheet!M27</f>
        <v>0.45575749999657117</v>
      </c>
      <c r="K16" s="35">
        <f>Sheet1!M30/sheet!M27</f>
        <v>0.16764179570039317</v>
      </c>
      <c r="L16" s="35">
        <f>Sheet1!M38</f>
        <v>1.53</v>
      </c>
      <c r="M16" s="29"/>
      <c r="N16" s="35">
        <f>sheet!M40/sheet!M27</f>
        <v>0.4062393889692108</v>
      </c>
      <c r="O16" s="35">
        <f>sheet!M51/sheet!M27</f>
        <v>0.59376061103078925</v>
      </c>
      <c r="P16" s="35">
        <f>sheet!M40/sheet!M51</f>
        <v>0.68418042797410394</v>
      </c>
      <c r="Q16" s="34">
        <f>Sheet1!M24/Sheet1!M26</f>
        <v>-11.279155898098578</v>
      </c>
      <c r="R16" s="34">
        <f>ABS(Sheet2!M20/(Sheet1!M26+Sheet2!M30))</f>
        <v>1.9419278676364673</v>
      </c>
      <c r="S16" s="34">
        <f>sheet!M40/Sheet1!M43</f>
        <v>1.4947774579976123</v>
      </c>
      <c r="T16" s="34">
        <f>Sheet2!M20/sheet!M40</f>
        <v>0.56568879765712721</v>
      </c>
      <c r="U16" s="12"/>
      <c r="V16" s="34" t="e">
        <f>ABS(Sheet1!M15/sheet!M15)</f>
        <v>#DIV/0!</v>
      </c>
      <c r="W16" s="34">
        <f>Sheet1!M12/sheet!M14</f>
        <v>11.221656173866899</v>
      </c>
      <c r="X16" s="34">
        <f>Sheet1!M12/sheet!M27</f>
        <v>0.45575749999657117</v>
      </c>
      <c r="Y16" s="34">
        <f>Sheet1!M12/(sheet!M18-sheet!M35)</f>
        <v>-52.300865654862285</v>
      </c>
      <c r="Z16" s="12"/>
      <c r="AA16" s="36" t="str">
        <f>Sheet1!M43</f>
        <v>1,387,064</v>
      </c>
      <c r="AB16" s="36" t="str">
        <f>Sheet3!M17</f>
        <v>2.5x</v>
      </c>
      <c r="AC16" s="36" t="str">
        <f>Sheet3!M18</f>
        <v>3.4x</v>
      </c>
      <c r="AD16" s="36" t="str">
        <f>Sheet3!M20</f>
        <v>5.4x</v>
      </c>
      <c r="AE16" s="36" t="str">
        <f>Sheet3!M21</f>
        <v>0.9x</v>
      </c>
      <c r="AF16" s="36" t="str">
        <f>Sheet3!M22</f>
        <v>1.5x</v>
      </c>
      <c r="AG16" s="36" t="str">
        <f>Sheet3!M24</f>
        <v>2.9x</v>
      </c>
      <c r="AH16" s="36" t="str">
        <f>Sheet3!M25</f>
        <v>0.8x</v>
      </c>
      <c r="AI16" s="36">
        <f>Sheet3!M31</f>
        <v>0</v>
      </c>
      <c r="AK16" s="36">
        <f>Sheet3!M29</f>
        <v>4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2023-05-04T12:51:37Z</dcterms:created>
  <dcterms:modified xsi:type="dcterms:W3CDTF">2023-05-06T17:28:42Z</dcterms:modified>
  <cp:category/>
  <dc:identifier/>
  <cp:version/>
</cp:coreProperties>
</file>