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18" documentId="8_{DC2E8A9E-E132-4188-922B-6FA3AE0D6E52}" xr6:coauthVersionLast="47" xr6:coauthVersionMax="47" xr10:uidLastSave="{1F2FE756-7515-4E83-A149-FFDF4CCB705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<sst xmlns="http://schemas.openxmlformats.org/spreadsheetml/2006/main" count="1249" uniqueCount="773">
  <si>
    <t>Tamarack Valley Energy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</si>
  <si>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</si>
  <si>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</si>
  <si>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</si>
  <si>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</si>
  <si>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</si>
  <si>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</si>
  <si>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</si>
  <si>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</si>
  <si>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</si>
  <si>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</si>
  <si>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</si>
  <si>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</si>
  <si>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</si>
  <si>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</si>
  <si>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</si>
  <si>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</si>
  <si>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</si>
  <si>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</si>
  <si>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</si>
  <si>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</si>
  <si>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</si>
  <si>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</si>
  <si>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</si>
  <si>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</si>
  <si>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</si>
  <si>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</si>
  <si>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Short Term Investments</t>
  </si>
  <si>
    <t>Accounts Receivable, Net</t>
  </si>
  <si>
    <t>17,023.627</t>
  </si>
  <si>
    <t>20,370.676</t>
  </si>
  <si>
    <t>15,571.507</t>
  </si>
  <si>
    <t>16,557</t>
  </si>
  <si>
    <t>38,673</t>
  </si>
  <si>
    <t>21,211</t>
  </si>
  <si>
    <t>42,219</t>
  </si>
  <si>
    <t>28,373</t>
  </si>
  <si>
    <t>76,636</t>
  </si>
  <si>
    <t>174,549</t>
  </si>
  <si>
    <t>Inventory</t>
  </si>
  <si>
    <t>Prepaid Expenses</t>
  </si>
  <si>
    <t>1,039.634</t>
  </si>
  <si>
    <t>1,369</t>
  </si>
  <si>
    <t>3,095</t>
  </si>
  <si>
    <t>2,370</t>
  </si>
  <si>
    <t>1,924</t>
  </si>
  <si>
    <t>1,265</t>
  </si>
  <si>
    <t>7,829</t>
  </si>
  <si>
    <t>6,842</t>
  </si>
  <si>
    <t>Other Current Assets</t>
  </si>
  <si>
    <t>8,470.91</t>
  </si>
  <si>
    <t>12,468.101</t>
  </si>
  <si>
    <t>1,941</t>
  </si>
  <si>
    <t>20,518</t>
  </si>
  <si>
    <t>3,389</t>
  </si>
  <si>
    <t>3,268</t>
  </si>
  <si>
    <t>2,669</t>
  </si>
  <si>
    <t>Total Current Assets</t>
  </si>
  <si>
    <t>17,271.85</t>
  </si>
  <si>
    <t>30,482.673</t>
  </si>
  <si>
    <t>29,079.242</t>
  </si>
  <si>
    <t>17,926</t>
  </si>
  <si>
    <t>43,709</t>
  </si>
  <si>
    <t>44,099</t>
  </si>
  <si>
    <t>44,257</t>
  </si>
  <si>
    <t>33,027</t>
  </si>
  <si>
    <t>87,733</t>
  </si>
  <si>
    <t>184,060</t>
  </si>
  <si>
    <t>Property Plant And Equipment, Net</t>
  </si>
  <si>
    <t>232,968.15</t>
  </si>
  <si>
    <t>439,796.939</t>
  </si>
  <si>
    <t>483,820.878</t>
  </si>
  <si>
    <t>603,924</t>
  </si>
  <si>
    <t>1,164,100</t>
  </si>
  <si>
    <t>1,218,421</t>
  </si>
  <si>
    <t>1,202,587</t>
  </si>
  <si>
    <t>944,890</t>
  </si>
  <si>
    <t>2,240,343</t>
  </si>
  <si>
    <t>4,415,387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</si>
  <si>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</si>
  <si>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</si>
  <si>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</si>
  <si>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</si>
  <si>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</si>
  <si>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</si>
  <si>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19,466.879</t>
  </si>
  <si>
    <t>27,298.825</t>
  </si>
  <si>
    <t>36,167.594</t>
  </si>
  <si>
    <t>41,714</t>
  </si>
  <si>
    <t>1,533</t>
  </si>
  <si>
    <t>49,683</t>
  </si>
  <si>
    <t>20,254</t>
  </si>
  <si>
    <t>Total Assets</t>
  </si>
  <si>
    <t>269,706.879</t>
  </si>
  <si>
    <t>497,578.437</t>
  </si>
  <si>
    <t>549,067.714</t>
  </si>
  <si>
    <t>663,564</t>
  </si>
  <si>
    <t>1,207,809</t>
  </si>
  <si>
    <t>1,264,053</t>
  </si>
  <si>
    <t>1,247,119</t>
  </si>
  <si>
    <t>1,027,600</t>
  </si>
  <si>
    <t>2,328,153</t>
  </si>
  <si>
    <t>4,619,701</t>
  </si>
  <si>
    <t>Accounts Payable</t>
  </si>
  <si>
    <t>27,240.06</t>
  </si>
  <si>
    <t>51,610.436</t>
  </si>
  <si>
    <t>31,730.161</t>
  </si>
  <si>
    <t>25,015</t>
  </si>
  <si>
    <t>51,059</t>
  </si>
  <si>
    <t>41,966</t>
  </si>
  <si>
    <t>37,809</t>
  </si>
  <si>
    <t>38,903</t>
  </si>
  <si>
    <t>72,188</t>
  </si>
  <si>
    <t>220,568</t>
  </si>
  <si>
    <t>Accrued Expenses</t>
  </si>
  <si>
    <t>Short-term Borrowings</t>
  </si>
  <si>
    <t>71,795.945</t>
  </si>
  <si>
    <t>265,000</t>
  </si>
  <si>
    <t>Current Portion of LT Debt</t>
  </si>
  <si>
    <t>2,908</t>
  </si>
  <si>
    <t>1,597</t>
  </si>
  <si>
    <t>Current Portion of Capital Lease Obligations</t>
  </si>
  <si>
    <t>2,209</t>
  </si>
  <si>
    <t>2,484</t>
  </si>
  <si>
    <t>3,600</t>
  </si>
  <si>
    <t>4,479</t>
  </si>
  <si>
    <t>Other Current Liabilities</t>
  </si>
  <si>
    <t>2,845.752</t>
  </si>
  <si>
    <t>10,704</t>
  </si>
  <si>
    <t>7,936</t>
  </si>
  <si>
    <t>2,391</t>
  </si>
  <si>
    <t>4,475</t>
  </si>
  <si>
    <t>15,942</t>
  </si>
  <si>
    <t>18,444</t>
  </si>
  <si>
    <t>152,142</t>
  </si>
  <si>
    <t>Total Current Liabilities</t>
  </si>
  <si>
    <t>101,881.757</t>
  </si>
  <si>
    <t>35,719</t>
  </si>
  <si>
    <t>58,995</t>
  </si>
  <si>
    <t>44,357</t>
  </si>
  <si>
    <t>47,401</t>
  </si>
  <si>
    <t>58,926</t>
  </si>
  <si>
    <t>94,524</t>
  </si>
  <si>
    <t>642,942</t>
  </si>
  <si>
    <t>Long-term Debt</t>
  </si>
  <si>
    <t>100,200</t>
  </si>
  <si>
    <t>82,821.86</t>
  </si>
  <si>
    <t>45,227</t>
  </si>
  <si>
    <t>163,889</t>
  </si>
  <si>
    <t>161,495</t>
  </si>
  <si>
    <t>192,907</t>
  </si>
  <si>
    <t>210,857</t>
  </si>
  <si>
    <t>477,437</t>
  </si>
  <si>
    <t>930,206</t>
  </si>
  <si>
    <t>Capital Leases</t>
  </si>
  <si>
    <t>9,961</t>
  </si>
  <si>
    <t>7,670</t>
  </si>
  <si>
    <t>6,932</t>
  </si>
  <si>
    <t>6,360</t>
  </si>
  <si>
    <t>Other Non-current Liabilities</t>
  </si>
  <si>
    <t>19,801.991</t>
  </si>
  <si>
    <t>41,356.532</t>
  </si>
  <si>
    <t>63,330.85</t>
  </si>
  <si>
    <t>112,880</t>
  </si>
  <si>
    <t>211,070</t>
  </si>
  <si>
    <t>245,630</t>
  </si>
  <si>
    <t>223,075</t>
  </si>
  <si>
    <t>240,629</t>
  </si>
  <si>
    <t>488,635</t>
  </si>
  <si>
    <t>876,954</t>
  </si>
  <si>
    <t>Total Liabilities</t>
  </si>
  <si>
    <t>121,683.748</t>
  </si>
  <si>
    <t>193,166.968</t>
  </si>
  <si>
    <t>177,882.871</t>
  </si>
  <si>
    <t>193,826</t>
  </si>
  <si>
    <t>433,954</t>
  </si>
  <si>
    <t>451,482</t>
  </si>
  <si>
    <t>473,344</t>
  </si>
  <si>
    <t>518,082</t>
  </si>
  <si>
    <t>1,067,528</t>
  </si>
  <si>
    <t>2,456,462</t>
  </si>
  <si>
    <t>Common Stock</t>
  </si>
  <si>
    <t>157,974.725</t>
  </si>
  <si>
    <t>336,086.662</t>
  </si>
  <si>
    <t>416,075.358</t>
  </si>
  <si>
    <t>537,554</t>
  </si>
  <si>
    <t>850,357</t>
  </si>
  <si>
    <t>848,249</t>
  </si>
  <si>
    <t>832,799</t>
  </si>
  <si>
    <t>876,124</t>
  </si>
  <si>
    <t>1,242,392</t>
  </si>
  <si>
    <t>1,879,250</t>
  </si>
  <si>
    <t>Additional Paid In Capital</t>
  </si>
  <si>
    <t>9,487.596</t>
  </si>
  <si>
    <t>12,931.358</t>
  </si>
  <si>
    <t>17,044.404</t>
  </si>
  <si>
    <t>21,942</t>
  </si>
  <si>
    <t>27,180</t>
  </si>
  <si>
    <t>34,554</t>
  </si>
  <si>
    <t>47,811</t>
  </si>
  <si>
    <t>51,347</t>
  </si>
  <si>
    <t>48,311</t>
  </si>
  <si>
    <t>27,475</t>
  </si>
  <si>
    <t>Retained Earnings</t>
  </si>
  <si>
    <t>-19,439.19</t>
  </si>
  <si>
    <t>-44,606.551</t>
  </si>
  <si>
    <t>-61,934.919</t>
  </si>
  <si>
    <t>-89,758</t>
  </si>
  <si>
    <t>-103,682</t>
  </si>
  <si>
    <t>-66,855</t>
  </si>
  <si>
    <t>-105,866</t>
  </si>
  <si>
    <t>-417,250</t>
  </si>
  <si>
    <t>-26,742</t>
  </si>
  <si>
    <t>258,965</t>
  </si>
  <si>
    <t>Treasury Stock</t>
  </si>
  <si>
    <t>-3,377</t>
  </si>
  <si>
    <t>-3,336</t>
  </si>
  <si>
    <t>-2,451</t>
  </si>
  <si>
    <t>Other Common Equity Adj</t>
  </si>
  <si>
    <t>Common Equity</t>
  </si>
  <si>
    <t>148,023.131</t>
  </si>
  <si>
    <t>304,411.469</t>
  </si>
  <si>
    <t>371,184.843</t>
  </si>
  <si>
    <t>469,738</t>
  </si>
  <si>
    <t>773,855</t>
  </si>
  <si>
    <t>812,571</t>
  </si>
  <si>
    <t>773,775</t>
  </si>
  <si>
    <t>509,518</t>
  </si>
  <si>
    <t>1,260,625</t>
  </si>
  <si>
    <t>2,163,239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</si>
  <si>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</si>
  <si>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</si>
  <si>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</si>
  <si>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</si>
  <si>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</si>
  <si>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</si>
  <si>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</si>
  <si>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207,985</t>
  </si>
  <si>
    <t>222,608</t>
  </si>
  <si>
    <t>488,261</t>
  </si>
  <si>
    <t>1,206,798</t>
  </si>
  <si>
    <t>Income Statement</t>
  </si>
  <si>
    <t>Revenue</t>
  </si>
  <si>
    <t>62,883.181</t>
  </si>
  <si>
    <t>109,749.395</t>
  </si>
  <si>
    <t>95,580.191</t>
  </si>
  <si>
    <t>106,722</t>
  </si>
  <si>
    <t>255,607</t>
  </si>
  <si>
    <t>359,561</t>
  </si>
  <si>
    <t>343,756</t>
  </si>
  <si>
    <t>197,533</t>
  </si>
  <si>
    <t>598,919</t>
  </si>
  <si>
    <t>1,178,938</t>
  </si>
  <si>
    <t>Revenue Growth (YoY)</t>
  </si>
  <si>
    <t>98.2%</t>
  </si>
  <si>
    <t>74.5%</t>
  </si>
  <si>
    <t>-12.9%</t>
  </si>
  <si>
    <t>11.7%</t>
  </si>
  <si>
    <t>139.5%</t>
  </si>
  <si>
    <t>40.7%</t>
  </si>
  <si>
    <t>-4.4%</t>
  </si>
  <si>
    <t>-42.5%</t>
  </si>
  <si>
    <t>203.2%</t>
  </si>
  <si>
    <t>96.8%</t>
  </si>
  <si>
    <t>Cost of Revenues</t>
  </si>
  <si>
    <t>-15,714.769</t>
  </si>
  <si>
    <t>-32,363.823</t>
  </si>
  <si>
    <t>-40,540.917</t>
  </si>
  <si>
    <t>-44,663</t>
  </si>
  <si>
    <t>-83,308</t>
  </si>
  <si>
    <t>-93,683</t>
  </si>
  <si>
    <t>-89,797</t>
  </si>
  <si>
    <t>-86,415</t>
  </si>
  <si>
    <t>-138,314</t>
  </si>
  <si>
    <t>-237,495</t>
  </si>
  <si>
    <t>Gross Profit</t>
  </si>
  <si>
    <t>47,168.412</t>
  </si>
  <si>
    <t>77,385.572</t>
  </si>
  <si>
    <t>55,039.274</t>
  </si>
  <si>
    <t>62,059</t>
  </si>
  <si>
    <t>172,299</t>
  </si>
  <si>
    <t>265,878</t>
  </si>
  <si>
    <t>253,959</t>
  </si>
  <si>
    <t>111,118</t>
  </si>
  <si>
    <t>460,605</t>
  </si>
  <si>
    <t>941,443</t>
  </si>
  <si>
    <t>Gross Profit Margin</t>
  </si>
  <si>
    <t>75.0%</t>
  </si>
  <si>
    <t>70.5%</t>
  </si>
  <si>
    <t>57.6%</t>
  </si>
  <si>
    <t>58.2%</t>
  </si>
  <si>
    <t>67.4%</t>
  </si>
  <si>
    <t>73.9%</t>
  </si>
  <si>
    <t>56.3%</t>
  </si>
  <si>
    <t>76.9%</t>
  </si>
  <si>
    <t>79.9%</t>
  </si>
  <si>
    <t>R&amp;D Expenses</t>
  </si>
  <si>
    <t>Selling and Marketing Expense</t>
  </si>
  <si>
    <t>General &amp; Admin Expenses</t>
  </si>
  <si>
    <t>-4,349.15</t>
  </si>
  <si>
    <t>-6,480.322</t>
  </si>
  <si>
    <t>-7,239.274</t>
  </si>
  <si>
    <t>-7,395</t>
  </si>
  <si>
    <t>-12,462</t>
  </si>
  <si>
    <t>-13,386</t>
  </si>
  <si>
    <t>-12,464</t>
  </si>
  <si>
    <t>-11,082</t>
  </si>
  <si>
    <t>-18,039</t>
  </si>
  <si>
    <t>-27,709</t>
  </si>
  <si>
    <t>Other Inc / (Exp)</t>
  </si>
  <si>
    <t>-24,063.198</t>
  </si>
  <si>
    <t>-99,502.533</t>
  </si>
  <si>
    <t>-68,429.797</t>
  </si>
  <si>
    <t>-83,710</t>
  </si>
  <si>
    <t>-170,279</t>
  </si>
  <si>
    <t>-185,278</t>
  </si>
  <si>
    <t>-285,459</t>
  </si>
  <si>
    <t>-489,513</t>
  </si>
  <si>
    <t>98,684</t>
  </si>
  <si>
    <t>-420,456</t>
  </si>
  <si>
    <t>Operating Expenses</t>
  </si>
  <si>
    <t>-28,412.348</t>
  </si>
  <si>
    <t>-105,982.855</t>
  </si>
  <si>
    <t>-75,669.071</t>
  </si>
  <si>
    <t>-91,105</t>
  </si>
  <si>
    <t>-182,741</t>
  </si>
  <si>
    <t>-198,664</t>
  </si>
  <si>
    <t>-297,923</t>
  </si>
  <si>
    <t>-500,595</t>
  </si>
  <si>
    <t>80,645</t>
  </si>
  <si>
    <t>-448,165</t>
  </si>
  <si>
    <t>Operating Income</t>
  </si>
  <si>
    <t>18,756.064</t>
  </si>
  <si>
    <t>-28,597.283</t>
  </si>
  <si>
    <t>-20,629.797</t>
  </si>
  <si>
    <t>-29,046</t>
  </si>
  <si>
    <t>-10,442</t>
  </si>
  <si>
    <t>67,214</t>
  </si>
  <si>
    <t>-43,964</t>
  </si>
  <si>
    <t>-389,477</t>
  </si>
  <si>
    <t>541,250</t>
  </si>
  <si>
    <t>493,278</t>
  </si>
  <si>
    <t>Net Interest Expenses</t>
  </si>
  <si>
    <t>-2,059.656</t>
  </si>
  <si>
    <t>-2,528.876</t>
  </si>
  <si>
    <t>-5,109.876</t>
  </si>
  <si>
    <t>-3,392</t>
  </si>
  <si>
    <t>-7,093</t>
  </si>
  <si>
    <t>-8,072</t>
  </si>
  <si>
    <t>-9,445</t>
  </si>
  <si>
    <t>-9,451</t>
  </si>
  <si>
    <t>-21,484</t>
  </si>
  <si>
    <t>-48,593</t>
  </si>
  <si>
    <t>EBT, Incl. Unusual Items</t>
  </si>
  <si>
    <t>16,696.408</t>
  </si>
  <si>
    <t>-31,126.159</t>
  </si>
  <si>
    <t>-25,739.673</t>
  </si>
  <si>
    <t>-32,438</t>
  </si>
  <si>
    <t>-17,535</t>
  </si>
  <si>
    <t>59,142</t>
  </si>
  <si>
    <t>-53,409</t>
  </si>
  <si>
    <t>-398,928</t>
  </si>
  <si>
    <t>519,766</t>
  </si>
  <si>
    <t>444,685</t>
  </si>
  <si>
    <t>Earnings of Discontinued Ops.</t>
  </si>
  <si>
    <t>Income Tax Expense</t>
  </si>
  <si>
    <t>-1,883.282</t>
  </si>
  <si>
    <t>5,958.798</t>
  </si>
  <si>
    <t>8,411.305</t>
  </si>
  <si>
    <t>4,615</t>
  </si>
  <si>
    <t>3,611</t>
  </si>
  <si>
    <t>-20,832</t>
  </si>
  <si>
    <t>14,398</t>
  </si>
  <si>
    <t>87,544</t>
  </si>
  <si>
    <t>-129,258</t>
  </si>
  <si>
    <t>-99,487</t>
  </si>
  <si>
    <t>Net Income to Company</t>
  </si>
  <si>
    <t>14,813.126</t>
  </si>
  <si>
    <t>-25,167.361</t>
  </si>
  <si>
    <t>-17,328.368</t>
  </si>
  <si>
    <t>-27,823</t>
  </si>
  <si>
    <t>-13,924</t>
  </si>
  <si>
    <t>38,310</t>
  </si>
  <si>
    <t>-39,011</t>
  </si>
  <si>
    <t>-311,384</t>
  </si>
  <si>
    <t>390,508</t>
  </si>
  <si>
    <t>345,198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</si>
  <si>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</si>
  <si>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</si>
  <si>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</si>
  <si>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</si>
  <si>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</si>
  <si>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</si>
  <si>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</si>
  <si>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33,450.158</t>
  </si>
  <si>
    <t>63,124.738</t>
  </si>
  <si>
    <t>90,661.207</t>
  </si>
  <si>
    <t>122,235</t>
  </si>
  <si>
    <t>225,306</t>
  </si>
  <si>
    <t>227,720</t>
  </si>
  <si>
    <t>225,219</t>
  </si>
  <si>
    <t>222,781</t>
  </si>
  <si>
    <t>353,642</t>
  </si>
  <si>
    <t>460,345</t>
  </si>
  <si>
    <t>Weighted Average Diluted Shares Out.</t>
  </si>
  <si>
    <t>33,568.017</t>
  </si>
  <si>
    <t>233,561</t>
  </si>
  <si>
    <t>360,779</t>
  </si>
  <si>
    <t>464,276</t>
  </si>
  <si>
    <t>EBITDA</t>
  </si>
  <si>
    <t>36,711.807</t>
  </si>
  <si>
    <t>77,038.79</t>
  </si>
  <si>
    <t>66,326.548</t>
  </si>
  <si>
    <t>40,265</t>
  </si>
  <si>
    <t>164,611</t>
  </si>
  <si>
    <t>252,811</t>
  </si>
  <si>
    <t>192,741</t>
  </si>
  <si>
    <t>122,217</t>
  </si>
  <si>
    <t>825,853</t>
  </si>
  <si>
    <t>861,676</t>
  </si>
  <si>
    <t>EBIT</t>
  </si>
  <si>
    <t>10,644.766</t>
  </si>
  <si>
    <t>25,009.813</t>
  </si>
  <si>
    <t>5,725.41</t>
  </si>
  <si>
    <t>-27,573</t>
  </si>
  <si>
    <t>-4,779</t>
  </si>
  <si>
    <t>66,129</t>
  </si>
  <si>
    <t>-43,942</t>
  </si>
  <si>
    <t>-398,353</t>
  </si>
  <si>
    <t>535,217</t>
  </si>
  <si>
    <t>480,084</t>
  </si>
  <si>
    <t>Revenue (Reported)</t>
  </si>
  <si>
    <t>57,970.071</t>
  </si>
  <si>
    <t>118,861.163</t>
  </si>
  <si>
    <t>117,048.484</t>
  </si>
  <si>
    <t>95,846</t>
  </si>
  <si>
    <t>264,741</t>
  </si>
  <si>
    <t>368,753</t>
  </si>
  <si>
    <t>307,494</t>
  </si>
  <si>
    <t>224,402</t>
  </si>
  <si>
    <t>524,872</t>
  </si>
  <si>
    <t>1,138,680</t>
  </si>
  <si>
    <t>Operating Income (Reported)</t>
  </si>
  <si>
    <t>Operating Income (Adjusted)</t>
  </si>
  <si>
    <t>Cash Flow Statement</t>
  </si>
  <si>
    <t>Depreciation &amp; Amortization (CF)</t>
  </si>
  <si>
    <t>26,067.041</t>
  </si>
  <si>
    <t>52,028.977</t>
  </si>
  <si>
    <t>60,601.138</t>
  </si>
  <si>
    <t>67,838</t>
  </si>
  <si>
    <t>169,390</t>
  </si>
  <si>
    <t>186,682</t>
  </si>
  <si>
    <t>239,386</t>
  </si>
  <si>
    <t>522,231</t>
  </si>
  <si>
    <t>-172,768</t>
  </si>
  <si>
    <t>385,359</t>
  </si>
  <si>
    <t>Amortization of Deferred Charges (CF)</t>
  </si>
  <si>
    <t>Stock-Based Comp</t>
  </si>
  <si>
    <t>1,194.345</t>
  </si>
  <si>
    <t>2,978.228</t>
  </si>
  <si>
    <t>2,941.745</t>
  </si>
  <si>
    <t>3,523</t>
  </si>
  <si>
    <t>4,360</t>
  </si>
  <si>
    <t>8,873</t>
  </si>
  <si>
    <t>9,689</t>
  </si>
  <si>
    <t>5,500</t>
  </si>
  <si>
    <t>5,970</t>
  </si>
  <si>
    <t>7,833</t>
  </si>
  <si>
    <t>Change In Accounts Receivable</t>
  </si>
  <si>
    <t>Change In Inventories</t>
  </si>
  <si>
    <t>Change in Other Net Operating Assets</t>
  </si>
  <si>
    <t>-3,764.407</t>
  </si>
  <si>
    <t>1,551.612</t>
  </si>
  <si>
    <t>1,383.273</t>
  </si>
  <si>
    <t>-2,612</t>
  </si>
  <si>
    <t>-7,297</t>
  </si>
  <si>
    <t>12,098</t>
  </si>
  <si>
    <t>-11,049</t>
  </si>
  <si>
    <t>6,367</t>
  </si>
  <si>
    <t>-29,789</t>
  </si>
  <si>
    <t>19,912</t>
  </si>
  <si>
    <t>Other Operating Activities</t>
  </si>
  <si>
    <t>-5,585.27</t>
  </si>
  <si>
    <t>35,652.75</t>
  </si>
  <si>
    <t>13,791.152</t>
  </si>
  <si>
    <t>19,812</t>
  </si>
  <si>
    <t>-8,004</t>
  </si>
  <si>
    <t>-9,291</t>
  </si>
  <si>
    <t>6,216</t>
  </si>
  <si>
    <t>-97,424</t>
  </si>
  <si>
    <t>103,973</t>
  </si>
  <si>
    <t>47,075</t>
  </si>
  <si>
    <t>Cash from Operations</t>
  </si>
  <si>
    <t>32,724.835</t>
  </si>
  <si>
    <t>67,044.206</t>
  </si>
  <si>
    <t>61,388.94</t>
  </si>
  <si>
    <t>60,738</t>
  </si>
  <si>
    <t>144,525</t>
  </si>
  <si>
    <t>236,672</t>
  </si>
  <si>
    <t>205,231</t>
  </si>
  <si>
    <t>125,290</t>
  </si>
  <si>
    <t>297,894</t>
  </si>
  <si>
    <t>805,377</t>
  </si>
  <si>
    <t>Capital Expenditures</t>
  </si>
  <si>
    <t>-57,841.055</t>
  </si>
  <si>
    <t>-320,010.741</t>
  </si>
  <si>
    <t>-120,488.571</t>
  </si>
  <si>
    <t>-141,879</t>
  </si>
  <si>
    <t>-250,932</t>
  </si>
  <si>
    <t>-229,098</t>
  </si>
  <si>
    <t>-179,088</t>
  </si>
  <si>
    <t>-198,455</t>
  </si>
  <si>
    <t>-261,244</t>
  </si>
  <si>
    <t>-1,411,900</t>
  </si>
  <si>
    <t>Cash Acquisitions</t>
  </si>
  <si>
    <t>-57,809</t>
  </si>
  <si>
    <t>-9,942</t>
  </si>
  <si>
    <t>-3,899</t>
  </si>
  <si>
    <t>-386,171</t>
  </si>
  <si>
    <t>Other Investing Activities</t>
  </si>
  <si>
    <t>6,806.507</t>
  </si>
  <si>
    <t>50,016.236</t>
  </si>
  <si>
    <t>-3,635.659</t>
  </si>
  <si>
    <t>-2,471</t>
  </si>
  <si>
    <t>43,967</t>
  </si>
  <si>
    <t>6,885</t>
  </si>
  <si>
    <t>-13,548</t>
  </si>
  <si>
    <t>20,793</t>
  </si>
  <si>
    <t>66,355</t>
  </si>
  <si>
    <t>141,344</t>
  </si>
  <si>
    <t>Cash from Investing</t>
  </si>
  <si>
    <t>-51,034.548</t>
  </si>
  <si>
    <t>-269,994.505</t>
  </si>
  <si>
    <t>-124,124.23</t>
  </si>
  <si>
    <t>-144,350</t>
  </si>
  <si>
    <t>-264,774</t>
  </si>
  <si>
    <t>-222,213</t>
  </si>
  <si>
    <t>-202,578</t>
  </si>
  <si>
    <t>-181,561</t>
  </si>
  <si>
    <t>-581,060</t>
  </si>
  <si>
    <t>-1,270,556</t>
  </si>
  <si>
    <t>Dividends Paid (Ex Special Dividends)</t>
  </si>
  <si>
    <t>-48,301</t>
  </si>
  <si>
    <t>Special Dividend Paid</t>
  </si>
  <si>
    <t>Long-Term Debt Issued</t>
  </si>
  <si>
    <t>18,309.713</t>
  </si>
  <si>
    <t>28,404.055</t>
  </si>
  <si>
    <t>118,662</t>
  </si>
  <si>
    <t>34,271</t>
  </si>
  <si>
    <t>16,701</t>
  </si>
  <si>
    <t>265,314</t>
  </si>
  <si>
    <t>546,653</t>
  </si>
  <si>
    <t>Long-Term Debt Repaid</t>
  </si>
  <si>
    <t>-17,378.14</t>
  </si>
  <si>
    <t>-37,595</t>
  </si>
  <si>
    <t>-2,394</t>
  </si>
  <si>
    <t>-2,738</t>
  </si>
  <si>
    <t>-2,348</t>
  </si>
  <si>
    <t>-40,894</t>
  </si>
  <si>
    <t>-135,931</t>
  </si>
  <si>
    <t>Repurchase of Common Stock</t>
  </si>
  <si>
    <t>-17,504</t>
  </si>
  <si>
    <t>-11,899</t>
  </si>
  <si>
    <t>-5,146</t>
  </si>
  <si>
    <t>-12,983</t>
  </si>
  <si>
    <t>-35,884</t>
  </si>
  <si>
    <t>Other Financing Activities</t>
  </si>
  <si>
    <t>175,376.348</t>
  </si>
  <si>
    <t>79,283.326</t>
  </si>
  <si>
    <t>121,207</t>
  </si>
  <si>
    <t>1,587</t>
  </si>
  <si>
    <t>5,439</t>
  </si>
  <si>
    <t>-22,287</t>
  </si>
  <si>
    <t>47,064</t>
  </si>
  <si>
    <t>71,729</t>
  </si>
  <si>
    <t>138,642</t>
  </si>
  <si>
    <t>Cash from Financing</t>
  </si>
  <si>
    <t>203,780.403</t>
  </si>
  <si>
    <t>61,905.186</t>
  </si>
  <si>
    <t>83,612</t>
  </si>
  <si>
    <t>120,249</t>
  </si>
  <si>
    <t>-14,459</t>
  </si>
  <si>
    <t>-2,653</t>
  </si>
  <si>
    <t>56,271</t>
  </si>
  <si>
    <t>283,166</t>
  </si>
  <si>
    <t>465,179</t>
  </si>
  <si>
    <t>Beginning Cash (CF)</t>
  </si>
  <si>
    <t>Foreign Exchange Rate Adjustments</t>
  </si>
  <si>
    <t>Additions / Reductions</t>
  </si>
  <si>
    <t>Ending Cash (CF)</t>
  </si>
  <si>
    <t>Levered Free Cash Flow</t>
  </si>
  <si>
    <t>-25,116.22</t>
  </si>
  <si>
    <t>-252,966.535</t>
  </si>
  <si>
    <t>-59,099.631</t>
  </si>
  <si>
    <t>-81,141</t>
  </si>
  <si>
    <t>-106,407</t>
  </si>
  <si>
    <t>7,574</t>
  </si>
  <si>
    <t>26,143</t>
  </si>
  <si>
    <t>-73,165</t>
  </si>
  <si>
    <t>36,650</t>
  </si>
  <si>
    <t>-606,523</t>
  </si>
  <si>
    <t>Cash Interest Paid</t>
  </si>
  <si>
    <t>7,093</t>
  </si>
  <si>
    <t>7,681</t>
  </si>
  <si>
    <t>8,814</t>
  </si>
  <si>
    <t>9,451</t>
  </si>
  <si>
    <t>21,484</t>
  </si>
  <si>
    <t>41,870</t>
  </si>
  <si>
    <t>Valuation Ratios</t>
  </si>
  <si>
    <t>Price Close (Split Adjusted)</t>
  </si>
  <si>
    <t>Market Cap</t>
  </si>
  <si>
    <t>177,749.564</t>
  </si>
  <si>
    <t>254,046.799</t>
  </si>
  <si>
    <t>298,914.261</t>
  </si>
  <si>
    <t>474,115.063</t>
  </si>
  <si>
    <t>653,525.392</t>
  </si>
  <si>
    <t>537,064.919</t>
  </si>
  <si>
    <t>449,070.896</t>
  </si>
  <si>
    <t>332,999.253</t>
  </si>
  <si>
    <t>1,568,876.436</t>
  </si>
  <si>
    <t>2,481,552.322</t>
  </si>
  <si>
    <t>Total Enterprise Value (TEV)</t>
  </si>
  <si>
    <t>228,625.539</t>
  </si>
  <si>
    <t>354,321.333</t>
  </si>
  <si>
    <t>393,337.289</t>
  </si>
  <si>
    <t>522,712.748</t>
  </si>
  <si>
    <t>815,689.392</t>
  </si>
  <si>
    <t>706,034.919</t>
  </si>
  <si>
    <t>660,738.896</t>
  </si>
  <si>
    <t>542,722.253</t>
  </si>
  <si>
    <t>2,101,897.436</t>
  </si>
  <si>
    <t>2,686,131.322</t>
  </si>
  <si>
    <t>Enterprise Value (EV)</t>
  </si>
  <si>
    <t>3,126,519.136</t>
  </si>
  <si>
    <t>EV/EBITDA</t>
  </si>
  <si>
    <t>7.1x</t>
  </si>
  <si>
    <t>5.7x</t>
  </si>
  <si>
    <t>5.2x</t>
  </si>
  <si>
    <t>10.9x</t>
  </si>
  <si>
    <t>6.1x</t>
  </si>
  <si>
    <t>3.3x</t>
  </si>
  <si>
    <t>3.0x</t>
  </si>
  <si>
    <t>3.6x</t>
  </si>
  <si>
    <t>EV / EBIT</t>
  </si>
  <si>
    <t>35.9x</t>
  </si>
  <si>
    <t>15.7x</t>
  </si>
  <si>
    <t>-20.2x</t>
  </si>
  <si>
    <t>43.4x</t>
  </si>
  <si>
    <t>187.0x</t>
  </si>
  <si>
    <t>34.1x</t>
  </si>
  <si>
    <t>15.1x</t>
  </si>
  <si>
    <t>-1.2x</t>
  </si>
  <si>
    <t>6.6x</t>
  </si>
  <si>
    <t>6.5x</t>
  </si>
  <si>
    <t>EV / LTM EBITDA - CAPEX</t>
  </si>
  <si>
    <t>-14.9x</t>
  </si>
  <si>
    <t>-1.6x</t>
  </si>
  <si>
    <t>-18.2x</t>
  </si>
  <si>
    <t>-7.3x</t>
  </si>
  <si>
    <t>-6.6x</t>
  </si>
  <si>
    <t>-9.0x</t>
  </si>
  <si>
    <t>24.1x</t>
  </si>
  <si>
    <t>11.5x</t>
  </si>
  <si>
    <t>-5.7x</t>
  </si>
  <si>
    <t>EV / Free Cash Flow</t>
  </si>
  <si>
    <t>-18.6x</t>
  </si>
  <si>
    <t>-10.1x</t>
  </si>
  <si>
    <t>-9.3x</t>
  </si>
  <si>
    <t>-7.1x</t>
  </si>
  <si>
    <t>-10.9x</t>
  </si>
  <si>
    <t>-49.2x</t>
  </si>
  <si>
    <t>3.8x</t>
  </si>
  <si>
    <t>7.0x</t>
  </si>
  <si>
    <t>-6.5x</t>
  </si>
  <si>
    <t>EV / Invested Capital</t>
  </si>
  <si>
    <t>1.6x</t>
  </si>
  <si>
    <t>0.8x</t>
  </si>
  <si>
    <t>0.9x</t>
  </si>
  <si>
    <t>1.0x</t>
  </si>
  <si>
    <t>0.7x</t>
  </si>
  <si>
    <t>0.6x</t>
  </si>
  <si>
    <t>1.3x</t>
  </si>
  <si>
    <t>EV / Revenue</t>
  </si>
  <si>
    <t>4.3x</t>
  </si>
  <si>
    <t>3.5x</t>
  </si>
  <si>
    <t>3.9x</t>
  </si>
  <si>
    <t>5.5x</t>
  </si>
  <si>
    <t>1.9x</t>
  </si>
  <si>
    <t>2.0x</t>
  </si>
  <si>
    <t>2.4x</t>
  </si>
  <si>
    <t>4.7x</t>
  </si>
  <si>
    <t>2.7x</t>
  </si>
  <si>
    <t>P/E Ratio</t>
  </si>
  <si>
    <t>118.3x</t>
  </si>
  <si>
    <t>10.3x</t>
  </si>
  <si>
    <t>-4.9x</t>
  </si>
  <si>
    <t>-33.2x</t>
  </si>
  <si>
    <t>-66.5x</t>
  </si>
  <si>
    <t>78.6x</t>
  </si>
  <si>
    <t>14.7x</t>
  </si>
  <si>
    <t>-1.0x</t>
  </si>
  <si>
    <t>6.8x</t>
  </si>
  <si>
    <t>5.6x</t>
  </si>
  <si>
    <t>Price/Book</t>
  </si>
  <si>
    <t>0.5x</t>
  </si>
  <si>
    <t>1.4x</t>
  </si>
  <si>
    <t>Price / Operating Cash Flow</t>
  </si>
  <si>
    <t>5.9x</t>
  </si>
  <si>
    <t>4.9x</t>
  </si>
  <si>
    <t>5.0x</t>
  </si>
  <si>
    <t>5.8x</t>
  </si>
  <si>
    <t>2.3x</t>
  </si>
  <si>
    <t>2.2x</t>
  </si>
  <si>
    <t>2.1x</t>
  </si>
  <si>
    <t>7.7x</t>
  </si>
  <si>
    <t>Price / LTM Sales</t>
  </si>
  <si>
    <t>3.4x</t>
  </si>
  <si>
    <t>2.5x</t>
  </si>
  <si>
    <t>3.1x</t>
  </si>
  <si>
    <t>1.5x</t>
  </si>
  <si>
    <t>Altman Z-Score</t>
  </si>
  <si>
    <t>Piotroski Score</t>
  </si>
  <si>
    <t>Dividend Per Share</t>
  </si>
  <si>
    <t>Dividend Yield</t>
  </si>
  <si>
    <t>0.0%</t>
  </si>
  <si>
    <t>3.4%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</si>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</sst>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  <xf numFmtId="165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B4A1CDD-17BD-0D2E-2CCD-CF0836FA455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2" sqref="D1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9">
        <v>500</v>
      </c>
      <c r="E12" s="3">
        <v>830.10400000000004</v>
      </c>
      <c r="F12" s="39">
        <v>500</v>
      </c>
      <c r="G12" s="39">
        <v>500</v>
      </c>
      <c r="H12" s="39">
        <v>500</v>
      </c>
      <c r="I12" s="39">
        <v>500</v>
      </c>
      <c r="J12" s="39">
        <v>500</v>
      </c>
      <c r="K12" s="39">
        <v>500</v>
      </c>
      <c r="L12" s="39">
        <v>500</v>
      </c>
      <c r="M12" s="39">
        <v>500</v>
      </c>
    </row>
    <row r="13" spans="3:13" ht="12.75" x14ac:dyDescent="0.2">
      <c r="C13" s="3" t="s">
        <v>27</v>
      </c>
      <c r="D13" s="3" t="s">
        <v>26</v>
      </c>
      <c r="E13" s="3" t="s">
        <v>26</v>
      </c>
      <c r="F13" s="3" t="s">
        <v>26</v>
      </c>
      <c r="G13" s="3" t="s">
        <v>26</v>
      </c>
      <c r="H13" s="3" t="s">
        <v>26</v>
      </c>
      <c r="I13" s="3" t="s">
        <v>26</v>
      </c>
      <c r="J13" s="3" t="s">
        <v>26</v>
      </c>
      <c r="K13" s="3" t="s">
        <v>26</v>
      </c>
      <c r="L13" s="3" t="s">
        <v>26</v>
      </c>
      <c r="M13" s="3" t="s">
        <v>26</v>
      </c>
    </row>
    <row r="14" spans="3:13" ht="12.75" x14ac:dyDescent="0.2">
      <c r="C14" s="3" t="s">
        <v>28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</row>
    <row r="15" spans="3:13" ht="12.75" x14ac:dyDescent="0.2">
      <c r="C15" s="3" t="s">
        <v>39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40</v>
      </c>
      <c r="D16" s="3">
        <v>248.22300000000001</v>
      </c>
      <c r="E16" s="3">
        <v>810.98299999999995</v>
      </c>
      <c r="F16" s="3" t="s">
        <v>41</v>
      </c>
      <c r="G16" s="3" t="s">
        <v>42</v>
      </c>
      <c r="H16" s="3" t="s">
        <v>43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48</v>
      </c>
    </row>
    <row r="17" spans="3:13" ht="12.75" x14ac:dyDescent="0.2">
      <c r="C17" s="3" t="s">
        <v>49</v>
      </c>
      <c r="D17" s="3">
        <v>0</v>
      </c>
      <c r="E17" s="3" t="s">
        <v>50</v>
      </c>
      <c r="F17" s="3" t="s">
        <v>51</v>
      </c>
      <c r="G17" s="3">
        <v>0</v>
      </c>
      <c r="H17" s="3" t="s">
        <v>52</v>
      </c>
      <c r="I17" s="3" t="s">
        <v>53</v>
      </c>
      <c r="J17" s="3">
        <v>114</v>
      </c>
      <c r="K17" s="3" t="s">
        <v>54</v>
      </c>
      <c r="L17" s="3" t="s">
        <v>55</v>
      </c>
      <c r="M17" s="3" t="s">
        <v>56</v>
      </c>
    </row>
    <row r="18" spans="3:13" ht="12.75" x14ac:dyDescent="0.2">
      <c r="C18" s="3" t="s">
        <v>57</v>
      </c>
      <c r="D18" s="3" t="s">
        <v>58</v>
      </c>
      <c r="E18" s="3" t="s">
        <v>59</v>
      </c>
      <c r="F18" s="3" t="s">
        <v>60</v>
      </c>
      <c r="G18" s="3" t="s">
        <v>61</v>
      </c>
      <c r="H18" s="3" t="s">
        <v>62</v>
      </c>
      <c r="I18" s="3" t="s">
        <v>63</v>
      </c>
      <c r="J18" s="3" t="s">
        <v>64</v>
      </c>
      <c r="K18" s="3" t="s">
        <v>65</v>
      </c>
      <c r="L18" s="3" t="s">
        <v>66</v>
      </c>
      <c r="M18" s="3" t="s">
        <v>67</v>
      </c>
    </row>
    <row r="19" spans="3:13" ht="12.75" x14ac:dyDescent="0.2"/>
    <row r="20" spans="3:13" ht="12.75" x14ac:dyDescent="0.2">
      <c r="C20" s="3" t="s">
        <v>68</v>
      </c>
      <c r="D20" s="3" t="s">
        <v>69</v>
      </c>
      <c r="E20" s="3" t="s">
        <v>70</v>
      </c>
      <c r="F20" s="3" t="s">
        <v>71</v>
      </c>
      <c r="G20" s="3" t="s">
        <v>72</v>
      </c>
      <c r="H20" s="3" t="s">
        <v>73</v>
      </c>
      <c r="I20" s="3" t="s">
        <v>74</v>
      </c>
      <c r="J20" s="3" t="s">
        <v>75</v>
      </c>
      <c r="K20" s="3" t="s">
        <v>76</v>
      </c>
      <c r="L20" s="3" t="s">
        <v>77</v>
      </c>
      <c r="M20" s="3" t="s">
        <v>78</v>
      </c>
    </row>
    <row r="21" spans="3:13" ht="12.75" x14ac:dyDescent="0.2">
      <c r="C21" s="3" t="s">
        <v>79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</row>
    <row r="22" spans="3:13" ht="12.75" x14ac:dyDescent="0.2">
      <c r="C22" s="3" t="s">
        <v>80</v>
      </c>
      <c r="D22" s="3" t="s">
        <v>26</v>
      </c>
      <c r="E22" s="3" t="s">
        <v>26</v>
      </c>
      <c r="F22" s="3" t="s">
        <v>26</v>
      </c>
      <c r="G22" s="3" t="s">
        <v>26</v>
      </c>
      <c r="H22" s="3" t="s">
        <v>26</v>
      </c>
      <c r="I22" s="3" t="s">
        <v>26</v>
      </c>
      <c r="J22" s="3" t="s">
        <v>26</v>
      </c>
      <c r="K22" s="3" t="s">
        <v>26</v>
      </c>
      <c r="L22" s="3" t="s">
        <v>26</v>
      </c>
      <c r="M22" s="3" t="s">
        <v>26</v>
      </c>
    </row>
    <row r="23" spans="3:13" ht="12.75" x14ac:dyDescent="0.2">
      <c r="C23" s="3" t="s">
        <v>81</v>
      </c>
      <c r="D23" s="3" t="s">
        <v>26</v>
      </c>
      <c r="E23" s="3" t="s">
        <v>26</v>
      </c>
      <c r="F23" s="3" t="s">
        <v>26</v>
      </c>
      <c r="G23" s="3" t="s">
        <v>26</v>
      </c>
      <c r="H23" s="3" t="s">
        <v>26</v>
      </c>
      <c r="I23" s="3" t="s">
        <v>26</v>
      </c>
      <c r="J23" s="3" t="s">
        <v>26</v>
      </c>
      <c r="K23" s="3" t="s">
        <v>26</v>
      </c>
      <c r="L23" s="3" t="s">
        <v>26</v>
      </c>
      <c r="M23" s="3" t="s">
        <v>26</v>
      </c>
    </row>
    <row r="24" spans="3:13" ht="12.75" x14ac:dyDescent="0.2">
      <c r="C24" s="3" t="s">
        <v>82</v>
      </c>
      <c r="D24" s="3" t="s">
        <v>26</v>
      </c>
      <c r="E24" s="3" t="s">
        <v>26</v>
      </c>
      <c r="F24" s="3" t="s">
        <v>26</v>
      </c>
      <c r="G24" s="3" t="s">
        <v>26</v>
      </c>
      <c r="H24" s="3" t="s">
        <v>26</v>
      </c>
      <c r="I24" s="3" t="s">
        <v>26</v>
      </c>
      <c r="J24" s="3" t="s">
        <v>26</v>
      </c>
      <c r="K24" s="3" t="s">
        <v>26</v>
      </c>
      <c r="L24" s="3" t="s">
        <v>26</v>
      </c>
      <c r="M24" s="3" t="s">
        <v>26</v>
      </c>
    </row>
    <row r="25" spans="3:13" ht="12.75" x14ac:dyDescent="0.2">
      <c r="C25" s="3" t="s">
        <v>83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26</v>
      </c>
      <c r="I25" s="3" t="s">
        <v>26</v>
      </c>
      <c r="J25" s="3" t="s">
        <v>26</v>
      </c>
      <c r="K25" s="3" t="s">
        <v>26</v>
      </c>
      <c r="L25" s="3" t="s">
        <v>26</v>
      </c>
      <c r="M25" s="3" t="s">
        <v>26</v>
      </c>
    </row>
    <row r="26" spans="3:13" ht="12.75" x14ac:dyDescent="0.2">
      <c r="C26" s="3" t="s">
        <v>84</v>
      </c>
      <c r="D26" s="3" t="s">
        <v>85</v>
      </c>
      <c r="E26" s="3" t="s">
        <v>86</v>
      </c>
      <c r="F26" s="3" t="s">
        <v>87</v>
      </c>
      <c r="G26" s="3" t="s">
        <v>88</v>
      </c>
      <c r="H26" s="3">
        <v>0</v>
      </c>
      <c r="I26" s="3" t="s">
        <v>89</v>
      </c>
      <c r="J26" s="3">
        <v>275</v>
      </c>
      <c r="K26" s="3" t="s">
        <v>90</v>
      </c>
      <c r="L26" s="3">
        <v>77</v>
      </c>
      <c r="M26" s="3" t="s">
        <v>91</v>
      </c>
    </row>
    <row r="27" spans="3:13" ht="12.75" x14ac:dyDescent="0.2">
      <c r="C27" s="3" t="s">
        <v>92</v>
      </c>
      <c r="D27" s="3" t="s">
        <v>93</v>
      </c>
      <c r="E27" s="3" t="s">
        <v>94</v>
      </c>
      <c r="F27" s="3" t="s">
        <v>95</v>
      </c>
      <c r="G27" s="3" t="s">
        <v>96</v>
      </c>
      <c r="H27" s="3" t="s">
        <v>97</v>
      </c>
      <c r="I27" s="3" t="s">
        <v>98</v>
      </c>
      <c r="J27" s="3" t="s">
        <v>99</v>
      </c>
      <c r="K27" s="3" t="s">
        <v>100</v>
      </c>
      <c r="L27" s="3" t="s">
        <v>101</v>
      </c>
      <c r="M27" s="3" t="s">
        <v>102</v>
      </c>
    </row>
    <row r="28" spans="3:13" ht="12.75" x14ac:dyDescent="0.2"/>
    <row r="29" spans="3:13" ht="12.75" x14ac:dyDescent="0.2">
      <c r="C29" s="3" t="s">
        <v>103</v>
      </c>
      <c r="D29" s="3" t="s">
        <v>104</v>
      </c>
      <c r="E29" s="3" t="s">
        <v>105</v>
      </c>
      <c r="F29" s="3" t="s">
        <v>106</v>
      </c>
      <c r="G29" s="3" t="s">
        <v>107</v>
      </c>
      <c r="H29" s="3" t="s">
        <v>108</v>
      </c>
      <c r="I29" s="3" t="s">
        <v>109</v>
      </c>
      <c r="J29" s="3" t="s">
        <v>110</v>
      </c>
      <c r="K29" s="3" t="s">
        <v>111</v>
      </c>
      <c r="L29" s="3" t="s">
        <v>112</v>
      </c>
      <c r="M29" s="3" t="s">
        <v>113</v>
      </c>
    </row>
    <row r="30" spans="3:13" ht="12.75" x14ac:dyDescent="0.2">
      <c r="C30" s="3" t="s">
        <v>114</v>
      </c>
      <c r="D30" s="3" t="s">
        <v>26</v>
      </c>
      <c r="E30" s="3" t="s">
        <v>26</v>
      </c>
      <c r="F30" s="3" t="s">
        <v>26</v>
      </c>
      <c r="G30" s="3" t="s">
        <v>26</v>
      </c>
      <c r="H30" s="3" t="s">
        <v>26</v>
      </c>
      <c r="I30" s="3" t="s">
        <v>26</v>
      </c>
      <c r="J30" s="3" t="s">
        <v>26</v>
      </c>
      <c r="K30" s="3" t="s">
        <v>26</v>
      </c>
      <c r="L30" s="3" t="s">
        <v>26</v>
      </c>
      <c r="M30" s="3" t="s">
        <v>26</v>
      </c>
    </row>
    <row r="31" spans="3:13" ht="12.75" x14ac:dyDescent="0.2">
      <c r="C31" s="3" t="s">
        <v>115</v>
      </c>
      <c r="D31" s="3" t="s">
        <v>116</v>
      </c>
      <c r="E31" s="3" t="s">
        <v>26</v>
      </c>
      <c r="F31" s="3" t="s">
        <v>26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  <c r="M31" s="3" t="s">
        <v>117</v>
      </c>
    </row>
    <row r="32" spans="3:13" ht="12.75" x14ac:dyDescent="0.2">
      <c r="C32" s="3" t="s">
        <v>118</v>
      </c>
      <c r="D32" s="3" t="s">
        <v>26</v>
      </c>
      <c r="E32" s="3" t="s">
        <v>26</v>
      </c>
      <c r="F32" s="3" t="s">
        <v>26</v>
      </c>
      <c r="G32" s="3" t="s">
        <v>26</v>
      </c>
      <c r="H32" s="3" t="s">
        <v>26</v>
      </c>
      <c r="I32" s="3" t="s">
        <v>26</v>
      </c>
      <c r="J32" s="3" t="s">
        <v>119</v>
      </c>
      <c r="K32" s="3" t="s">
        <v>120</v>
      </c>
      <c r="L32" s="3">
        <v>292</v>
      </c>
      <c r="M32" s="3">
        <v>753</v>
      </c>
    </row>
    <row r="33" spans="3:13" ht="12.75" x14ac:dyDescent="0.2">
      <c r="C33" s="3" t="s">
        <v>121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 t="s">
        <v>122</v>
      </c>
      <c r="K33" s="3" t="s">
        <v>123</v>
      </c>
      <c r="L33" s="3" t="s">
        <v>124</v>
      </c>
      <c r="M33" s="3" t="s">
        <v>125</v>
      </c>
    </row>
    <row r="34" spans="3:13" ht="12.75" x14ac:dyDescent="0.2">
      <c r="C34" s="3" t="s">
        <v>126</v>
      </c>
      <c r="D34" s="3" t="s">
        <v>127</v>
      </c>
      <c r="E34" s="3">
        <v>0</v>
      </c>
      <c r="F34" s="3">
        <v>0</v>
      </c>
      <c r="G34" s="3" t="s">
        <v>128</v>
      </c>
      <c r="H34" s="3" t="s">
        <v>129</v>
      </c>
      <c r="I34" s="3" t="s">
        <v>130</v>
      </c>
      <c r="J34" s="3" t="s">
        <v>131</v>
      </c>
      <c r="K34" s="3" t="s">
        <v>132</v>
      </c>
      <c r="L34" s="3" t="s">
        <v>133</v>
      </c>
      <c r="M34" s="3" t="s">
        <v>134</v>
      </c>
    </row>
    <row r="35" spans="3:13" ht="12.75" x14ac:dyDescent="0.2">
      <c r="C35" s="3" t="s">
        <v>135</v>
      </c>
      <c r="D35" s="3" t="s">
        <v>136</v>
      </c>
      <c r="E35" s="3" t="s">
        <v>105</v>
      </c>
      <c r="F35" s="3" t="s">
        <v>106</v>
      </c>
      <c r="G35" s="3" t="s">
        <v>137</v>
      </c>
      <c r="H35" s="3" t="s">
        <v>138</v>
      </c>
      <c r="I35" s="3" t="s">
        <v>139</v>
      </c>
      <c r="J35" s="3" t="s">
        <v>140</v>
      </c>
      <c r="K35" s="3" t="s">
        <v>141</v>
      </c>
      <c r="L35" s="3" t="s">
        <v>142</v>
      </c>
      <c r="M35" s="3" t="s">
        <v>143</v>
      </c>
    </row>
    <row r="36" spans="3:13" ht="12.75" x14ac:dyDescent="0.2"/>
    <row r="37" spans="3:13" ht="12.75" x14ac:dyDescent="0.2">
      <c r="C37" s="3" t="s">
        <v>144</v>
      </c>
      <c r="D37" s="3" t="s">
        <v>26</v>
      </c>
      <c r="E37" s="3" t="s">
        <v>145</v>
      </c>
      <c r="F37" s="3" t="s">
        <v>146</v>
      </c>
      <c r="G37" s="3" t="s">
        <v>147</v>
      </c>
      <c r="H37" s="3" t="s">
        <v>148</v>
      </c>
      <c r="I37" s="3" t="s">
        <v>149</v>
      </c>
      <c r="J37" s="3" t="s">
        <v>150</v>
      </c>
      <c r="K37" s="3" t="s">
        <v>151</v>
      </c>
      <c r="L37" s="3" t="s">
        <v>152</v>
      </c>
      <c r="M37" s="3" t="s">
        <v>153</v>
      </c>
    </row>
    <row r="38" spans="3:13" ht="12.75" x14ac:dyDescent="0.2">
      <c r="C38" s="3" t="s">
        <v>154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26</v>
      </c>
      <c r="I38" s="3" t="s">
        <v>26</v>
      </c>
      <c r="J38" s="3" t="s">
        <v>155</v>
      </c>
      <c r="K38" s="3" t="s">
        <v>156</v>
      </c>
      <c r="L38" s="3" t="s">
        <v>157</v>
      </c>
      <c r="M38" s="3" t="s">
        <v>158</v>
      </c>
    </row>
    <row r="39" spans="3:13" ht="12.75" x14ac:dyDescent="0.2">
      <c r="C39" s="3" t="s">
        <v>159</v>
      </c>
      <c r="D39" s="3" t="s">
        <v>160</v>
      </c>
      <c r="E39" s="3" t="s">
        <v>161</v>
      </c>
      <c r="F39" s="3" t="s">
        <v>162</v>
      </c>
      <c r="G39" s="3" t="s">
        <v>163</v>
      </c>
      <c r="H39" s="3" t="s">
        <v>164</v>
      </c>
      <c r="I39" s="3" t="s">
        <v>165</v>
      </c>
      <c r="J39" s="3" t="s">
        <v>166</v>
      </c>
      <c r="K39" s="3" t="s">
        <v>167</v>
      </c>
      <c r="L39" s="3" t="s">
        <v>168</v>
      </c>
      <c r="M39" s="3" t="s">
        <v>169</v>
      </c>
    </row>
    <row r="40" spans="3:13" ht="12.75" x14ac:dyDescent="0.2">
      <c r="C40" s="3" t="s">
        <v>170</v>
      </c>
      <c r="D40" s="3" t="s">
        <v>171</v>
      </c>
      <c r="E40" s="3" t="s">
        <v>172</v>
      </c>
      <c r="F40" s="3" t="s">
        <v>173</v>
      </c>
      <c r="G40" s="3" t="s">
        <v>174</v>
      </c>
      <c r="H40" s="3" t="s">
        <v>175</v>
      </c>
      <c r="I40" s="3" t="s">
        <v>176</v>
      </c>
      <c r="J40" s="3" t="s">
        <v>177</v>
      </c>
      <c r="K40" s="3" t="s">
        <v>178</v>
      </c>
      <c r="L40" s="3" t="s">
        <v>179</v>
      </c>
      <c r="M40" s="3" t="s">
        <v>180</v>
      </c>
    </row>
    <row r="41" spans="3:13" ht="12.75" x14ac:dyDescent="0.2"/>
    <row r="42" spans="3:13" ht="12.75" x14ac:dyDescent="0.2">
      <c r="C42" s="3" t="s">
        <v>181</v>
      </c>
      <c r="D42" s="3" t="s">
        <v>182</v>
      </c>
      <c r="E42" s="3" t="s">
        <v>183</v>
      </c>
      <c r="F42" s="3" t="s">
        <v>184</v>
      </c>
      <c r="G42" s="3" t="s">
        <v>185</v>
      </c>
      <c r="H42" s="3" t="s">
        <v>186</v>
      </c>
      <c r="I42" s="3" t="s">
        <v>187</v>
      </c>
      <c r="J42" s="3" t="s">
        <v>188</v>
      </c>
      <c r="K42" s="3" t="s">
        <v>189</v>
      </c>
      <c r="L42" s="3" t="s">
        <v>190</v>
      </c>
      <c r="M42" s="3" t="s">
        <v>191</v>
      </c>
    </row>
    <row r="43" spans="3:13" ht="12.75" x14ac:dyDescent="0.2">
      <c r="C43" s="3" t="s">
        <v>192</v>
      </c>
      <c r="D43" s="3" t="s">
        <v>193</v>
      </c>
      <c r="E43" s="3" t="s">
        <v>194</v>
      </c>
      <c r="F43" s="3" t="s">
        <v>195</v>
      </c>
      <c r="G43" s="3" t="s">
        <v>196</v>
      </c>
      <c r="H43" s="3" t="s">
        <v>197</v>
      </c>
      <c r="I43" s="3" t="s">
        <v>198</v>
      </c>
      <c r="J43" s="3" t="s">
        <v>199</v>
      </c>
      <c r="K43" s="3" t="s">
        <v>200</v>
      </c>
      <c r="L43" s="3" t="s">
        <v>201</v>
      </c>
      <c r="M43" s="3" t="s">
        <v>202</v>
      </c>
    </row>
    <row r="44" spans="3:13" ht="12.75" x14ac:dyDescent="0.2">
      <c r="C44" s="3" t="s">
        <v>203</v>
      </c>
      <c r="D44" s="3" t="s">
        <v>204</v>
      </c>
      <c r="E44" s="3" t="s">
        <v>205</v>
      </c>
      <c r="F44" s="3" t="s">
        <v>206</v>
      </c>
      <c r="G44" s="3" t="s">
        <v>207</v>
      </c>
      <c r="H44" s="3" t="s">
        <v>208</v>
      </c>
      <c r="I44" s="3" t="s">
        <v>209</v>
      </c>
      <c r="J44" s="3" t="s">
        <v>210</v>
      </c>
      <c r="K44" s="3" t="s">
        <v>211</v>
      </c>
      <c r="L44" s="3" t="s">
        <v>212</v>
      </c>
      <c r="M44" s="3" t="s">
        <v>213</v>
      </c>
    </row>
    <row r="45" spans="3:13" ht="12.75" x14ac:dyDescent="0.2">
      <c r="C45" s="3" t="s">
        <v>214</v>
      </c>
      <c r="D45" s="3" t="s">
        <v>26</v>
      </c>
      <c r="E45" s="3" t="s">
        <v>26</v>
      </c>
      <c r="F45" s="3" t="s">
        <v>26</v>
      </c>
      <c r="G45" s="3" t="s">
        <v>26</v>
      </c>
      <c r="H45" s="3" t="s">
        <v>26</v>
      </c>
      <c r="I45" s="3" t="s">
        <v>215</v>
      </c>
      <c r="J45" s="3">
        <v>-969</v>
      </c>
      <c r="K45" s="3">
        <v>-703</v>
      </c>
      <c r="L45" s="3" t="s">
        <v>216</v>
      </c>
      <c r="M45" s="3" t="s">
        <v>217</v>
      </c>
    </row>
    <row r="46" spans="3:13" ht="12.75" x14ac:dyDescent="0.2">
      <c r="C46" s="3" t="s">
        <v>218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219</v>
      </c>
      <c r="D47" s="3" t="s">
        <v>220</v>
      </c>
      <c r="E47" s="3" t="s">
        <v>221</v>
      </c>
      <c r="F47" s="3" t="s">
        <v>222</v>
      </c>
      <c r="G47" s="3" t="s">
        <v>223</v>
      </c>
      <c r="H47" s="3" t="s">
        <v>224</v>
      </c>
      <c r="I47" s="3" t="s">
        <v>225</v>
      </c>
      <c r="J47" s="3" t="s">
        <v>226</v>
      </c>
      <c r="K47" s="3" t="s">
        <v>227</v>
      </c>
      <c r="L47" s="3" t="s">
        <v>228</v>
      </c>
      <c r="M47" s="3" t="s">
        <v>229</v>
      </c>
    </row>
    <row r="48" spans="3:13" ht="12.75" x14ac:dyDescent="0.2">
      <c r="C48" s="3" t="s">
        <v>230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26</v>
      </c>
      <c r="I48" s="3" t="s">
        <v>26</v>
      </c>
      <c r="J48" s="3" t="s">
        <v>26</v>
      </c>
      <c r="K48" s="3" t="s">
        <v>26</v>
      </c>
      <c r="L48" s="3" t="s">
        <v>26</v>
      </c>
      <c r="M48" s="3" t="s">
        <v>26</v>
      </c>
    </row>
    <row r="49" spans="3:13" ht="12.75" x14ac:dyDescent="0.2">
      <c r="C49" s="3" t="s">
        <v>231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26</v>
      </c>
      <c r="I49" s="3" t="s">
        <v>26</v>
      </c>
      <c r="J49" s="3" t="s">
        <v>26</v>
      </c>
      <c r="K49" s="3" t="s">
        <v>26</v>
      </c>
      <c r="L49" s="3" t="s">
        <v>26</v>
      </c>
      <c r="M49" s="3" t="s">
        <v>26</v>
      </c>
    </row>
    <row r="50" spans="3:13" ht="12.75" x14ac:dyDescent="0.2">
      <c r="C50" s="3" t="s">
        <v>232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233</v>
      </c>
      <c r="D51" s="3" t="s">
        <v>220</v>
      </c>
      <c r="E51" s="3" t="s">
        <v>221</v>
      </c>
      <c r="F51" s="3" t="s">
        <v>222</v>
      </c>
      <c r="G51" s="3" t="s">
        <v>223</v>
      </c>
      <c r="H51" s="3" t="s">
        <v>224</v>
      </c>
      <c r="I51" s="3" t="s">
        <v>225</v>
      </c>
      <c r="J51" s="3" t="s">
        <v>226</v>
      </c>
      <c r="K51" s="3" t="s">
        <v>227</v>
      </c>
      <c r="L51" s="3" t="s">
        <v>228</v>
      </c>
      <c r="M51" s="3" t="s">
        <v>229</v>
      </c>
    </row>
    <row r="52" spans="3:13" ht="12.75" x14ac:dyDescent="0.2"/>
    <row r="53" spans="3:13" ht="12.75" x14ac:dyDescent="0.2">
      <c r="C53" s="3" t="s">
        <v>234</v>
      </c>
      <c r="D53" s="3" t="s">
        <v>93</v>
      </c>
      <c r="E53" s="3" t="s">
        <v>94</v>
      </c>
      <c r="F53" s="3" t="s">
        <v>95</v>
      </c>
      <c r="G53" s="3" t="s">
        <v>96</v>
      </c>
      <c r="H53" s="3" t="s">
        <v>97</v>
      </c>
      <c r="I53" s="3" t="s">
        <v>98</v>
      </c>
      <c r="J53" s="3" t="s">
        <v>99</v>
      </c>
      <c r="K53" s="3" t="s">
        <v>100</v>
      </c>
      <c r="L53" s="3" t="s">
        <v>101</v>
      </c>
      <c r="M53" s="3" t="s">
        <v>102</v>
      </c>
    </row>
    <row r="54" spans="3:13" ht="12.75" x14ac:dyDescent="0.2"/>
    <row r="55" spans="3:13" ht="12.75" x14ac:dyDescent="0.2">
      <c r="C55" s="3" t="s">
        <v>235</v>
      </c>
      <c r="D55" s="3" t="s">
        <v>26</v>
      </c>
      <c r="E55" s="3">
        <v>830.10400000000004</v>
      </c>
      <c r="F55" s="3" t="s">
        <v>26</v>
      </c>
      <c r="G55" s="3" t="s">
        <v>26</v>
      </c>
      <c r="H55" s="3" t="s">
        <v>26</v>
      </c>
      <c r="I55" s="3" t="s">
        <v>26</v>
      </c>
      <c r="J55" s="3" t="s">
        <v>26</v>
      </c>
      <c r="K55" s="3" t="s">
        <v>26</v>
      </c>
      <c r="L55" s="3" t="s">
        <v>26</v>
      </c>
      <c r="M55" s="3" t="s">
        <v>26</v>
      </c>
    </row>
    <row r="56" spans="3:13" ht="12.75" x14ac:dyDescent="0.2">
      <c r="C56" s="3" t="s">
        <v>236</v>
      </c>
      <c r="D56" s="3" t="s">
        <v>116</v>
      </c>
      <c r="E56" s="3" t="s">
        <v>145</v>
      </c>
      <c r="F56" s="3" t="s">
        <v>146</v>
      </c>
      <c r="G56" s="3" t="s">
        <v>147</v>
      </c>
      <c r="H56" s="3" t="s">
        <v>148</v>
      </c>
      <c r="I56" s="3" t="s">
        <v>149</v>
      </c>
      <c r="J56" s="3" t="s">
        <v>237</v>
      </c>
      <c r="K56" s="3" t="s">
        <v>238</v>
      </c>
      <c r="L56" s="3" t="s">
        <v>239</v>
      </c>
      <c r="M56" s="3" t="s">
        <v>240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FE4A-DD45-4842-81CB-74335B2068BF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241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242</v>
      </c>
      <c r="D12" s="3" t="s">
        <v>243</v>
      </c>
      <c r="E12" s="3" t="s">
        <v>244</v>
      </c>
      <c r="F12" s="3" t="s">
        <v>245</v>
      </c>
      <c r="G12" s="3" t="s">
        <v>246</v>
      </c>
      <c r="H12" s="3" t="s">
        <v>247</v>
      </c>
      <c r="I12" s="3" t="s">
        <v>248</v>
      </c>
      <c r="J12" s="3" t="s">
        <v>249</v>
      </c>
      <c r="K12" s="3" t="s">
        <v>250</v>
      </c>
      <c r="L12" s="3" t="s">
        <v>251</v>
      </c>
      <c r="M12" s="3" t="s">
        <v>252</v>
      </c>
    </row>
    <row r="13" spans="3:13" x14ac:dyDescent="0.2">
      <c r="C13" s="3" t="s">
        <v>253</v>
      </c>
      <c r="D13" s="3" t="s">
        <v>254</v>
      </c>
      <c r="E13" s="3" t="s">
        <v>255</v>
      </c>
      <c r="F13" s="3" t="s">
        <v>256</v>
      </c>
      <c r="G13" s="3" t="s">
        <v>257</v>
      </c>
      <c r="H13" s="3" t="s">
        <v>258</v>
      </c>
      <c r="I13" s="3" t="s">
        <v>259</v>
      </c>
      <c r="J13" s="3" t="s">
        <v>260</v>
      </c>
      <c r="K13" s="3" t="s">
        <v>261</v>
      </c>
      <c r="L13" s="3" t="s">
        <v>262</v>
      </c>
      <c r="M13" s="3" t="s">
        <v>263</v>
      </c>
    </row>
    <row r="15" spans="3:13" x14ac:dyDescent="0.2">
      <c r="C15" s="3" t="s">
        <v>264</v>
      </c>
      <c r="D15" s="3" t="s">
        <v>265</v>
      </c>
      <c r="E15" s="3" t="s">
        <v>266</v>
      </c>
      <c r="F15" s="3" t="s">
        <v>267</v>
      </c>
      <c r="G15" s="3" t="s">
        <v>268</v>
      </c>
      <c r="H15" s="3" t="s">
        <v>269</v>
      </c>
      <c r="I15" s="3" t="s">
        <v>270</v>
      </c>
      <c r="J15" s="3" t="s">
        <v>271</v>
      </c>
      <c r="K15" s="3" t="s">
        <v>272</v>
      </c>
      <c r="L15" s="3" t="s">
        <v>273</v>
      </c>
      <c r="M15" s="3" t="s">
        <v>274</v>
      </c>
    </row>
    <row r="16" spans="3:13" x14ac:dyDescent="0.2">
      <c r="C16" s="3" t="s">
        <v>275</v>
      </c>
      <c r="D16" s="3" t="s">
        <v>276</v>
      </c>
      <c r="E16" s="3" t="s">
        <v>277</v>
      </c>
      <c r="F16" s="3" t="s">
        <v>278</v>
      </c>
      <c r="G16" s="3" t="s">
        <v>279</v>
      </c>
      <c r="H16" s="3" t="s">
        <v>280</v>
      </c>
      <c r="I16" s="3" t="s">
        <v>281</v>
      </c>
      <c r="J16" s="3" t="s">
        <v>282</v>
      </c>
      <c r="K16" s="3" t="s">
        <v>283</v>
      </c>
      <c r="L16" s="3" t="s">
        <v>284</v>
      </c>
      <c r="M16" s="3" t="s">
        <v>285</v>
      </c>
    </row>
    <row r="17" spans="3:13" x14ac:dyDescent="0.2">
      <c r="C17" s="3" t="s">
        <v>286</v>
      </c>
      <c r="D17" s="3" t="s">
        <v>287</v>
      </c>
      <c r="E17" s="3" t="s">
        <v>288</v>
      </c>
      <c r="F17" s="3" t="s">
        <v>289</v>
      </c>
      <c r="G17" s="3" t="s">
        <v>290</v>
      </c>
      <c r="H17" s="3" t="s">
        <v>291</v>
      </c>
      <c r="I17" s="3" t="s">
        <v>292</v>
      </c>
      <c r="J17" s="3" t="s">
        <v>292</v>
      </c>
      <c r="K17" s="3" t="s">
        <v>293</v>
      </c>
      <c r="L17" s="3" t="s">
        <v>294</v>
      </c>
      <c r="M17" s="3" t="s">
        <v>295</v>
      </c>
    </row>
    <row r="19" spans="3:13" x14ac:dyDescent="0.2">
      <c r="C19" s="3" t="s">
        <v>296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297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298</v>
      </c>
      <c r="D21" s="3" t="s">
        <v>299</v>
      </c>
      <c r="E21" s="3" t="s">
        <v>300</v>
      </c>
      <c r="F21" s="3" t="s">
        <v>301</v>
      </c>
      <c r="G21" s="3" t="s">
        <v>302</v>
      </c>
      <c r="H21" s="3" t="s">
        <v>303</v>
      </c>
      <c r="I21" s="3" t="s">
        <v>304</v>
      </c>
      <c r="J21" s="3" t="s">
        <v>305</v>
      </c>
      <c r="K21" s="3" t="s">
        <v>306</v>
      </c>
      <c r="L21" s="3" t="s">
        <v>307</v>
      </c>
      <c r="M21" s="3" t="s">
        <v>308</v>
      </c>
    </row>
    <row r="22" spans="3:13" x14ac:dyDescent="0.2">
      <c r="C22" s="3" t="s">
        <v>309</v>
      </c>
      <c r="D22" s="3" t="s">
        <v>310</v>
      </c>
      <c r="E22" s="3" t="s">
        <v>311</v>
      </c>
      <c r="F22" s="3" t="s">
        <v>312</v>
      </c>
      <c r="G22" s="3" t="s">
        <v>313</v>
      </c>
      <c r="H22" s="3" t="s">
        <v>314</v>
      </c>
      <c r="I22" s="3" t="s">
        <v>315</v>
      </c>
      <c r="J22" s="3" t="s">
        <v>316</v>
      </c>
      <c r="K22" s="3" t="s">
        <v>317</v>
      </c>
      <c r="L22" s="3" t="s">
        <v>318</v>
      </c>
      <c r="M22" s="3" t="s">
        <v>319</v>
      </c>
    </row>
    <row r="23" spans="3:13" x14ac:dyDescent="0.2">
      <c r="C23" s="3" t="s">
        <v>320</v>
      </c>
      <c r="D23" s="3" t="s">
        <v>321</v>
      </c>
      <c r="E23" s="3" t="s">
        <v>322</v>
      </c>
      <c r="F23" s="3" t="s">
        <v>323</v>
      </c>
      <c r="G23" s="3" t="s">
        <v>324</v>
      </c>
      <c r="H23" s="3" t="s">
        <v>325</v>
      </c>
      <c r="I23" s="3" t="s">
        <v>326</v>
      </c>
      <c r="J23" s="3" t="s">
        <v>327</v>
      </c>
      <c r="K23" s="3" t="s">
        <v>328</v>
      </c>
      <c r="L23" s="3" t="s">
        <v>329</v>
      </c>
      <c r="M23" s="3" t="s">
        <v>330</v>
      </c>
    </row>
    <row r="24" spans="3:13" x14ac:dyDescent="0.2">
      <c r="C24" s="3" t="s">
        <v>331</v>
      </c>
      <c r="D24" s="3" t="s">
        <v>332</v>
      </c>
      <c r="E24" s="3" t="s">
        <v>333</v>
      </c>
      <c r="F24" s="3" t="s">
        <v>334</v>
      </c>
      <c r="G24" s="3" t="s">
        <v>335</v>
      </c>
      <c r="H24" s="3" t="s">
        <v>336</v>
      </c>
      <c r="I24" s="3" t="s">
        <v>337</v>
      </c>
      <c r="J24" s="3" t="s">
        <v>338</v>
      </c>
      <c r="K24" s="3" t="s">
        <v>339</v>
      </c>
      <c r="L24" s="3" t="s">
        <v>340</v>
      </c>
      <c r="M24" s="3" t="s">
        <v>341</v>
      </c>
    </row>
    <row r="26" spans="3:13" x14ac:dyDescent="0.2">
      <c r="C26" s="3" t="s">
        <v>342</v>
      </c>
      <c r="D26" s="3" t="s">
        <v>343</v>
      </c>
      <c r="E26" s="3" t="s">
        <v>344</v>
      </c>
      <c r="F26" s="3" t="s">
        <v>345</v>
      </c>
      <c r="G26" s="3" t="s">
        <v>346</v>
      </c>
      <c r="H26" s="3" t="s">
        <v>347</v>
      </c>
      <c r="I26" s="3" t="s">
        <v>348</v>
      </c>
      <c r="J26" s="3" t="s">
        <v>349</v>
      </c>
      <c r="K26" s="3" t="s">
        <v>350</v>
      </c>
      <c r="L26" s="3" t="s">
        <v>351</v>
      </c>
      <c r="M26" s="3" t="s">
        <v>352</v>
      </c>
    </row>
    <row r="27" spans="3:13" x14ac:dyDescent="0.2">
      <c r="C27" s="3" t="s">
        <v>353</v>
      </c>
      <c r="D27" s="3" t="s">
        <v>354</v>
      </c>
      <c r="E27" s="3" t="s">
        <v>355</v>
      </c>
      <c r="F27" s="3" t="s">
        <v>356</v>
      </c>
      <c r="G27" s="3" t="s">
        <v>357</v>
      </c>
      <c r="H27" s="3" t="s">
        <v>358</v>
      </c>
      <c r="I27" s="3" t="s">
        <v>359</v>
      </c>
      <c r="J27" s="3" t="s">
        <v>360</v>
      </c>
      <c r="K27" s="3" t="s">
        <v>361</v>
      </c>
      <c r="L27" s="3" t="s">
        <v>362</v>
      </c>
      <c r="M27" s="3" t="s">
        <v>363</v>
      </c>
    </row>
    <row r="28" spans="3:13" x14ac:dyDescent="0.2">
      <c r="C28" s="3" t="s">
        <v>364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365</v>
      </c>
      <c r="D29" s="3" t="s">
        <v>366</v>
      </c>
      <c r="E29" s="3" t="s">
        <v>367</v>
      </c>
      <c r="F29" s="3" t="s">
        <v>368</v>
      </c>
      <c r="G29" s="3" t="s">
        <v>369</v>
      </c>
      <c r="H29" s="3" t="s">
        <v>370</v>
      </c>
      <c r="I29" s="3" t="s">
        <v>371</v>
      </c>
      <c r="J29" s="3" t="s">
        <v>372</v>
      </c>
      <c r="K29" s="3" t="s">
        <v>373</v>
      </c>
      <c r="L29" s="3" t="s">
        <v>374</v>
      </c>
      <c r="M29" s="3" t="s">
        <v>375</v>
      </c>
    </row>
    <row r="30" spans="3:13" x14ac:dyDescent="0.2">
      <c r="C30" s="3" t="s">
        <v>376</v>
      </c>
      <c r="D30" s="3" t="s">
        <v>377</v>
      </c>
      <c r="E30" s="3" t="s">
        <v>378</v>
      </c>
      <c r="F30" s="3" t="s">
        <v>379</v>
      </c>
      <c r="G30" s="3" t="s">
        <v>380</v>
      </c>
      <c r="H30" s="3" t="s">
        <v>381</v>
      </c>
      <c r="I30" s="3" t="s">
        <v>382</v>
      </c>
      <c r="J30" s="3" t="s">
        <v>383</v>
      </c>
      <c r="K30" s="3" t="s">
        <v>384</v>
      </c>
      <c r="L30" s="3" t="s">
        <v>385</v>
      </c>
      <c r="M30" s="3" t="s">
        <v>386</v>
      </c>
    </row>
    <row r="32" spans="3:13" x14ac:dyDescent="0.2">
      <c r="C32" s="3" t="s">
        <v>387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388</v>
      </c>
      <c r="D33" s="3" t="s">
        <v>377</v>
      </c>
      <c r="E33" s="3" t="s">
        <v>378</v>
      </c>
      <c r="F33" s="3" t="s">
        <v>379</v>
      </c>
      <c r="G33" s="3" t="s">
        <v>380</v>
      </c>
      <c r="H33" s="3" t="s">
        <v>381</v>
      </c>
      <c r="I33" s="3" t="s">
        <v>382</v>
      </c>
      <c r="J33" s="3" t="s">
        <v>383</v>
      </c>
      <c r="K33" s="3" t="s">
        <v>384</v>
      </c>
      <c r="L33" s="3" t="s">
        <v>385</v>
      </c>
      <c r="M33" s="3" t="s">
        <v>386</v>
      </c>
    </row>
    <row r="35" spans="3:13" x14ac:dyDescent="0.2">
      <c r="C35" s="3" t="s">
        <v>389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390</v>
      </c>
      <c r="D36" s="3" t="s">
        <v>377</v>
      </c>
      <c r="E36" s="3" t="s">
        <v>378</v>
      </c>
      <c r="F36" s="3" t="s">
        <v>379</v>
      </c>
      <c r="G36" s="3" t="s">
        <v>380</v>
      </c>
      <c r="H36" s="3" t="s">
        <v>381</v>
      </c>
      <c r="I36" s="3" t="s">
        <v>382</v>
      </c>
      <c r="J36" s="3" t="s">
        <v>383</v>
      </c>
      <c r="K36" s="3" t="s">
        <v>384</v>
      </c>
      <c r="L36" s="3" t="s">
        <v>385</v>
      </c>
      <c r="M36" s="3" t="s">
        <v>386</v>
      </c>
    </row>
    <row r="38" spans="3:13" x14ac:dyDescent="0.2">
      <c r="C38" s="3" t="s">
        <v>391</v>
      </c>
      <c r="D38" s="3">
        <v>0.44</v>
      </c>
      <c r="E38" s="3">
        <v>-0.4</v>
      </c>
      <c r="F38" s="3">
        <v>-0.19</v>
      </c>
      <c r="G38" s="3">
        <v>-0.23</v>
      </c>
      <c r="H38" s="3">
        <v>-6.2E-2</v>
      </c>
      <c r="I38" s="3">
        <v>0.17</v>
      </c>
      <c r="J38" s="3">
        <v>-0.17</v>
      </c>
      <c r="K38" s="3">
        <v>-1.4</v>
      </c>
      <c r="L38" s="3">
        <v>1.1000000000000001</v>
      </c>
      <c r="M38" s="3">
        <v>0.75</v>
      </c>
    </row>
    <row r="39" spans="3:13" x14ac:dyDescent="0.2">
      <c r="C39" s="3" t="s">
        <v>392</v>
      </c>
      <c r="D39" s="3">
        <v>0.44</v>
      </c>
      <c r="E39" s="3">
        <v>-0.4</v>
      </c>
      <c r="F39" s="3">
        <v>-0.19</v>
      </c>
      <c r="G39" s="3">
        <v>-0.23</v>
      </c>
      <c r="H39" s="3">
        <v>-6.2E-2</v>
      </c>
      <c r="I39" s="3">
        <v>0.16</v>
      </c>
      <c r="J39" s="3">
        <v>-0.17</v>
      </c>
      <c r="K39" s="3">
        <v>-1.4</v>
      </c>
      <c r="L39" s="3">
        <v>1.08</v>
      </c>
      <c r="M39" s="3">
        <v>0.74</v>
      </c>
    </row>
    <row r="40" spans="3:13" x14ac:dyDescent="0.2">
      <c r="C40" s="3" t="s">
        <v>393</v>
      </c>
      <c r="D40" s="3" t="s">
        <v>394</v>
      </c>
      <c r="E40" s="3" t="s">
        <v>395</v>
      </c>
      <c r="F40" s="3" t="s">
        <v>396</v>
      </c>
      <c r="G40" s="3" t="s">
        <v>397</v>
      </c>
      <c r="H40" s="3" t="s">
        <v>398</v>
      </c>
      <c r="I40" s="3" t="s">
        <v>399</v>
      </c>
      <c r="J40" s="3" t="s">
        <v>400</v>
      </c>
      <c r="K40" s="3" t="s">
        <v>401</v>
      </c>
      <c r="L40" s="3" t="s">
        <v>402</v>
      </c>
      <c r="M40" s="3" t="s">
        <v>403</v>
      </c>
    </row>
    <row r="41" spans="3:13" x14ac:dyDescent="0.2">
      <c r="C41" s="3" t="s">
        <v>404</v>
      </c>
      <c r="D41" s="3" t="s">
        <v>405</v>
      </c>
      <c r="E41" s="3" t="s">
        <v>395</v>
      </c>
      <c r="F41" s="3" t="s">
        <v>396</v>
      </c>
      <c r="G41" s="3" t="s">
        <v>397</v>
      </c>
      <c r="H41" s="3" t="s">
        <v>398</v>
      </c>
      <c r="I41" s="3" t="s">
        <v>406</v>
      </c>
      <c r="J41" s="3" t="s">
        <v>400</v>
      </c>
      <c r="K41" s="3" t="s">
        <v>401</v>
      </c>
      <c r="L41" s="3" t="s">
        <v>407</v>
      </c>
      <c r="M41" s="3" t="s">
        <v>408</v>
      </c>
    </row>
    <row r="43" spans="3:13" x14ac:dyDescent="0.2">
      <c r="C43" s="3" t="s">
        <v>409</v>
      </c>
      <c r="D43" s="3" t="s">
        <v>410</v>
      </c>
      <c r="E43" s="3" t="s">
        <v>411</v>
      </c>
      <c r="F43" s="3" t="s">
        <v>412</v>
      </c>
      <c r="G43" s="3" t="s">
        <v>413</v>
      </c>
      <c r="H43" s="3" t="s">
        <v>414</v>
      </c>
      <c r="I43" s="3" t="s">
        <v>415</v>
      </c>
      <c r="J43" s="3" t="s">
        <v>416</v>
      </c>
      <c r="K43" s="3" t="s">
        <v>417</v>
      </c>
      <c r="L43" s="3" t="s">
        <v>418</v>
      </c>
      <c r="M43" s="3" t="s">
        <v>419</v>
      </c>
    </row>
    <row r="44" spans="3:13" x14ac:dyDescent="0.2">
      <c r="C44" s="3" t="s">
        <v>420</v>
      </c>
      <c r="D44" s="3" t="s">
        <v>421</v>
      </c>
      <c r="E44" s="3" t="s">
        <v>422</v>
      </c>
      <c r="F44" s="3" t="s">
        <v>423</v>
      </c>
      <c r="G44" s="3" t="s">
        <v>424</v>
      </c>
      <c r="H44" s="3" t="s">
        <v>425</v>
      </c>
      <c r="I44" s="3" t="s">
        <v>426</v>
      </c>
      <c r="J44" s="3" t="s">
        <v>427</v>
      </c>
      <c r="K44" s="3" t="s">
        <v>428</v>
      </c>
      <c r="L44" s="3" t="s">
        <v>429</v>
      </c>
      <c r="M44" s="3" t="s">
        <v>430</v>
      </c>
    </row>
    <row r="46" spans="3:13" x14ac:dyDescent="0.2">
      <c r="C46" s="3" t="s">
        <v>431</v>
      </c>
      <c r="D46" s="3" t="s">
        <v>432</v>
      </c>
      <c r="E46" s="3" t="s">
        <v>433</v>
      </c>
      <c r="F46" s="3" t="s">
        <v>434</v>
      </c>
      <c r="G46" s="3" t="s">
        <v>435</v>
      </c>
      <c r="H46" s="3" t="s">
        <v>436</v>
      </c>
      <c r="I46" s="3" t="s">
        <v>437</v>
      </c>
      <c r="J46" s="3" t="s">
        <v>438</v>
      </c>
      <c r="K46" s="3" t="s">
        <v>439</v>
      </c>
      <c r="L46" s="3" t="s">
        <v>440</v>
      </c>
      <c r="M46" s="3" t="s">
        <v>441</v>
      </c>
    </row>
    <row r="47" spans="3:13" x14ac:dyDescent="0.2">
      <c r="C47" s="3" t="s">
        <v>442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443</v>
      </c>
      <c r="D48" s="3" t="s">
        <v>421</v>
      </c>
      <c r="E48" s="3" t="s">
        <v>422</v>
      </c>
      <c r="F48" s="3" t="s">
        <v>423</v>
      </c>
      <c r="G48" s="3" t="s">
        <v>424</v>
      </c>
      <c r="H48" s="3" t="s">
        <v>425</v>
      </c>
      <c r="I48" s="3" t="s">
        <v>426</v>
      </c>
      <c r="J48" s="3" t="s">
        <v>427</v>
      </c>
      <c r="K48" s="3" t="s">
        <v>428</v>
      </c>
      <c r="L48" s="3" t="s">
        <v>429</v>
      </c>
      <c r="M48" s="3" t="s">
        <v>430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02F-2F01-4355-8786-FE398B6B3B46}">
  <dimension ref="C1:M41"/>
  <sheetViews>
    <sheetView workbookViewId="0">
      <selection activeCell="D30" activeCellId="2" sqref="H30 E30 D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444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388</v>
      </c>
      <c r="D12" s="3" t="s">
        <v>377</v>
      </c>
      <c r="E12" s="3" t="s">
        <v>378</v>
      </c>
      <c r="F12" s="3" t="s">
        <v>379</v>
      </c>
      <c r="G12" s="3" t="s">
        <v>380</v>
      </c>
      <c r="H12" s="3" t="s">
        <v>381</v>
      </c>
      <c r="I12" s="3" t="s">
        <v>382</v>
      </c>
      <c r="J12" s="3" t="s">
        <v>383</v>
      </c>
      <c r="K12" s="3" t="s">
        <v>384</v>
      </c>
      <c r="L12" s="3" t="s">
        <v>385</v>
      </c>
      <c r="M12" s="3" t="s">
        <v>386</v>
      </c>
    </row>
    <row r="13" spans="3:13" x14ac:dyDescent="0.2">
      <c r="C13" s="3" t="s">
        <v>445</v>
      </c>
      <c r="D13" s="3" t="s">
        <v>446</v>
      </c>
      <c r="E13" s="3" t="s">
        <v>447</v>
      </c>
      <c r="F13" s="3" t="s">
        <v>448</v>
      </c>
      <c r="G13" s="3" t="s">
        <v>449</v>
      </c>
      <c r="H13" s="3" t="s">
        <v>450</v>
      </c>
      <c r="I13" s="3" t="s">
        <v>451</v>
      </c>
      <c r="J13" s="3" t="s">
        <v>452</v>
      </c>
      <c r="K13" s="3" t="s">
        <v>453</v>
      </c>
      <c r="L13" s="3" t="s">
        <v>454</v>
      </c>
      <c r="M13" s="3" t="s">
        <v>455</v>
      </c>
    </row>
    <row r="14" spans="3:13" x14ac:dyDescent="0.2">
      <c r="C14" s="3" t="s">
        <v>456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457</v>
      </c>
      <c r="D15" s="3" t="s">
        <v>458</v>
      </c>
      <c r="E15" s="3" t="s">
        <v>459</v>
      </c>
      <c r="F15" s="3" t="s">
        <v>460</v>
      </c>
      <c r="G15" s="3" t="s">
        <v>461</v>
      </c>
      <c r="H15" s="3" t="s">
        <v>462</v>
      </c>
      <c r="I15" s="3" t="s">
        <v>463</v>
      </c>
      <c r="J15" s="3" t="s">
        <v>464</v>
      </c>
      <c r="K15" s="3" t="s">
        <v>465</v>
      </c>
      <c r="L15" s="3" t="s">
        <v>466</v>
      </c>
      <c r="M15" s="3" t="s">
        <v>467</v>
      </c>
    </row>
    <row r="16" spans="3:13" x14ac:dyDescent="0.2">
      <c r="C16" s="3" t="s">
        <v>468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469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470</v>
      </c>
      <c r="D18" s="3" t="s">
        <v>471</v>
      </c>
      <c r="E18" s="3" t="s">
        <v>472</v>
      </c>
      <c r="F18" s="3" t="s">
        <v>473</v>
      </c>
      <c r="G18" s="3" t="s">
        <v>474</v>
      </c>
      <c r="H18" s="3" t="s">
        <v>475</v>
      </c>
      <c r="I18" s="3" t="s">
        <v>476</v>
      </c>
      <c r="J18" s="3" t="s">
        <v>477</v>
      </c>
      <c r="K18" s="3" t="s">
        <v>478</v>
      </c>
      <c r="L18" s="3" t="s">
        <v>479</v>
      </c>
      <c r="M18" s="3" t="s">
        <v>480</v>
      </c>
    </row>
    <row r="19" spans="3:13" x14ac:dyDescent="0.2">
      <c r="C19" s="3" t="s">
        <v>481</v>
      </c>
      <c r="D19" s="3" t="s">
        <v>482</v>
      </c>
      <c r="E19" s="3" t="s">
        <v>483</v>
      </c>
      <c r="F19" s="3" t="s">
        <v>484</v>
      </c>
      <c r="G19" s="3" t="s">
        <v>485</v>
      </c>
      <c r="H19" s="3" t="s">
        <v>486</v>
      </c>
      <c r="I19" s="3" t="s">
        <v>487</v>
      </c>
      <c r="J19" s="3" t="s">
        <v>488</v>
      </c>
      <c r="K19" s="3" t="s">
        <v>489</v>
      </c>
      <c r="L19" s="3" t="s">
        <v>490</v>
      </c>
      <c r="M19" s="3" t="s">
        <v>491</v>
      </c>
    </row>
    <row r="20" spans="3:13" x14ac:dyDescent="0.2">
      <c r="C20" s="3" t="s">
        <v>492</v>
      </c>
      <c r="D20" s="3" t="s">
        <v>493</v>
      </c>
      <c r="E20" s="3" t="s">
        <v>494</v>
      </c>
      <c r="F20" s="3" t="s">
        <v>495</v>
      </c>
      <c r="G20" s="3" t="s">
        <v>496</v>
      </c>
      <c r="H20" s="3" t="s">
        <v>497</v>
      </c>
      <c r="I20" s="3" t="s">
        <v>498</v>
      </c>
      <c r="J20" s="3" t="s">
        <v>499</v>
      </c>
      <c r="K20" s="3" t="s">
        <v>500</v>
      </c>
      <c r="L20" s="3" t="s">
        <v>501</v>
      </c>
      <c r="M20" s="3" t="s">
        <v>502</v>
      </c>
    </row>
    <row r="22" spans="3:13" x14ac:dyDescent="0.2">
      <c r="C22" s="3" t="s">
        <v>503</v>
      </c>
      <c r="D22" s="3" t="s">
        <v>504</v>
      </c>
      <c r="E22" s="3" t="s">
        <v>505</v>
      </c>
      <c r="F22" s="3" t="s">
        <v>506</v>
      </c>
      <c r="G22" s="3" t="s">
        <v>507</v>
      </c>
      <c r="H22" s="3" t="s">
        <v>508</v>
      </c>
      <c r="I22" s="3" t="s">
        <v>509</v>
      </c>
      <c r="J22" s="3" t="s">
        <v>510</v>
      </c>
      <c r="K22" s="3" t="s">
        <v>511</v>
      </c>
      <c r="L22" s="3" t="s">
        <v>512</v>
      </c>
      <c r="M22" s="3" t="s">
        <v>513</v>
      </c>
    </row>
    <row r="23" spans="3:13" x14ac:dyDescent="0.2">
      <c r="C23" s="3" t="s">
        <v>514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515</v>
      </c>
      <c r="I23" s="3" t="s">
        <v>3</v>
      </c>
      <c r="J23" s="3" t="s">
        <v>516</v>
      </c>
      <c r="K23" s="3" t="s">
        <v>517</v>
      </c>
      <c r="L23" s="3" t="s">
        <v>518</v>
      </c>
      <c r="M23" s="3" t="s">
        <v>3</v>
      </c>
    </row>
    <row r="24" spans="3:13" x14ac:dyDescent="0.2">
      <c r="C24" s="3" t="s">
        <v>519</v>
      </c>
      <c r="D24" s="3" t="s">
        <v>520</v>
      </c>
      <c r="E24" s="3" t="s">
        <v>521</v>
      </c>
      <c r="F24" s="3" t="s">
        <v>522</v>
      </c>
      <c r="G24" s="3" t="s">
        <v>523</v>
      </c>
      <c r="H24" s="3" t="s">
        <v>524</v>
      </c>
      <c r="I24" s="3" t="s">
        <v>525</v>
      </c>
      <c r="J24" s="3" t="s">
        <v>526</v>
      </c>
      <c r="K24" s="3" t="s">
        <v>527</v>
      </c>
      <c r="L24" s="3" t="s">
        <v>528</v>
      </c>
      <c r="M24" s="3" t="s">
        <v>529</v>
      </c>
    </row>
    <row r="25" spans="3:13" x14ac:dyDescent="0.2">
      <c r="C25" s="3" t="s">
        <v>530</v>
      </c>
      <c r="D25" s="3" t="s">
        <v>531</v>
      </c>
      <c r="E25" s="3" t="s">
        <v>532</v>
      </c>
      <c r="F25" s="3" t="s">
        <v>533</v>
      </c>
      <c r="G25" s="3" t="s">
        <v>534</v>
      </c>
      <c r="H25" s="3" t="s">
        <v>535</v>
      </c>
      <c r="I25" s="3" t="s">
        <v>536</v>
      </c>
      <c r="J25" s="3" t="s">
        <v>537</v>
      </c>
      <c r="K25" s="3" t="s">
        <v>538</v>
      </c>
      <c r="L25" s="3" t="s">
        <v>539</v>
      </c>
      <c r="M25" s="3" t="s">
        <v>540</v>
      </c>
    </row>
    <row r="27" spans="3:13" x14ac:dyDescent="0.2">
      <c r="C27" s="3" t="s">
        <v>541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542</v>
      </c>
    </row>
    <row r="28" spans="3:13" x14ac:dyDescent="0.2">
      <c r="C28" s="3" t="s">
        <v>543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544</v>
      </c>
      <c r="D29" s="3" t="s">
        <v>545</v>
      </c>
      <c r="E29" s="3" t="s">
        <v>546</v>
      </c>
      <c r="F29" s="3" t="s">
        <v>3</v>
      </c>
      <c r="G29" s="3" t="s">
        <v>3</v>
      </c>
      <c r="H29" s="3" t="s">
        <v>547</v>
      </c>
      <c r="I29" s="3" t="s">
        <v>3</v>
      </c>
      <c r="J29" s="3" t="s">
        <v>548</v>
      </c>
      <c r="K29" s="3" t="s">
        <v>549</v>
      </c>
      <c r="L29" s="3" t="s">
        <v>550</v>
      </c>
      <c r="M29" s="3" t="s">
        <v>551</v>
      </c>
    </row>
    <row r="30" spans="3:13" x14ac:dyDescent="0.2">
      <c r="C30" s="3" t="s">
        <v>552</v>
      </c>
      <c r="D30" s="40">
        <v>10000</v>
      </c>
      <c r="E30" s="40">
        <v>10000</v>
      </c>
      <c r="F30" s="3" t="s">
        <v>553</v>
      </c>
      <c r="G30" s="3" t="s">
        <v>554</v>
      </c>
      <c r="H30" s="40">
        <v>10000</v>
      </c>
      <c r="I30" s="3" t="s">
        <v>555</v>
      </c>
      <c r="J30" s="3" t="s">
        <v>556</v>
      </c>
      <c r="K30" s="3" t="s">
        <v>557</v>
      </c>
      <c r="L30" s="3" t="s">
        <v>558</v>
      </c>
      <c r="M30" s="3" t="s">
        <v>559</v>
      </c>
    </row>
    <row r="31" spans="3:13" x14ac:dyDescent="0.2">
      <c r="C31" s="3" t="s">
        <v>560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561</v>
      </c>
      <c r="J31" s="3" t="s">
        <v>562</v>
      </c>
      <c r="K31" s="3" t="s">
        <v>563</v>
      </c>
      <c r="L31" s="3" t="s">
        <v>564</v>
      </c>
      <c r="M31" s="3" t="s">
        <v>565</v>
      </c>
    </row>
    <row r="32" spans="3:13" x14ac:dyDescent="0.2">
      <c r="C32" s="3" t="s">
        <v>566</v>
      </c>
      <c r="D32" s="3">
        <v>0</v>
      </c>
      <c r="E32" s="3" t="s">
        <v>567</v>
      </c>
      <c r="F32" s="3" t="s">
        <v>568</v>
      </c>
      <c r="G32" s="3" t="s">
        <v>569</v>
      </c>
      <c r="H32" s="3" t="s">
        <v>570</v>
      </c>
      <c r="I32" s="3" t="s">
        <v>571</v>
      </c>
      <c r="J32" s="3" t="s">
        <v>572</v>
      </c>
      <c r="K32" s="3" t="s">
        <v>573</v>
      </c>
      <c r="L32" s="3" t="s">
        <v>574</v>
      </c>
      <c r="M32" s="3" t="s">
        <v>575</v>
      </c>
    </row>
    <row r="33" spans="3:13" x14ac:dyDescent="0.2">
      <c r="C33" s="3" t="s">
        <v>576</v>
      </c>
      <c r="D33" s="3" t="s">
        <v>545</v>
      </c>
      <c r="E33" s="3" t="s">
        <v>577</v>
      </c>
      <c r="F33" s="3" t="s">
        <v>578</v>
      </c>
      <c r="G33" s="3" t="s">
        <v>579</v>
      </c>
      <c r="H33" s="3" t="s">
        <v>580</v>
      </c>
      <c r="I33" s="3" t="s">
        <v>581</v>
      </c>
      <c r="J33" s="3" t="s">
        <v>582</v>
      </c>
      <c r="K33" s="3" t="s">
        <v>583</v>
      </c>
      <c r="L33" s="3" t="s">
        <v>584</v>
      </c>
      <c r="M33" s="3" t="s">
        <v>585</v>
      </c>
    </row>
    <row r="35" spans="3:13" x14ac:dyDescent="0.2">
      <c r="C35" s="3" t="s">
        <v>586</v>
      </c>
      <c r="D35" s="3" t="s">
        <v>3</v>
      </c>
      <c r="E35" s="3" t="s">
        <v>3</v>
      </c>
      <c r="F35" s="3">
        <v>830.10400000000004</v>
      </c>
      <c r="G35" s="3" t="s">
        <v>3</v>
      </c>
      <c r="H35" s="3" t="s">
        <v>3</v>
      </c>
      <c r="I35" s="3" t="s">
        <v>3</v>
      </c>
      <c r="J35" s="3" t="s">
        <v>3</v>
      </c>
      <c r="K35" s="3" t="s">
        <v>3</v>
      </c>
      <c r="L35" s="3" t="s">
        <v>3</v>
      </c>
      <c r="M35" s="3" t="s">
        <v>3</v>
      </c>
    </row>
    <row r="36" spans="3:13" x14ac:dyDescent="0.2">
      <c r="C36" s="3" t="s">
        <v>587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588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589</v>
      </c>
      <c r="D38" s="3" t="s">
        <v>3</v>
      </c>
      <c r="E38" s="3">
        <v>830.10400000000004</v>
      </c>
      <c r="F38" s="3" t="s">
        <v>3</v>
      </c>
      <c r="G38" s="3" t="s">
        <v>3</v>
      </c>
      <c r="H38" s="3" t="s">
        <v>3</v>
      </c>
      <c r="I38" s="3" t="s">
        <v>3</v>
      </c>
      <c r="J38" s="3" t="s">
        <v>3</v>
      </c>
      <c r="K38" s="3" t="s">
        <v>3</v>
      </c>
      <c r="L38" s="3" t="s">
        <v>3</v>
      </c>
      <c r="M38" s="3" t="s">
        <v>3</v>
      </c>
    </row>
    <row r="40" spans="3:13" x14ac:dyDescent="0.2">
      <c r="C40" s="3" t="s">
        <v>590</v>
      </c>
      <c r="D40" s="3" t="s">
        <v>591</v>
      </c>
      <c r="E40" s="3" t="s">
        <v>592</v>
      </c>
      <c r="F40" s="3" t="s">
        <v>593</v>
      </c>
      <c r="G40" s="3" t="s">
        <v>594</v>
      </c>
      <c r="H40" s="3" t="s">
        <v>595</v>
      </c>
      <c r="I40" s="3" t="s">
        <v>596</v>
      </c>
      <c r="J40" s="3" t="s">
        <v>597</v>
      </c>
      <c r="K40" s="3" t="s">
        <v>598</v>
      </c>
      <c r="L40" s="3" t="s">
        <v>599</v>
      </c>
      <c r="M40" s="3" t="s">
        <v>600</v>
      </c>
    </row>
    <row r="41" spans="3:13" x14ac:dyDescent="0.2">
      <c r="C41" s="3" t="s">
        <v>601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602</v>
      </c>
      <c r="I41" s="3" t="s">
        <v>603</v>
      </c>
      <c r="J41" s="3" t="s">
        <v>604</v>
      </c>
      <c r="K41" s="3" t="s">
        <v>605</v>
      </c>
      <c r="L41" s="3" t="s">
        <v>606</v>
      </c>
      <c r="M41" s="3" t="s">
        <v>607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AAAF-6254-46F4-B497-8C5EBB83983B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608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609</v>
      </c>
      <c r="D12" s="3">
        <v>3.85</v>
      </c>
      <c r="E12" s="3">
        <v>3.26</v>
      </c>
      <c r="F12" s="3">
        <v>2.99</v>
      </c>
      <c r="G12" s="3">
        <v>3.46</v>
      </c>
      <c r="H12" s="3">
        <v>2.86</v>
      </c>
      <c r="I12" s="3">
        <v>2.36</v>
      </c>
      <c r="J12" s="3">
        <v>2</v>
      </c>
      <c r="K12" s="3">
        <v>1.27</v>
      </c>
      <c r="L12" s="3">
        <v>3.85</v>
      </c>
      <c r="M12" s="3">
        <v>4.46</v>
      </c>
    </row>
    <row r="13" spans="3:13" ht="12.75" x14ac:dyDescent="0.2">
      <c r="C13" s="3" t="s">
        <v>610</v>
      </c>
      <c r="D13" s="3" t="s">
        <v>611</v>
      </c>
      <c r="E13" s="3" t="s">
        <v>612</v>
      </c>
      <c r="F13" s="3" t="s">
        <v>613</v>
      </c>
      <c r="G13" s="3" t="s">
        <v>614</v>
      </c>
      <c r="H13" s="3" t="s">
        <v>615</v>
      </c>
      <c r="I13" s="3" t="s">
        <v>616</v>
      </c>
      <c r="J13" s="3" t="s">
        <v>617</v>
      </c>
      <c r="K13" s="3" t="s">
        <v>618</v>
      </c>
      <c r="L13" s="3" t="s">
        <v>619</v>
      </c>
      <c r="M13" s="3" t="s">
        <v>620</v>
      </c>
    </row>
    <row r="14" spans="3:13" ht="12.75" x14ac:dyDescent="0.2"/>
    <row r="15" spans="3:13" ht="12.75" x14ac:dyDescent="0.2">
      <c r="C15" s="3" t="s">
        <v>621</v>
      </c>
      <c r="D15" s="3" t="s">
        <v>622</v>
      </c>
      <c r="E15" s="3" t="s">
        <v>623</v>
      </c>
      <c r="F15" s="3" t="s">
        <v>624</v>
      </c>
      <c r="G15" s="3" t="s">
        <v>625</v>
      </c>
      <c r="H15" s="3" t="s">
        <v>626</v>
      </c>
      <c r="I15" s="3" t="s">
        <v>627</v>
      </c>
      <c r="J15" s="3" t="s">
        <v>628</v>
      </c>
      <c r="K15" s="3" t="s">
        <v>629</v>
      </c>
      <c r="L15" s="3" t="s">
        <v>630</v>
      </c>
      <c r="M15" s="3" t="s">
        <v>631</v>
      </c>
    </row>
    <row r="16" spans="3:13" ht="12.75" x14ac:dyDescent="0.2">
      <c r="C16" s="3" t="s">
        <v>632</v>
      </c>
      <c r="D16" s="3" t="s">
        <v>622</v>
      </c>
      <c r="E16" s="3" t="s">
        <v>623</v>
      </c>
      <c r="F16" s="3" t="s">
        <v>624</v>
      </c>
      <c r="G16" s="3" t="s">
        <v>625</v>
      </c>
      <c r="H16" s="3" t="s">
        <v>626</v>
      </c>
      <c r="I16" s="3" t="s">
        <v>627</v>
      </c>
      <c r="J16" s="3" t="s">
        <v>628</v>
      </c>
      <c r="K16" s="3" t="s">
        <v>629</v>
      </c>
      <c r="L16" s="3" t="s">
        <v>630</v>
      </c>
      <c r="M16" s="3" t="s">
        <v>633</v>
      </c>
    </row>
    <row r="17" spans="3:13" ht="12.75" x14ac:dyDescent="0.2">
      <c r="C17" s="3" t="s">
        <v>634</v>
      </c>
      <c r="D17" s="3" t="s">
        <v>635</v>
      </c>
      <c r="E17" s="3" t="s">
        <v>636</v>
      </c>
      <c r="F17" s="3" t="s">
        <v>637</v>
      </c>
      <c r="G17" s="3" t="s">
        <v>638</v>
      </c>
      <c r="H17" s="3" t="s">
        <v>639</v>
      </c>
      <c r="I17" s="3" t="s">
        <v>640</v>
      </c>
      <c r="J17" s="3" t="s">
        <v>641</v>
      </c>
      <c r="K17" s="3" t="s">
        <v>642</v>
      </c>
      <c r="L17" s="3" t="s">
        <v>642</v>
      </c>
      <c r="M17" s="3" t="s">
        <v>642</v>
      </c>
    </row>
    <row r="18" spans="3:13" ht="12.75" x14ac:dyDescent="0.2">
      <c r="C18" s="3" t="s">
        <v>643</v>
      </c>
      <c r="D18" s="3" t="s">
        <v>644</v>
      </c>
      <c r="E18" s="3" t="s">
        <v>645</v>
      </c>
      <c r="F18" s="3" t="s">
        <v>646</v>
      </c>
      <c r="G18" s="3" t="s">
        <v>647</v>
      </c>
      <c r="H18" s="3" t="s">
        <v>648</v>
      </c>
      <c r="I18" s="3" t="s">
        <v>649</v>
      </c>
      <c r="J18" s="3" t="s">
        <v>650</v>
      </c>
      <c r="K18" s="3" t="s">
        <v>651</v>
      </c>
      <c r="L18" s="3" t="s">
        <v>652</v>
      </c>
      <c r="M18" s="3" t="s">
        <v>653</v>
      </c>
    </row>
    <row r="19" spans="3:13" ht="12.75" x14ac:dyDescent="0.2">
      <c r="C19" s="3" t="s">
        <v>654</v>
      </c>
      <c r="D19" s="3" t="s">
        <v>655</v>
      </c>
      <c r="E19" s="3" t="s">
        <v>656</v>
      </c>
      <c r="F19" s="3" t="s">
        <v>657</v>
      </c>
      <c r="G19" s="3" t="s">
        <v>658</v>
      </c>
      <c r="H19" s="3" t="s">
        <v>659</v>
      </c>
      <c r="I19" s="3" t="s">
        <v>660</v>
      </c>
      <c r="J19" s="3" t="s">
        <v>661</v>
      </c>
      <c r="K19" s="3" t="s">
        <v>662</v>
      </c>
      <c r="L19" s="3" t="s">
        <v>653</v>
      </c>
      <c r="M19" s="3" t="s">
        <v>663</v>
      </c>
    </row>
    <row r="20" spans="3:13" ht="12.75" x14ac:dyDescent="0.2">
      <c r="C20" s="3" t="s">
        <v>664</v>
      </c>
      <c r="D20" s="3" t="s">
        <v>665</v>
      </c>
      <c r="E20" s="3" t="s">
        <v>656</v>
      </c>
      <c r="F20" s="3" t="s">
        <v>666</v>
      </c>
      <c r="G20" s="3" t="s">
        <v>667</v>
      </c>
      <c r="H20" s="3" t="s">
        <v>668</v>
      </c>
      <c r="I20" s="3" t="s">
        <v>669</v>
      </c>
      <c r="J20" s="3" t="s">
        <v>670</v>
      </c>
      <c r="K20" s="3" t="s">
        <v>671</v>
      </c>
      <c r="L20" s="3" t="s">
        <v>672</v>
      </c>
      <c r="M20" s="3" t="s">
        <v>673</v>
      </c>
    </row>
    <row r="21" spans="3:13" ht="12.75" x14ac:dyDescent="0.2">
      <c r="C21" s="3" t="s">
        <v>674</v>
      </c>
      <c r="D21" s="3" t="s">
        <v>675</v>
      </c>
      <c r="E21" s="3" t="s">
        <v>676</v>
      </c>
      <c r="F21" s="3" t="s">
        <v>677</v>
      </c>
      <c r="G21" s="3" t="s">
        <v>678</v>
      </c>
      <c r="H21" s="3" t="s">
        <v>677</v>
      </c>
      <c r="I21" s="3" t="s">
        <v>679</v>
      </c>
      <c r="J21" s="3" t="s">
        <v>680</v>
      </c>
      <c r="K21" s="3" t="s">
        <v>676</v>
      </c>
      <c r="L21" s="3" t="s">
        <v>681</v>
      </c>
      <c r="M21" s="3" t="s">
        <v>677</v>
      </c>
    </row>
    <row r="22" spans="3:13" ht="12.75" x14ac:dyDescent="0.2">
      <c r="C22" s="3" t="s">
        <v>682</v>
      </c>
      <c r="D22" s="3" t="s">
        <v>683</v>
      </c>
      <c r="E22" s="3" t="s">
        <v>684</v>
      </c>
      <c r="F22" s="3" t="s">
        <v>685</v>
      </c>
      <c r="G22" s="3" t="s">
        <v>686</v>
      </c>
      <c r="H22" s="3" t="s">
        <v>685</v>
      </c>
      <c r="I22" s="3" t="s">
        <v>687</v>
      </c>
      <c r="J22" s="3" t="s">
        <v>688</v>
      </c>
      <c r="K22" s="3" t="s">
        <v>689</v>
      </c>
      <c r="L22" s="3" t="s">
        <v>690</v>
      </c>
      <c r="M22" s="3" t="s">
        <v>691</v>
      </c>
    </row>
    <row r="23" spans="3:13" ht="12.75" x14ac:dyDescent="0.2"/>
    <row r="24" spans="3:13" ht="12.75" x14ac:dyDescent="0.2">
      <c r="C24" s="3" t="s">
        <v>692</v>
      </c>
      <c r="D24" s="3" t="s">
        <v>693</v>
      </c>
      <c r="E24" s="3" t="s">
        <v>694</v>
      </c>
      <c r="F24" s="3" t="s">
        <v>695</v>
      </c>
      <c r="G24" s="3" t="s">
        <v>696</v>
      </c>
      <c r="H24" s="3" t="s">
        <v>697</v>
      </c>
      <c r="I24" s="3" t="s">
        <v>698</v>
      </c>
      <c r="J24" s="3" t="s">
        <v>699</v>
      </c>
      <c r="K24" s="3" t="s">
        <v>700</v>
      </c>
      <c r="L24" s="3" t="s">
        <v>701</v>
      </c>
      <c r="M24" s="3" t="s">
        <v>702</v>
      </c>
    </row>
    <row r="25" spans="3:13" ht="12.75" x14ac:dyDescent="0.2">
      <c r="C25" s="3" t="s">
        <v>703</v>
      </c>
      <c r="D25" s="3" t="s">
        <v>688</v>
      </c>
      <c r="E25" s="3" t="s">
        <v>679</v>
      </c>
      <c r="F25" s="3" t="s">
        <v>676</v>
      </c>
      <c r="G25" s="3" t="s">
        <v>678</v>
      </c>
      <c r="H25" s="3" t="s">
        <v>676</v>
      </c>
      <c r="I25" s="3" t="s">
        <v>679</v>
      </c>
      <c r="J25" s="3" t="s">
        <v>704</v>
      </c>
      <c r="K25" s="3" t="s">
        <v>679</v>
      </c>
      <c r="L25" s="3" t="s">
        <v>705</v>
      </c>
      <c r="M25" s="3" t="s">
        <v>677</v>
      </c>
    </row>
    <row r="26" spans="3:13" ht="12.75" x14ac:dyDescent="0.2">
      <c r="C26" s="3" t="s">
        <v>706</v>
      </c>
      <c r="D26" s="3" t="s">
        <v>707</v>
      </c>
      <c r="E26" s="3" t="s">
        <v>708</v>
      </c>
      <c r="F26" s="3" t="s">
        <v>709</v>
      </c>
      <c r="G26" s="3" t="s">
        <v>635</v>
      </c>
      <c r="H26" s="3" t="s">
        <v>710</v>
      </c>
      <c r="I26" s="3" t="s">
        <v>711</v>
      </c>
      <c r="J26" s="3" t="s">
        <v>712</v>
      </c>
      <c r="K26" s="3" t="s">
        <v>713</v>
      </c>
      <c r="L26" s="3" t="s">
        <v>714</v>
      </c>
      <c r="M26" s="3" t="s">
        <v>689</v>
      </c>
    </row>
    <row r="27" spans="3:13" ht="12.75" x14ac:dyDescent="0.2">
      <c r="C27" s="3" t="s">
        <v>715</v>
      </c>
      <c r="D27" s="3" t="s">
        <v>716</v>
      </c>
      <c r="E27" s="3" t="s">
        <v>717</v>
      </c>
      <c r="F27" s="3" t="s">
        <v>641</v>
      </c>
      <c r="G27" s="3" t="s">
        <v>708</v>
      </c>
      <c r="H27" s="3" t="s">
        <v>718</v>
      </c>
      <c r="I27" s="3" t="s">
        <v>705</v>
      </c>
      <c r="J27" s="3" t="s">
        <v>705</v>
      </c>
      <c r="K27" s="3" t="s">
        <v>719</v>
      </c>
      <c r="L27" s="3" t="s">
        <v>684</v>
      </c>
      <c r="M27" s="3" t="s">
        <v>675</v>
      </c>
    </row>
    <row r="28" spans="3:13" ht="12.75" x14ac:dyDescent="0.2"/>
    <row r="29" spans="3:13" ht="12.75" x14ac:dyDescent="0.2">
      <c r="C29" s="3" t="s">
        <v>720</v>
      </c>
      <c r="D29" s="3">
        <v>2.5</v>
      </c>
      <c r="E29" s="3">
        <v>4.7</v>
      </c>
      <c r="F29" s="3">
        <v>5.0999999999999996</v>
      </c>
      <c r="G29" s="3">
        <v>4.9000000000000004</v>
      </c>
      <c r="H29" s="3">
        <v>4.7</v>
      </c>
      <c r="I29" s="3">
        <v>5.3</v>
      </c>
      <c r="J29" s="3">
        <v>4.4000000000000004</v>
      </c>
      <c r="K29" s="3">
        <v>0.2</v>
      </c>
      <c r="L29" s="3">
        <v>6</v>
      </c>
      <c r="M29" s="3">
        <v>4.4000000000000004</v>
      </c>
    </row>
    <row r="30" spans="3:13" ht="12.75" x14ac:dyDescent="0.2">
      <c r="C30" s="3" t="s">
        <v>721</v>
      </c>
      <c r="D30" s="3">
        <v>8</v>
      </c>
      <c r="E30" s="3">
        <v>4</v>
      </c>
      <c r="F30" s="3">
        <v>5</v>
      </c>
      <c r="G30" s="3">
        <v>4</v>
      </c>
      <c r="H30" s="3">
        <v>6</v>
      </c>
      <c r="I30" s="3">
        <v>8</v>
      </c>
      <c r="J30" s="3">
        <v>3</v>
      </c>
      <c r="K30" s="3">
        <v>2</v>
      </c>
      <c r="L30" s="3">
        <v>8</v>
      </c>
      <c r="M30" s="3">
        <v>4</v>
      </c>
    </row>
    <row r="31" spans="3:13" ht="12.75" x14ac:dyDescent="0.2">
      <c r="C31" s="3" t="s">
        <v>722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0.15</v>
      </c>
    </row>
    <row r="32" spans="3:13" ht="12.75" x14ac:dyDescent="0.2">
      <c r="C32" s="3" t="s">
        <v>723</v>
      </c>
      <c r="D32" s="3" t="s">
        <v>724</v>
      </c>
      <c r="E32" s="3" t="s">
        <v>724</v>
      </c>
      <c r="F32" s="3" t="s">
        <v>724</v>
      </c>
      <c r="G32" s="3" t="s">
        <v>724</v>
      </c>
      <c r="H32" s="3" t="s">
        <v>724</v>
      </c>
      <c r="I32" s="3" t="s">
        <v>724</v>
      </c>
      <c r="J32" s="3" t="s">
        <v>724</v>
      </c>
      <c r="K32" s="3" t="s">
        <v>724</v>
      </c>
      <c r="L32" s="3" t="s">
        <v>724</v>
      </c>
      <c r="M32" s="3" t="s">
        <v>725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3297-E638-4FA3-9984-84AAA57D410A}">
  <dimension ref="A3:BJ22"/>
  <sheetViews>
    <sheetView showGridLines="0" tabSelected="1" topLeftCell="O1" workbookViewId="0">
      <selection activeCell="V26" sqref="V2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726</v>
      </c>
      <c r="C3" s="9"/>
      <c r="D3" s="9"/>
      <c r="E3" s="9"/>
      <c r="F3" s="9"/>
      <c r="H3" s="9" t="s">
        <v>727</v>
      </c>
      <c r="I3" s="9"/>
      <c r="J3" s="9"/>
      <c r="K3" s="9"/>
      <c r="L3" s="9"/>
      <c r="N3" s="11" t="s">
        <v>728</v>
      </c>
      <c r="O3" s="11"/>
      <c r="P3" s="11"/>
      <c r="Q3" s="11"/>
      <c r="R3" s="11"/>
      <c r="S3" s="11"/>
      <c r="T3" s="11"/>
      <c r="V3" s="9" t="s">
        <v>729</v>
      </c>
      <c r="W3" s="9"/>
      <c r="X3" s="9"/>
      <c r="Y3" s="9"/>
      <c r="AA3" s="9" t="s">
        <v>730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731</v>
      </c>
      <c r="C4" s="15" t="s">
        <v>732</v>
      </c>
      <c r="D4" s="14" t="s">
        <v>733</v>
      </c>
      <c r="E4" s="15" t="s">
        <v>734</v>
      </c>
      <c r="F4" s="14" t="s">
        <v>735</v>
      </c>
      <c r="H4" s="16" t="s">
        <v>736</v>
      </c>
      <c r="I4" s="17" t="s">
        <v>737</v>
      </c>
      <c r="J4" s="16" t="s">
        <v>738</v>
      </c>
      <c r="K4" s="17" t="s">
        <v>739</v>
      </c>
      <c r="L4" s="16" t="s">
        <v>740</v>
      </c>
      <c r="N4" s="18" t="s">
        <v>741</v>
      </c>
      <c r="O4" s="19" t="s">
        <v>742</v>
      </c>
      <c r="P4" s="18" t="s">
        <v>743</v>
      </c>
      <c r="Q4" s="19" t="s">
        <v>744</v>
      </c>
      <c r="R4" s="18" t="s">
        <v>745</v>
      </c>
      <c r="S4" s="19" t="s">
        <v>746</v>
      </c>
      <c r="T4" s="18" t="s">
        <v>747</v>
      </c>
      <c r="V4" s="19" t="s">
        <v>748</v>
      </c>
      <c r="W4" s="18" t="s">
        <v>749</v>
      </c>
      <c r="X4" s="19" t="s">
        <v>750</v>
      </c>
      <c r="Y4" s="18" t="s">
        <v>751</v>
      </c>
      <c r="AA4" s="20" t="s">
        <v>409</v>
      </c>
      <c r="AB4" s="21" t="s">
        <v>634</v>
      </c>
      <c r="AC4" s="20" t="s">
        <v>643</v>
      </c>
      <c r="AD4" s="21" t="s">
        <v>664</v>
      </c>
      <c r="AE4" s="20" t="s">
        <v>674</v>
      </c>
      <c r="AF4" s="21" t="s">
        <v>682</v>
      </c>
      <c r="AG4" s="20" t="s">
        <v>692</v>
      </c>
      <c r="AH4" s="21" t="s">
        <v>703</v>
      </c>
      <c r="AI4" s="20" t="s">
        <v>722</v>
      </c>
      <c r="AJ4" s="22"/>
      <c r="AK4" s="21" t="s">
        <v>720</v>
      </c>
      <c r="AL4" s="20" t="s">
        <v>721</v>
      </c>
    </row>
    <row r="5" spans="1:62" ht="63" x14ac:dyDescent="0.2">
      <c r="A5" s="23" t="s">
        <v>752</v>
      </c>
      <c r="B5" s="18" t="s">
        <v>753</v>
      </c>
      <c r="C5" s="24" t="s">
        <v>754</v>
      </c>
      <c r="D5" s="25" t="s">
        <v>755</v>
      </c>
      <c r="E5" s="19" t="s">
        <v>756</v>
      </c>
      <c r="F5" s="18" t="s">
        <v>753</v>
      </c>
      <c r="H5" s="19" t="s">
        <v>757</v>
      </c>
      <c r="I5" s="18" t="s">
        <v>758</v>
      </c>
      <c r="J5" s="19" t="s">
        <v>759</v>
      </c>
      <c r="K5" s="18" t="s">
        <v>760</v>
      </c>
      <c r="L5" s="19" t="s">
        <v>761</v>
      </c>
      <c r="N5" s="18" t="s">
        <v>762</v>
      </c>
      <c r="O5" s="19" t="s">
        <v>763</v>
      </c>
      <c r="P5" s="18" t="s">
        <v>764</v>
      </c>
      <c r="Q5" s="19" t="s">
        <v>765</v>
      </c>
      <c r="R5" s="18" t="s">
        <v>766</v>
      </c>
      <c r="S5" s="19" t="s">
        <v>767</v>
      </c>
      <c r="T5" s="18" t="s">
        <v>768</v>
      </c>
      <c r="V5" s="19" t="s">
        <v>769</v>
      </c>
      <c r="W5" s="18" t="s">
        <v>770</v>
      </c>
      <c r="X5" s="19" t="s">
        <v>771</v>
      </c>
      <c r="Y5" s="18" t="s">
        <v>772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0.16952838769751485</v>
      </c>
      <c r="C7" s="31">
        <f>(sheet!D18-sheet!D15)/sheet!D35</f>
        <v>0.16952838769751485</v>
      </c>
      <c r="D7" s="31">
        <f>sheet!D12/sheet!D35</f>
        <v>4.9076499534651723E-3</v>
      </c>
      <c r="E7" s="31">
        <f>Sheet2!D20/sheet!D35</f>
        <v>0.32120406992981088</v>
      </c>
      <c r="F7" s="31">
        <f>sheet!D18/sheet!D35</f>
        <v>0.16952838769751485</v>
      </c>
      <c r="G7" s="29"/>
      <c r="H7" s="32">
        <f>Sheet1!D33/sheet!D51</f>
        <v>0.10007304871831146</v>
      </c>
      <c r="I7" s="32">
        <f>Sheet1!D33/Sheet1!D12</f>
        <v>0.23556578666082431</v>
      </c>
      <c r="J7" s="32">
        <f>Sheet1!D12/sheet!D27</f>
        <v>0.23315378989647495</v>
      </c>
      <c r="K7" s="32">
        <f>Sheet1!D30/sheet!D27</f>
        <v>5.4923055929915678E-2</v>
      </c>
      <c r="L7" s="32">
        <f>Sheet1!D38</f>
        <v>0.44</v>
      </c>
      <c r="M7" s="29"/>
      <c r="N7" s="32">
        <f>sheet!D40/sheet!D27</f>
        <v>0.45117035372316178</v>
      </c>
      <c r="O7" s="32">
        <f>sheet!D51/sheet!D27</f>
        <v>0.54882964627683817</v>
      </c>
      <c r="P7" s="32">
        <f>sheet!D40/sheet!D51</f>
        <v>0.82205900644001384</v>
      </c>
      <c r="Q7" s="31">
        <f>Sheet1!D24/Sheet1!D26</f>
        <v>-9.1064061183032496</v>
      </c>
      <c r="R7" s="31">
        <f>ABS(Sheet2!D20/(Sheet1!D26+Sheet2!D30))</f>
        <v>4.1213371863989767</v>
      </c>
      <c r="S7" s="31">
        <f>sheet!D40/Sheet1!D43</f>
        <v>3.3145671091591868</v>
      </c>
      <c r="T7" s="31">
        <f>Sheet2!D20/sheet!D40</f>
        <v>0.2689334897869845</v>
      </c>
      <c r="V7" s="31" t="e">
        <f>ABS(Sheet1!D15/sheet!D15)</f>
        <v>#DIV/0!</v>
      </c>
      <c r="W7" s="31">
        <f>Sheet1!D12/sheet!D14</f>
        <v>3.6938768101533235</v>
      </c>
      <c r="X7" s="31">
        <f>Sheet1!D12/sheet!D27</f>
        <v>0.23315378989647495</v>
      </c>
      <c r="Y7" s="31">
        <f>Sheet1!D12/(sheet!D18-sheet!D35)</f>
        <v>-0.74321297859362956</v>
      </c>
      <c r="AA7" s="17" t="str">
        <f>Sheet1!D43</f>
        <v>36,711.807</v>
      </c>
      <c r="AB7" s="17" t="str">
        <f>Sheet3!D17</f>
        <v>7.1x</v>
      </c>
      <c r="AC7" s="17" t="str">
        <f>Sheet3!D18</f>
        <v>35.9x</v>
      </c>
      <c r="AD7" s="17" t="str">
        <f>Sheet3!D20</f>
        <v>-18.6x</v>
      </c>
      <c r="AE7" s="17" t="str">
        <f>Sheet3!D21</f>
        <v>1.6x</v>
      </c>
      <c r="AF7" s="17" t="str">
        <f>Sheet3!D22</f>
        <v>4.3x</v>
      </c>
      <c r="AG7" s="17" t="str">
        <f>Sheet3!D24</f>
        <v>118.3x</v>
      </c>
      <c r="AH7" s="17" t="str">
        <f>Sheet3!D25</f>
        <v>2.0x</v>
      </c>
      <c r="AI7" s="17" t="str">
        <f>Sheet3!D31</f>
        <v/>
      </c>
      <c r="AK7" s="17">
        <f>Sheet3!D29</f>
        <v>2.5</v>
      </c>
      <c r="AL7" s="17">
        <f>Sheet3!D30</f>
        <v>8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0.59063002296667277</v>
      </c>
      <c r="C8" s="34">
        <f>(sheet!E18-sheet!E15)/sheet!E35</f>
        <v>0.59063002296667277</v>
      </c>
      <c r="D8" s="34">
        <f>sheet!E12/sheet!E35</f>
        <v>1.6084033857028449E-2</v>
      </c>
      <c r="E8" s="34">
        <f>Sheet2!E20/sheet!E35</f>
        <v>1.2990435887811529</v>
      </c>
      <c r="F8" s="34">
        <f>sheet!E18/sheet!E35</f>
        <v>0.59063002296667277</v>
      </c>
      <c r="G8" s="29"/>
      <c r="H8" s="35">
        <f>Sheet1!E33/sheet!E51</f>
        <v>-8.2675469103301105E-2</v>
      </c>
      <c r="I8" s="35">
        <f>Sheet1!E33/Sheet1!E12</f>
        <v>-0.22931662630122016</v>
      </c>
      <c r="J8" s="35">
        <f>Sheet1!E12/sheet!E27</f>
        <v>0.22056702388813526</v>
      </c>
      <c r="K8" s="35">
        <f>Sheet1!E30/sheet!E27</f>
        <v>-5.0579685791327815E-2</v>
      </c>
      <c r="L8" s="35">
        <f>Sheet1!E38</f>
        <v>-0.4</v>
      </c>
      <c r="M8" s="29"/>
      <c r="N8" s="35">
        <f>sheet!E40/sheet!E27</f>
        <v>0.38821410582950966</v>
      </c>
      <c r="O8" s="35">
        <f>sheet!E51/sheet!E27</f>
        <v>0.61178589417049034</v>
      </c>
      <c r="P8" s="35">
        <f>sheet!E40/sheet!E51</f>
        <v>0.63455877215979661</v>
      </c>
      <c r="Q8" s="34">
        <f>Sheet1!E24/Sheet1!E26</f>
        <v>11.308297836667355</v>
      </c>
      <c r="R8" s="34">
        <f>ABS(Sheet2!E20/(Sheet1!E26+Sheet2!E30))</f>
        <v>8.9737777073436344</v>
      </c>
      <c r="S8" s="34">
        <f>sheet!E40/Sheet1!E43</f>
        <v>2.5073987792383554</v>
      </c>
      <c r="T8" s="34">
        <f>Sheet2!E20/sheet!E40</f>
        <v>0.34707904096729419</v>
      </c>
      <c r="U8" s="12"/>
      <c r="V8" s="34" t="e">
        <f>ABS(Sheet1!E15/sheet!E15)</f>
        <v>#DIV/0!</v>
      </c>
      <c r="W8" s="34">
        <f>Sheet1!E12/sheet!E14</f>
        <v>5.3876167388848559</v>
      </c>
      <c r="X8" s="34">
        <f>Sheet1!E12/sheet!E27</f>
        <v>0.22056702388813526</v>
      </c>
      <c r="Y8" s="34">
        <f>Sheet1!E12/(sheet!E18-sheet!E35)</f>
        <v>-5.1945582218051189</v>
      </c>
      <c r="Z8" s="12"/>
      <c r="AA8" s="36" t="str">
        <f>Sheet1!E43</f>
        <v>77,038.79</v>
      </c>
      <c r="AB8" s="36" t="str">
        <f>Sheet3!E17</f>
        <v>5.7x</v>
      </c>
      <c r="AC8" s="36" t="str">
        <f>Sheet3!E18</f>
        <v>15.7x</v>
      </c>
      <c r="AD8" s="36" t="str">
        <f>Sheet3!E20</f>
        <v>-1.6x</v>
      </c>
      <c r="AE8" s="36" t="str">
        <f>Sheet3!E21</f>
        <v>0.8x</v>
      </c>
      <c r="AF8" s="36" t="str">
        <f>Sheet3!E22</f>
        <v>3.5x</v>
      </c>
      <c r="AG8" s="36" t="str">
        <f>Sheet3!E24</f>
        <v>10.3x</v>
      </c>
      <c r="AH8" s="36" t="str">
        <f>Sheet3!E25</f>
        <v>0.7x</v>
      </c>
      <c r="AI8" s="36" t="str">
        <f>Sheet3!E31</f>
        <v/>
      </c>
      <c r="AK8" s="36">
        <f>Sheet3!E29</f>
        <v>4.7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0.91645428461582656</v>
      </c>
      <c r="C9" s="31">
        <f>(sheet!F18-sheet!F15)/sheet!F35</f>
        <v>0.91645428461582656</v>
      </c>
      <c r="D9" s="31">
        <f>sheet!F12/sheet!F35</f>
        <v>1.5757877812217845E-2</v>
      </c>
      <c r="E9" s="31">
        <f>Sheet2!F20/sheet!F35</f>
        <v>1.9347188310831451</v>
      </c>
      <c r="F9" s="31">
        <f>sheet!F18/sheet!F35</f>
        <v>0.91645428461582656</v>
      </c>
      <c r="G9" s="29"/>
      <c r="H9" s="32">
        <f>Sheet1!F33/sheet!F51</f>
        <v>-4.6683932080707292E-2</v>
      </c>
      <c r="I9" s="32">
        <f>Sheet1!F33/Sheet1!F12</f>
        <v>-0.1812966454524034</v>
      </c>
      <c r="J9" s="32">
        <f>Sheet1!F12/sheet!F27</f>
        <v>0.1740772377667065</v>
      </c>
      <c r="K9" s="32">
        <f>Sheet1!F30/sheet!F27</f>
        <v>-3.1559619256724313E-2</v>
      </c>
      <c r="L9" s="32">
        <f>Sheet1!F38</f>
        <v>-0.19</v>
      </c>
      <c r="M9" s="29"/>
      <c r="N9" s="32">
        <f>sheet!F40/sheet!F27</f>
        <v>0.32397255650693751</v>
      </c>
      <c r="O9" s="32">
        <f>sheet!F51/sheet!F27</f>
        <v>0.67602744349306243</v>
      </c>
      <c r="P9" s="32">
        <f>sheet!F40/sheet!F51</f>
        <v>0.47922988870534244</v>
      </c>
      <c r="Q9" s="31">
        <f>Sheet1!F24/Sheet1!F26</f>
        <v>4.0372402383149799</v>
      </c>
      <c r="R9" s="31">
        <f>ABS(Sheet2!F20/(Sheet1!F26+Sheet2!F30))</f>
        <v>2.7298513128058963</v>
      </c>
      <c r="S9" s="31">
        <f>sheet!F40/Sheet1!F43</f>
        <v>2.6819256596921042</v>
      </c>
      <c r="T9" s="31">
        <f>Sheet2!F20/sheet!F40</f>
        <v>0.345108776662369</v>
      </c>
      <c r="V9" s="31" t="e">
        <f>ABS(Sheet1!F15/sheet!F15)</f>
        <v>#DIV/0!</v>
      </c>
      <c r="W9" s="31">
        <f>Sheet1!F12/sheet!F14</f>
        <v>6.1381464876842049</v>
      </c>
      <c r="X9" s="31">
        <f>Sheet1!F12/sheet!F27</f>
        <v>0.1740772377667065</v>
      </c>
      <c r="Y9" s="31">
        <f>Sheet1!F12/(sheet!F18-sheet!F35)</f>
        <v>-36.055492830976711</v>
      </c>
      <c r="AA9" s="17" t="str">
        <f>Sheet1!F43</f>
        <v>66,326.548</v>
      </c>
      <c r="AB9" s="17" t="str">
        <f>Sheet3!F17</f>
        <v>5.2x</v>
      </c>
      <c r="AC9" s="17" t="str">
        <f>Sheet3!F18</f>
        <v>-20.2x</v>
      </c>
      <c r="AD9" s="17" t="str">
        <f>Sheet3!F20</f>
        <v>-10.1x</v>
      </c>
      <c r="AE9" s="17" t="str">
        <f>Sheet3!F21</f>
        <v>0.9x</v>
      </c>
      <c r="AF9" s="17" t="str">
        <f>Sheet3!F22</f>
        <v>3.9x</v>
      </c>
      <c r="AG9" s="17" t="str">
        <f>Sheet3!F24</f>
        <v>-4.9x</v>
      </c>
      <c r="AH9" s="17" t="str">
        <f>Sheet3!F25</f>
        <v>0.8x</v>
      </c>
      <c r="AI9" s="17" t="str">
        <f>Sheet3!F31</f>
        <v/>
      </c>
      <c r="AK9" s="17">
        <f>Sheet3!F29</f>
        <v>5.0999999999999996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0.50186175424843915</v>
      </c>
      <c r="C10" s="34">
        <f>(sheet!G18-sheet!G15)/sheet!G35</f>
        <v>0.50186175424843915</v>
      </c>
      <c r="D10" s="34">
        <f>sheet!G12/sheet!G35</f>
        <v>1.3998152243903805E-2</v>
      </c>
      <c r="E10" s="34">
        <f>Sheet2!G20/sheet!G35</f>
        <v>1.7004395419804585</v>
      </c>
      <c r="F10" s="34">
        <f>sheet!G18/sheet!G35</f>
        <v>0.50186175424843915</v>
      </c>
      <c r="G10" s="29"/>
      <c r="H10" s="35">
        <f>Sheet1!G33/sheet!G51</f>
        <v>-5.9230890411250528E-2</v>
      </c>
      <c r="I10" s="35">
        <f>Sheet1!G33/Sheet1!G12</f>
        <v>-0.26070538408200744</v>
      </c>
      <c r="J10" s="35">
        <f>Sheet1!G12/sheet!G27</f>
        <v>0.16083150984682712</v>
      </c>
      <c r="K10" s="35">
        <f>Sheet1!G30/sheet!G27</f>
        <v>-4.1929640547106233E-2</v>
      </c>
      <c r="L10" s="35">
        <f>Sheet1!G38</f>
        <v>-0.23</v>
      </c>
      <c r="M10" s="29"/>
      <c r="N10" s="35">
        <f>sheet!G40/sheet!G27</f>
        <v>0.29209842607495284</v>
      </c>
      <c r="O10" s="35">
        <f>sheet!G51/sheet!G27</f>
        <v>0.70790157392504716</v>
      </c>
      <c r="P10" s="35">
        <f>sheet!G40/sheet!G51</f>
        <v>0.41262576159476133</v>
      </c>
      <c r="Q10" s="34">
        <f>Sheet1!G24/Sheet1!G26</f>
        <v>8.5630896226415096</v>
      </c>
      <c r="R10" s="34">
        <f>ABS(Sheet2!G20/(Sheet1!G26+Sheet2!G30))</f>
        <v>1.4818844999634031</v>
      </c>
      <c r="S10" s="34">
        <f>sheet!G40/Sheet1!G43</f>
        <v>4.8137588476344222</v>
      </c>
      <c r="T10" s="34">
        <f>Sheet2!G20/sheet!G40</f>
        <v>0.3133635322402567</v>
      </c>
      <c r="U10" s="12"/>
      <c r="V10" s="34" t="e">
        <f>ABS(Sheet1!G15/sheet!G15)</f>
        <v>#DIV/0!</v>
      </c>
      <c r="W10" s="34">
        <f>Sheet1!G12/sheet!G14</f>
        <v>6.4457329226309117</v>
      </c>
      <c r="X10" s="34">
        <f>Sheet1!G12/sheet!G27</f>
        <v>0.16083150984682712</v>
      </c>
      <c r="Y10" s="34">
        <f>Sheet1!G12/(sheet!G18-sheet!G35)</f>
        <v>-5.9979767324228632</v>
      </c>
      <c r="Z10" s="12"/>
      <c r="AA10" s="36" t="str">
        <f>Sheet1!G43</f>
        <v>40,265</v>
      </c>
      <c r="AB10" s="36" t="str">
        <f>Sheet3!G17</f>
        <v>10.9x</v>
      </c>
      <c r="AC10" s="36" t="str">
        <f>Sheet3!G18</f>
        <v>43.4x</v>
      </c>
      <c r="AD10" s="36" t="str">
        <f>Sheet3!G20</f>
        <v>-9.3x</v>
      </c>
      <c r="AE10" s="36" t="str">
        <f>Sheet3!G21</f>
        <v>1.0x</v>
      </c>
      <c r="AF10" s="36" t="str">
        <f>Sheet3!G22</f>
        <v>5.5x</v>
      </c>
      <c r="AG10" s="36" t="str">
        <f>Sheet3!G24</f>
        <v>-33.2x</v>
      </c>
      <c r="AH10" s="36" t="str">
        <f>Sheet3!G25</f>
        <v>1.0x</v>
      </c>
      <c r="AI10" s="36" t="str">
        <f>Sheet3!G31</f>
        <v/>
      </c>
      <c r="AK10" s="36">
        <f>Sheet3!G29</f>
        <v>4.9000000000000004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0.74089329604203746</v>
      </c>
      <c r="C11" s="31">
        <f>(sheet!H18-sheet!H15)/sheet!H35</f>
        <v>0.74089329604203746</v>
      </c>
      <c r="D11" s="31">
        <f>sheet!H12/sheet!H35</f>
        <v>8.4752945164844485E-3</v>
      </c>
      <c r="E11" s="31">
        <f>Sheet2!H20/sheet!H35</f>
        <v>2.4497838799898295</v>
      </c>
      <c r="F11" s="31">
        <f>sheet!H18/sheet!H35</f>
        <v>0.74089329604203746</v>
      </c>
      <c r="G11" s="29"/>
      <c r="H11" s="32">
        <f>Sheet1!H33/sheet!H51</f>
        <v>-1.7993034870873743E-2</v>
      </c>
      <c r="I11" s="32">
        <f>Sheet1!H33/Sheet1!H12</f>
        <v>-5.4474251487635315E-2</v>
      </c>
      <c r="J11" s="32">
        <f>Sheet1!H12/sheet!H27</f>
        <v>0.21162865982949292</v>
      </c>
      <c r="K11" s="32">
        <f>Sheet1!H30/sheet!H27</f>
        <v>-1.1528312837543022E-2</v>
      </c>
      <c r="L11" s="32">
        <f>Sheet1!H38</f>
        <v>-6.2E-2</v>
      </c>
      <c r="M11" s="29"/>
      <c r="N11" s="32">
        <f>sheet!H40/sheet!H27</f>
        <v>0.3592902520183241</v>
      </c>
      <c r="O11" s="32">
        <f>sheet!H51/sheet!H27</f>
        <v>0.6407097479816759</v>
      </c>
      <c r="P11" s="32">
        <f>sheet!H40/sheet!H51</f>
        <v>0.56076913633691061</v>
      </c>
      <c r="Q11" s="31">
        <f>Sheet1!H24/Sheet1!H26</f>
        <v>1.4721556464119554</v>
      </c>
      <c r="R11" s="31">
        <f>ABS(Sheet2!H20/(Sheet1!H26+Sheet2!H30))</f>
        <v>49.716202270381835</v>
      </c>
      <c r="S11" s="31">
        <f>sheet!H40/Sheet1!H43</f>
        <v>2.6362393764693732</v>
      </c>
      <c r="T11" s="31">
        <f>Sheet2!H20/sheet!H40</f>
        <v>0.33304221184733868</v>
      </c>
      <c r="V11" s="31" t="e">
        <f>ABS(Sheet1!H15/sheet!H15)</f>
        <v>#DIV/0!</v>
      </c>
      <c r="W11" s="31">
        <f>Sheet1!H12/sheet!H14</f>
        <v>6.6094432808419308</v>
      </c>
      <c r="X11" s="31">
        <f>Sheet1!H12/sheet!H27</f>
        <v>0.21162865982949292</v>
      </c>
      <c r="Y11" s="31">
        <f>Sheet1!H12/(sheet!H18-sheet!H35)</f>
        <v>-16.721640716995942</v>
      </c>
      <c r="AA11" s="17" t="str">
        <f>Sheet1!H43</f>
        <v>164,611</v>
      </c>
      <c r="AB11" s="17" t="str">
        <f>Sheet3!H17</f>
        <v>6.1x</v>
      </c>
      <c r="AC11" s="17" t="str">
        <f>Sheet3!H18</f>
        <v>187.0x</v>
      </c>
      <c r="AD11" s="17" t="str">
        <f>Sheet3!H20</f>
        <v>-7.1x</v>
      </c>
      <c r="AE11" s="17" t="str">
        <f>Sheet3!H21</f>
        <v>0.9x</v>
      </c>
      <c r="AF11" s="17" t="str">
        <f>Sheet3!H22</f>
        <v>3.9x</v>
      </c>
      <c r="AG11" s="17" t="str">
        <f>Sheet3!H24</f>
        <v>-66.5x</v>
      </c>
      <c r="AH11" s="17" t="str">
        <f>Sheet3!H25</f>
        <v>0.8x</v>
      </c>
      <c r="AI11" s="17" t="str">
        <f>Sheet3!H31</f>
        <v/>
      </c>
      <c r="AK11" s="17">
        <f>Sheet3!H29</f>
        <v>4.7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0.99418355614671872</v>
      </c>
      <c r="C12" s="34">
        <f>(sheet!I18-sheet!I15)/sheet!I35</f>
        <v>0.99418355614671872</v>
      </c>
      <c r="D12" s="34">
        <f>sheet!I12/sheet!I35</f>
        <v>1.1272178010235138E-2</v>
      </c>
      <c r="E12" s="34">
        <f>Sheet2!I20/sheet!I35</f>
        <v>5.3356178280767406</v>
      </c>
      <c r="F12" s="34">
        <f>sheet!I18/sheet!I35</f>
        <v>0.99418355614671872</v>
      </c>
      <c r="G12" s="29"/>
      <c r="H12" s="35">
        <f>Sheet1!I33/sheet!I51</f>
        <v>4.7146649338950075E-2</v>
      </c>
      <c r="I12" s="35">
        <f>Sheet1!I33/Sheet1!I12</f>
        <v>0.10654659431918367</v>
      </c>
      <c r="J12" s="35">
        <f>Sheet1!I12/sheet!I27</f>
        <v>0.28445088932188761</v>
      </c>
      <c r="K12" s="35">
        <f>Sheet1!I30/sheet!I27</f>
        <v>3.0307273508310174E-2</v>
      </c>
      <c r="L12" s="35">
        <f>Sheet1!I38</f>
        <v>0.17</v>
      </c>
      <c r="M12" s="29"/>
      <c r="N12" s="35">
        <f>sheet!I40/sheet!I27</f>
        <v>0.35717015030224208</v>
      </c>
      <c r="O12" s="35">
        <f>sheet!I51/sheet!I27</f>
        <v>0.64282984969775792</v>
      </c>
      <c r="P12" s="35">
        <f>sheet!I40/sheet!I51</f>
        <v>0.55562160106624525</v>
      </c>
      <c r="Q12" s="34">
        <f>Sheet1!I24/Sheet1!I26</f>
        <v>-8.3268087215064419</v>
      </c>
      <c r="R12" s="34">
        <f>ABS(Sheet2!I20/(Sheet1!I26+Sheet2!I30))</f>
        <v>22.613414867188993</v>
      </c>
      <c r="S12" s="34">
        <f>sheet!I40/Sheet1!I43</f>
        <v>1.785847925920945</v>
      </c>
      <c r="T12" s="34">
        <f>Sheet2!I20/sheet!I40</f>
        <v>0.52421137498283432</v>
      </c>
      <c r="U12" s="12"/>
      <c r="V12" s="34" t="e">
        <f>ABS(Sheet1!I15/sheet!I15)</f>
        <v>#DIV/0!</v>
      </c>
      <c r="W12" s="34">
        <f>Sheet1!I12/sheet!I14</f>
        <v>16.951628871811796</v>
      </c>
      <c r="X12" s="34">
        <f>Sheet1!I12/sheet!I27</f>
        <v>0.28445088932188761</v>
      </c>
      <c r="Y12" s="34">
        <f>Sheet1!I12/(sheet!I18-sheet!I35)</f>
        <v>-1393.6472868217054</v>
      </c>
      <c r="Z12" s="12"/>
      <c r="AA12" s="36" t="str">
        <f>Sheet1!I43</f>
        <v>252,811</v>
      </c>
      <c r="AB12" s="36" t="str">
        <f>Sheet3!I17</f>
        <v>3.3x</v>
      </c>
      <c r="AC12" s="36" t="str">
        <f>Sheet3!I18</f>
        <v>34.1x</v>
      </c>
      <c r="AD12" s="36" t="str">
        <f>Sheet3!I20</f>
        <v>-10.9x</v>
      </c>
      <c r="AE12" s="36" t="str">
        <f>Sheet3!I21</f>
        <v>0.7x</v>
      </c>
      <c r="AF12" s="36" t="str">
        <f>Sheet3!I22</f>
        <v>1.9x</v>
      </c>
      <c r="AG12" s="36" t="str">
        <f>Sheet3!I24</f>
        <v>78.6x</v>
      </c>
      <c r="AH12" s="36" t="str">
        <f>Sheet3!I25</f>
        <v>0.7x</v>
      </c>
      <c r="AI12" s="36" t="str">
        <f>Sheet3!I31</f>
        <v/>
      </c>
      <c r="AK12" s="36">
        <f>Sheet3!I29</f>
        <v>5.3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0.93367228539482294</v>
      </c>
      <c r="C13" s="31">
        <f>(sheet!J18-sheet!J15)/sheet!J35</f>
        <v>0.93367228539482294</v>
      </c>
      <c r="D13" s="31">
        <f>sheet!J12/sheet!J35</f>
        <v>1.0548300668762263E-2</v>
      </c>
      <c r="E13" s="31">
        <f>Sheet2!J20/sheet!J35</f>
        <v>4.3296765891014957</v>
      </c>
      <c r="F13" s="31">
        <f>sheet!J18/sheet!J35</f>
        <v>0.93367228539482294</v>
      </c>
      <c r="G13" s="29"/>
      <c r="H13" s="32">
        <f>Sheet1!J33/sheet!J51</f>
        <v>-5.0416464734580467E-2</v>
      </c>
      <c r="I13" s="32">
        <f>Sheet1!J33/Sheet1!J12</f>
        <v>-0.11348456463305368</v>
      </c>
      <c r="J13" s="32">
        <f>Sheet1!J12/sheet!J27</f>
        <v>0.27564009529162814</v>
      </c>
      <c r="K13" s="32">
        <f>Sheet1!J30/sheet!J27</f>
        <v>-3.1280896209583846E-2</v>
      </c>
      <c r="L13" s="32">
        <f>Sheet1!J38</f>
        <v>-0.17</v>
      </c>
      <c r="M13" s="29"/>
      <c r="N13" s="32">
        <f>sheet!J40/sheet!J27</f>
        <v>0.37954998680959878</v>
      </c>
      <c r="O13" s="32">
        <f>sheet!J51/sheet!J27</f>
        <v>0.62045001319040127</v>
      </c>
      <c r="P13" s="32">
        <f>sheet!J40/sheet!J51</f>
        <v>0.61173338502794739</v>
      </c>
      <c r="Q13" s="31">
        <f>Sheet1!J24/Sheet1!J26</f>
        <v>4.6547379565907887</v>
      </c>
      <c r="R13" s="31">
        <f>ABS(Sheet2!J20/(Sheet1!J26+Sheet2!J30))</f>
        <v>16.845686612492816</v>
      </c>
      <c r="S13" s="31">
        <f>sheet!J40/Sheet1!J43</f>
        <v>2.4558552669125926</v>
      </c>
      <c r="T13" s="31">
        <f>Sheet2!J20/sheet!J40</f>
        <v>0.43357684897241755</v>
      </c>
      <c r="V13" s="31" t="e">
        <f>ABS(Sheet1!J15/sheet!J15)</f>
        <v>#DIV/0!</v>
      </c>
      <c r="W13" s="31">
        <f>Sheet1!J12/sheet!J14</f>
        <v>8.1422108529335127</v>
      </c>
      <c r="X13" s="31">
        <f>Sheet1!J12/sheet!J27</f>
        <v>0.27564009529162814</v>
      </c>
      <c r="Y13" s="31">
        <f>Sheet1!J12/(sheet!J18-sheet!J35)</f>
        <v>-109.33715012722647</v>
      </c>
      <c r="AA13" s="17" t="str">
        <f>Sheet1!J43</f>
        <v>192,741</v>
      </c>
      <c r="AB13" s="17" t="str">
        <f>Sheet3!J17</f>
        <v>3.0x</v>
      </c>
      <c r="AC13" s="17" t="str">
        <f>Sheet3!J18</f>
        <v>15.1x</v>
      </c>
      <c r="AD13" s="17" t="str">
        <f>Sheet3!J20</f>
        <v>-49.2x</v>
      </c>
      <c r="AE13" s="17" t="str">
        <f>Sheet3!J21</f>
        <v>0.6x</v>
      </c>
      <c r="AF13" s="17" t="str">
        <f>Sheet3!J22</f>
        <v>2.0x</v>
      </c>
      <c r="AG13" s="17" t="str">
        <f>Sheet3!J24</f>
        <v>14.7x</v>
      </c>
      <c r="AH13" s="17" t="str">
        <f>Sheet3!J25</f>
        <v>0.5x</v>
      </c>
      <c r="AI13" s="17" t="str">
        <f>Sheet3!J31</f>
        <v/>
      </c>
      <c r="AK13" s="17">
        <f>Sheet3!J29</f>
        <v>4.4000000000000004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0.56048263924243968</v>
      </c>
      <c r="C14" s="34">
        <f>(sheet!K18-sheet!K15)/sheet!K35</f>
        <v>0.56048263924243968</v>
      </c>
      <c r="D14" s="34">
        <f>sheet!K12/sheet!K35</f>
        <v>8.4852187489393473E-3</v>
      </c>
      <c r="E14" s="34">
        <f>Sheet2!K20/sheet!K35</f>
        <v>2.1262261141092216</v>
      </c>
      <c r="F14" s="34">
        <f>sheet!K18/sheet!K35</f>
        <v>0.56048263924243968</v>
      </c>
      <c r="G14" s="29"/>
      <c r="H14" s="35">
        <f>Sheet1!K33/sheet!K51</f>
        <v>-0.61113444471049105</v>
      </c>
      <c r="I14" s="35">
        <f>Sheet1!K33/Sheet1!K12</f>
        <v>-1.5763644555593244</v>
      </c>
      <c r="J14" s="35">
        <f>Sheet1!K12/sheet!K27</f>
        <v>0.1922275204359673</v>
      </c>
      <c r="K14" s="35">
        <f>Sheet1!K30/sheet!K27</f>
        <v>-0.3030206305955625</v>
      </c>
      <c r="L14" s="35">
        <f>Sheet1!K38</f>
        <v>-1.4</v>
      </c>
      <c r="M14" s="29"/>
      <c r="N14" s="35">
        <f>sheet!K40/sheet!K27</f>
        <v>0.50416699104710005</v>
      </c>
      <c r="O14" s="35">
        <f>sheet!K51/sheet!K27</f>
        <v>0.49583300895289995</v>
      </c>
      <c r="P14" s="35">
        <f>sheet!K40/sheet!K51</f>
        <v>1.0168080421103867</v>
      </c>
      <c r="Q14" s="34">
        <f>Sheet1!K24/Sheet1!K26</f>
        <v>41.210136493492755</v>
      </c>
      <c r="R14" s="34">
        <f>ABS(Sheet2!K20/(Sheet1!K26+Sheet2!K30))</f>
        <v>10.618696499703365</v>
      </c>
      <c r="S14" s="34">
        <f>sheet!K40/Sheet1!K43</f>
        <v>4.2390338496281208</v>
      </c>
      <c r="T14" s="34">
        <f>Sheet2!K20/sheet!K40</f>
        <v>0.24183430422211155</v>
      </c>
      <c r="U14" s="12"/>
      <c r="V14" s="34" t="e">
        <f>ABS(Sheet1!K15/sheet!K15)</f>
        <v>#DIV/0!</v>
      </c>
      <c r="W14" s="34">
        <f>Sheet1!K12/sheet!K14</f>
        <v>6.9620061325908438</v>
      </c>
      <c r="X14" s="34">
        <f>Sheet1!K12/sheet!K27</f>
        <v>0.1922275204359673</v>
      </c>
      <c r="Y14" s="34">
        <f>Sheet1!K12/(sheet!K18-sheet!K35)</f>
        <v>-7.6270512374995176</v>
      </c>
      <c r="Z14" s="12"/>
      <c r="AA14" s="36" t="str">
        <f>Sheet1!K43</f>
        <v>122,217</v>
      </c>
      <c r="AB14" s="36" t="str">
        <f>Sheet3!K17</f>
        <v>3.6x</v>
      </c>
      <c r="AC14" s="36" t="str">
        <f>Sheet3!K18</f>
        <v>-1.2x</v>
      </c>
      <c r="AD14" s="36" t="str">
        <f>Sheet3!K20</f>
        <v>3.8x</v>
      </c>
      <c r="AE14" s="36" t="str">
        <f>Sheet3!K21</f>
        <v>0.8x</v>
      </c>
      <c r="AF14" s="36" t="str">
        <f>Sheet3!K22</f>
        <v>2.4x</v>
      </c>
      <c r="AG14" s="36" t="str">
        <f>Sheet3!K24</f>
        <v>-1.0x</v>
      </c>
      <c r="AH14" s="36" t="str">
        <f>Sheet3!K25</f>
        <v>0.7x</v>
      </c>
      <c r="AI14" s="36" t="str">
        <f>Sheet3!K31</f>
        <v/>
      </c>
      <c r="AK14" s="36">
        <f>Sheet3!K29</f>
        <v>0.2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0.92815581228047905</v>
      </c>
      <c r="C15" s="31">
        <f>(sheet!L18-sheet!L15)/sheet!L35</f>
        <v>0.92815581228047905</v>
      </c>
      <c r="D15" s="31">
        <f>sheet!L12/sheet!L35</f>
        <v>5.2896618848123226E-3</v>
      </c>
      <c r="E15" s="31">
        <f>Sheet2!L20/sheet!L35</f>
        <v>3.1515170750285644</v>
      </c>
      <c r="F15" s="31">
        <f>sheet!L18/sheet!L35</f>
        <v>0.92815581228047905</v>
      </c>
      <c r="G15" s="29"/>
      <c r="H15" s="32">
        <f>Sheet1!L33/sheet!L51</f>
        <v>0.30977332672285574</v>
      </c>
      <c r="I15" s="32">
        <f>Sheet1!L33/Sheet1!L12</f>
        <v>0.65202139187436026</v>
      </c>
      <c r="J15" s="32">
        <f>Sheet1!L12/sheet!L27</f>
        <v>0.257250704743202</v>
      </c>
      <c r="K15" s="32">
        <f>Sheet1!L30/sheet!L27</f>
        <v>0.16773296256732267</v>
      </c>
      <c r="L15" s="32">
        <f>Sheet1!L38</f>
        <v>1.1000000000000001</v>
      </c>
      <c r="M15" s="29"/>
      <c r="N15" s="32">
        <f>sheet!L40/sheet!L27</f>
        <v>0.45853000210896794</v>
      </c>
      <c r="O15" s="32">
        <f>sheet!L51/sheet!L27</f>
        <v>0.54146999789103212</v>
      </c>
      <c r="P15" s="32">
        <f>sheet!L40/sheet!L51</f>
        <v>0.84682439266236986</v>
      </c>
      <c r="Q15" s="31">
        <f>Sheet1!L24/Sheet1!L26</f>
        <v>-25.193167008005958</v>
      </c>
      <c r="R15" s="31">
        <f>ABS(Sheet2!L20/(Sheet1!L26+Sheet2!L30))</f>
        <v>4.7756260219949338</v>
      </c>
      <c r="S15" s="31">
        <f>sheet!L40/Sheet1!L43</f>
        <v>1.2926368251977047</v>
      </c>
      <c r="T15" s="31">
        <f>Sheet2!L20/sheet!L40</f>
        <v>0.27905029188929942</v>
      </c>
      <c r="V15" s="31" t="e">
        <f>ABS(Sheet1!L15/sheet!L15)</f>
        <v>#DIV/0!</v>
      </c>
      <c r="W15" s="31">
        <f>Sheet1!L12/sheet!L14</f>
        <v>7.8151130017224277</v>
      </c>
      <c r="X15" s="31">
        <f>Sheet1!L12/sheet!L27</f>
        <v>0.257250704743202</v>
      </c>
      <c r="Y15" s="31">
        <f>Sheet1!L12/(sheet!L18-sheet!L35)</f>
        <v>-88.193049624503018</v>
      </c>
      <c r="AA15" s="17" t="str">
        <f>Sheet1!L43</f>
        <v>825,853</v>
      </c>
      <c r="AB15" s="17" t="str">
        <f>Sheet3!L17</f>
        <v>3.6x</v>
      </c>
      <c r="AC15" s="17" t="str">
        <f>Sheet3!L18</f>
        <v>6.6x</v>
      </c>
      <c r="AD15" s="17" t="str">
        <f>Sheet3!L20</f>
        <v>7.0x</v>
      </c>
      <c r="AE15" s="17" t="str">
        <f>Sheet3!L21</f>
        <v>1.3x</v>
      </c>
      <c r="AF15" s="17" t="str">
        <f>Sheet3!L22</f>
        <v>4.7x</v>
      </c>
      <c r="AG15" s="17" t="str">
        <f>Sheet3!L24</f>
        <v>6.8x</v>
      </c>
      <c r="AH15" s="17" t="str">
        <f>Sheet3!L25</f>
        <v>1.4x</v>
      </c>
      <c r="AI15" s="17" t="str">
        <f>Sheet3!L31</f>
        <v/>
      </c>
      <c r="AK15" s="17">
        <f>Sheet3!L29</f>
        <v>6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0.28627776689032602</v>
      </c>
      <c r="C16" s="34">
        <f>(sheet!M18-sheet!M15)/sheet!M35</f>
        <v>0.28627776689032602</v>
      </c>
      <c r="D16" s="34">
        <f>sheet!M12/sheet!M35</f>
        <v>7.7767512466132252E-4</v>
      </c>
      <c r="E16" s="34">
        <f>Sheet2!M20/sheet!M35</f>
        <v>1.2526433177487237</v>
      </c>
      <c r="F16" s="34">
        <f>sheet!M18/sheet!M35</f>
        <v>0.28627776689032602</v>
      </c>
      <c r="G16" s="29"/>
      <c r="H16" s="35">
        <f>Sheet1!M33/sheet!M51</f>
        <v>0.15957460086472183</v>
      </c>
      <c r="I16" s="35">
        <f>Sheet1!M33/Sheet1!M12</f>
        <v>0.29280420174767458</v>
      </c>
      <c r="J16" s="35">
        <f>Sheet1!M12/sheet!M27</f>
        <v>0.25519790133603887</v>
      </c>
      <c r="K16" s="35">
        <f>Sheet1!M30/sheet!M27</f>
        <v>7.4723017788380683E-2</v>
      </c>
      <c r="L16" s="35">
        <f>Sheet1!M38</f>
        <v>0.75</v>
      </c>
      <c r="M16" s="29"/>
      <c r="N16" s="35">
        <f>sheet!M40/sheet!M27</f>
        <v>0.53173614482842069</v>
      </c>
      <c r="O16" s="35">
        <f>sheet!M51/sheet!M27</f>
        <v>0.46826385517157931</v>
      </c>
      <c r="P16" s="35">
        <f>sheet!M40/sheet!M51</f>
        <v>1.1355481294484797</v>
      </c>
      <c r="Q16" s="34">
        <f>Sheet1!M24/Sheet1!M26</f>
        <v>-10.151215195604305</v>
      </c>
      <c r="R16" s="34">
        <f>ABS(Sheet2!M20/(Sheet1!M26+Sheet2!M30))</f>
        <v>4.3646192365220786</v>
      </c>
      <c r="S16" s="34">
        <f>sheet!M40/Sheet1!M43</f>
        <v>2.8507954265872555</v>
      </c>
      <c r="T16" s="34">
        <f>Sheet2!M20/sheet!M40</f>
        <v>0.32786055717531964</v>
      </c>
      <c r="U16" s="12"/>
      <c r="V16" s="34" t="e">
        <f>ABS(Sheet1!M15/sheet!M15)</f>
        <v>#DIV/0!</v>
      </c>
      <c r="W16" s="34">
        <f>Sheet1!M12/sheet!M14</f>
        <v>6.7541950970787576</v>
      </c>
      <c r="X16" s="34">
        <f>Sheet1!M12/sheet!M27</f>
        <v>0.25519790133603887</v>
      </c>
      <c r="Y16" s="34">
        <f>Sheet1!M12/(sheet!M18-sheet!M35)</f>
        <v>-2.569152854110643</v>
      </c>
      <c r="Z16" s="12"/>
      <c r="AA16" s="36" t="str">
        <f>Sheet1!M43</f>
        <v>861,676</v>
      </c>
      <c r="AB16" s="36" t="str">
        <f>Sheet3!M17</f>
        <v>3.6x</v>
      </c>
      <c r="AC16" s="36" t="str">
        <f>Sheet3!M18</f>
        <v>6.5x</v>
      </c>
      <c r="AD16" s="36" t="str">
        <f>Sheet3!M20</f>
        <v>-6.5x</v>
      </c>
      <c r="AE16" s="36" t="str">
        <f>Sheet3!M21</f>
        <v>0.9x</v>
      </c>
      <c r="AF16" s="36" t="str">
        <f>Sheet3!M22</f>
        <v>2.7x</v>
      </c>
      <c r="AG16" s="36" t="str">
        <f>Sheet3!M24</f>
        <v>5.6x</v>
      </c>
      <c r="AH16" s="36" t="str">
        <f>Sheet3!M25</f>
        <v>0.9x</v>
      </c>
      <c r="AI16" s="36">
        <f>Sheet3!M31</f>
        <v>0.15</v>
      </c>
      <c r="AK16" s="36">
        <f>Sheet3!M29</f>
        <v>4.4000000000000004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2023-05-04T13:09:29Z</dcterms:created>
  <dcterms:modified xsi:type="dcterms:W3CDTF">2023-05-06T19:10:57Z</dcterms:modified>
  <cp:category/>
  <dc:identifier/>
  <cp:version/>
</cp:coreProperties>
</file>