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12" documentId="8_{92E4042B-7F1B-4CAB-8B01-095A8827F1C4}" xr6:coauthVersionLast="47" xr6:coauthVersionMax="47" xr10:uidLastSave="{76EEB327-937B-47E1-B0E1-A0B05C16860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<sst xmlns="http://schemas.openxmlformats.org/spreadsheetml/2006/main" count="1099" uniqueCount="605">
  <si>
    <t>BELLUS Health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</si>
  <si>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</si>
  <si>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</si>
  <si>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</si>
  <si>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</si>
  <si>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</si>
  <si>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</si>
  <si>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</si>
  <si>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</si>
  <si>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</si>
  <si>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</si>
  <si>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</si>
  <si>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</si>
  <si>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</si>
  <si>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</si>
  <si>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</si>
  <si>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</si>
  <si>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</si>
  <si>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</si>
  <si>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</si>
  <si>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</si>
  <si>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</si>
  <si>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</si>
  <si>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</si>
  <si>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</si>
  <si>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</si>
  <si>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11,279</t>
  </si>
  <si>
    <t>8,893</t>
  </si>
  <si>
    <t>3,039</t>
  </si>
  <si>
    <t>2,575</t>
  </si>
  <si>
    <t>7,749</t>
  </si>
  <si>
    <t>14,933</t>
  </si>
  <si>
    <t>24,266.181</t>
  </si>
  <si>
    <t>62,207.341</t>
  </si>
  <si>
    <t>189,778.133</t>
  </si>
  <si>
    <t>118,132.137</t>
  </si>
  <si>
    <t>Short Term Investments</t>
  </si>
  <si>
    <t>4,600</t>
  </si>
  <si>
    <t>3,414</t>
  </si>
  <si>
    <t>6,663</t>
  </si>
  <si>
    <t>4,259</t>
  </si>
  <si>
    <t>16,139</t>
  </si>
  <si>
    <t>33,973</t>
  </si>
  <si>
    <t>92,571.949</t>
  </si>
  <si>
    <t>62,820.648</t>
  </si>
  <si>
    <t>124,844.518</t>
  </si>
  <si>
    <t>338,226.188</t>
  </si>
  <si>
    <t>Accounts Receivable, Net</t>
  </si>
  <si>
    <t>1,053</t>
  </si>
  <si>
    <t>1,882</t>
  </si>
  <si>
    <t>Inventory</t>
  </si>
  <si>
    <t/>
  </si>
  <si>
    <t>Prepaid Expenses</t>
  </si>
  <si>
    <t>1,076</t>
  </si>
  <si>
    <t>3,783.8</t>
  </si>
  <si>
    <t>3,247.216</t>
  </si>
  <si>
    <t>9,529.498</t>
  </si>
  <si>
    <t>22,713.865</t>
  </si>
  <si>
    <t>Other Current Assets</t>
  </si>
  <si>
    <t>1,313</t>
  </si>
  <si>
    <t>1,352</t>
  </si>
  <si>
    <t>2,073</t>
  </si>
  <si>
    <t>1,441.324</t>
  </si>
  <si>
    <t>1,497.638</t>
  </si>
  <si>
    <t>1,887.943</t>
  </si>
  <si>
    <t>1,891.468</t>
  </si>
  <si>
    <t>Total Current Assets</t>
  </si>
  <si>
    <t>16,972</t>
  </si>
  <si>
    <t>13,520</t>
  </si>
  <si>
    <t>13,129</t>
  </si>
  <si>
    <t>8,329</t>
  </si>
  <si>
    <t>26,070</t>
  </si>
  <si>
    <t>50,864</t>
  </si>
  <si>
    <t>122,376.19</t>
  </si>
  <si>
    <t>130,186.38</t>
  </si>
  <si>
    <t>326,506.704</t>
  </si>
  <si>
    <t>481,861.327</t>
  </si>
  <si>
    <t>Property Plant And Equipment, Net</t>
  </si>
  <si>
    <t>1,078.644</t>
  </si>
  <si>
    <t>1,768.259</t>
  </si>
  <si>
    <t>Real Estate Owned</t>
  </si>
  <si>
    <t>Capitalized / Purchased Software</t>
  </si>
  <si>
    <t>Long-term Investments</t>
  </si>
  <si>
    <t>4,811</t>
  </si>
  <si>
    <t>Goodwill</t>
  </si>
  <si>
    <t>Other Intangibles</t>
  </si>
  <si>
    <t>2,358.058</t>
  </si>
  <si>
    <t>63,748.242</t>
  </si>
  <si>
    <t>63,352.953</t>
  </si>
  <si>
    <t>67,832.895</t>
  </si>
  <si>
    <t>Other Long-term Assets</t>
  </si>
  <si>
    <t>1,847</t>
  </si>
  <si>
    <t>2,638</t>
  </si>
  <si>
    <t>1,136</t>
  </si>
  <si>
    <t>2,428</t>
  </si>
  <si>
    <t>2,436</t>
  </si>
  <si>
    <t>Total Assets</t>
  </si>
  <si>
    <t>23,630</t>
  </si>
  <si>
    <t>16,708</t>
  </si>
  <si>
    <t>15,013</t>
  </si>
  <si>
    <t>9,584</t>
  </si>
  <si>
    <t>28,498</t>
  </si>
  <si>
    <t>53,300</t>
  </si>
  <si>
    <t>125,138.078</t>
  </si>
  <si>
    <t>194,824.043</t>
  </si>
  <si>
    <t>391,492.165</t>
  </si>
  <si>
    <t>552,167.889</t>
  </si>
  <si>
    <t>Accounts Payable</t>
  </si>
  <si>
    <t>5,161.498</t>
  </si>
  <si>
    <t>3,612.762</t>
  </si>
  <si>
    <t>6,146.933</t>
  </si>
  <si>
    <t>Accrued Expenses</t>
  </si>
  <si>
    <t>1,301</t>
  </si>
  <si>
    <t>1,216</t>
  </si>
  <si>
    <t>1,711</t>
  </si>
  <si>
    <t>2,161</t>
  </si>
  <si>
    <t>4,505.76</t>
  </si>
  <si>
    <t>6,167.42</t>
  </si>
  <si>
    <t>17,472.011</t>
  </si>
  <si>
    <t>14,873.141</t>
  </si>
  <si>
    <t>Short-term Borrowings</t>
  </si>
  <si>
    <t>Current Portion of LT Debt</t>
  </si>
  <si>
    <t>Current Portion of Capital Lease Obligations</t>
  </si>
  <si>
    <t>Other Current Liabilities</t>
  </si>
  <si>
    <t>1,680</t>
  </si>
  <si>
    <t>2,369</t>
  </si>
  <si>
    <t>3,624</t>
  </si>
  <si>
    <t>Total Current Liabilities</t>
  </si>
  <si>
    <t>3,261</t>
  </si>
  <si>
    <t>3,654</t>
  </si>
  <si>
    <t>4,571</t>
  </si>
  <si>
    <t>1,217</t>
  </si>
  <si>
    <t>2,210</t>
  </si>
  <si>
    <t>2,716</t>
  </si>
  <si>
    <t>9,884.106</t>
  </si>
  <si>
    <t>7,190.445</t>
  </si>
  <si>
    <t>21,432.519</t>
  </si>
  <si>
    <t>21,495.31</t>
  </si>
  <si>
    <t>Long-term Debt</t>
  </si>
  <si>
    <t>5,188</t>
  </si>
  <si>
    <t>Capital Leases</t>
  </si>
  <si>
    <t>1,261.881</t>
  </si>
  <si>
    <t>Other Non-current Liabilities</t>
  </si>
  <si>
    <t>4,363</t>
  </si>
  <si>
    <t>3,546</t>
  </si>
  <si>
    <t>Total Liabilities</t>
  </si>
  <si>
    <t>12,812</t>
  </si>
  <si>
    <t>7,200</t>
  </si>
  <si>
    <t>4,641</t>
  </si>
  <si>
    <t>1,321</t>
  </si>
  <si>
    <t>9,911.374</t>
  </si>
  <si>
    <t>7,631.975</t>
  </si>
  <si>
    <t>22,212.734</t>
  </si>
  <si>
    <t>22,757.192</t>
  </si>
  <si>
    <t>Common Stock</t>
  </si>
  <si>
    <t>418,592</t>
  </si>
  <si>
    <t>445,753</t>
  </si>
  <si>
    <t>467,253</t>
  </si>
  <si>
    <t>502,706</t>
  </si>
  <si>
    <t>631,586.834</t>
  </si>
  <si>
    <t>732,005.412</t>
  </si>
  <si>
    <t>1,010,853.901</t>
  </si>
  <si>
    <t>1,323,242.414</t>
  </si>
  <si>
    <t>Additional Paid In Capital</t>
  </si>
  <si>
    <t>Retained Earnings</t>
  </si>
  <si>
    <t>-442,263</t>
  </si>
  <si>
    <t>-444,194</t>
  </si>
  <si>
    <t>-443,992</t>
  </si>
  <si>
    <t>-463,351</t>
  </si>
  <si>
    <t>-467,167</t>
  </si>
  <si>
    <t>-479,223</t>
  </si>
  <si>
    <t>-563,308.335</t>
  </si>
  <si>
    <t>-596,547.396</t>
  </si>
  <si>
    <t>-700,959.328</t>
  </si>
  <si>
    <t>-869,016.56</t>
  </si>
  <si>
    <t>Treasury Stock</t>
  </si>
  <si>
    <t>Other Common Equity Adj</t>
  </si>
  <si>
    <t>33,366</t>
  </si>
  <si>
    <t>34,000</t>
  </si>
  <si>
    <t>34,441</t>
  </si>
  <si>
    <t>25,861</t>
  </si>
  <si>
    <t>26,202</t>
  </si>
  <si>
    <t>27,101</t>
  </si>
  <si>
    <t>46,948.204</t>
  </si>
  <si>
    <t>51,734.052</t>
  </si>
  <si>
    <t>59,384.858</t>
  </si>
  <si>
    <t>75,184.844</t>
  </si>
  <si>
    <t>Common Equity</t>
  </si>
  <si>
    <t>9,695</t>
  </si>
  <si>
    <t>8,398</t>
  </si>
  <si>
    <t>9,041</t>
  </si>
  <si>
    <t>8,263</t>
  </si>
  <si>
    <t>26,288</t>
  </si>
  <si>
    <t>50,584</t>
  </si>
  <si>
    <t>115,226.704</t>
  </si>
  <si>
    <t>187,192.068</t>
  </si>
  <si>
    <t>369,279.431</t>
  </si>
  <si>
    <t>529,410.697</t>
  </si>
  <si>
    <t>Total Preferred Equity</t>
  </si>
  <si>
    <t>Minority Interest, Total</t>
  </si>
  <si>
    <t>1,123</t>
  </si>
  <si>
    <t>1,110</t>
  </si>
  <si>
    <t>1,331</t>
  </si>
  <si>
    <t>Other Equity</t>
  </si>
  <si>
    <t>Total Equity</t>
  </si>
  <si>
    <t>10,818</t>
  </si>
  <si>
    <t>9,508</t>
  </si>
  <si>
    <t>10,372</t>
  </si>
  <si>
    <t>Total Liabilities And Equity</t>
  </si>
  <si>
    <t>Cash And Short Term Investments</t>
  </si>
  <si>
    <t>15,879</t>
  </si>
  <si>
    <t>12,307</t>
  </si>
  <si>
    <t>9,702</t>
  </si>
  <si>
    <t>6,834</t>
  </si>
  <si>
    <t>23,888</t>
  </si>
  <si>
    <t>48,906</t>
  </si>
  <si>
    <t>116,838.13</t>
  </si>
  <si>
    <t>125,027.989</t>
  </si>
  <si>
    <t>314,622.651</t>
  </si>
  <si>
    <t>456,358.325</t>
  </si>
  <si>
    <t>Total Debt</t>
  </si>
  <si>
    <t>1,101.406</t>
  </si>
  <si>
    <t>1,737.118</t>
  </si>
  <si>
    <t>Income Statement</t>
  </si>
  <si>
    <t>Revenue</t>
  </si>
  <si>
    <t>2,256</t>
  </si>
  <si>
    <t>2,376</t>
  </si>
  <si>
    <t>4,024</t>
  </si>
  <si>
    <t>1,893</t>
  </si>
  <si>
    <t>Revenue Growth (YoY)</t>
  </si>
  <si>
    <t>-1.8%</t>
  </si>
  <si>
    <t>5.3%</t>
  </si>
  <si>
    <t>69.4%</t>
  </si>
  <si>
    <t>-53.0%</t>
  </si>
  <si>
    <t>-91.3%</t>
  </si>
  <si>
    <t>-78.8%</t>
  </si>
  <si>
    <t>-22.9%</t>
  </si>
  <si>
    <t>-44.4%</t>
  </si>
  <si>
    <t>6.7%</t>
  </si>
  <si>
    <t>0.0%</t>
  </si>
  <si>
    <t>Cost of Revenues</t>
  </si>
  <si>
    <t>Gross Profit</t>
  </si>
  <si>
    <t>Gross Profit Margin</t>
  </si>
  <si>
    <t>100.0%</t>
  </si>
  <si>
    <t>R&amp;D Expenses</t>
  </si>
  <si>
    <t>-1,270</t>
  </si>
  <si>
    <t>-1,792</t>
  </si>
  <si>
    <t>-1,293</t>
  </si>
  <si>
    <t>-1,515</t>
  </si>
  <si>
    <t>-3,610</t>
  </si>
  <si>
    <t>-7,185</t>
  </si>
  <si>
    <t>-25,598.432</t>
  </si>
  <si>
    <t>-30,193.254</t>
  </si>
  <si>
    <t>-75,607.513</t>
  </si>
  <si>
    <t>-79,739.531</t>
  </si>
  <si>
    <t>Selling and Marketing Expense</t>
  </si>
  <si>
    <t>General &amp; Admin Expenses</t>
  </si>
  <si>
    <t>-4,022</t>
  </si>
  <si>
    <t>-3,150</t>
  </si>
  <si>
    <t>-3,122</t>
  </si>
  <si>
    <t>-2,624</t>
  </si>
  <si>
    <t>-2,529</t>
  </si>
  <si>
    <t>-3,409</t>
  </si>
  <si>
    <t>-8,544.064</t>
  </si>
  <si>
    <t>-12,387.009</t>
  </si>
  <si>
    <t>-18,035.991</t>
  </si>
  <si>
    <t>-26,396.609</t>
  </si>
  <si>
    <t>Other Inc / (Exp)</t>
  </si>
  <si>
    <t>2,005</t>
  </si>
  <si>
    <t>4,092</t>
  </si>
  <si>
    <t>1,118</t>
  </si>
  <si>
    <t>-1,121.895</t>
  </si>
  <si>
    <t>3,081.66</t>
  </si>
  <si>
    <t>-3,061.281</t>
  </si>
  <si>
    <t>Operating Expenses</t>
  </si>
  <si>
    <t>-3,287</t>
  </si>
  <si>
    <t>-4,487</t>
  </si>
  <si>
    <t>-3,780</t>
  </si>
  <si>
    <t>-4,195</t>
  </si>
  <si>
    <t>-2,047</t>
  </si>
  <si>
    <t>-9,476</t>
  </si>
  <si>
    <t>-35,264.391</t>
  </si>
  <si>
    <t>-41,707.383</t>
  </si>
  <si>
    <t>-90,561.845</t>
  </si>
  <si>
    <t>-109,197.421</t>
  </si>
  <si>
    <t>Operating Income</t>
  </si>
  <si>
    <t>-1,031</t>
  </si>
  <si>
    <t>-2,111</t>
  </si>
  <si>
    <t>-2,302</t>
  </si>
  <si>
    <t>-1,882</t>
  </si>
  <si>
    <t>-9,441</t>
  </si>
  <si>
    <t>-35,229.332</t>
  </si>
  <si>
    <t>-41,688.296</t>
  </si>
  <si>
    <t>-90,541.613</t>
  </si>
  <si>
    <t>-109,175.758</t>
  </si>
  <si>
    <t>Net Interest Expenses</t>
  </si>
  <si>
    <t>1,458.204</t>
  </si>
  <si>
    <t>1,280.055</t>
  </si>
  <si>
    <t>6,248.479</t>
  </si>
  <si>
    <t>EBT, Incl. Unusual Items</t>
  </si>
  <si>
    <t>-2,017</t>
  </si>
  <si>
    <t>-2,213</t>
  </si>
  <si>
    <t>-1,813</t>
  </si>
  <si>
    <t>-9,084</t>
  </si>
  <si>
    <t>-33,771.128</t>
  </si>
  <si>
    <t>-40,408.242</t>
  </si>
  <si>
    <t>-90,316.526</t>
  </si>
  <si>
    <t>-102,927.279</t>
  </si>
  <si>
    <t>Earnings of Discontinued Ops.</t>
  </si>
  <si>
    <t>Income Tax Expense</t>
  </si>
  <si>
    <t>Net Income to Company</t>
  </si>
  <si>
    <t>-1,968</t>
  </si>
  <si>
    <t>-2,228</t>
  </si>
  <si>
    <t>-1,874</t>
  </si>
  <si>
    <t>-90,064.885</t>
  </si>
  <si>
    <t>-103,008.516</t>
  </si>
  <si>
    <t>Minority Interest in Earnings</t>
  </si>
  <si>
    <t>Net Income to Stockholders</t>
  </si>
  <si>
    <t>-1,931</t>
  </si>
  <si>
    <t>-2,159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</si>
  <si>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</si>
  <si>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</si>
  <si>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</si>
  <si>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</si>
  <si>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</si>
  <si>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13,173.985</t>
  </si>
  <si>
    <t>16,219.912</t>
  </si>
  <si>
    <t>19,074.395</t>
  </si>
  <si>
    <t>33,616.869</t>
  </si>
  <si>
    <t>47,430.219</t>
  </si>
  <si>
    <t>59,023.38</t>
  </si>
  <si>
    <t>79,315.892</t>
  </si>
  <si>
    <t>115,358.769</t>
  </si>
  <si>
    <t>Weighted Average Diluted Shares Out.</t>
  </si>
  <si>
    <t>EBITDA</t>
  </si>
  <si>
    <t>-92,440.516</t>
  </si>
  <si>
    <t>-105,059.75</t>
  </si>
  <si>
    <t>EBIT</t>
  </si>
  <si>
    <t>-3,036</t>
  </si>
  <si>
    <t>-2,469</t>
  </si>
  <si>
    <t>-2,097</t>
  </si>
  <si>
    <t>-5,685</t>
  </si>
  <si>
    <t>-9,906</t>
  </si>
  <si>
    <t>-33,411.446</t>
  </si>
  <si>
    <t>-41,916.06</t>
  </si>
  <si>
    <t>-92,669.817</t>
  </si>
  <si>
    <t>-105,449.688</t>
  </si>
  <si>
    <t>Revenue (Reported)</t>
  </si>
  <si>
    <t>Operating Income (Reported)</t>
  </si>
  <si>
    <t>-3,289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</si>
  <si>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</si>
  <si>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</si>
  <si>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</si>
  <si>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</si>
  <si>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</si>
  <si>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1,211</t>
  </si>
  <si>
    <t>3,660.443</t>
  </si>
  <si>
    <t>4,832.651</t>
  </si>
  <si>
    <t>10,280.629</t>
  </si>
  <si>
    <t>14,854.185</t>
  </si>
  <si>
    <t>Change In Accounts Receivable</t>
  </si>
  <si>
    <t>-1,168</t>
  </si>
  <si>
    <t>Change In Inventories</t>
  </si>
  <si>
    <t>Change in Other Net Operating Assets</t>
  </si>
  <si>
    <t>-1,268</t>
  </si>
  <si>
    <t>-3,205.972</t>
  </si>
  <si>
    <t>-5,950.878</t>
  </si>
  <si>
    <t>-12,479.357</t>
  </si>
  <si>
    <t>Other Operating Activities</t>
  </si>
  <si>
    <t>-3,882</t>
  </si>
  <si>
    <t>-1,374</t>
  </si>
  <si>
    <t>-3,075</t>
  </si>
  <si>
    <t>-1,925</t>
  </si>
  <si>
    <t>-2,586</t>
  </si>
  <si>
    <t>-1,312</t>
  </si>
  <si>
    <t>5,980.845</t>
  </si>
  <si>
    <t>-2,706.437</t>
  </si>
  <si>
    <t>8,146.102</t>
  </si>
  <si>
    <t>-3,726.07</t>
  </si>
  <si>
    <t>Cash from Operations</t>
  </si>
  <si>
    <t>-3,197</t>
  </si>
  <si>
    <t>-3,401</t>
  </si>
  <si>
    <t>-2,845</t>
  </si>
  <si>
    <t>-2,943</t>
  </si>
  <si>
    <t>-4,361</t>
  </si>
  <si>
    <t>-10,174</t>
  </si>
  <si>
    <t>-27,341.005</t>
  </si>
  <si>
    <t>-37,848.133</t>
  </si>
  <si>
    <t>-77,408.204</t>
  </si>
  <si>
    <t>-104,384.129</t>
  </si>
  <si>
    <t>Capital Expenditures</t>
  </si>
  <si>
    <t>Cash Acquisitions</t>
  </si>
  <si>
    <t>Other Investing Activities</t>
  </si>
  <si>
    <t>4,763</t>
  </si>
  <si>
    <t>6,275</t>
  </si>
  <si>
    <t>-3,104</t>
  </si>
  <si>
    <t>2,504</t>
  </si>
  <si>
    <t>-9,248</t>
  </si>
  <si>
    <t>-15,971</t>
  </si>
  <si>
    <t>-57,930.833</t>
  </si>
  <si>
    <t>28,630.722</t>
  </si>
  <si>
    <t>-60,985.753</t>
  </si>
  <si>
    <t>-200,747.459</t>
  </si>
  <si>
    <t>Cash from Investing</t>
  </si>
  <si>
    <t>5,161</t>
  </si>
  <si>
    <t>Dividends Paid (Ex Special Dividends)</t>
  </si>
  <si>
    <t>Special Dividend Paid</t>
  </si>
  <si>
    <t>Long-Term Debt Issued</t>
  </si>
  <si>
    <t>Long-Term Debt Repaid</t>
  </si>
  <si>
    <t>-1,349</t>
  </si>
  <si>
    <t>-5,193</t>
  </si>
  <si>
    <t>Repurchase of Common Stock</t>
  </si>
  <si>
    <t>Other Financing Activities</t>
  </si>
  <si>
    <t>18,820</t>
  </si>
  <si>
    <t>33,149</t>
  </si>
  <si>
    <t>95,129.974</t>
  </si>
  <si>
    <t>47,743.743</t>
  </si>
  <si>
    <t>265,633.494</t>
  </si>
  <si>
    <t>221,292.296</t>
  </si>
  <si>
    <t>Cash from Financing</t>
  </si>
  <si>
    <t>-1,491</t>
  </si>
  <si>
    <t>-5,297</t>
  </si>
  <si>
    <t>94,937.798</t>
  </si>
  <si>
    <t>47,505.801</t>
  </si>
  <si>
    <t>265,369.208</t>
  </si>
  <si>
    <t>220,844.138</t>
  </si>
  <si>
    <t>Beginning Cash (CF)</t>
  </si>
  <si>
    <t>10,745</t>
  </si>
  <si>
    <t>Foreign Exchange Rate Adjustments</t>
  </si>
  <si>
    <t>Additions / Reductions</t>
  </si>
  <si>
    <t>-2,423</t>
  </si>
  <si>
    <t>-5,960</t>
  </si>
  <si>
    <t>5,211</t>
  </si>
  <si>
    <t>7,004</t>
  </si>
  <si>
    <t>8,951.425</t>
  </si>
  <si>
    <t>37,801.194</t>
  </si>
  <si>
    <t>126,589.517</t>
  </si>
  <si>
    <t>-70,867.475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</si>
  <si>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</si>
  <si>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</si>
  <si>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</si>
  <si>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</si>
  <si>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</si>
  <si>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</si>
  <si>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18,970.536</t>
  </si>
  <si>
    <t>66,396.892</t>
  </si>
  <si>
    <t>49,323.409</t>
  </si>
  <si>
    <t>17,708.503</t>
  </si>
  <si>
    <t>44,214.092</t>
  </si>
  <si>
    <t>160,180.475</t>
  </si>
  <si>
    <t>543,264.654</t>
  </si>
  <si>
    <t>300,032.092</t>
  </si>
  <si>
    <t>1,051,100.284</t>
  </si>
  <si>
    <t>1,402,302.638</t>
  </si>
  <si>
    <t>Total Enterprise Value (TEV)</t>
  </si>
  <si>
    <t>9,310.536</t>
  </si>
  <si>
    <t>59,359.892</t>
  </si>
  <si>
    <t>40,354.409</t>
  </si>
  <si>
    <t>10,498.503</t>
  </si>
  <si>
    <t>37,918.092</t>
  </si>
  <si>
    <t>142,085.475</t>
  </si>
  <si>
    <t>411,223.654</t>
  </si>
  <si>
    <t>207,435.099</t>
  </si>
  <si>
    <t>977,821.877</t>
  </si>
  <si>
    <t>902,874.227</t>
  </si>
  <si>
    <t>Enterprise Value (EV)</t>
  </si>
  <si>
    <t>2,024,700.127</t>
  </si>
  <si>
    <t>EV/EBITDA</t>
  </si>
  <si>
    <t>NA</t>
  </si>
  <si>
    <t>-19.3x</t>
  </si>
  <si>
    <t>EV / EBIT</t>
  </si>
  <si>
    <t>-5.7x</t>
  </si>
  <si>
    <t>-17.8x</t>
  </si>
  <si>
    <t>-36.6x</t>
  </si>
  <si>
    <t>-15.0x</t>
  </si>
  <si>
    <t>-8.3x</t>
  </si>
  <si>
    <t>-16.0x</t>
  </si>
  <si>
    <t>-16.7x</t>
  </si>
  <si>
    <t>-4.8x</t>
  </si>
  <si>
    <t>-11.9x</t>
  </si>
  <si>
    <t>-19.2x</t>
  </si>
  <si>
    <t>EV / LTM EBITDA - CAPEX</t>
  </si>
  <si>
    <t>EV / Free Cash Flow</t>
  </si>
  <si>
    <t>-3.8x</t>
  </si>
  <si>
    <t>-27.8x</t>
  </si>
  <si>
    <t>-9.0x</t>
  </si>
  <si>
    <t>-19.9x</t>
  </si>
  <si>
    <t>-28.8x</t>
  </si>
  <si>
    <t>-5.4x</t>
  </si>
  <si>
    <t>-16.4x</t>
  </si>
  <si>
    <t>EV / Invested Capital</t>
  </si>
  <si>
    <t>0.5x</t>
  </si>
  <si>
    <t>4.0x</t>
  </si>
  <si>
    <t>4.2x</t>
  </si>
  <si>
    <t>1.1x</t>
  </si>
  <si>
    <t>4.1x</t>
  </si>
  <si>
    <t>6.5x</t>
  </si>
  <si>
    <t>3.3x</t>
  </si>
  <si>
    <t>1.4x</t>
  </si>
  <si>
    <t>8.1x</t>
  </si>
  <si>
    <t>3.8x</t>
  </si>
  <si>
    <t>EV / Revenue</t>
  </si>
  <si>
    <t>4.4x</t>
  </si>
  <si>
    <t>27.8x</t>
  </si>
  <si>
    <t>12.9x</t>
  </si>
  <si>
    <t>2.9x</t>
  </si>
  <si>
    <t>75.0x</t>
  </si>
  <si>
    <t>2,801.4x</t>
  </si>
  <si>
    <t>11,817.8x</t>
  </si>
  <si>
    <t>9,056.9x</t>
  </si>
  <si>
    <t>48,329.3x</t>
  </si>
  <si>
    <t>93,462.7x</t>
  </si>
  <si>
    <t>P/E Ratio</t>
  </si>
  <si>
    <t>-26.5x</t>
  </si>
  <si>
    <t>-24.3x</t>
  </si>
  <si>
    <t>-102.0x</t>
  </si>
  <si>
    <t>-21.7x</t>
  </si>
  <si>
    <t>-57.4x</t>
  </si>
  <si>
    <t>-18.8x</t>
  </si>
  <si>
    <t>-23.2x</t>
  </si>
  <si>
    <t>-6.9x</t>
  </si>
  <si>
    <t>-13.0x</t>
  </si>
  <si>
    <t>-24.0x</t>
  </si>
  <si>
    <t>Price/Book</t>
  </si>
  <si>
    <t>1.8x</t>
  </si>
  <si>
    <t>7.9x</t>
  </si>
  <si>
    <t>5.8x</t>
  </si>
  <si>
    <t>1.9x</t>
  </si>
  <si>
    <t>4.7x</t>
  </si>
  <si>
    <t>7.4x</t>
  </si>
  <si>
    <t>4.3x</t>
  </si>
  <si>
    <t>2.0x</t>
  </si>
  <si>
    <t>8.7x</t>
  </si>
  <si>
    <t>Price / Operating Cash Flow</t>
  </si>
  <si>
    <t>-6.0x</t>
  </si>
  <si>
    <t>-18.4x</t>
  </si>
  <si>
    <t>-16.2x</t>
  </si>
  <si>
    <t>-12.5x</t>
  </si>
  <si>
    <t>-17.9x</t>
  </si>
  <si>
    <t>-30.6x</t>
  </si>
  <si>
    <t>-8.0x</t>
  </si>
  <si>
    <t>-16.8x</t>
  </si>
  <si>
    <t>-23.7x</t>
  </si>
  <si>
    <t>Price / LTM Sales</t>
  </si>
  <si>
    <t>9.0x</t>
  </si>
  <si>
    <t>31.1x</t>
  </si>
  <si>
    <t>15.7x</t>
  </si>
  <si>
    <t>4.8x</t>
  </si>
  <si>
    <t>87.4x</t>
  </si>
  <si>
    <t>3,158.2x</t>
  </si>
  <si>
    <t>15,612.4x</t>
  </si>
  <si>
    <t>13,099.8x</t>
  </si>
  <si>
    <t>51,951.1x</t>
  </si>
  <si>
    <t>114,296.0x</t>
  </si>
  <si>
    <t>Altman Z-Score</t>
  </si>
  <si>
    <t>Piotroski Score</t>
  </si>
  <si>
    <t>Dividend Per Share</t>
  </si>
  <si>
    <t>Dividend Yield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</si>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</sst>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78FFCBE-D8CB-4EEF-3167-B77DC75040E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N17" sqref="N1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43</v>
      </c>
      <c r="K13" s="3" t="s">
        <v>44</v>
      </c>
      <c r="L13" s="3" t="s">
        <v>45</v>
      </c>
      <c r="M13" s="3" t="s">
        <v>46</v>
      </c>
    </row>
    <row r="14" spans="3:13" ht="12.75" x14ac:dyDescent="0.2">
      <c r="C14" s="3" t="s">
        <v>47</v>
      </c>
      <c r="D14" s="3">
        <v>770</v>
      </c>
      <c r="E14" s="3" t="s">
        <v>48</v>
      </c>
      <c r="F14" s="3" t="s">
        <v>49</v>
      </c>
      <c r="G14" s="3">
        <v>31</v>
      </c>
      <c r="H14" s="3">
        <v>25</v>
      </c>
      <c r="I14" s="3">
        <v>154</v>
      </c>
      <c r="J14" s="3">
        <v>312.93599999999998</v>
      </c>
      <c r="K14" s="3">
        <v>413.536</v>
      </c>
      <c r="L14" s="3">
        <v>466.61200000000002</v>
      </c>
      <c r="M14" s="3">
        <v>897.66899999999998</v>
      </c>
    </row>
    <row r="15" spans="3:13" ht="12.75" x14ac:dyDescent="0.2">
      <c r="C15" s="3" t="s">
        <v>50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52</v>
      </c>
      <c r="D16" s="3">
        <v>235</v>
      </c>
      <c r="E16" s="3">
        <v>160</v>
      </c>
      <c r="F16" s="3">
        <v>232</v>
      </c>
      <c r="G16" s="3">
        <v>112</v>
      </c>
      <c r="H16" s="3">
        <v>84</v>
      </c>
      <c r="I16" s="3" t="s">
        <v>53</v>
      </c>
      <c r="J16" s="3" t="s">
        <v>54</v>
      </c>
      <c r="K16" s="3" t="s">
        <v>55</v>
      </c>
      <c r="L16" s="3" t="s">
        <v>56</v>
      </c>
      <c r="M16" s="3" t="s">
        <v>57</v>
      </c>
    </row>
    <row r="17" spans="3:13" ht="12.75" x14ac:dyDescent="0.2">
      <c r="C17" s="3" t="s">
        <v>58</v>
      </c>
      <c r="D17" s="3">
        <v>88</v>
      </c>
      <c r="E17" s="3">
        <v>0</v>
      </c>
      <c r="F17" s="3" t="s">
        <v>59</v>
      </c>
      <c r="G17" s="3" t="s">
        <v>60</v>
      </c>
      <c r="H17" s="3" t="s">
        <v>61</v>
      </c>
      <c r="I17" s="3">
        <v>728</v>
      </c>
      <c r="J17" s="3" t="s">
        <v>62</v>
      </c>
      <c r="K17" s="3" t="s">
        <v>63</v>
      </c>
      <c r="L17" s="3" t="s">
        <v>64</v>
      </c>
      <c r="M17" s="3" t="s">
        <v>65</v>
      </c>
    </row>
    <row r="18" spans="3:13" ht="12.75" x14ac:dyDescent="0.2">
      <c r="C18" s="3" t="s">
        <v>66</v>
      </c>
      <c r="D18" s="3" t="s">
        <v>67</v>
      </c>
      <c r="E18" s="3" t="s">
        <v>68</v>
      </c>
      <c r="F18" s="3" t="s">
        <v>69</v>
      </c>
      <c r="G18" s="3" t="s">
        <v>70</v>
      </c>
      <c r="H18" s="3" t="s">
        <v>71</v>
      </c>
      <c r="I18" s="3" t="s">
        <v>72</v>
      </c>
      <c r="J18" s="3" t="s">
        <v>73</v>
      </c>
      <c r="K18" s="3" t="s">
        <v>74</v>
      </c>
      <c r="L18" s="3" t="s">
        <v>75</v>
      </c>
      <c r="M18" s="3" t="s">
        <v>76</v>
      </c>
    </row>
    <row r="19" spans="3:13" ht="12.75" x14ac:dyDescent="0.2"/>
    <row r="20" spans="3:13" ht="12.75" x14ac:dyDescent="0.2">
      <c r="C20" s="3" t="s">
        <v>77</v>
      </c>
      <c r="D20" s="3" t="s">
        <v>51</v>
      </c>
      <c r="E20" s="3" t="s">
        <v>51</v>
      </c>
      <c r="F20" s="3" t="s">
        <v>51</v>
      </c>
      <c r="G20" s="3" t="s">
        <v>51</v>
      </c>
      <c r="H20" s="3" t="s">
        <v>51</v>
      </c>
      <c r="I20" s="3" t="s">
        <v>51</v>
      </c>
      <c r="J20" s="3">
        <v>264.892</v>
      </c>
      <c r="K20" s="3">
        <v>637.48199999999997</v>
      </c>
      <c r="L20" s="3" t="s">
        <v>78</v>
      </c>
      <c r="M20" s="3" t="s">
        <v>79</v>
      </c>
    </row>
    <row r="21" spans="3:13" ht="12.75" x14ac:dyDescent="0.2">
      <c r="C21" s="3" t="s">
        <v>80</v>
      </c>
      <c r="D21" s="3" t="s">
        <v>51</v>
      </c>
      <c r="E21" s="3" t="s">
        <v>51</v>
      </c>
      <c r="F21" s="3" t="s">
        <v>51</v>
      </c>
      <c r="G21" s="3" t="s">
        <v>51</v>
      </c>
      <c r="H21" s="3" t="s">
        <v>51</v>
      </c>
      <c r="I21" s="3" t="s">
        <v>51</v>
      </c>
      <c r="J21" s="3" t="s">
        <v>51</v>
      </c>
      <c r="K21" s="3" t="s">
        <v>51</v>
      </c>
      <c r="L21" s="3" t="s">
        <v>51</v>
      </c>
      <c r="M21" s="3" t="s">
        <v>51</v>
      </c>
    </row>
    <row r="22" spans="3:13" ht="12.75" x14ac:dyDescent="0.2">
      <c r="C22" s="3" t="s">
        <v>81</v>
      </c>
      <c r="D22" s="3" t="s">
        <v>51</v>
      </c>
      <c r="E22" s="3" t="s">
        <v>51</v>
      </c>
      <c r="F22" s="3" t="s">
        <v>51</v>
      </c>
      <c r="G22" s="3" t="s">
        <v>51</v>
      </c>
      <c r="H22" s="3" t="s">
        <v>51</v>
      </c>
      <c r="I22" s="3" t="s">
        <v>51</v>
      </c>
      <c r="J22" s="3" t="s">
        <v>51</v>
      </c>
      <c r="K22" s="3" t="s">
        <v>51</v>
      </c>
      <c r="L22" s="3" t="s">
        <v>51</v>
      </c>
      <c r="M22" s="3" t="s">
        <v>51</v>
      </c>
    </row>
    <row r="23" spans="3:13" ht="12.75" x14ac:dyDescent="0.2">
      <c r="C23" s="3" t="s">
        <v>82</v>
      </c>
      <c r="D23" s="3" t="s">
        <v>83</v>
      </c>
      <c r="E23" s="3">
        <v>550</v>
      </c>
      <c r="F23" s="3">
        <v>748</v>
      </c>
      <c r="G23" s="3">
        <v>639</v>
      </c>
      <c r="H23" s="3" t="s">
        <v>51</v>
      </c>
      <c r="I23" s="3" t="s">
        <v>51</v>
      </c>
      <c r="J23" s="3" t="s">
        <v>51</v>
      </c>
      <c r="K23" s="3" t="s">
        <v>51</v>
      </c>
      <c r="L23" s="3" t="s">
        <v>51</v>
      </c>
      <c r="M23" s="3" t="s">
        <v>51</v>
      </c>
    </row>
    <row r="24" spans="3:13" ht="12.75" x14ac:dyDescent="0.2">
      <c r="C24" s="3" t="s">
        <v>84</v>
      </c>
      <c r="D24" s="3" t="s">
        <v>51</v>
      </c>
      <c r="E24" s="3" t="s">
        <v>51</v>
      </c>
      <c r="F24" s="3" t="s">
        <v>51</v>
      </c>
      <c r="G24" s="3" t="s">
        <v>51</v>
      </c>
      <c r="H24" s="3" t="s">
        <v>51</v>
      </c>
      <c r="I24" s="3" t="s">
        <v>51</v>
      </c>
      <c r="J24" s="3" t="s">
        <v>51</v>
      </c>
      <c r="K24" s="3" t="s">
        <v>51</v>
      </c>
      <c r="L24" s="3" t="s">
        <v>51</v>
      </c>
      <c r="M24" s="3" t="s">
        <v>51</v>
      </c>
    </row>
    <row r="25" spans="3:13" ht="12.75" x14ac:dyDescent="0.2">
      <c r="C25" s="3" t="s">
        <v>85</v>
      </c>
      <c r="D25" s="3" t="s">
        <v>51</v>
      </c>
      <c r="E25" s="3" t="s">
        <v>51</v>
      </c>
      <c r="F25" s="3" t="s">
        <v>51</v>
      </c>
      <c r="G25" s="3" t="s">
        <v>51</v>
      </c>
      <c r="H25" s="3" t="s">
        <v>51</v>
      </c>
      <c r="I25" s="3" t="s">
        <v>51</v>
      </c>
      <c r="J25" s="3" t="s">
        <v>86</v>
      </c>
      <c r="K25" s="3" t="s">
        <v>87</v>
      </c>
      <c r="L25" s="3" t="s">
        <v>88</v>
      </c>
      <c r="M25" s="3" t="s">
        <v>89</v>
      </c>
    </row>
    <row r="26" spans="3:13" ht="12.75" x14ac:dyDescent="0.2">
      <c r="C26" s="3" t="s">
        <v>90</v>
      </c>
      <c r="D26" s="3" t="s">
        <v>91</v>
      </c>
      <c r="E26" s="3" t="s">
        <v>92</v>
      </c>
      <c r="F26" s="3" t="s">
        <v>93</v>
      </c>
      <c r="G26" s="3">
        <v>616</v>
      </c>
      <c r="H26" s="3" t="s">
        <v>94</v>
      </c>
      <c r="I26" s="3" t="s">
        <v>95</v>
      </c>
      <c r="J26" s="3">
        <v>138.93799999999999</v>
      </c>
      <c r="K26" s="3">
        <v>251.93899999999999</v>
      </c>
      <c r="L26" s="3">
        <v>553.86400000000003</v>
      </c>
      <c r="M26" s="3">
        <v>705.40800000000002</v>
      </c>
    </row>
    <row r="27" spans="3:13" ht="12.75" x14ac:dyDescent="0.2">
      <c r="C27" s="3" t="s">
        <v>96</v>
      </c>
      <c r="D27" s="3" t="s">
        <v>97</v>
      </c>
      <c r="E27" s="3" t="s">
        <v>98</v>
      </c>
      <c r="F27" s="3" t="s">
        <v>99</v>
      </c>
      <c r="G27" s="3" t="s">
        <v>100</v>
      </c>
      <c r="H27" s="3" t="s">
        <v>101</v>
      </c>
      <c r="I27" s="3" t="s">
        <v>102</v>
      </c>
      <c r="J27" s="3" t="s">
        <v>103</v>
      </c>
      <c r="K27" s="3" t="s">
        <v>104</v>
      </c>
      <c r="L27" s="3" t="s">
        <v>105</v>
      </c>
      <c r="M27" s="3" t="s">
        <v>106</v>
      </c>
    </row>
    <row r="28" spans="3:13" ht="12.75" x14ac:dyDescent="0.2"/>
    <row r="29" spans="3:13" ht="12.75" x14ac:dyDescent="0.2">
      <c r="C29" s="3" t="s">
        <v>107</v>
      </c>
      <c r="D29" s="3">
        <v>280</v>
      </c>
      <c r="E29" s="3">
        <v>69</v>
      </c>
      <c r="F29" s="3">
        <v>93</v>
      </c>
      <c r="G29" s="3">
        <v>126</v>
      </c>
      <c r="H29" s="3">
        <v>479</v>
      </c>
      <c r="I29" s="3">
        <v>555</v>
      </c>
      <c r="J29" s="3" t="s">
        <v>108</v>
      </c>
      <c r="K29" s="3">
        <v>824.52800000000002</v>
      </c>
      <c r="L29" s="3" t="s">
        <v>109</v>
      </c>
      <c r="M29" s="3" t="s">
        <v>110</v>
      </c>
    </row>
    <row r="30" spans="3:13" ht="12.75" x14ac:dyDescent="0.2">
      <c r="C30" s="3" t="s">
        <v>111</v>
      </c>
      <c r="D30" s="3" t="s">
        <v>112</v>
      </c>
      <c r="E30" s="3" t="s">
        <v>113</v>
      </c>
      <c r="F30" s="3">
        <v>854</v>
      </c>
      <c r="G30" s="3">
        <v>518</v>
      </c>
      <c r="H30" s="3" t="s">
        <v>114</v>
      </c>
      <c r="I30" s="3" t="s">
        <v>115</v>
      </c>
      <c r="J30" s="3" t="s">
        <v>116</v>
      </c>
      <c r="K30" s="3" t="s">
        <v>117</v>
      </c>
      <c r="L30" s="3" t="s">
        <v>118</v>
      </c>
      <c r="M30" s="3" t="s">
        <v>119</v>
      </c>
    </row>
    <row r="31" spans="3:13" ht="12.75" x14ac:dyDescent="0.2">
      <c r="C31" s="3" t="s">
        <v>120</v>
      </c>
      <c r="D31" s="3" t="s">
        <v>51</v>
      </c>
      <c r="E31" s="3" t="s">
        <v>51</v>
      </c>
      <c r="F31" s="3" t="s">
        <v>51</v>
      </c>
      <c r="G31" s="3" t="s">
        <v>51</v>
      </c>
      <c r="H31" s="3" t="s">
        <v>51</v>
      </c>
      <c r="I31" s="3" t="s">
        <v>51</v>
      </c>
      <c r="J31" s="3" t="s">
        <v>51</v>
      </c>
      <c r="K31" s="3" t="s">
        <v>51</v>
      </c>
      <c r="L31" s="3" t="s">
        <v>51</v>
      </c>
      <c r="M31" s="3" t="s">
        <v>51</v>
      </c>
    </row>
    <row r="32" spans="3:13" ht="12.75" x14ac:dyDescent="0.2">
      <c r="C32" s="3" t="s">
        <v>121</v>
      </c>
      <c r="D32" s="3" t="s">
        <v>51</v>
      </c>
      <c r="E32" s="3" t="s">
        <v>51</v>
      </c>
      <c r="F32" s="3" t="s">
        <v>51</v>
      </c>
      <c r="G32" s="3" t="s">
        <v>51</v>
      </c>
      <c r="H32" s="3" t="s">
        <v>51</v>
      </c>
      <c r="I32" s="3" t="s">
        <v>51</v>
      </c>
      <c r="J32" s="3" t="s">
        <v>51</v>
      </c>
      <c r="K32" s="3" t="s">
        <v>51</v>
      </c>
      <c r="L32" s="3" t="s">
        <v>51</v>
      </c>
      <c r="M32" s="3" t="s">
        <v>51</v>
      </c>
    </row>
    <row r="33" spans="3:13" ht="12.75" x14ac:dyDescent="0.2">
      <c r="C33" s="3" t="s">
        <v>122</v>
      </c>
      <c r="D33" s="3" t="s">
        <v>51</v>
      </c>
      <c r="E33" s="3" t="s">
        <v>51</v>
      </c>
      <c r="F33" s="3" t="s">
        <v>51</v>
      </c>
      <c r="G33" s="3" t="s">
        <v>51</v>
      </c>
      <c r="H33" s="3" t="s">
        <v>51</v>
      </c>
      <c r="I33" s="3" t="s">
        <v>51</v>
      </c>
      <c r="J33" s="3">
        <v>216.84800000000001</v>
      </c>
      <c r="K33" s="3">
        <v>198.49799999999999</v>
      </c>
      <c r="L33" s="3">
        <v>321.19099999999997</v>
      </c>
      <c r="M33" s="3">
        <v>475.23599999999999</v>
      </c>
    </row>
    <row r="34" spans="3:13" ht="12.75" x14ac:dyDescent="0.2">
      <c r="C34" s="3" t="s">
        <v>123</v>
      </c>
      <c r="D34" s="3" t="s">
        <v>124</v>
      </c>
      <c r="E34" s="3" t="s">
        <v>125</v>
      </c>
      <c r="F34" s="3" t="s">
        <v>126</v>
      </c>
      <c r="G34" s="3">
        <v>573</v>
      </c>
      <c r="H34" s="3">
        <v>20</v>
      </c>
      <c r="I34" s="3">
        <v>0</v>
      </c>
      <c r="J34" s="3">
        <v>0</v>
      </c>
      <c r="K34" s="3">
        <v>0</v>
      </c>
      <c r="L34" s="3">
        <v>26.555</v>
      </c>
      <c r="M34" s="3">
        <v>0</v>
      </c>
    </row>
    <row r="35" spans="3:13" ht="12.75" x14ac:dyDescent="0.2">
      <c r="C35" s="3" t="s">
        <v>127</v>
      </c>
      <c r="D35" s="3" t="s">
        <v>128</v>
      </c>
      <c r="E35" s="3" t="s">
        <v>129</v>
      </c>
      <c r="F35" s="3" t="s">
        <v>130</v>
      </c>
      <c r="G35" s="3" t="s">
        <v>131</v>
      </c>
      <c r="H35" s="3" t="s">
        <v>132</v>
      </c>
      <c r="I35" s="3" t="s">
        <v>133</v>
      </c>
      <c r="J35" s="3" t="s">
        <v>134</v>
      </c>
      <c r="K35" s="3" t="s">
        <v>135</v>
      </c>
      <c r="L35" s="3" t="s">
        <v>136</v>
      </c>
      <c r="M35" s="3" t="s">
        <v>137</v>
      </c>
    </row>
    <row r="36" spans="3:13" ht="12.75" x14ac:dyDescent="0.2"/>
    <row r="37" spans="3:13" ht="12.75" x14ac:dyDescent="0.2">
      <c r="C37" s="3" t="s">
        <v>138</v>
      </c>
      <c r="D37" s="3" t="s">
        <v>139</v>
      </c>
      <c r="E37" s="3" t="s">
        <v>51</v>
      </c>
      <c r="F37" s="3" t="s">
        <v>51</v>
      </c>
      <c r="G37" s="3" t="s">
        <v>51</v>
      </c>
      <c r="H37" s="3" t="s">
        <v>51</v>
      </c>
      <c r="I37" s="3" t="s">
        <v>51</v>
      </c>
      <c r="J37" s="3" t="s">
        <v>51</v>
      </c>
      <c r="K37" s="3" t="s">
        <v>51</v>
      </c>
      <c r="L37" s="3" t="s">
        <v>51</v>
      </c>
      <c r="M37" s="3" t="s">
        <v>51</v>
      </c>
    </row>
    <row r="38" spans="3:13" ht="12.75" x14ac:dyDescent="0.2">
      <c r="C38" s="3" t="s">
        <v>140</v>
      </c>
      <c r="D38" s="3" t="s">
        <v>51</v>
      </c>
      <c r="E38" s="3" t="s">
        <v>51</v>
      </c>
      <c r="F38" s="3" t="s">
        <v>51</v>
      </c>
      <c r="G38" s="3" t="s">
        <v>51</v>
      </c>
      <c r="H38" s="3" t="s">
        <v>51</v>
      </c>
      <c r="I38" s="3" t="s">
        <v>51</v>
      </c>
      <c r="J38" s="3">
        <v>27.268000000000001</v>
      </c>
      <c r="K38" s="3">
        <v>441.53</v>
      </c>
      <c r="L38" s="3">
        <v>780.21500000000003</v>
      </c>
      <c r="M38" s="3" t="s">
        <v>141</v>
      </c>
    </row>
    <row r="39" spans="3:13" ht="12.75" x14ac:dyDescent="0.2">
      <c r="C39" s="3" t="s">
        <v>142</v>
      </c>
      <c r="D39" s="3" t="s">
        <v>143</v>
      </c>
      <c r="E39" s="3" t="s">
        <v>144</v>
      </c>
      <c r="F39" s="3">
        <v>70</v>
      </c>
      <c r="G39" s="3">
        <v>104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3:13" ht="12.75" x14ac:dyDescent="0.2">
      <c r="C40" s="3" t="s">
        <v>145</v>
      </c>
      <c r="D40" s="3" t="s">
        <v>146</v>
      </c>
      <c r="E40" s="3" t="s">
        <v>147</v>
      </c>
      <c r="F40" s="3" t="s">
        <v>148</v>
      </c>
      <c r="G40" s="3" t="s">
        <v>149</v>
      </c>
      <c r="H40" s="3" t="s">
        <v>132</v>
      </c>
      <c r="I40" s="3" t="s">
        <v>133</v>
      </c>
      <c r="J40" s="3" t="s">
        <v>150</v>
      </c>
      <c r="K40" s="3" t="s">
        <v>151</v>
      </c>
      <c r="L40" s="3" t="s">
        <v>152</v>
      </c>
      <c r="M40" s="3" t="s">
        <v>153</v>
      </c>
    </row>
    <row r="41" spans="3:13" ht="12.75" x14ac:dyDescent="0.2"/>
    <row r="42" spans="3:13" ht="12.75" x14ac:dyDescent="0.2">
      <c r="C42" s="3" t="s">
        <v>154</v>
      </c>
      <c r="D42" s="3" t="s">
        <v>155</v>
      </c>
      <c r="E42" s="3" t="s">
        <v>155</v>
      </c>
      <c r="F42" s="3" t="s">
        <v>155</v>
      </c>
      <c r="G42" s="3" t="s">
        <v>156</v>
      </c>
      <c r="H42" s="3" t="s">
        <v>157</v>
      </c>
      <c r="I42" s="3" t="s">
        <v>158</v>
      </c>
      <c r="J42" s="3" t="s">
        <v>159</v>
      </c>
      <c r="K42" s="3" t="s">
        <v>160</v>
      </c>
      <c r="L42" s="3" t="s">
        <v>161</v>
      </c>
      <c r="M42" s="3" t="s">
        <v>162</v>
      </c>
    </row>
    <row r="43" spans="3:13" ht="12.75" x14ac:dyDescent="0.2">
      <c r="C43" s="3" t="s">
        <v>163</v>
      </c>
      <c r="D43" s="3" t="s">
        <v>51</v>
      </c>
      <c r="E43" s="3" t="s">
        <v>51</v>
      </c>
      <c r="F43" s="3" t="s">
        <v>51</v>
      </c>
      <c r="G43" s="3" t="s">
        <v>51</v>
      </c>
      <c r="H43" s="3" t="s">
        <v>51</v>
      </c>
      <c r="I43" s="3" t="s">
        <v>51</v>
      </c>
      <c r="J43" s="3" t="s">
        <v>51</v>
      </c>
      <c r="K43" s="3" t="s">
        <v>51</v>
      </c>
      <c r="L43" s="3" t="s">
        <v>51</v>
      </c>
      <c r="M43" s="3" t="s">
        <v>51</v>
      </c>
    </row>
    <row r="44" spans="3:13" ht="12.75" x14ac:dyDescent="0.2">
      <c r="C44" s="3" t="s">
        <v>164</v>
      </c>
      <c r="D44" s="3" t="s">
        <v>165</v>
      </c>
      <c r="E44" s="3" t="s">
        <v>166</v>
      </c>
      <c r="F44" s="3" t="s">
        <v>167</v>
      </c>
      <c r="G44" s="3" t="s">
        <v>168</v>
      </c>
      <c r="H44" s="3" t="s">
        <v>169</v>
      </c>
      <c r="I44" s="3" t="s">
        <v>170</v>
      </c>
      <c r="J44" s="3" t="s">
        <v>171</v>
      </c>
      <c r="K44" s="3" t="s">
        <v>172</v>
      </c>
      <c r="L44" s="3" t="s">
        <v>173</v>
      </c>
      <c r="M44" s="3" t="s">
        <v>174</v>
      </c>
    </row>
    <row r="45" spans="3:13" ht="12.75" x14ac:dyDescent="0.2">
      <c r="C45" s="3" t="s">
        <v>175</v>
      </c>
      <c r="D45" s="3" t="s">
        <v>51</v>
      </c>
      <c r="E45" s="3" t="s">
        <v>51</v>
      </c>
      <c r="F45" s="3" t="s">
        <v>51</v>
      </c>
      <c r="G45" s="3" t="s">
        <v>51</v>
      </c>
      <c r="H45" s="3" t="s">
        <v>51</v>
      </c>
      <c r="I45" s="3" t="s">
        <v>51</v>
      </c>
      <c r="J45" s="3" t="s">
        <v>51</v>
      </c>
      <c r="K45" s="3" t="s">
        <v>51</v>
      </c>
      <c r="L45" s="3" t="s">
        <v>51</v>
      </c>
      <c r="M45" s="3" t="s">
        <v>51</v>
      </c>
    </row>
    <row r="46" spans="3:13" ht="12.75" x14ac:dyDescent="0.2">
      <c r="C46" s="3" t="s">
        <v>176</v>
      </c>
      <c r="D46" s="3" t="s">
        <v>177</v>
      </c>
      <c r="E46" s="3" t="s">
        <v>178</v>
      </c>
      <c r="F46" s="3" t="s">
        <v>179</v>
      </c>
      <c r="G46" s="3" t="s">
        <v>180</v>
      </c>
      <c r="H46" s="3" t="s">
        <v>181</v>
      </c>
      <c r="I46" s="3" t="s">
        <v>182</v>
      </c>
      <c r="J46" s="3" t="s">
        <v>183</v>
      </c>
      <c r="K46" s="3" t="s">
        <v>184</v>
      </c>
      <c r="L46" s="3" t="s">
        <v>185</v>
      </c>
      <c r="M46" s="3" t="s">
        <v>186</v>
      </c>
    </row>
    <row r="47" spans="3:13" ht="12.75" x14ac:dyDescent="0.2">
      <c r="C47" s="3" t="s">
        <v>187</v>
      </c>
      <c r="D47" s="3" t="s">
        <v>188</v>
      </c>
      <c r="E47" s="3" t="s">
        <v>189</v>
      </c>
      <c r="F47" s="3" t="s">
        <v>190</v>
      </c>
      <c r="G47" s="3" t="s">
        <v>191</v>
      </c>
      <c r="H47" s="3" t="s">
        <v>192</v>
      </c>
      <c r="I47" s="3" t="s">
        <v>193</v>
      </c>
      <c r="J47" s="3" t="s">
        <v>194</v>
      </c>
      <c r="K47" s="3" t="s">
        <v>195</v>
      </c>
      <c r="L47" s="3" t="s">
        <v>196</v>
      </c>
      <c r="M47" s="3" t="s">
        <v>197</v>
      </c>
    </row>
    <row r="48" spans="3:13" ht="12.75" x14ac:dyDescent="0.2">
      <c r="C48" s="3" t="s">
        <v>198</v>
      </c>
      <c r="D48" s="3" t="s">
        <v>51</v>
      </c>
      <c r="E48" s="3" t="s">
        <v>51</v>
      </c>
      <c r="F48" s="3" t="s">
        <v>51</v>
      </c>
      <c r="G48" s="3" t="s">
        <v>51</v>
      </c>
      <c r="H48" s="3" t="s">
        <v>51</v>
      </c>
      <c r="I48" s="3" t="s">
        <v>51</v>
      </c>
      <c r="J48" s="3" t="s">
        <v>51</v>
      </c>
      <c r="K48" s="3" t="s">
        <v>51</v>
      </c>
      <c r="L48" s="3" t="s">
        <v>51</v>
      </c>
      <c r="M48" s="3" t="s">
        <v>51</v>
      </c>
    </row>
    <row r="49" spans="3:13" ht="12.75" x14ac:dyDescent="0.2">
      <c r="C49" s="3" t="s">
        <v>199</v>
      </c>
      <c r="D49" s="3" t="s">
        <v>200</v>
      </c>
      <c r="E49" s="3" t="s">
        <v>201</v>
      </c>
      <c r="F49" s="3" t="s">
        <v>202</v>
      </c>
      <c r="G49" s="3" t="s">
        <v>51</v>
      </c>
      <c r="H49" s="3" t="s">
        <v>51</v>
      </c>
      <c r="I49" s="3" t="s">
        <v>51</v>
      </c>
      <c r="J49" s="3" t="s">
        <v>51</v>
      </c>
      <c r="K49" s="3" t="s">
        <v>51</v>
      </c>
      <c r="L49" s="3" t="s">
        <v>51</v>
      </c>
      <c r="M49" s="3" t="s">
        <v>51</v>
      </c>
    </row>
    <row r="50" spans="3:13" ht="12.75" x14ac:dyDescent="0.2">
      <c r="C50" s="3" t="s">
        <v>203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204</v>
      </c>
      <c r="D51" s="3" t="s">
        <v>205</v>
      </c>
      <c r="E51" s="3" t="s">
        <v>206</v>
      </c>
      <c r="F51" s="3" t="s">
        <v>207</v>
      </c>
      <c r="G51" s="3" t="s">
        <v>191</v>
      </c>
      <c r="H51" s="3" t="s">
        <v>192</v>
      </c>
      <c r="I51" s="3" t="s">
        <v>193</v>
      </c>
      <c r="J51" s="3" t="s">
        <v>194</v>
      </c>
      <c r="K51" s="3" t="s">
        <v>195</v>
      </c>
      <c r="L51" s="3" t="s">
        <v>196</v>
      </c>
      <c r="M51" s="3" t="s">
        <v>197</v>
      </c>
    </row>
    <row r="52" spans="3:13" ht="12.75" x14ac:dyDescent="0.2"/>
    <row r="53" spans="3:13" ht="12.75" x14ac:dyDescent="0.2">
      <c r="C53" s="3" t="s">
        <v>208</v>
      </c>
      <c r="D53" s="3" t="s">
        <v>97</v>
      </c>
      <c r="E53" s="3" t="s">
        <v>98</v>
      </c>
      <c r="F53" s="3" t="s">
        <v>99</v>
      </c>
      <c r="G53" s="3" t="s">
        <v>100</v>
      </c>
      <c r="H53" s="3" t="s">
        <v>101</v>
      </c>
      <c r="I53" s="3" t="s">
        <v>102</v>
      </c>
      <c r="J53" s="3" t="s">
        <v>103</v>
      </c>
      <c r="K53" s="3" t="s">
        <v>104</v>
      </c>
      <c r="L53" s="3" t="s">
        <v>105</v>
      </c>
      <c r="M53" s="3" t="s">
        <v>106</v>
      </c>
    </row>
    <row r="54" spans="3:13" ht="12.75" x14ac:dyDescent="0.2"/>
    <row r="55" spans="3:13" ht="12.75" x14ac:dyDescent="0.2">
      <c r="C55" s="3" t="s">
        <v>209</v>
      </c>
      <c r="D55" s="3" t="s">
        <v>210</v>
      </c>
      <c r="E55" s="3" t="s">
        <v>211</v>
      </c>
      <c r="F55" s="3" t="s">
        <v>212</v>
      </c>
      <c r="G55" s="3" t="s">
        <v>213</v>
      </c>
      <c r="H55" s="3" t="s">
        <v>214</v>
      </c>
      <c r="I55" s="3" t="s">
        <v>215</v>
      </c>
      <c r="J55" s="3" t="s">
        <v>216</v>
      </c>
      <c r="K55" s="3" t="s">
        <v>217</v>
      </c>
      <c r="L55" s="3" t="s">
        <v>218</v>
      </c>
      <c r="M55" s="3" t="s">
        <v>219</v>
      </c>
    </row>
    <row r="56" spans="3:13" ht="12.75" x14ac:dyDescent="0.2">
      <c r="C56" s="3" t="s">
        <v>220</v>
      </c>
      <c r="D56" s="3" t="s">
        <v>139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244.11600000000001</v>
      </c>
      <c r="K56" s="3">
        <v>640.02700000000004</v>
      </c>
      <c r="L56" s="3" t="s">
        <v>221</v>
      </c>
      <c r="M56" s="3" t="s">
        <v>222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9091-1402-4F3D-8E99-DAFA621AE870}">
  <dimension ref="C1:M48"/>
  <sheetViews>
    <sheetView topLeftCell="A13" workbookViewId="0">
      <selection activeCell="L26" sqref="L2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223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224</v>
      </c>
      <c r="D12" s="3" t="s">
        <v>225</v>
      </c>
      <c r="E12" s="3" t="s">
        <v>226</v>
      </c>
      <c r="F12" s="3" t="s">
        <v>227</v>
      </c>
      <c r="G12" s="3" t="s">
        <v>228</v>
      </c>
      <c r="H12" s="3">
        <v>165</v>
      </c>
      <c r="I12" s="3">
        <v>35</v>
      </c>
      <c r="J12" s="3">
        <v>35.058999999999997</v>
      </c>
      <c r="K12" s="3">
        <v>19.085999999999999</v>
      </c>
      <c r="L12" s="3">
        <v>20.231999999999999</v>
      </c>
      <c r="M12" s="3">
        <v>21.663</v>
      </c>
    </row>
    <row r="13" spans="3:13" x14ac:dyDescent="0.2">
      <c r="C13" s="3" t="s">
        <v>229</v>
      </c>
      <c r="D13" s="3" t="s">
        <v>230</v>
      </c>
      <c r="E13" s="3" t="s">
        <v>231</v>
      </c>
      <c r="F13" s="3" t="s">
        <v>232</v>
      </c>
      <c r="G13" s="3" t="s">
        <v>233</v>
      </c>
      <c r="H13" s="3" t="s">
        <v>234</v>
      </c>
      <c r="I13" s="3" t="s">
        <v>235</v>
      </c>
      <c r="J13" s="3" t="s">
        <v>236</v>
      </c>
      <c r="K13" s="3" t="s">
        <v>237</v>
      </c>
      <c r="L13" s="3" t="s">
        <v>238</v>
      </c>
      <c r="M13" s="3" t="s">
        <v>239</v>
      </c>
    </row>
    <row r="15" spans="3:13" x14ac:dyDescent="0.2">
      <c r="C15" s="3" t="s">
        <v>240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x14ac:dyDescent="0.2">
      <c r="C16" s="3" t="s">
        <v>241</v>
      </c>
      <c r="D16" s="3" t="s">
        <v>225</v>
      </c>
      <c r="E16" s="3" t="s">
        <v>226</v>
      </c>
      <c r="F16" s="3" t="s">
        <v>227</v>
      </c>
      <c r="G16" s="3" t="s">
        <v>228</v>
      </c>
      <c r="H16" s="3">
        <v>165</v>
      </c>
      <c r="I16" s="3">
        <v>35</v>
      </c>
      <c r="J16" s="3">
        <v>35.058999999999997</v>
      </c>
      <c r="K16" s="3">
        <v>19.085999999999999</v>
      </c>
      <c r="L16" s="3">
        <v>20.231999999999999</v>
      </c>
      <c r="M16" s="3">
        <v>21.663</v>
      </c>
    </row>
    <row r="17" spans="3:13" x14ac:dyDescent="0.2">
      <c r="C17" s="3" t="s">
        <v>242</v>
      </c>
      <c r="D17" s="3" t="s">
        <v>243</v>
      </c>
      <c r="E17" s="3" t="s">
        <v>243</v>
      </c>
      <c r="F17" s="3" t="s">
        <v>243</v>
      </c>
      <c r="G17" s="3" t="s">
        <v>243</v>
      </c>
      <c r="H17" s="3" t="s">
        <v>243</v>
      </c>
      <c r="I17" s="3" t="s">
        <v>243</v>
      </c>
      <c r="J17" s="3" t="s">
        <v>243</v>
      </c>
      <c r="K17" s="3" t="s">
        <v>243</v>
      </c>
      <c r="L17" s="3" t="s">
        <v>243</v>
      </c>
      <c r="M17" s="3" t="s">
        <v>243</v>
      </c>
    </row>
    <row r="19" spans="3:13" x14ac:dyDescent="0.2">
      <c r="C19" s="3" t="s">
        <v>244</v>
      </c>
      <c r="D19" s="3" t="s">
        <v>245</v>
      </c>
      <c r="E19" s="3" t="s">
        <v>246</v>
      </c>
      <c r="F19" s="3" t="s">
        <v>247</v>
      </c>
      <c r="G19" s="3" t="s">
        <v>248</v>
      </c>
      <c r="H19" s="3" t="s">
        <v>249</v>
      </c>
      <c r="I19" s="3" t="s">
        <v>250</v>
      </c>
      <c r="J19" s="3" t="s">
        <v>251</v>
      </c>
      <c r="K19" s="3" t="s">
        <v>252</v>
      </c>
      <c r="L19" s="3" t="s">
        <v>253</v>
      </c>
      <c r="M19" s="3" t="s">
        <v>254</v>
      </c>
    </row>
    <row r="20" spans="3:13" x14ac:dyDescent="0.2">
      <c r="C20" s="3" t="s">
        <v>255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256</v>
      </c>
      <c r="D21" s="3" t="s">
        <v>257</v>
      </c>
      <c r="E21" s="3" t="s">
        <v>258</v>
      </c>
      <c r="F21" s="3" t="s">
        <v>259</v>
      </c>
      <c r="G21" s="3" t="s">
        <v>260</v>
      </c>
      <c r="H21" s="3" t="s">
        <v>261</v>
      </c>
      <c r="I21" s="3" t="s">
        <v>262</v>
      </c>
      <c r="J21" s="3" t="s">
        <v>263</v>
      </c>
      <c r="K21" s="3" t="s">
        <v>264</v>
      </c>
      <c r="L21" s="3" t="s">
        <v>265</v>
      </c>
      <c r="M21" s="3" t="s">
        <v>266</v>
      </c>
    </row>
    <row r="22" spans="3:13" x14ac:dyDescent="0.2">
      <c r="C22" s="3" t="s">
        <v>267</v>
      </c>
      <c r="D22" s="3" t="s">
        <v>268</v>
      </c>
      <c r="E22" s="3">
        <v>455</v>
      </c>
      <c r="F22" s="3">
        <v>635</v>
      </c>
      <c r="G22" s="3">
        <v>-56</v>
      </c>
      <c r="H22" s="3" t="s">
        <v>269</v>
      </c>
      <c r="I22" s="3" t="s">
        <v>270</v>
      </c>
      <c r="J22" s="3" t="s">
        <v>271</v>
      </c>
      <c r="K22" s="3">
        <v>872.88</v>
      </c>
      <c r="L22" s="3" t="s">
        <v>272</v>
      </c>
      <c r="M22" s="3" t="s">
        <v>273</v>
      </c>
    </row>
    <row r="23" spans="3:13" x14ac:dyDescent="0.2">
      <c r="C23" s="3" t="s">
        <v>274</v>
      </c>
      <c r="D23" s="3" t="s">
        <v>275</v>
      </c>
      <c r="E23" s="3" t="s">
        <v>276</v>
      </c>
      <c r="F23" s="3" t="s">
        <v>277</v>
      </c>
      <c r="G23" s="3" t="s">
        <v>278</v>
      </c>
      <c r="H23" s="3" t="s">
        <v>279</v>
      </c>
      <c r="I23" s="3" t="s">
        <v>280</v>
      </c>
      <c r="J23" s="3" t="s">
        <v>281</v>
      </c>
      <c r="K23" s="3" t="s">
        <v>282</v>
      </c>
      <c r="L23" s="3" t="s">
        <v>283</v>
      </c>
      <c r="M23" s="3" t="s">
        <v>284</v>
      </c>
    </row>
    <row r="24" spans="3:13" x14ac:dyDescent="0.2">
      <c r="C24" s="3" t="s">
        <v>285</v>
      </c>
      <c r="D24" s="3" t="s">
        <v>286</v>
      </c>
      <c r="E24" s="3" t="s">
        <v>287</v>
      </c>
      <c r="F24" s="3">
        <v>244</v>
      </c>
      <c r="G24" s="3" t="s">
        <v>288</v>
      </c>
      <c r="H24" s="3" t="s">
        <v>289</v>
      </c>
      <c r="I24" s="3" t="s">
        <v>290</v>
      </c>
      <c r="J24" s="3" t="s">
        <v>291</v>
      </c>
      <c r="K24" s="3" t="s">
        <v>292</v>
      </c>
      <c r="L24" s="3" t="s">
        <v>293</v>
      </c>
      <c r="M24" s="3" t="s">
        <v>294</v>
      </c>
    </row>
    <row r="26" spans="3:13" x14ac:dyDescent="0.2">
      <c r="C26" s="3" t="s">
        <v>295</v>
      </c>
      <c r="D26" s="3">
        <v>60</v>
      </c>
      <c r="E26" s="3">
        <v>94</v>
      </c>
      <c r="F26" s="3">
        <v>134</v>
      </c>
      <c r="G26" s="3">
        <v>89</v>
      </c>
      <c r="H26" s="3">
        <v>69</v>
      </c>
      <c r="I26" s="3">
        <v>357</v>
      </c>
      <c r="J26" s="3" t="s">
        <v>296</v>
      </c>
      <c r="K26" s="3" t="s">
        <v>297</v>
      </c>
      <c r="L26" s="3">
        <v>225.08600000000001</v>
      </c>
      <c r="M26" s="3" t="s">
        <v>298</v>
      </c>
    </row>
    <row r="27" spans="3:13" x14ac:dyDescent="0.2">
      <c r="C27" s="3" t="s">
        <v>299</v>
      </c>
      <c r="D27" s="3">
        <v>-971</v>
      </c>
      <c r="E27" s="3" t="s">
        <v>300</v>
      </c>
      <c r="F27" s="3">
        <v>378</v>
      </c>
      <c r="G27" s="3" t="s">
        <v>301</v>
      </c>
      <c r="H27" s="3" t="s">
        <v>302</v>
      </c>
      <c r="I27" s="3" t="s">
        <v>303</v>
      </c>
      <c r="J27" s="3" t="s">
        <v>304</v>
      </c>
      <c r="K27" s="3" t="s">
        <v>305</v>
      </c>
      <c r="L27" s="3" t="s">
        <v>306</v>
      </c>
      <c r="M27" s="3" t="s">
        <v>307</v>
      </c>
    </row>
    <row r="28" spans="3:13" x14ac:dyDescent="0.2">
      <c r="C28" s="3" t="s">
        <v>308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309</v>
      </c>
      <c r="D29" s="3">
        <v>0</v>
      </c>
      <c r="E29" s="3">
        <v>49</v>
      </c>
      <c r="F29" s="3">
        <v>27</v>
      </c>
      <c r="G29" s="3">
        <v>-15</v>
      </c>
      <c r="H29" s="3">
        <v>-61</v>
      </c>
      <c r="I29" s="3">
        <v>0</v>
      </c>
      <c r="J29" s="3">
        <v>0</v>
      </c>
      <c r="K29" s="3">
        <v>0</v>
      </c>
      <c r="L29" s="3">
        <v>251.64099999999999</v>
      </c>
      <c r="M29" s="3">
        <v>-81.236999999999995</v>
      </c>
    </row>
    <row r="30" spans="3:13" x14ac:dyDescent="0.2">
      <c r="C30" s="3" t="s">
        <v>310</v>
      </c>
      <c r="D30" s="3">
        <v>-971</v>
      </c>
      <c r="E30" s="3" t="s">
        <v>311</v>
      </c>
      <c r="F30" s="3">
        <v>405</v>
      </c>
      <c r="G30" s="3" t="s">
        <v>312</v>
      </c>
      <c r="H30" s="3" t="s">
        <v>313</v>
      </c>
      <c r="I30" s="3" t="s">
        <v>303</v>
      </c>
      <c r="J30" s="3" t="s">
        <v>304</v>
      </c>
      <c r="K30" s="3" t="s">
        <v>305</v>
      </c>
      <c r="L30" s="3" t="s">
        <v>314</v>
      </c>
      <c r="M30" s="3" t="s">
        <v>315</v>
      </c>
    </row>
    <row r="32" spans="3:13" x14ac:dyDescent="0.2">
      <c r="C32" s="3" t="s">
        <v>316</v>
      </c>
      <c r="D32" s="3">
        <v>99</v>
      </c>
      <c r="E32" s="3">
        <v>37</v>
      </c>
      <c r="F32" s="3">
        <v>-203</v>
      </c>
      <c r="G32" s="3">
        <v>69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317</v>
      </c>
      <c r="D33" s="3">
        <v>-872</v>
      </c>
      <c r="E33" s="3" t="s">
        <v>318</v>
      </c>
      <c r="F33" s="3">
        <v>202</v>
      </c>
      <c r="G33" s="3" t="s">
        <v>319</v>
      </c>
      <c r="H33" s="3" t="s">
        <v>313</v>
      </c>
      <c r="I33" s="3" t="s">
        <v>303</v>
      </c>
      <c r="J33" s="3" t="s">
        <v>304</v>
      </c>
      <c r="K33" s="3" t="s">
        <v>305</v>
      </c>
      <c r="L33" s="3" t="s">
        <v>314</v>
      </c>
      <c r="M33" s="3" t="s">
        <v>315</v>
      </c>
    </row>
    <row r="35" spans="3:13" x14ac:dyDescent="0.2">
      <c r="C35" s="3" t="s">
        <v>320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321</v>
      </c>
      <c r="D36" s="3">
        <v>-872</v>
      </c>
      <c r="E36" s="3" t="s">
        <v>318</v>
      </c>
      <c r="F36" s="3">
        <v>202</v>
      </c>
      <c r="G36" s="3" t="s">
        <v>319</v>
      </c>
      <c r="H36" s="3" t="s">
        <v>313</v>
      </c>
      <c r="I36" s="3" t="s">
        <v>303</v>
      </c>
      <c r="J36" s="3" t="s">
        <v>304</v>
      </c>
      <c r="K36" s="3" t="s">
        <v>305</v>
      </c>
      <c r="L36" s="3" t="s">
        <v>314</v>
      </c>
      <c r="M36" s="3" t="s">
        <v>315</v>
      </c>
    </row>
    <row r="38" spans="3:13" x14ac:dyDescent="0.2">
      <c r="C38" s="3" t="s">
        <v>322</v>
      </c>
      <c r="D38" s="3">
        <v>-6.6000000000000003E-2</v>
      </c>
      <c r="E38" s="3">
        <v>-0.15</v>
      </c>
      <c r="F38" s="3">
        <v>1.4999999999999999E-2</v>
      </c>
      <c r="G38" s="3">
        <v>-0.13</v>
      </c>
      <c r="H38" s="3">
        <v>-9.8000000000000004E-2</v>
      </c>
      <c r="I38" s="3">
        <v>-0.27</v>
      </c>
      <c r="J38" s="3">
        <v>-0.71</v>
      </c>
      <c r="K38" s="3">
        <v>-0.68</v>
      </c>
      <c r="L38" s="3">
        <v>-1.1399999999999999</v>
      </c>
      <c r="M38" s="3">
        <v>-0.89</v>
      </c>
    </row>
    <row r="39" spans="3:13" x14ac:dyDescent="0.2">
      <c r="C39" s="3" t="s">
        <v>323</v>
      </c>
      <c r="D39" s="3">
        <v>-6.6000000000000003E-2</v>
      </c>
      <c r="E39" s="3">
        <v>-0.15</v>
      </c>
      <c r="F39" s="3">
        <v>1.4999999999999999E-2</v>
      </c>
      <c r="G39" s="3">
        <v>-0.13</v>
      </c>
      <c r="H39" s="3">
        <v>-9.8000000000000004E-2</v>
      </c>
      <c r="I39" s="3">
        <v>-0.27</v>
      </c>
      <c r="J39" s="3">
        <v>-0.71</v>
      </c>
      <c r="K39" s="3">
        <v>-0.68</v>
      </c>
      <c r="L39" s="3">
        <v>-1.1399999999999999</v>
      </c>
      <c r="M39" s="3">
        <v>-0.89</v>
      </c>
    </row>
    <row r="40" spans="3:13" x14ac:dyDescent="0.2">
      <c r="C40" s="3" t="s">
        <v>324</v>
      </c>
      <c r="D40" s="3" t="s">
        <v>325</v>
      </c>
      <c r="E40" s="3" t="s">
        <v>325</v>
      </c>
      <c r="F40" s="3" t="s">
        <v>325</v>
      </c>
      <c r="G40" s="3" t="s">
        <v>326</v>
      </c>
      <c r="H40" s="3" t="s">
        <v>327</v>
      </c>
      <c r="I40" s="3" t="s">
        <v>328</v>
      </c>
      <c r="J40" s="3" t="s">
        <v>329</v>
      </c>
      <c r="K40" s="3" t="s">
        <v>330</v>
      </c>
      <c r="L40" s="3" t="s">
        <v>331</v>
      </c>
      <c r="M40" s="3" t="s">
        <v>332</v>
      </c>
    </row>
    <row r="41" spans="3:13" x14ac:dyDescent="0.2">
      <c r="C41" s="3" t="s">
        <v>333</v>
      </c>
      <c r="D41" s="3" t="s">
        <v>325</v>
      </c>
      <c r="E41" s="3" t="s">
        <v>325</v>
      </c>
      <c r="F41" s="3" t="s">
        <v>325</v>
      </c>
      <c r="G41" s="3" t="s">
        <v>326</v>
      </c>
      <c r="H41" s="3" t="s">
        <v>327</v>
      </c>
      <c r="I41" s="3" t="s">
        <v>328</v>
      </c>
      <c r="J41" s="3" t="s">
        <v>329</v>
      </c>
      <c r="K41" s="3" t="s">
        <v>330</v>
      </c>
      <c r="L41" s="3" t="s">
        <v>331</v>
      </c>
      <c r="M41" s="3" t="s">
        <v>332</v>
      </c>
    </row>
    <row r="43" spans="3:13" x14ac:dyDescent="0.2">
      <c r="C43" s="3" t="s">
        <v>334</v>
      </c>
      <c r="D43" s="3" t="s">
        <v>3</v>
      </c>
      <c r="E43" s="3" t="s">
        <v>3</v>
      </c>
      <c r="F43" s="3" t="s">
        <v>3</v>
      </c>
      <c r="G43" s="3" t="s">
        <v>3</v>
      </c>
      <c r="H43" s="3" t="s">
        <v>3</v>
      </c>
      <c r="I43" s="3" t="s">
        <v>3</v>
      </c>
      <c r="J43" s="3" t="s">
        <v>3</v>
      </c>
      <c r="K43" s="3" t="s">
        <v>3</v>
      </c>
      <c r="L43" s="3" t="s">
        <v>335</v>
      </c>
      <c r="M43" s="3" t="s">
        <v>336</v>
      </c>
    </row>
    <row r="44" spans="3:13" x14ac:dyDescent="0.2">
      <c r="C44" s="3" t="s">
        <v>337</v>
      </c>
      <c r="D44" s="3" t="s">
        <v>338</v>
      </c>
      <c r="E44" s="3" t="s">
        <v>339</v>
      </c>
      <c r="F44" s="3">
        <v>-106</v>
      </c>
      <c r="G44" s="3" t="s">
        <v>340</v>
      </c>
      <c r="H44" s="3" t="s">
        <v>341</v>
      </c>
      <c r="I44" s="3" t="s">
        <v>342</v>
      </c>
      <c r="J44" s="3" t="s">
        <v>343</v>
      </c>
      <c r="K44" s="3" t="s">
        <v>344</v>
      </c>
      <c r="L44" s="3" t="s">
        <v>345</v>
      </c>
      <c r="M44" s="3" t="s">
        <v>346</v>
      </c>
    </row>
    <row r="46" spans="3:13" x14ac:dyDescent="0.2">
      <c r="C46" s="3" t="s">
        <v>347</v>
      </c>
      <c r="D46" s="3" t="s">
        <v>225</v>
      </c>
      <c r="E46" s="3" t="s">
        <v>226</v>
      </c>
      <c r="F46" s="3" t="s">
        <v>227</v>
      </c>
      <c r="G46" s="3" t="s">
        <v>228</v>
      </c>
      <c r="H46" s="3">
        <v>165</v>
      </c>
      <c r="I46" s="3">
        <v>35</v>
      </c>
      <c r="J46" s="3">
        <v>35.058999999999997</v>
      </c>
      <c r="K46" s="3">
        <v>19.085999999999999</v>
      </c>
      <c r="L46" s="3">
        <v>20.231999999999999</v>
      </c>
      <c r="M46" s="3">
        <v>21.663</v>
      </c>
    </row>
    <row r="47" spans="3:13" x14ac:dyDescent="0.2">
      <c r="C47" s="3" t="s">
        <v>348</v>
      </c>
      <c r="D47" s="3" t="s">
        <v>349</v>
      </c>
      <c r="E47" s="3" t="s">
        <v>339</v>
      </c>
      <c r="F47" s="3">
        <v>-106</v>
      </c>
      <c r="G47" s="3" t="s">
        <v>340</v>
      </c>
      <c r="H47" s="3" t="s">
        <v>341</v>
      </c>
      <c r="I47" s="3" t="s">
        <v>342</v>
      </c>
      <c r="J47" s="3" t="s">
        <v>343</v>
      </c>
      <c r="K47" s="3" t="s">
        <v>344</v>
      </c>
      <c r="L47" s="3" t="s">
        <v>345</v>
      </c>
      <c r="M47" s="3" t="s">
        <v>346</v>
      </c>
    </row>
    <row r="48" spans="3:13" x14ac:dyDescent="0.2">
      <c r="C48" s="3" t="s">
        <v>350</v>
      </c>
      <c r="D48" s="3" t="s">
        <v>338</v>
      </c>
      <c r="E48" s="3" t="s">
        <v>339</v>
      </c>
      <c r="F48" s="3">
        <v>-106</v>
      </c>
      <c r="G48" s="3" t="s">
        <v>340</v>
      </c>
      <c r="H48" s="3" t="s">
        <v>341</v>
      </c>
      <c r="I48" s="3" t="s">
        <v>342</v>
      </c>
      <c r="J48" s="3" t="s">
        <v>343</v>
      </c>
      <c r="K48" s="3" t="s">
        <v>344</v>
      </c>
      <c r="L48" s="3" t="s">
        <v>345</v>
      </c>
      <c r="M48" s="3" t="s">
        <v>346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D164-5AE1-4C80-97FB-F1EDE8443747}">
  <dimension ref="C1:M41"/>
  <sheetViews>
    <sheetView workbookViewId="0">
      <selection activeCell="L30" sqref="L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317</v>
      </c>
      <c r="D12" s="3">
        <v>-872</v>
      </c>
      <c r="E12" s="3" t="s">
        <v>318</v>
      </c>
      <c r="F12" s="3">
        <v>202</v>
      </c>
      <c r="G12" s="3" t="s">
        <v>319</v>
      </c>
      <c r="H12" s="3" t="s">
        <v>313</v>
      </c>
      <c r="I12" s="3" t="s">
        <v>303</v>
      </c>
      <c r="J12" s="3" t="s">
        <v>304</v>
      </c>
      <c r="K12" s="3" t="s">
        <v>305</v>
      </c>
      <c r="L12" s="3" t="s">
        <v>314</v>
      </c>
      <c r="M12" s="3" t="s">
        <v>315</v>
      </c>
    </row>
    <row r="13" spans="3:13" x14ac:dyDescent="0.2">
      <c r="C13" s="3" t="s">
        <v>352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>
        <v>154.52000000000001</v>
      </c>
      <c r="K13" s="3">
        <v>227.76300000000001</v>
      </c>
      <c r="L13" s="3">
        <v>244.054</v>
      </c>
      <c r="M13" s="3">
        <v>412.95499999999998</v>
      </c>
    </row>
    <row r="14" spans="3:13" x14ac:dyDescent="0.2">
      <c r="C14" s="3" t="s">
        <v>353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354</v>
      </c>
      <c r="D15" s="3">
        <v>691</v>
      </c>
      <c r="E15" s="3">
        <v>606</v>
      </c>
      <c r="F15" s="3">
        <v>276</v>
      </c>
      <c r="G15" s="3">
        <v>49</v>
      </c>
      <c r="H15" s="3">
        <v>210</v>
      </c>
      <c r="I15" s="3" t="s">
        <v>355</v>
      </c>
      <c r="J15" s="3" t="s">
        <v>356</v>
      </c>
      <c r="K15" s="3" t="s">
        <v>357</v>
      </c>
      <c r="L15" s="3" t="s">
        <v>358</v>
      </c>
      <c r="M15" s="3" t="s">
        <v>359</v>
      </c>
    </row>
    <row r="16" spans="3:13" x14ac:dyDescent="0.2">
      <c r="C16" s="3" t="s">
        <v>360</v>
      </c>
      <c r="D16" s="3">
        <v>175</v>
      </c>
      <c r="E16" s="3">
        <v>17</v>
      </c>
      <c r="F16" s="3" t="s">
        <v>361</v>
      </c>
      <c r="G16" s="3">
        <v>515</v>
      </c>
      <c r="H16" s="3">
        <v>-29</v>
      </c>
      <c r="I16" s="3">
        <v>279</v>
      </c>
      <c r="J16" s="3">
        <v>-159.714</v>
      </c>
      <c r="K16" s="3">
        <v>-106.883</v>
      </c>
      <c r="L16" s="3">
        <v>-63.226999999999997</v>
      </c>
      <c r="M16" s="3">
        <v>-437.32600000000002</v>
      </c>
    </row>
    <row r="17" spans="3:13" x14ac:dyDescent="0.2">
      <c r="C17" s="3" t="s">
        <v>362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363</v>
      </c>
      <c r="D18" s="3">
        <v>691</v>
      </c>
      <c r="E18" s="3">
        <v>-719</v>
      </c>
      <c r="F18" s="3">
        <v>920</v>
      </c>
      <c r="G18" s="3">
        <v>577</v>
      </c>
      <c r="H18" s="3">
        <v>-82</v>
      </c>
      <c r="I18" s="3" t="s">
        <v>364</v>
      </c>
      <c r="J18" s="3" t="s">
        <v>365</v>
      </c>
      <c r="K18" s="3">
        <v>313.01499999999999</v>
      </c>
      <c r="L18" s="3" t="s">
        <v>366</v>
      </c>
      <c r="M18" s="3" t="s">
        <v>367</v>
      </c>
    </row>
    <row r="19" spans="3:13" x14ac:dyDescent="0.2">
      <c r="C19" s="3" t="s">
        <v>368</v>
      </c>
      <c r="D19" s="3" t="s">
        <v>369</v>
      </c>
      <c r="E19" s="3" t="s">
        <v>370</v>
      </c>
      <c r="F19" s="3" t="s">
        <v>371</v>
      </c>
      <c r="G19" s="3" t="s">
        <v>372</v>
      </c>
      <c r="H19" s="3" t="s">
        <v>373</v>
      </c>
      <c r="I19" s="3" t="s">
        <v>374</v>
      </c>
      <c r="J19" s="3" t="s">
        <v>375</v>
      </c>
      <c r="K19" s="3" t="s">
        <v>376</v>
      </c>
      <c r="L19" s="3" t="s">
        <v>377</v>
      </c>
      <c r="M19" s="3" t="s">
        <v>378</v>
      </c>
    </row>
    <row r="20" spans="3:13" x14ac:dyDescent="0.2">
      <c r="C20" s="3" t="s">
        <v>379</v>
      </c>
      <c r="D20" s="3" t="s">
        <v>380</v>
      </c>
      <c r="E20" s="3" t="s">
        <v>381</v>
      </c>
      <c r="F20" s="3" t="s">
        <v>382</v>
      </c>
      <c r="G20" s="3" t="s">
        <v>383</v>
      </c>
      <c r="H20" s="3" t="s">
        <v>384</v>
      </c>
      <c r="I20" s="3" t="s">
        <v>385</v>
      </c>
      <c r="J20" s="3" t="s">
        <v>386</v>
      </c>
      <c r="K20" s="3" t="s">
        <v>387</v>
      </c>
      <c r="L20" s="3" t="s">
        <v>388</v>
      </c>
      <c r="M20" s="3" t="s">
        <v>389</v>
      </c>
    </row>
    <row r="22" spans="3:13" x14ac:dyDescent="0.2">
      <c r="C22" s="3" t="s">
        <v>390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3:13" x14ac:dyDescent="0.2">
      <c r="C23" s="3" t="s">
        <v>391</v>
      </c>
      <c r="D23" s="3">
        <v>398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392</v>
      </c>
      <c r="D24" s="3" t="s">
        <v>393</v>
      </c>
      <c r="E24" s="3" t="s">
        <v>394</v>
      </c>
      <c r="F24" s="3" t="s">
        <v>395</v>
      </c>
      <c r="G24" s="3" t="s">
        <v>396</v>
      </c>
      <c r="H24" s="3" t="s">
        <v>397</v>
      </c>
      <c r="I24" s="3" t="s">
        <v>398</v>
      </c>
      <c r="J24" s="3" t="s">
        <v>399</v>
      </c>
      <c r="K24" s="3" t="s">
        <v>400</v>
      </c>
      <c r="L24" s="3" t="s">
        <v>401</v>
      </c>
      <c r="M24" s="3" t="s">
        <v>402</v>
      </c>
    </row>
    <row r="25" spans="3:13" x14ac:dyDescent="0.2">
      <c r="C25" s="3" t="s">
        <v>403</v>
      </c>
      <c r="D25" s="3" t="s">
        <v>404</v>
      </c>
      <c r="E25" s="3" t="s">
        <v>394</v>
      </c>
      <c r="F25" s="3" t="s">
        <v>395</v>
      </c>
      <c r="G25" s="3" t="s">
        <v>396</v>
      </c>
      <c r="H25" s="3" t="s">
        <v>397</v>
      </c>
      <c r="I25" s="3" t="s">
        <v>398</v>
      </c>
      <c r="J25" s="3" t="s">
        <v>399</v>
      </c>
      <c r="K25" s="3" t="s">
        <v>400</v>
      </c>
      <c r="L25" s="3" t="s">
        <v>401</v>
      </c>
      <c r="M25" s="3" t="s">
        <v>402</v>
      </c>
    </row>
    <row r="27" spans="3:13" x14ac:dyDescent="0.2">
      <c r="C27" s="3" t="s">
        <v>405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406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407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408</v>
      </c>
      <c r="D30" s="3" t="s">
        <v>409</v>
      </c>
      <c r="E30" s="3" t="s">
        <v>410</v>
      </c>
      <c r="F30" s="39">
        <v>0</v>
      </c>
      <c r="G30" s="39">
        <v>0</v>
      </c>
      <c r="H30" s="39">
        <v>0</v>
      </c>
      <c r="I30" s="39">
        <v>0</v>
      </c>
      <c r="J30" s="3">
        <v>-192.17699999999999</v>
      </c>
      <c r="K30" s="3">
        <v>-237.94300000000001</v>
      </c>
      <c r="L30" s="3">
        <v>-264.28699999999998</v>
      </c>
      <c r="M30" s="3">
        <v>-448.15699999999998</v>
      </c>
    </row>
    <row r="31" spans="3:13" x14ac:dyDescent="0.2">
      <c r="C31" s="3" t="s">
        <v>411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412</v>
      </c>
      <c r="D32" s="3">
        <v>-142</v>
      </c>
      <c r="E32" s="3">
        <v>-104</v>
      </c>
      <c r="F32" s="3">
        <v>-11</v>
      </c>
      <c r="G32" s="3">
        <v>-11</v>
      </c>
      <c r="H32" s="3" t="s">
        <v>413</v>
      </c>
      <c r="I32" s="3" t="s">
        <v>414</v>
      </c>
      <c r="J32" s="3" t="s">
        <v>415</v>
      </c>
      <c r="K32" s="3" t="s">
        <v>416</v>
      </c>
      <c r="L32" s="3" t="s">
        <v>417</v>
      </c>
      <c r="M32" s="3" t="s">
        <v>418</v>
      </c>
    </row>
    <row r="33" spans="3:13" x14ac:dyDescent="0.2">
      <c r="C33" s="3" t="s">
        <v>419</v>
      </c>
      <c r="D33" s="3" t="s">
        <v>420</v>
      </c>
      <c r="E33" s="3" t="s">
        <v>421</v>
      </c>
      <c r="F33" s="3">
        <v>-11</v>
      </c>
      <c r="G33" s="3">
        <v>-11</v>
      </c>
      <c r="H33" s="3" t="s">
        <v>413</v>
      </c>
      <c r="I33" s="3" t="s">
        <v>414</v>
      </c>
      <c r="J33" s="3" t="s">
        <v>422</v>
      </c>
      <c r="K33" s="3" t="s">
        <v>423</v>
      </c>
      <c r="L33" s="3" t="s">
        <v>424</v>
      </c>
      <c r="M33" s="3" t="s">
        <v>425</v>
      </c>
    </row>
    <row r="35" spans="3:13" x14ac:dyDescent="0.2">
      <c r="C35" s="3" t="s">
        <v>426</v>
      </c>
      <c r="D35" s="3" t="s">
        <v>427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428</v>
      </c>
      <c r="D36" s="3">
        <v>61</v>
      </c>
      <c r="E36" s="3">
        <v>37</v>
      </c>
      <c r="F36" s="3">
        <v>106</v>
      </c>
      <c r="G36" s="3">
        <v>-14</v>
      </c>
      <c r="H36" s="3">
        <v>-37</v>
      </c>
      <c r="I36" s="3">
        <v>180</v>
      </c>
      <c r="J36" s="3">
        <v>381.75599999999997</v>
      </c>
      <c r="K36" s="3">
        <v>139.96600000000001</v>
      </c>
      <c r="L36" s="3">
        <v>981.27499999999998</v>
      </c>
      <c r="M36" s="3">
        <v>-778.52099999999996</v>
      </c>
    </row>
    <row r="37" spans="3:13" x14ac:dyDescent="0.2">
      <c r="C37" s="3" t="s">
        <v>429</v>
      </c>
      <c r="D37" s="3">
        <v>473</v>
      </c>
      <c r="E37" s="3" t="s">
        <v>430</v>
      </c>
      <c r="F37" s="3" t="s">
        <v>431</v>
      </c>
      <c r="G37" s="3">
        <v>-450</v>
      </c>
      <c r="H37" s="3" t="s">
        <v>432</v>
      </c>
      <c r="I37" s="3" t="s">
        <v>433</v>
      </c>
      <c r="J37" s="3" t="s">
        <v>434</v>
      </c>
      <c r="K37" s="3" t="s">
        <v>435</v>
      </c>
      <c r="L37" s="3" t="s">
        <v>436</v>
      </c>
      <c r="M37" s="3" t="s">
        <v>437</v>
      </c>
    </row>
    <row r="38" spans="3:13" x14ac:dyDescent="0.2">
      <c r="C38" s="3" t="s">
        <v>438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439</v>
      </c>
      <c r="D40" s="3" t="s">
        <v>380</v>
      </c>
      <c r="E40" s="3" t="s">
        <v>381</v>
      </c>
      <c r="F40" s="3" t="s">
        <v>382</v>
      </c>
      <c r="G40" s="3" t="s">
        <v>383</v>
      </c>
      <c r="H40" s="3" t="s">
        <v>384</v>
      </c>
      <c r="I40" s="3" t="s">
        <v>385</v>
      </c>
      <c r="J40" s="3" t="s">
        <v>386</v>
      </c>
      <c r="K40" s="3" t="s">
        <v>387</v>
      </c>
      <c r="L40" s="3" t="s">
        <v>388</v>
      </c>
      <c r="M40" s="3" t="s">
        <v>389</v>
      </c>
    </row>
    <row r="41" spans="3:13" x14ac:dyDescent="0.2">
      <c r="C41" s="3" t="s">
        <v>440</v>
      </c>
      <c r="D41" s="3">
        <v>142</v>
      </c>
      <c r="E41" s="3">
        <v>104</v>
      </c>
      <c r="F41" s="3">
        <v>11</v>
      </c>
      <c r="G41" s="3">
        <v>11</v>
      </c>
      <c r="H41" s="3">
        <v>11</v>
      </c>
      <c r="I41" s="3">
        <v>5</v>
      </c>
      <c r="J41" s="3">
        <v>12.984999999999999</v>
      </c>
      <c r="K41" s="3">
        <v>27.992999999999999</v>
      </c>
      <c r="L41" s="3">
        <v>32.878</v>
      </c>
      <c r="M41" s="3">
        <v>50.095999999999997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9A0E-B29E-4E81-B897-0E421E20F4A2}">
  <dimension ref="C1:M32"/>
  <sheetViews>
    <sheetView workbookViewId="0">
      <selection activeCell="L30" sqref="L30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441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442</v>
      </c>
      <c r="D12" s="3">
        <v>1.44</v>
      </c>
      <c r="E12" s="3">
        <v>5.04</v>
      </c>
      <c r="F12" s="3">
        <v>3.74</v>
      </c>
      <c r="G12" s="3">
        <v>1.04</v>
      </c>
      <c r="H12" s="3">
        <v>1.33</v>
      </c>
      <c r="I12" s="3">
        <v>3.67</v>
      </c>
      <c r="J12" s="3">
        <v>9.81</v>
      </c>
      <c r="K12" s="3">
        <v>3.83</v>
      </c>
      <c r="L12" s="3">
        <v>10.17</v>
      </c>
      <c r="M12" s="3">
        <v>11.08</v>
      </c>
    </row>
    <row r="13" spans="3:13" ht="12.75" x14ac:dyDescent="0.2">
      <c r="C13" s="3" t="s">
        <v>443</v>
      </c>
      <c r="D13" s="3" t="s">
        <v>444</v>
      </c>
      <c r="E13" s="3" t="s">
        <v>445</v>
      </c>
      <c r="F13" s="3" t="s">
        <v>446</v>
      </c>
      <c r="G13" s="3" t="s">
        <v>447</v>
      </c>
      <c r="H13" s="3" t="s">
        <v>448</v>
      </c>
      <c r="I13" s="3" t="s">
        <v>449</v>
      </c>
      <c r="J13" s="3" t="s">
        <v>450</v>
      </c>
      <c r="K13" s="3" t="s">
        <v>451</v>
      </c>
      <c r="L13" s="3" t="s">
        <v>452</v>
      </c>
      <c r="M13" s="3" t="s">
        <v>453</v>
      </c>
    </row>
    <row r="14" spans="3:13" ht="12.75" x14ac:dyDescent="0.2"/>
    <row r="15" spans="3:13" ht="12.75" x14ac:dyDescent="0.2">
      <c r="C15" s="3" t="s">
        <v>454</v>
      </c>
      <c r="D15" s="3" t="s">
        <v>455</v>
      </c>
      <c r="E15" s="3" t="s">
        <v>456</v>
      </c>
      <c r="F15" s="3" t="s">
        <v>457</v>
      </c>
      <c r="G15" s="3" t="s">
        <v>458</v>
      </c>
      <c r="H15" s="3" t="s">
        <v>459</v>
      </c>
      <c r="I15" s="3" t="s">
        <v>460</v>
      </c>
      <c r="J15" s="3" t="s">
        <v>461</v>
      </c>
      <c r="K15" s="3" t="s">
        <v>462</v>
      </c>
      <c r="L15" s="3" t="s">
        <v>463</v>
      </c>
      <c r="M15" s="3" t="s">
        <v>464</v>
      </c>
    </row>
    <row r="16" spans="3:13" ht="12.75" x14ac:dyDescent="0.2">
      <c r="C16" s="3" t="s">
        <v>465</v>
      </c>
      <c r="D16" s="3" t="s">
        <v>455</v>
      </c>
      <c r="E16" s="3" t="s">
        <v>456</v>
      </c>
      <c r="F16" s="3" t="s">
        <v>457</v>
      </c>
      <c r="G16" s="3" t="s">
        <v>458</v>
      </c>
      <c r="H16" s="3" t="s">
        <v>459</v>
      </c>
      <c r="I16" s="3" t="s">
        <v>460</v>
      </c>
      <c r="J16" s="3" t="s">
        <v>461</v>
      </c>
      <c r="K16" s="3" t="s">
        <v>462</v>
      </c>
      <c r="L16" s="3" t="s">
        <v>463</v>
      </c>
      <c r="M16" s="3" t="s">
        <v>466</v>
      </c>
    </row>
    <row r="17" spans="3:13" ht="12.75" x14ac:dyDescent="0.2">
      <c r="C17" s="3" t="s">
        <v>467</v>
      </c>
      <c r="D17" s="3" t="s">
        <v>468</v>
      </c>
      <c r="E17" s="3" t="s">
        <v>468</v>
      </c>
      <c r="F17" s="3" t="s">
        <v>468</v>
      </c>
      <c r="G17" s="3" t="s">
        <v>468</v>
      </c>
      <c r="H17" s="3" t="s">
        <v>468</v>
      </c>
      <c r="I17" s="3" t="s">
        <v>468</v>
      </c>
      <c r="J17" s="3" t="s">
        <v>468</v>
      </c>
      <c r="K17" s="3" t="s">
        <v>468</v>
      </c>
      <c r="L17" s="3" t="s">
        <v>468</v>
      </c>
      <c r="M17" s="3" t="s">
        <v>469</v>
      </c>
    </row>
    <row r="18" spans="3:13" ht="12.75" x14ac:dyDescent="0.2">
      <c r="C18" s="3" t="s">
        <v>470</v>
      </c>
      <c r="D18" s="3" t="s">
        <v>471</v>
      </c>
      <c r="E18" s="3" t="s">
        <v>472</v>
      </c>
      <c r="F18" s="3" t="s">
        <v>473</v>
      </c>
      <c r="G18" s="3" t="s">
        <v>474</v>
      </c>
      <c r="H18" s="3" t="s">
        <v>475</v>
      </c>
      <c r="I18" s="3" t="s">
        <v>476</v>
      </c>
      <c r="J18" s="3" t="s">
        <v>477</v>
      </c>
      <c r="K18" s="3" t="s">
        <v>478</v>
      </c>
      <c r="L18" s="3" t="s">
        <v>479</v>
      </c>
      <c r="M18" s="3" t="s">
        <v>480</v>
      </c>
    </row>
    <row r="19" spans="3:13" ht="12.75" x14ac:dyDescent="0.2">
      <c r="C19" s="3" t="s">
        <v>481</v>
      </c>
      <c r="D19" s="3" t="s">
        <v>468</v>
      </c>
      <c r="E19" s="3" t="s">
        <v>468</v>
      </c>
      <c r="F19" s="3" t="s">
        <v>468</v>
      </c>
      <c r="G19" s="3" t="s">
        <v>468</v>
      </c>
      <c r="H19" s="3" t="s">
        <v>468</v>
      </c>
      <c r="I19" s="3" t="s">
        <v>468</v>
      </c>
      <c r="J19" s="3" t="s">
        <v>468</v>
      </c>
      <c r="K19" s="3" t="s">
        <v>468</v>
      </c>
      <c r="L19" s="3" t="s">
        <v>468</v>
      </c>
      <c r="M19" s="3" t="s">
        <v>468</v>
      </c>
    </row>
    <row r="20" spans="3:13" ht="12.75" x14ac:dyDescent="0.2">
      <c r="C20" s="3" t="s">
        <v>482</v>
      </c>
      <c r="D20" s="3" t="s">
        <v>483</v>
      </c>
      <c r="E20" s="3" t="s">
        <v>484</v>
      </c>
      <c r="F20" s="3" t="s">
        <v>480</v>
      </c>
      <c r="G20" s="3" t="s">
        <v>483</v>
      </c>
      <c r="H20" s="3" t="s">
        <v>485</v>
      </c>
      <c r="I20" s="3" t="s">
        <v>486</v>
      </c>
      <c r="J20" s="3" t="s">
        <v>487</v>
      </c>
      <c r="K20" s="3" t="s">
        <v>488</v>
      </c>
      <c r="L20" s="3" t="s">
        <v>489</v>
      </c>
      <c r="M20" s="3" t="s">
        <v>469</v>
      </c>
    </row>
    <row r="21" spans="3:13" ht="12.75" x14ac:dyDescent="0.2">
      <c r="C21" s="3" t="s">
        <v>490</v>
      </c>
      <c r="D21" s="3" t="s">
        <v>491</v>
      </c>
      <c r="E21" s="3" t="s">
        <v>492</v>
      </c>
      <c r="F21" s="3" t="s">
        <v>493</v>
      </c>
      <c r="G21" s="3" t="s">
        <v>494</v>
      </c>
      <c r="H21" s="3" t="s">
        <v>495</v>
      </c>
      <c r="I21" s="3" t="s">
        <v>496</v>
      </c>
      <c r="J21" s="3" t="s">
        <v>497</v>
      </c>
      <c r="K21" s="3" t="s">
        <v>498</v>
      </c>
      <c r="L21" s="3" t="s">
        <v>499</v>
      </c>
      <c r="M21" s="3" t="s">
        <v>500</v>
      </c>
    </row>
    <row r="22" spans="3:13" ht="12.75" x14ac:dyDescent="0.2">
      <c r="C22" s="3" t="s">
        <v>501</v>
      </c>
      <c r="D22" s="3" t="s">
        <v>502</v>
      </c>
      <c r="E22" s="3" t="s">
        <v>503</v>
      </c>
      <c r="F22" s="3" t="s">
        <v>504</v>
      </c>
      <c r="G22" s="3" t="s">
        <v>505</v>
      </c>
      <c r="H22" s="3" t="s">
        <v>506</v>
      </c>
      <c r="I22" s="3" t="s">
        <v>507</v>
      </c>
      <c r="J22" s="3" t="s">
        <v>508</v>
      </c>
      <c r="K22" s="3" t="s">
        <v>509</v>
      </c>
      <c r="L22" s="3" t="s">
        <v>510</v>
      </c>
      <c r="M22" s="3" t="s">
        <v>511</v>
      </c>
    </row>
    <row r="23" spans="3:13" ht="12.75" x14ac:dyDescent="0.2"/>
    <row r="24" spans="3:13" ht="12.75" x14ac:dyDescent="0.2">
      <c r="C24" s="3" t="s">
        <v>512</v>
      </c>
      <c r="D24" s="3" t="s">
        <v>513</v>
      </c>
      <c r="E24" s="3" t="s">
        <v>514</v>
      </c>
      <c r="F24" s="3" t="s">
        <v>515</v>
      </c>
      <c r="G24" s="3" t="s">
        <v>516</v>
      </c>
      <c r="H24" s="3" t="s">
        <v>517</v>
      </c>
      <c r="I24" s="3" t="s">
        <v>518</v>
      </c>
      <c r="J24" s="3" t="s">
        <v>519</v>
      </c>
      <c r="K24" s="3" t="s">
        <v>520</v>
      </c>
      <c r="L24" s="3" t="s">
        <v>521</v>
      </c>
      <c r="M24" s="3" t="s">
        <v>522</v>
      </c>
    </row>
    <row r="25" spans="3:13" ht="12.75" x14ac:dyDescent="0.2">
      <c r="C25" s="3" t="s">
        <v>523</v>
      </c>
      <c r="D25" s="3" t="s">
        <v>524</v>
      </c>
      <c r="E25" s="3" t="s">
        <v>525</v>
      </c>
      <c r="F25" s="3" t="s">
        <v>526</v>
      </c>
      <c r="G25" s="3" t="s">
        <v>527</v>
      </c>
      <c r="H25" s="3" t="s">
        <v>528</v>
      </c>
      <c r="I25" s="3" t="s">
        <v>529</v>
      </c>
      <c r="J25" s="3" t="s">
        <v>530</v>
      </c>
      <c r="K25" s="3" t="s">
        <v>531</v>
      </c>
      <c r="L25" s="3" t="s">
        <v>532</v>
      </c>
      <c r="M25" s="3" t="s">
        <v>528</v>
      </c>
    </row>
    <row r="26" spans="3:13" ht="12.75" x14ac:dyDescent="0.2">
      <c r="C26" s="3" t="s">
        <v>533</v>
      </c>
      <c r="D26" s="3" t="s">
        <v>534</v>
      </c>
      <c r="E26" s="3" t="s">
        <v>535</v>
      </c>
      <c r="F26" s="3" t="s">
        <v>536</v>
      </c>
      <c r="G26" s="3" t="s">
        <v>471</v>
      </c>
      <c r="H26" s="3" t="s">
        <v>537</v>
      </c>
      <c r="I26" s="3" t="s">
        <v>538</v>
      </c>
      <c r="J26" s="3" t="s">
        <v>539</v>
      </c>
      <c r="K26" s="3" t="s">
        <v>540</v>
      </c>
      <c r="L26" s="3" t="s">
        <v>541</v>
      </c>
      <c r="M26" s="3" t="s">
        <v>542</v>
      </c>
    </row>
    <row r="27" spans="3:13" ht="12.75" x14ac:dyDescent="0.2">
      <c r="C27" s="3" t="s">
        <v>543</v>
      </c>
      <c r="D27" s="3" t="s">
        <v>544</v>
      </c>
      <c r="E27" s="3" t="s">
        <v>545</v>
      </c>
      <c r="F27" s="3" t="s">
        <v>546</v>
      </c>
      <c r="G27" s="3" t="s">
        <v>547</v>
      </c>
      <c r="H27" s="3" t="s">
        <v>548</v>
      </c>
      <c r="I27" s="3" t="s">
        <v>549</v>
      </c>
      <c r="J27" s="3" t="s">
        <v>550</v>
      </c>
      <c r="K27" s="3" t="s">
        <v>551</v>
      </c>
      <c r="L27" s="3" t="s">
        <v>552</v>
      </c>
      <c r="M27" s="3" t="s">
        <v>553</v>
      </c>
    </row>
    <row r="28" spans="3:13" ht="12.75" x14ac:dyDescent="0.2"/>
    <row r="29" spans="3:13" ht="12.75" x14ac:dyDescent="0.2">
      <c r="C29" s="3" t="s">
        <v>554</v>
      </c>
      <c r="D29" s="3">
        <v>-53.9</v>
      </c>
      <c r="E29" s="3">
        <v>-79.2</v>
      </c>
      <c r="F29" s="3">
        <v>-87.1</v>
      </c>
      <c r="G29" s="3">
        <v>-144.4</v>
      </c>
      <c r="H29" s="3">
        <v>-33.5</v>
      </c>
      <c r="I29" s="3">
        <v>-1.8</v>
      </c>
      <c r="J29" s="3">
        <v>4.7</v>
      </c>
      <c r="K29" s="3">
        <v>18.2</v>
      </c>
      <c r="L29" s="3">
        <v>17.899999999999999</v>
      </c>
      <c r="M29" s="3">
        <v>26.6</v>
      </c>
    </row>
    <row r="30" spans="3:13" ht="12.75" x14ac:dyDescent="0.2">
      <c r="C30" s="3" t="s">
        <v>555</v>
      </c>
      <c r="D30" s="3">
        <v>5</v>
      </c>
      <c r="E30" s="3">
        <v>2</v>
      </c>
      <c r="F30" s="3">
        <v>4</v>
      </c>
      <c r="G30" s="3">
        <v>2</v>
      </c>
      <c r="H30" s="3">
        <v>3</v>
      </c>
      <c r="I30" s="3">
        <v>2</v>
      </c>
      <c r="J30" s="3">
        <v>0</v>
      </c>
      <c r="K30" s="3">
        <v>2</v>
      </c>
      <c r="L30" s="3">
        <v>1</v>
      </c>
      <c r="M30" s="3">
        <v>2</v>
      </c>
    </row>
    <row r="31" spans="3:13" ht="12.75" x14ac:dyDescent="0.2">
      <c r="C31" s="3" t="s">
        <v>556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557</v>
      </c>
      <c r="D32" s="3" t="s">
        <v>239</v>
      </c>
      <c r="E32" s="3" t="s">
        <v>239</v>
      </c>
      <c r="F32" s="3" t="s">
        <v>239</v>
      </c>
      <c r="G32" s="3" t="s">
        <v>239</v>
      </c>
      <c r="H32" s="3" t="s">
        <v>239</v>
      </c>
      <c r="I32" s="3" t="s">
        <v>239</v>
      </c>
      <c r="J32" s="3" t="s">
        <v>239</v>
      </c>
      <c r="K32" s="3" t="s">
        <v>239</v>
      </c>
      <c r="L32" s="3" t="s">
        <v>239</v>
      </c>
      <c r="M32" s="3" t="s">
        <v>239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9149-FFE9-44CD-9B51-27D01161DD27}">
  <dimension ref="A3:BJ22"/>
  <sheetViews>
    <sheetView showGridLines="0" tabSelected="1" topLeftCell="N1" workbookViewId="0">
      <selection activeCell="R24" sqref="R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558</v>
      </c>
      <c r="C3" s="9"/>
      <c r="D3" s="9"/>
      <c r="E3" s="9"/>
      <c r="F3" s="9"/>
      <c r="H3" s="9" t="s">
        <v>559</v>
      </c>
      <c r="I3" s="9"/>
      <c r="J3" s="9"/>
      <c r="K3" s="9"/>
      <c r="L3" s="9"/>
      <c r="N3" s="11" t="s">
        <v>560</v>
      </c>
      <c r="O3" s="11"/>
      <c r="P3" s="11"/>
      <c r="Q3" s="11"/>
      <c r="R3" s="11"/>
      <c r="S3" s="11"/>
      <c r="T3" s="11"/>
      <c r="V3" s="9" t="s">
        <v>561</v>
      </c>
      <c r="W3" s="9"/>
      <c r="X3" s="9"/>
      <c r="Y3" s="9"/>
      <c r="AA3" s="9" t="s">
        <v>562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563</v>
      </c>
      <c r="C4" s="15" t="s">
        <v>564</v>
      </c>
      <c r="D4" s="14" t="s">
        <v>565</v>
      </c>
      <c r="E4" s="15" t="s">
        <v>566</v>
      </c>
      <c r="F4" s="14" t="s">
        <v>567</v>
      </c>
      <c r="H4" s="16" t="s">
        <v>568</v>
      </c>
      <c r="I4" s="17" t="s">
        <v>569</v>
      </c>
      <c r="J4" s="16" t="s">
        <v>570</v>
      </c>
      <c r="K4" s="17" t="s">
        <v>571</v>
      </c>
      <c r="L4" s="16" t="s">
        <v>572</v>
      </c>
      <c r="N4" s="18" t="s">
        <v>573</v>
      </c>
      <c r="O4" s="19" t="s">
        <v>574</v>
      </c>
      <c r="P4" s="18" t="s">
        <v>575</v>
      </c>
      <c r="Q4" s="19" t="s">
        <v>576</v>
      </c>
      <c r="R4" s="18" t="s">
        <v>577</v>
      </c>
      <c r="S4" s="19" t="s">
        <v>578</v>
      </c>
      <c r="T4" s="18" t="s">
        <v>579</v>
      </c>
      <c r="V4" s="19" t="s">
        <v>580</v>
      </c>
      <c r="W4" s="18" t="s">
        <v>581</v>
      </c>
      <c r="X4" s="19" t="s">
        <v>582</v>
      </c>
      <c r="Y4" s="18" t="s">
        <v>583</v>
      </c>
      <c r="AA4" s="20" t="s">
        <v>334</v>
      </c>
      <c r="AB4" s="21" t="s">
        <v>467</v>
      </c>
      <c r="AC4" s="20" t="s">
        <v>470</v>
      </c>
      <c r="AD4" s="21" t="s">
        <v>482</v>
      </c>
      <c r="AE4" s="20" t="s">
        <v>490</v>
      </c>
      <c r="AF4" s="21" t="s">
        <v>501</v>
      </c>
      <c r="AG4" s="20" t="s">
        <v>512</v>
      </c>
      <c r="AH4" s="21" t="s">
        <v>523</v>
      </c>
      <c r="AI4" s="20" t="s">
        <v>556</v>
      </c>
      <c r="AJ4" s="22"/>
      <c r="AK4" s="21" t="s">
        <v>554</v>
      </c>
      <c r="AL4" s="20" t="s">
        <v>555</v>
      </c>
    </row>
    <row r="5" spans="1:62" ht="63" x14ac:dyDescent="0.2">
      <c r="A5" s="23" t="s">
        <v>584</v>
      </c>
      <c r="B5" s="18" t="s">
        <v>585</v>
      </c>
      <c r="C5" s="24" t="s">
        <v>586</v>
      </c>
      <c r="D5" s="25" t="s">
        <v>587</v>
      </c>
      <c r="E5" s="19" t="s">
        <v>588</v>
      </c>
      <c r="F5" s="18" t="s">
        <v>585</v>
      </c>
      <c r="H5" s="19" t="s">
        <v>589</v>
      </c>
      <c r="I5" s="18" t="s">
        <v>590</v>
      </c>
      <c r="J5" s="19" t="s">
        <v>591</v>
      </c>
      <c r="K5" s="18" t="s">
        <v>592</v>
      </c>
      <c r="L5" s="19" t="s">
        <v>593</v>
      </c>
      <c r="N5" s="18" t="s">
        <v>594</v>
      </c>
      <c r="O5" s="19" t="s">
        <v>595</v>
      </c>
      <c r="P5" s="18" t="s">
        <v>596</v>
      </c>
      <c r="Q5" s="19" t="s">
        <v>597</v>
      </c>
      <c r="R5" s="18" t="s">
        <v>598</v>
      </c>
      <c r="S5" s="19" t="s">
        <v>599</v>
      </c>
      <c r="T5" s="18" t="s">
        <v>600</v>
      </c>
      <c r="V5" s="19" t="s">
        <v>601</v>
      </c>
      <c r="W5" s="18" t="s">
        <v>602</v>
      </c>
      <c r="X5" s="19" t="s">
        <v>603</v>
      </c>
      <c r="Y5" s="18" t="s">
        <v>604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5.2045384851272614</v>
      </c>
      <c r="C7" s="31">
        <f>(sheet!D18-sheet!D15)/sheet!D35</f>
        <v>5.2045384851272614</v>
      </c>
      <c r="D7" s="31">
        <f>sheet!D12/sheet!D35</f>
        <v>3.4587549831340079</v>
      </c>
      <c r="E7" s="31">
        <f>Sheet2!D20/sheet!D35</f>
        <v>-0.98037411836859856</v>
      </c>
      <c r="F7" s="31">
        <f>sheet!D18/sheet!D35</f>
        <v>5.2045384851272614</v>
      </c>
      <c r="G7" s="29"/>
      <c r="H7" s="32">
        <f>Sheet1!D33/sheet!D51</f>
        <v>-8.0606396746163794E-2</v>
      </c>
      <c r="I7" s="32">
        <f>Sheet1!D33/Sheet1!D12</f>
        <v>-0.38652482269503546</v>
      </c>
      <c r="J7" s="32">
        <f>Sheet1!D12/sheet!D27</f>
        <v>9.5471857807871346E-2</v>
      </c>
      <c r="K7" s="32">
        <f>Sheet1!D30/sheet!D27</f>
        <v>-4.1091832416419803E-2</v>
      </c>
      <c r="L7" s="32">
        <f>Sheet1!D38</f>
        <v>-6.6000000000000003E-2</v>
      </c>
      <c r="M7" s="29"/>
      <c r="N7" s="32">
        <f>sheet!D40/sheet!D27</f>
        <v>0.5421921286500212</v>
      </c>
      <c r="O7" s="32">
        <f>sheet!D51/sheet!D27</f>
        <v>0.45780787134997886</v>
      </c>
      <c r="P7" s="32">
        <f>sheet!D40/sheet!D51</f>
        <v>1.1843224255869846</v>
      </c>
      <c r="Q7" s="31">
        <f>Sheet1!D24/Sheet1!D26</f>
        <v>-17.183333333333334</v>
      </c>
      <c r="R7" s="31">
        <f>ABS(Sheet2!D20/(Sheet1!D26+Sheet2!D30))</f>
        <v>2.4802172226532195</v>
      </c>
      <c r="S7" s="31" t="e">
        <f>sheet!D40/Sheet1!D43</f>
        <v>#VALUE!</v>
      </c>
      <c r="T7" s="31">
        <f>Sheet2!D20/sheet!D40</f>
        <v>-0.24953168904152356</v>
      </c>
      <c r="V7" s="31" t="e">
        <f>ABS(Sheet1!D15/sheet!D15)</f>
        <v>#DIV/0!</v>
      </c>
      <c r="W7" s="31">
        <f>Sheet1!D12/sheet!D14</f>
        <v>2.92987012987013</v>
      </c>
      <c r="X7" s="31">
        <f>Sheet1!D12/sheet!D27</f>
        <v>9.5471857807871346E-2</v>
      </c>
      <c r="Y7" s="31">
        <f>Sheet1!D12/(sheet!D18-sheet!D35)</f>
        <v>0.16453942090292467</v>
      </c>
      <c r="AA7" s="17" t="str">
        <f>Sheet1!D43</f>
        <v/>
      </c>
      <c r="AB7" s="17" t="str">
        <f>Sheet3!D17</f>
        <v>NA</v>
      </c>
      <c r="AC7" s="17" t="str">
        <f>Sheet3!D18</f>
        <v>-5.7x</v>
      </c>
      <c r="AD7" s="17" t="str">
        <f>Sheet3!D20</f>
        <v>-3.8x</v>
      </c>
      <c r="AE7" s="17" t="str">
        <f>Sheet3!D21</f>
        <v>0.5x</v>
      </c>
      <c r="AF7" s="17" t="str">
        <f>Sheet3!D22</f>
        <v>4.4x</v>
      </c>
      <c r="AG7" s="17" t="str">
        <f>Sheet3!D24</f>
        <v>-26.5x</v>
      </c>
      <c r="AH7" s="17" t="str">
        <f>Sheet3!D25</f>
        <v>1.8x</v>
      </c>
      <c r="AI7" s="17" t="str">
        <f>Sheet3!D31</f>
        <v/>
      </c>
      <c r="AK7" s="17">
        <f>Sheet3!D29</f>
        <v>-53.9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3.7000547345374932</v>
      </c>
      <c r="C8" s="34">
        <f>(sheet!E18-sheet!E15)/sheet!E35</f>
        <v>3.7000547345374932</v>
      </c>
      <c r="D8" s="34">
        <f>sheet!E12/sheet!E35</f>
        <v>2.4337712096332784</v>
      </c>
      <c r="E8" s="34">
        <f>Sheet2!E20/sheet!E35</f>
        <v>-0.93076081007115485</v>
      </c>
      <c r="F8" s="34">
        <f>sheet!E18/sheet!E35</f>
        <v>3.7000547345374932</v>
      </c>
      <c r="G8" s="29"/>
      <c r="H8" s="35">
        <f>Sheet1!E33/sheet!E51</f>
        <v>-0.20309213294068154</v>
      </c>
      <c r="I8" s="35">
        <f>Sheet1!E33/Sheet1!E12</f>
        <v>-0.81271043771043772</v>
      </c>
      <c r="J8" s="35">
        <f>Sheet1!E12/sheet!E27</f>
        <v>0.14220732583193679</v>
      </c>
      <c r="K8" s="35">
        <f>Sheet1!E30/sheet!E27</f>
        <v>-0.11778788604261432</v>
      </c>
      <c r="L8" s="35">
        <f>Sheet1!E38</f>
        <v>-0.15</v>
      </c>
      <c r="M8" s="29"/>
      <c r="N8" s="35">
        <f>sheet!E40/sheet!E27</f>
        <v>0.43093129039980849</v>
      </c>
      <c r="O8" s="35">
        <f>sheet!E51/sheet!E27</f>
        <v>0.56906870960019151</v>
      </c>
      <c r="P8" s="35">
        <f>sheet!E40/sheet!E51</f>
        <v>0.75725704669751792</v>
      </c>
      <c r="Q8" s="34">
        <f>Sheet1!E24/Sheet1!E26</f>
        <v>-22.457446808510639</v>
      </c>
      <c r="R8" s="34">
        <f>ABS(Sheet2!E20/(Sheet1!E26+Sheet2!E30))</f>
        <v>0.66699352814277313</v>
      </c>
      <c r="S8" s="34" t="e">
        <f>sheet!E40/Sheet1!E43</f>
        <v>#VALUE!</v>
      </c>
      <c r="T8" s="34">
        <f>Sheet2!E20/sheet!E40</f>
        <v>-0.47236111111111112</v>
      </c>
      <c r="U8" s="12"/>
      <c r="V8" s="34" t="e">
        <f>ABS(Sheet1!E15/sheet!E15)</f>
        <v>#DIV/0!</v>
      </c>
      <c r="W8" s="34">
        <f>Sheet1!E12/sheet!E14</f>
        <v>2.2564102564102564</v>
      </c>
      <c r="X8" s="34">
        <f>Sheet1!E12/sheet!E27</f>
        <v>0.14220732583193679</v>
      </c>
      <c r="Y8" s="34">
        <f>Sheet1!E12/(sheet!E18-sheet!E35)</f>
        <v>0.24082708291100749</v>
      </c>
      <c r="Z8" s="12"/>
      <c r="AA8" s="36" t="str">
        <f>Sheet1!E43</f>
        <v/>
      </c>
      <c r="AB8" s="36" t="str">
        <f>Sheet3!E17</f>
        <v>NA</v>
      </c>
      <c r="AC8" s="36" t="str">
        <f>Sheet3!E18</f>
        <v>-17.8x</v>
      </c>
      <c r="AD8" s="36" t="str">
        <f>Sheet3!E20</f>
        <v>-27.8x</v>
      </c>
      <c r="AE8" s="36" t="str">
        <f>Sheet3!E21</f>
        <v>4.0x</v>
      </c>
      <c r="AF8" s="36" t="str">
        <f>Sheet3!E22</f>
        <v>27.8x</v>
      </c>
      <c r="AG8" s="36" t="str">
        <f>Sheet3!E24</f>
        <v>-24.3x</v>
      </c>
      <c r="AH8" s="36" t="str">
        <f>Sheet3!E25</f>
        <v>7.9x</v>
      </c>
      <c r="AI8" s="36" t="str">
        <f>Sheet3!E31</f>
        <v/>
      </c>
      <c r="AK8" s="36">
        <f>Sheet3!E29</f>
        <v>-79.2</v>
      </c>
      <c r="AL8" s="36">
        <f>Sheet3!E30</f>
        <v>2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2.8722380223145918</v>
      </c>
      <c r="C9" s="31">
        <f>(sheet!F18-sheet!F15)/sheet!F35</f>
        <v>2.8722380223145918</v>
      </c>
      <c r="D9" s="31">
        <f>sheet!F12/sheet!F35</f>
        <v>0.66484357908553926</v>
      </c>
      <c r="E9" s="31">
        <f>Sheet2!F20/sheet!F35</f>
        <v>-0.62240210019689346</v>
      </c>
      <c r="F9" s="31">
        <f>sheet!F18/sheet!F35</f>
        <v>2.8722380223145918</v>
      </c>
      <c r="G9" s="29"/>
      <c r="H9" s="32">
        <f>Sheet1!F33/sheet!F51</f>
        <v>1.9475510991129964E-2</v>
      </c>
      <c r="I9" s="32">
        <f>Sheet1!F33/Sheet1!F12</f>
        <v>5.0198807157057657E-2</v>
      </c>
      <c r="J9" s="32">
        <f>Sheet1!F12/sheet!F27</f>
        <v>0.2680343702124825</v>
      </c>
      <c r="K9" s="32">
        <f>Sheet1!F30/sheet!F27</f>
        <v>2.6976620262439219E-2</v>
      </c>
      <c r="L9" s="32">
        <f>Sheet1!F38</f>
        <v>1.4999999999999999E-2</v>
      </c>
      <c r="M9" s="29"/>
      <c r="N9" s="32">
        <f>sheet!F40/sheet!F27</f>
        <v>0.30913208552587756</v>
      </c>
      <c r="O9" s="32">
        <f>sheet!F51/sheet!F27</f>
        <v>0.69086791447412244</v>
      </c>
      <c r="P9" s="32">
        <f>sheet!F40/sheet!F51</f>
        <v>0.44745468569224839</v>
      </c>
      <c r="Q9" s="31">
        <f>Sheet1!F24/Sheet1!F26</f>
        <v>1.8208955223880596</v>
      </c>
      <c r="R9" s="31">
        <f>ABS(Sheet2!F20/(Sheet1!F26+Sheet2!F30))</f>
        <v>21.231343283582088</v>
      </c>
      <c r="S9" s="31" t="e">
        <f>sheet!F40/Sheet1!F43</f>
        <v>#VALUE!</v>
      </c>
      <c r="T9" s="31">
        <f>Sheet2!F20/sheet!F40</f>
        <v>-0.61301443654384835</v>
      </c>
      <c r="V9" s="31" t="e">
        <f>ABS(Sheet1!F15/sheet!F15)</f>
        <v>#DIV/0!</v>
      </c>
      <c r="W9" s="31">
        <f>Sheet1!F12/sheet!F14</f>
        <v>2.1381509032943677</v>
      </c>
      <c r="X9" s="31">
        <f>Sheet1!F12/sheet!F27</f>
        <v>0.2680343702124825</v>
      </c>
      <c r="Y9" s="31">
        <f>Sheet1!F12/(sheet!F18-sheet!F35)</f>
        <v>0.47020331853236735</v>
      </c>
      <c r="AA9" s="17" t="str">
        <f>Sheet1!F43</f>
        <v/>
      </c>
      <c r="AB9" s="17" t="str">
        <f>Sheet3!F17</f>
        <v>NA</v>
      </c>
      <c r="AC9" s="17" t="str">
        <f>Sheet3!F18</f>
        <v>-36.6x</v>
      </c>
      <c r="AD9" s="17" t="str">
        <f>Sheet3!F20</f>
        <v>-19.2x</v>
      </c>
      <c r="AE9" s="17" t="str">
        <f>Sheet3!F21</f>
        <v>4.2x</v>
      </c>
      <c r="AF9" s="17" t="str">
        <f>Sheet3!F22</f>
        <v>12.9x</v>
      </c>
      <c r="AG9" s="17" t="str">
        <f>Sheet3!F24</f>
        <v>-102.0x</v>
      </c>
      <c r="AH9" s="17" t="str">
        <f>Sheet3!F25</f>
        <v>5.8x</v>
      </c>
      <c r="AI9" s="17" t="str">
        <f>Sheet3!F31</f>
        <v/>
      </c>
      <c r="AK9" s="17">
        <f>Sheet3!F29</f>
        <v>-87.1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6.8438783894823336</v>
      </c>
      <c r="C10" s="34">
        <f>(sheet!G18-sheet!G15)/sheet!G35</f>
        <v>6.8438783894823336</v>
      </c>
      <c r="D10" s="34">
        <f>sheet!G12/sheet!G35</f>
        <v>2.1158586688578471</v>
      </c>
      <c r="E10" s="34">
        <f>Sheet2!G20/sheet!G35</f>
        <v>-2.4182415776499591</v>
      </c>
      <c r="F10" s="34">
        <f>sheet!G18/sheet!G35</f>
        <v>6.8438783894823336</v>
      </c>
      <c r="G10" s="29"/>
      <c r="H10" s="35">
        <f>Sheet1!G33/sheet!G51</f>
        <v>-0.26128524748880549</v>
      </c>
      <c r="I10" s="35">
        <f>Sheet1!G33/Sheet1!G12</f>
        <v>-1.1405176967776016</v>
      </c>
      <c r="J10" s="35">
        <f>Sheet1!G12/sheet!G27</f>
        <v>0.19751669449081802</v>
      </c>
      <c r="K10" s="35">
        <f>Sheet1!G30/sheet!G27</f>
        <v>-0.23247078464106843</v>
      </c>
      <c r="L10" s="35">
        <f>Sheet1!G38</f>
        <v>-0.13</v>
      </c>
      <c r="M10" s="29"/>
      <c r="N10" s="35">
        <f>sheet!G40/sheet!G27</f>
        <v>0.13783388981636061</v>
      </c>
      <c r="O10" s="35">
        <f>sheet!G51/sheet!G27</f>
        <v>0.86216611018363942</v>
      </c>
      <c r="P10" s="35">
        <f>sheet!G40/sheet!G51</f>
        <v>0.15986929686554521</v>
      </c>
      <c r="Q10" s="34">
        <f>Sheet1!G24/Sheet1!G26</f>
        <v>-25.865168539325843</v>
      </c>
      <c r="R10" s="34">
        <f>ABS(Sheet2!G20/(Sheet1!G26+Sheet2!G30))</f>
        <v>33.067415730337082</v>
      </c>
      <c r="S10" s="34" t="e">
        <f>sheet!G40/Sheet1!G43</f>
        <v>#VALUE!</v>
      </c>
      <c r="T10" s="34">
        <f>Sheet2!G20/sheet!G40</f>
        <v>-2.2278576835730508</v>
      </c>
      <c r="U10" s="12"/>
      <c r="V10" s="34" t="e">
        <f>ABS(Sheet1!G15/sheet!G15)</f>
        <v>#DIV/0!</v>
      </c>
      <c r="W10" s="34">
        <f>Sheet1!G12/sheet!G14</f>
        <v>61.064516129032256</v>
      </c>
      <c r="X10" s="34">
        <f>Sheet1!G12/sheet!G27</f>
        <v>0.19751669449081802</v>
      </c>
      <c r="Y10" s="34">
        <f>Sheet1!G12/(sheet!G18-sheet!G35)</f>
        <v>0.26616985376827895</v>
      </c>
      <c r="Z10" s="12"/>
      <c r="AA10" s="36" t="str">
        <f>Sheet1!G43</f>
        <v/>
      </c>
      <c r="AB10" s="36" t="str">
        <f>Sheet3!G17</f>
        <v>NA</v>
      </c>
      <c r="AC10" s="36" t="str">
        <f>Sheet3!G18</f>
        <v>-15.0x</v>
      </c>
      <c r="AD10" s="36" t="str">
        <f>Sheet3!G20</f>
        <v>-3.8x</v>
      </c>
      <c r="AE10" s="36" t="str">
        <f>Sheet3!G21</f>
        <v>1.1x</v>
      </c>
      <c r="AF10" s="36" t="str">
        <f>Sheet3!G22</f>
        <v>2.9x</v>
      </c>
      <c r="AG10" s="36" t="str">
        <f>Sheet3!G24</f>
        <v>-21.7x</v>
      </c>
      <c r="AH10" s="36" t="str">
        <f>Sheet3!G25</f>
        <v>1.9x</v>
      </c>
      <c r="AI10" s="36" t="str">
        <f>Sheet3!G31</f>
        <v/>
      </c>
      <c r="AK10" s="36">
        <f>Sheet3!G29</f>
        <v>-144.4</v>
      </c>
      <c r="AL10" s="36">
        <f>Sheet3!G30</f>
        <v>2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11.796380090497738</v>
      </c>
      <c r="C11" s="31">
        <f>(sheet!H18-sheet!H15)/sheet!H35</f>
        <v>11.796380090497738</v>
      </c>
      <c r="D11" s="31">
        <f>sheet!H12/sheet!H35</f>
        <v>3.5063348416289593</v>
      </c>
      <c r="E11" s="31">
        <f>Sheet2!H20/sheet!H35</f>
        <v>-1.9733031674208146</v>
      </c>
      <c r="F11" s="31">
        <f>sheet!H18/sheet!H35</f>
        <v>11.796380090497738</v>
      </c>
      <c r="G11" s="29"/>
      <c r="H11" s="32">
        <f>Sheet1!H33/sheet!H51</f>
        <v>-7.1287279367011569E-2</v>
      </c>
      <c r="I11" s="32">
        <f>Sheet1!H33/Sheet1!H12</f>
        <v>-11.357575757575757</v>
      </c>
      <c r="J11" s="32">
        <f>Sheet1!H12/sheet!H27</f>
        <v>5.7898799915783563E-3</v>
      </c>
      <c r="K11" s="32">
        <f>Sheet1!H30/sheet!H27</f>
        <v>-6.5759000631623266E-2</v>
      </c>
      <c r="L11" s="32">
        <f>Sheet1!H38</f>
        <v>-9.8000000000000004E-2</v>
      </c>
      <c r="M11" s="29"/>
      <c r="N11" s="32">
        <f>sheet!H40/sheet!H27</f>
        <v>7.7549301705382837E-2</v>
      </c>
      <c r="O11" s="32">
        <f>sheet!H51/sheet!H27</f>
        <v>0.92245069829461712</v>
      </c>
      <c r="P11" s="32">
        <f>sheet!H40/sheet!H51</f>
        <v>8.4068776628119291E-2</v>
      </c>
      <c r="Q11" s="31">
        <f>Sheet1!H24/Sheet1!H26</f>
        <v>-27.275362318840578</v>
      </c>
      <c r="R11" s="31">
        <f>ABS(Sheet2!H20/(Sheet1!H26+Sheet2!H30))</f>
        <v>63.20289855072464</v>
      </c>
      <c r="S11" s="31" t="e">
        <f>sheet!H40/Sheet1!H43</f>
        <v>#VALUE!</v>
      </c>
      <c r="T11" s="31">
        <f>Sheet2!H20/sheet!H40</f>
        <v>-1.9733031674208146</v>
      </c>
      <c r="V11" s="31" t="e">
        <f>ABS(Sheet1!H15/sheet!H15)</f>
        <v>#DIV/0!</v>
      </c>
      <c r="W11" s="31">
        <f>Sheet1!H12/sheet!H14</f>
        <v>6.6</v>
      </c>
      <c r="X11" s="31">
        <f>Sheet1!H12/sheet!H27</f>
        <v>5.7898799915783563E-3</v>
      </c>
      <c r="Y11" s="31">
        <f>Sheet1!H12/(sheet!H18-sheet!H35)</f>
        <v>6.9153394803017606E-3</v>
      </c>
      <c r="AA11" s="17" t="str">
        <f>Sheet1!H43</f>
        <v/>
      </c>
      <c r="AB11" s="17" t="str">
        <f>Sheet3!H17</f>
        <v>NA</v>
      </c>
      <c r="AC11" s="17" t="str">
        <f>Sheet3!H18</f>
        <v>-8.3x</v>
      </c>
      <c r="AD11" s="17" t="str">
        <f>Sheet3!H20</f>
        <v>-9.0x</v>
      </c>
      <c r="AE11" s="17" t="str">
        <f>Sheet3!H21</f>
        <v>4.1x</v>
      </c>
      <c r="AF11" s="17" t="str">
        <f>Sheet3!H22</f>
        <v>75.0x</v>
      </c>
      <c r="AG11" s="17" t="str">
        <f>Sheet3!H24</f>
        <v>-57.4x</v>
      </c>
      <c r="AH11" s="17" t="str">
        <f>Sheet3!H25</f>
        <v>4.7x</v>
      </c>
      <c r="AI11" s="17" t="str">
        <f>Sheet3!H31</f>
        <v/>
      </c>
      <c r="AK11" s="17">
        <f>Sheet3!H29</f>
        <v>-33.5</v>
      </c>
      <c r="AL11" s="17">
        <f>Sheet3!H30</f>
        <v>3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18.727540500736378</v>
      </c>
      <c r="C12" s="34">
        <f>(sheet!I18-sheet!I15)/sheet!I35</f>
        <v>18.727540500736378</v>
      </c>
      <c r="D12" s="34">
        <f>sheet!I12/sheet!I35</f>
        <v>5.498159057437408</v>
      </c>
      <c r="E12" s="34">
        <f>Sheet2!I20/sheet!I35</f>
        <v>-3.7459499263622975</v>
      </c>
      <c r="F12" s="34">
        <f>sheet!I18/sheet!I35</f>
        <v>18.727540500736378</v>
      </c>
      <c r="G12" s="29"/>
      <c r="H12" s="35">
        <f>Sheet1!I33/sheet!I51</f>
        <v>-0.1795824766724656</v>
      </c>
      <c r="I12" s="35">
        <f>Sheet1!I33/Sheet1!I12</f>
        <v>-259.54285714285714</v>
      </c>
      <c r="J12" s="35">
        <f>Sheet1!I12/sheet!I27</f>
        <v>6.5666041275797373E-4</v>
      </c>
      <c r="K12" s="35">
        <f>Sheet1!I30/sheet!I27</f>
        <v>-0.17043151969981238</v>
      </c>
      <c r="L12" s="35">
        <f>Sheet1!I38</f>
        <v>-0.27</v>
      </c>
      <c r="M12" s="29"/>
      <c r="N12" s="35">
        <f>sheet!I40/sheet!I27</f>
        <v>5.0956848030018764E-2</v>
      </c>
      <c r="O12" s="35">
        <f>sheet!I51/sheet!I27</f>
        <v>0.94904315196998124</v>
      </c>
      <c r="P12" s="35">
        <f>sheet!I40/sheet!I51</f>
        <v>5.3692867309821285E-2</v>
      </c>
      <c r="Q12" s="34">
        <f>Sheet1!I24/Sheet1!I26</f>
        <v>-26.445378151260503</v>
      </c>
      <c r="R12" s="34">
        <f>ABS(Sheet2!I20/(Sheet1!I26+Sheet2!I30))</f>
        <v>28.498599439775909</v>
      </c>
      <c r="S12" s="34" t="e">
        <f>sheet!I40/Sheet1!I43</f>
        <v>#VALUE!</v>
      </c>
      <c r="T12" s="34">
        <f>Sheet2!I20/sheet!I40</f>
        <v>-3.7459499263622975</v>
      </c>
      <c r="U12" s="12"/>
      <c r="V12" s="34" t="e">
        <f>ABS(Sheet1!I15/sheet!I15)</f>
        <v>#DIV/0!</v>
      </c>
      <c r="W12" s="34">
        <f>Sheet1!I12/sheet!I14</f>
        <v>0.22727272727272727</v>
      </c>
      <c r="X12" s="34">
        <f>Sheet1!I12/sheet!I27</f>
        <v>6.5666041275797373E-4</v>
      </c>
      <c r="Y12" s="34">
        <f>Sheet1!I12/(sheet!I18-sheet!I35)</f>
        <v>7.2692531361634959E-4</v>
      </c>
      <c r="Z12" s="12"/>
      <c r="AA12" s="36" t="str">
        <f>Sheet1!I43</f>
        <v/>
      </c>
      <c r="AB12" s="36" t="str">
        <f>Sheet3!I17</f>
        <v>NA</v>
      </c>
      <c r="AC12" s="36" t="str">
        <f>Sheet3!I18</f>
        <v>-16.0x</v>
      </c>
      <c r="AD12" s="36" t="str">
        <f>Sheet3!I20</f>
        <v>-19.9x</v>
      </c>
      <c r="AE12" s="36" t="str">
        <f>Sheet3!I21</f>
        <v>6.5x</v>
      </c>
      <c r="AF12" s="36" t="str">
        <f>Sheet3!I22</f>
        <v>2,801.4x</v>
      </c>
      <c r="AG12" s="36" t="str">
        <f>Sheet3!I24</f>
        <v>-18.8x</v>
      </c>
      <c r="AH12" s="36" t="str">
        <f>Sheet3!I25</f>
        <v>7.4x</v>
      </c>
      <c r="AI12" s="36" t="str">
        <f>Sheet3!I31</f>
        <v/>
      </c>
      <c r="AK12" s="36">
        <f>Sheet3!I29</f>
        <v>-1.8</v>
      </c>
      <c r="AL12" s="36">
        <f>Sheet3!I30</f>
        <v>2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12.381108620243451</v>
      </c>
      <c r="C13" s="31">
        <f>(sheet!J18-sheet!J15)/sheet!J35</f>
        <v>12.381108620243451</v>
      </c>
      <c r="D13" s="31">
        <f>sheet!J12/sheet!J35</f>
        <v>2.4550708986730818</v>
      </c>
      <c r="E13" s="31">
        <f>Sheet2!J20/sheet!J35</f>
        <v>-2.7661586186955098</v>
      </c>
      <c r="F13" s="31">
        <f>sheet!J18/sheet!J35</f>
        <v>12.381108620243451</v>
      </c>
      <c r="G13" s="29"/>
      <c r="H13" s="32">
        <f>Sheet1!J33/sheet!J51</f>
        <v>-0.29308421422867392</v>
      </c>
      <c r="I13" s="32">
        <f>Sheet1!J33/Sheet1!J12</f>
        <v>-963.26558087794854</v>
      </c>
      <c r="J13" s="32">
        <f>Sheet1!J12/sheet!J27</f>
        <v>2.8016252575015574E-4</v>
      </c>
      <c r="K13" s="32">
        <f>Sheet1!J30/sheet!J27</f>
        <v>-0.26987091810695701</v>
      </c>
      <c r="L13" s="32">
        <f>Sheet1!J38</f>
        <v>-0.71</v>
      </c>
      <c r="M13" s="29"/>
      <c r="N13" s="32">
        <f>sheet!J40/sheet!J27</f>
        <v>7.9203501910905166E-2</v>
      </c>
      <c r="O13" s="32">
        <f>sheet!J51/sheet!J27</f>
        <v>0.92079649808909481</v>
      </c>
      <c r="P13" s="32">
        <f>sheet!J40/sheet!J51</f>
        <v>8.6016293584167777E-2</v>
      </c>
      <c r="Q13" s="31">
        <f>Sheet1!J24/Sheet1!J26</f>
        <v>-24.159398822112685</v>
      </c>
      <c r="R13" s="31">
        <f>ABS(Sheet2!J20/(Sheet1!J26+Sheet2!J30))</f>
        <v>21.595909881858759</v>
      </c>
      <c r="S13" s="31" t="e">
        <f>sheet!J40/Sheet1!J43</f>
        <v>#VALUE!</v>
      </c>
      <c r="T13" s="31">
        <f>Sheet2!J20/sheet!J40</f>
        <v>-2.758548411148646</v>
      </c>
      <c r="V13" s="31" t="e">
        <f>ABS(Sheet1!J15/sheet!J15)</f>
        <v>#DIV/0!</v>
      </c>
      <c r="W13" s="31">
        <f>Sheet1!J12/sheet!J14</f>
        <v>0.11203249226678938</v>
      </c>
      <c r="X13" s="31">
        <f>Sheet1!J12/sheet!J27</f>
        <v>2.8016252575015574E-4</v>
      </c>
      <c r="Y13" s="31">
        <f>Sheet1!J12/(sheet!J18-sheet!J35)</f>
        <v>3.1165748516135587E-4</v>
      </c>
      <c r="AA13" s="17" t="str">
        <f>Sheet1!J43</f>
        <v/>
      </c>
      <c r="AB13" s="17" t="str">
        <f>Sheet3!J17</f>
        <v>NA</v>
      </c>
      <c r="AC13" s="17" t="str">
        <f>Sheet3!J18</f>
        <v>-16.7x</v>
      </c>
      <c r="AD13" s="17" t="str">
        <f>Sheet3!J20</f>
        <v>-28.8x</v>
      </c>
      <c r="AE13" s="17" t="str">
        <f>Sheet3!J21</f>
        <v>3.3x</v>
      </c>
      <c r="AF13" s="17" t="str">
        <f>Sheet3!J22</f>
        <v>11,817.8x</v>
      </c>
      <c r="AG13" s="17" t="str">
        <f>Sheet3!J24</f>
        <v>-23.2x</v>
      </c>
      <c r="AH13" s="17" t="str">
        <f>Sheet3!J25</f>
        <v>4.3x</v>
      </c>
      <c r="AI13" s="17" t="str">
        <f>Sheet3!J31</f>
        <v/>
      </c>
      <c r="AK13" s="17">
        <f>Sheet3!J29</f>
        <v>4.7</v>
      </c>
      <c r="AL13" s="17">
        <f>Sheet3!J30</f>
        <v>0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18.105469132995246</v>
      </c>
      <c r="C14" s="34">
        <f>(sheet!K18-sheet!K15)/sheet!K35</f>
        <v>18.105469132995246</v>
      </c>
      <c r="D14" s="34">
        <f>sheet!K12/sheet!K35</f>
        <v>8.651389587153508</v>
      </c>
      <c r="E14" s="34">
        <f>Sheet2!K20/sheet!K35</f>
        <v>-5.2636704682394484</v>
      </c>
      <c r="F14" s="34">
        <f>sheet!K18/sheet!K35</f>
        <v>18.105469132995246</v>
      </c>
      <c r="G14" s="29"/>
      <c r="H14" s="35">
        <f>Sheet1!K33/sheet!K51</f>
        <v>-0.2158651401831834</v>
      </c>
      <c r="I14" s="35">
        <f>Sheet1!K33/Sheet1!K12</f>
        <v>-2117.1666142722415</v>
      </c>
      <c r="J14" s="35">
        <f>Sheet1!K12/sheet!K27</f>
        <v>9.7965321456756736E-5</v>
      </c>
      <c r="K14" s="35">
        <f>Sheet1!K30/sheet!K27</f>
        <v>-0.20740890794469344</v>
      </c>
      <c r="L14" s="35">
        <f>Sheet1!K38</f>
        <v>-0.68</v>
      </c>
      <c r="M14" s="29"/>
      <c r="N14" s="35">
        <f>sheet!K40/sheet!K27</f>
        <v>3.9173681453679721E-2</v>
      </c>
      <c r="O14" s="35">
        <f>sheet!K51/sheet!K27</f>
        <v>0.96082631854632028</v>
      </c>
      <c r="P14" s="35">
        <f>sheet!K40/sheet!K51</f>
        <v>4.0770824755245509E-2</v>
      </c>
      <c r="Q14" s="34">
        <f>Sheet1!K24/Sheet1!K26</f>
        <v>-32.567581861716882</v>
      </c>
      <c r="R14" s="34">
        <f>ABS(Sheet2!K20/(Sheet1!K26+Sheet2!K30))</f>
        <v>36.3186807176196</v>
      </c>
      <c r="S14" s="34" t="e">
        <f>sheet!K40/Sheet1!K43</f>
        <v>#VALUE!</v>
      </c>
      <c r="T14" s="34">
        <f>Sheet2!K20/sheet!K40</f>
        <v>-4.9591531680855869</v>
      </c>
      <c r="U14" s="12"/>
      <c r="V14" s="34" t="e">
        <f>ABS(Sheet1!K15/sheet!K15)</f>
        <v>#DIV/0!</v>
      </c>
      <c r="W14" s="34">
        <f>Sheet1!K12/sheet!K14</f>
        <v>4.6153176507003013E-2</v>
      </c>
      <c r="X14" s="34">
        <f>Sheet1!K12/sheet!K27</f>
        <v>9.7965321456756736E-5</v>
      </c>
      <c r="Y14" s="34">
        <f>Sheet1!K12/(sheet!K18-sheet!K35)</f>
        <v>1.5517586008025386E-4</v>
      </c>
      <c r="Z14" s="12"/>
      <c r="AA14" s="36" t="str">
        <f>Sheet1!K43</f>
        <v/>
      </c>
      <c r="AB14" s="36" t="str">
        <f>Sheet3!K17</f>
        <v>NA</v>
      </c>
      <c r="AC14" s="36" t="str">
        <f>Sheet3!K18</f>
        <v>-4.8x</v>
      </c>
      <c r="AD14" s="36" t="str">
        <f>Sheet3!K20</f>
        <v>-5.4x</v>
      </c>
      <c r="AE14" s="36" t="str">
        <f>Sheet3!K21</f>
        <v>1.4x</v>
      </c>
      <c r="AF14" s="36" t="str">
        <f>Sheet3!K22</f>
        <v>9,056.9x</v>
      </c>
      <c r="AG14" s="36" t="str">
        <f>Sheet3!K24</f>
        <v>-6.9x</v>
      </c>
      <c r="AH14" s="36" t="str">
        <f>Sheet3!K25</f>
        <v>2.0x</v>
      </c>
      <c r="AI14" s="36" t="str">
        <f>Sheet3!K31</f>
        <v/>
      </c>
      <c r="AK14" s="36">
        <f>Sheet3!K29</f>
        <v>18.2</v>
      </c>
      <c r="AL14" s="36">
        <f>Sheet3!K30</f>
        <v>2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15.234173080635086</v>
      </c>
      <c r="C15" s="31">
        <f>(sheet!L18-sheet!L15)/sheet!L35</f>
        <v>15.234173080635086</v>
      </c>
      <c r="D15" s="31">
        <f>sheet!L12/sheet!L35</f>
        <v>8.8546816638772139</v>
      </c>
      <c r="E15" s="31">
        <f>Sheet2!L20/sheet!L35</f>
        <v>-3.6117175027349795</v>
      </c>
      <c r="F15" s="31">
        <f>sheet!L18/sheet!L35</f>
        <v>15.234173080635086</v>
      </c>
      <c r="G15" s="29"/>
      <c r="H15" s="32">
        <f>Sheet1!L33/sheet!L51</f>
        <v>-0.2438935869135912</v>
      </c>
      <c r="I15" s="32">
        <f>Sheet1!L33/Sheet1!L12</f>
        <v>-4451.6056247528668</v>
      </c>
      <c r="J15" s="32">
        <f>Sheet1!L12/sheet!L27</f>
        <v>5.1679195163458763E-5</v>
      </c>
      <c r="K15" s="32">
        <f>Sheet1!L30/sheet!L27</f>
        <v>-0.23005539587235418</v>
      </c>
      <c r="L15" s="32">
        <f>Sheet1!L38</f>
        <v>-1.1399999999999999</v>
      </c>
      <c r="M15" s="29"/>
      <c r="N15" s="32">
        <f>sheet!L40/sheet!L27</f>
        <v>5.6738642521747533E-2</v>
      </c>
      <c r="O15" s="32">
        <f>sheet!L51/sheet!L27</f>
        <v>0.94326135747825246</v>
      </c>
      <c r="P15" s="32">
        <f>sheet!L40/sheet!L51</f>
        <v>6.0151560404673614E-2</v>
      </c>
      <c r="Q15" s="31">
        <f>Sheet1!L24/Sheet1!L26</f>
        <v>-402.25341869329941</v>
      </c>
      <c r="R15" s="31">
        <f>ABS(Sheet2!L20/(Sheet1!L26+Sheet2!L30))</f>
        <v>1974.6487079411256</v>
      </c>
      <c r="S15" s="31">
        <f>sheet!L40/Sheet1!L43</f>
        <v>-0.2402921896281929</v>
      </c>
      <c r="T15" s="31">
        <f>Sheet2!L20/sheet!L40</f>
        <v>-3.4848571094400174</v>
      </c>
      <c r="V15" s="31" t="e">
        <f>ABS(Sheet1!L15/sheet!L15)</f>
        <v>#DIV/0!</v>
      </c>
      <c r="W15" s="31">
        <f>Sheet1!L12/sheet!L14</f>
        <v>4.3359364954180343E-2</v>
      </c>
      <c r="X15" s="31">
        <f>Sheet1!L12/sheet!L27</f>
        <v>5.1679195163458763E-5</v>
      </c>
      <c r="Y15" s="31">
        <f>Sheet1!L12/(sheet!L18-sheet!L35)</f>
        <v>6.6318295663069613E-5</v>
      </c>
      <c r="AA15" s="17" t="str">
        <f>Sheet1!L43</f>
        <v>-92,440.516</v>
      </c>
      <c r="AB15" s="17" t="str">
        <f>Sheet3!L17</f>
        <v>NA</v>
      </c>
      <c r="AC15" s="17" t="str">
        <f>Sheet3!L18</f>
        <v>-11.9x</v>
      </c>
      <c r="AD15" s="17" t="str">
        <f>Sheet3!L20</f>
        <v>-16.4x</v>
      </c>
      <c r="AE15" s="17" t="str">
        <f>Sheet3!L21</f>
        <v>8.1x</v>
      </c>
      <c r="AF15" s="17" t="str">
        <f>Sheet3!L22</f>
        <v>48,329.3x</v>
      </c>
      <c r="AG15" s="17" t="str">
        <f>Sheet3!L24</f>
        <v>-13.0x</v>
      </c>
      <c r="AH15" s="17" t="str">
        <f>Sheet3!L25</f>
        <v>8.7x</v>
      </c>
      <c r="AI15" s="17" t="str">
        <f>Sheet3!L31</f>
        <v/>
      </c>
      <c r="AK15" s="17">
        <f>Sheet3!L29</f>
        <v>17.899999999999999</v>
      </c>
      <c r="AL15" s="17">
        <f>Sheet3!L30</f>
        <v>1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22.417044787909546</v>
      </c>
      <c r="C16" s="34">
        <f>(sheet!M18-sheet!M15)/sheet!M35</f>
        <v>22.417044787909546</v>
      </c>
      <c r="D16" s="34">
        <f>sheet!M12/sheet!M35</f>
        <v>5.4957168331138275</v>
      </c>
      <c r="E16" s="34">
        <f>Sheet2!M20/sheet!M35</f>
        <v>-4.8561350824900869</v>
      </c>
      <c r="F16" s="34">
        <f>sheet!M18/sheet!M35</f>
        <v>22.417044787909546</v>
      </c>
      <c r="G16" s="29"/>
      <c r="H16" s="35">
        <f>Sheet1!M33/sheet!M51</f>
        <v>-0.19457203374188714</v>
      </c>
      <c r="I16" s="35">
        <f>Sheet1!M33/Sheet1!M12</f>
        <v>-4755.0438997368783</v>
      </c>
      <c r="J16" s="35">
        <f>Sheet1!M12/sheet!M27</f>
        <v>3.923263274007591E-5</v>
      </c>
      <c r="K16" s="35">
        <f>Sheet1!M30/sheet!M27</f>
        <v>-0.18655289098131531</v>
      </c>
      <c r="L16" s="35">
        <f>Sheet1!M38</f>
        <v>-0.89</v>
      </c>
      <c r="M16" s="29"/>
      <c r="N16" s="35">
        <f>sheet!M40/sheet!M27</f>
        <v>4.1214261918081224E-2</v>
      </c>
      <c r="O16" s="35">
        <f>sheet!M51/sheet!M27</f>
        <v>0.95878573808191891</v>
      </c>
      <c r="P16" s="35">
        <f>sheet!M40/sheet!M51</f>
        <v>4.2985893804106487E-2</v>
      </c>
      <c r="Q16" s="34">
        <f>Sheet1!M24/Sheet1!M26</f>
        <v>-17.472373356780107</v>
      </c>
      <c r="R16" s="34">
        <f>ABS(Sheet2!M20/(Sheet1!M26+Sheet2!M30))</f>
        <v>17.996264517728498</v>
      </c>
      <c r="S16" s="34">
        <f>sheet!M40/Sheet1!M43</f>
        <v>-0.21661189941914005</v>
      </c>
      <c r="T16" s="34">
        <f>Sheet2!M20/sheet!M40</f>
        <v>-4.5868633089706323</v>
      </c>
      <c r="U16" s="12"/>
      <c r="V16" s="34" t="e">
        <f>ABS(Sheet1!M15/sheet!M15)</f>
        <v>#DIV/0!</v>
      </c>
      <c r="W16" s="34">
        <f>Sheet1!M12/sheet!M14</f>
        <v>2.4132503183244603E-2</v>
      </c>
      <c r="X16" s="34">
        <f>Sheet1!M12/sheet!M27</f>
        <v>3.923263274007591E-5</v>
      </c>
      <c r="Y16" s="34">
        <f>Sheet1!M12/(sheet!M18-sheet!M35)</f>
        <v>4.7056036284276824E-5</v>
      </c>
      <c r="Z16" s="12"/>
      <c r="AA16" s="36" t="str">
        <f>Sheet1!M43</f>
        <v>-105,059.75</v>
      </c>
      <c r="AB16" s="36" t="str">
        <f>Sheet3!M17</f>
        <v>-19.3x</v>
      </c>
      <c r="AC16" s="36" t="str">
        <f>Sheet3!M18</f>
        <v>-19.2x</v>
      </c>
      <c r="AD16" s="36" t="str">
        <f>Sheet3!M20</f>
        <v>-19.3x</v>
      </c>
      <c r="AE16" s="36" t="str">
        <f>Sheet3!M21</f>
        <v>3.8x</v>
      </c>
      <c r="AF16" s="36" t="str">
        <f>Sheet3!M22</f>
        <v>93,462.7x</v>
      </c>
      <c r="AG16" s="36" t="str">
        <f>Sheet3!M24</f>
        <v>-24.0x</v>
      </c>
      <c r="AH16" s="36" t="str">
        <f>Sheet3!M25</f>
        <v>4.7x</v>
      </c>
      <c r="AI16" s="36" t="str">
        <f>Sheet3!M31</f>
        <v/>
      </c>
      <c r="AK16" s="36">
        <f>Sheet3!M29</f>
        <v>26.6</v>
      </c>
      <c r="AL16" s="36">
        <f>Sheet3!M30</f>
        <v>2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2023-04-26T23:03:15Z</dcterms:created>
  <dcterms:modified xsi:type="dcterms:W3CDTF">2023-05-06T16:43:49Z</dcterms:modified>
  <cp:category/>
  <dc:identifier/>
  <cp:version/>
</cp:coreProperties>
</file>