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03c0c110a5f03/DBA/Thesis/العينة/Healthcare/"/>
    </mc:Choice>
  </mc:AlternateContent>
  <xr:revisionPtr revIDLastSave="35" documentId="8_{02AACDAC-68A1-482B-8212-97CAD3DD7D19}" xr6:coauthVersionLast="47" xr6:coauthVersionMax="47" xr10:uidLastSave="{37FE5125-320F-48C0-82B6-13CEC7526CCA}"/>
  <bookViews>
    <workbookView xWindow="-120" yWindow="-120" windowWidth="29040" windowHeight="15720" activeTab="4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6" i="5" l="1"/>
  <c r="AK16" i="5"/>
  <c r="AI16" i="5"/>
  <c r="AH16" i="5"/>
  <c r="AG16" i="5"/>
  <c r="AF16" i="5"/>
  <c r="AE16" i="5"/>
  <c r="AD16" i="5"/>
  <c r="AC16" i="5"/>
  <c r="AB16" i="5"/>
  <c r="AA16" i="5"/>
  <c r="Y16" i="5"/>
  <c r="X16" i="5"/>
  <c r="W16" i="5"/>
  <c r="V16" i="5"/>
  <c r="T16" i="5"/>
  <c r="S16" i="5"/>
  <c r="R16" i="5"/>
  <c r="Q16" i="5"/>
  <c r="P16" i="5"/>
  <c r="O16" i="5"/>
  <c r="N16" i="5"/>
  <c r="L16" i="5"/>
  <c r="K16" i="5"/>
  <c r="J16" i="5"/>
  <c r="I16" i="5"/>
  <c r="H16" i="5"/>
  <c r="F16" i="5"/>
  <c r="E16" i="5"/>
  <c r="D16" i="5"/>
  <c r="C16" i="5"/>
  <c r="B16" i="5"/>
  <c r="AL15" i="5"/>
  <c r="AK15" i="5"/>
  <c r="AI15" i="5"/>
  <c r="AH15" i="5"/>
  <c r="AG15" i="5"/>
  <c r="AF15" i="5"/>
  <c r="AE15" i="5"/>
  <c r="AD15" i="5"/>
  <c r="AC15" i="5"/>
  <c r="AB15" i="5"/>
  <c r="AA15" i="5"/>
  <c r="Y15" i="5"/>
  <c r="X15" i="5"/>
  <c r="W15" i="5"/>
  <c r="V15" i="5"/>
  <c r="T15" i="5"/>
  <c r="S15" i="5"/>
  <c r="R15" i="5"/>
  <c r="Q15" i="5"/>
  <c r="P15" i="5"/>
  <c r="O15" i="5"/>
  <c r="N15" i="5"/>
  <c r="L15" i="5"/>
  <c r="K15" i="5"/>
  <c r="J15" i="5"/>
  <c r="I15" i="5"/>
  <c r="H15" i="5"/>
  <c r="F15" i="5"/>
  <c r="E15" i="5"/>
  <c r="D15" i="5"/>
  <c r="C15" i="5"/>
  <c r="B15" i="5"/>
  <c r="AL14" i="5"/>
  <c r="AK14" i="5"/>
  <c r="AI14" i="5"/>
  <c r="AH14" i="5"/>
  <c r="AG14" i="5"/>
  <c r="AF14" i="5"/>
  <c r="AE14" i="5"/>
  <c r="AD14" i="5"/>
  <c r="AC14" i="5"/>
  <c r="AB14" i="5"/>
  <c r="AA14" i="5"/>
  <c r="Y14" i="5"/>
  <c r="X14" i="5"/>
  <c r="W14" i="5"/>
  <c r="V14" i="5"/>
  <c r="T14" i="5"/>
  <c r="S14" i="5"/>
  <c r="R14" i="5"/>
  <c r="Q14" i="5"/>
  <c r="P14" i="5"/>
  <c r="O14" i="5"/>
  <c r="N14" i="5"/>
  <c r="L14" i="5"/>
  <c r="K14" i="5"/>
  <c r="J14" i="5"/>
  <c r="I14" i="5"/>
  <c r="H14" i="5"/>
  <c r="F14" i="5"/>
  <c r="E14" i="5"/>
  <c r="D14" i="5"/>
  <c r="C14" i="5"/>
  <c r="B14" i="5"/>
  <c r="AL13" i="5"/>
  <c r="AK13" i="5"/>
  <c r="AI13" i="5"/>
  <c r="AH13" i="5"/>
  <c r="AG13" i="5"/>
  <c r="AF13" i="5"/>
  <c r="AE13" i="5"/>
  <c r="AD13" i="5"/>
  <c r="AC13" i="5"/>
  <c r="AB13" i="5"/>
  <c r="AA13" i="5"/>
  <c r="Y13" i="5"/>
  <c r="X13" i="5"/>
  <c r="W13" i="5"/>
  <c r="V13" i="5"/>
  <c r="T13" i="5"/>
  <c r="S13" i="5"/>
  <c r="R13" i="5"/>
  <c r="Q13" i="5"/>
  <c r="P13" i="5"/>
  <c r="O13" i="5"/>
  <c r="N13" i="5"/>
  <c r="L13" i="5"/>
  <c r="K13" i="5"/>
  <c r="J13" i="5"/>
  <c r="I13" i="5"/>
  <c r="H13" i="5"/>
  <c r="F13" i="5"/>
  <c r="E13" i="5"/>
  <c r="D13" i="5"/>
  <c r="C13" i="5"/>
  <c r="B13" i="5"/>
  <c r="AL12" i="5"/>
  <c r="AK12" i="5"/>
  <c r="AI12" i="5"/>
  <c r="AH12" i="5"/>
  <c r="AG12" i="5"/>
  <c r="AF12" i="5"/>
  <c r="AE12" i="5"/>
  <c r="AD12" i="5"/>
  <c r="AC12" i="5"/>
  <c r="AB12" i="5"/>
  <c r="AA12" i="5"/>
  <c r="Y12" i="5"/>
  <c r="X12" i="5"/>
  <c r="W12" i="5"/>
  <c r="V12" i="5"/>
  <c r="T12" i="5"/>
  <c r="S12" i="5"/>
  <c r="R12" i="5"/>
  <c r="Q12" i="5"/>
  <c r="P12" i="5"/>
  <c r="O12" i="5"/>
  <c r="N12" i="5"/>
  <c r="L12" i="5"/>
  <c r="K12" i="5"/>
  <c r="J12" i="5"/>
  <c r="I12" i="5"/>
  <c r="H12" i="5"/>
  <c r="F12" i="5"/>
  <c r="E12" i="5"/>
  <c r="D12" i="5"/>
  <c r="C12" i="5"/>
  <c r="B12" i="5"/>
  <c r="AL11" i="5"/>
  <c r="AK11" i="5"/>
  <c r="AI11" i="5"/>
  <c r="AH11" i="5"/>
  <c r="AG11" i="5"/>
  <c r="AF11" i="5"/>
  <c r="AE11" i="5"/>
  <c r="AD11" i="5"/>
  <c r="AC11" i="5"/>
  <c r="AB11" i="5"/>
  <c r="AA11" i="5"/>
  <c r="Y11" i="5"/>
  <c r="X11" i="5"/>
  <c r="W11" i="5"/>
  <c r="V11" i="5"/>
  <c r="T11" i="5"/>
  <c r="S11" i="5"/>
  <c r="R11" i="5"/>
  <c r="Q11" i="5"/>
  <c r="P11" i="5"/>
  <c r="O11" i="5"/>
  <c r="N11" i="5"/>
  <c r="L11" i="5"/>
  <c r="K11" i="5"/>
  <c r="J11" i="5"/>
  <c r="I11" i="5"/>
  <c r="H11" i="5"/>
  <c r="F11" i="5"/>
  <c r="E11" i="5"/>
  <c r="D11" i="5"/>
  <c r="C11" i="5"/>
  <c r="B11" i="5"/>
  <c r="AL10" i="5"/>
  <c r="AK10" i="5"/>
  <c r="AI10" i="5"/>
  <c r="AH10" i="5"/>
  <c r="AG10" i="5"/>
  <c r="AF10" i="5"/>
  <c r="AE10" i="5"/>
  <c r="AD10" i="5"/>
  <c r="AC10" i="5"/>
  <c r="AB10" i="5"/>
  <c r="AA10" i="5"/>
  <c r="Y10" i="5"/>
  <c r="X10" i="5"/>
  <c r="W10" i="5"/>
  <c r="V10" i="5"/>
  <c r="T10" i="5"/>
  <c r="S10" i="5"/>
  <c r="R10" i="5"/>
  <c r="Q10" i="5"/>
  <c r="P10" i="5"/>
  <c r="O10" i="5"/>
  <c r="N10" i="5"/>
  <c r="L10" i="5"/>
  <c r="K10" i="5"/>
  <c r="J10" i="5"/>
  <c r="I10" i="5"/>
  <c r="H10" i="5"/>
  <c r="F10" i="5"/>
  <c r="E10" i="5"/>
  <c r="D10" i="5"/>
  <c r="C10" i="5"/>
  <c r="B10" i="5"/>
  <c r="AL9" i="5"/>
  <c r="AK9" i="5"/>
  <c r="AI9" i="5"/>
  <c r="AH9" i="5"/>
  <c r="AG9" i="5"/>
  <c r="AF9" i="5"/>
  <c r="AE9" i="5"/>
  <c r="AD9" i="5"/>
  <c r="AC9" i="5"/>
  <c r="AB9" i="5"/>
  <c r="AA9" i="5"/>
  <c r="Y9" i="5"/>
  <c r="X9" i="5"/>
  <c r="W9" i="5"/>
  <c r="V9" i="5"/>
  <c r="T9" i="5"/>
  <c r="S9" i="5"/>
  <c r="R9" i="5"/>
  <c r="Q9" i="5"/>
  <c r="P9" i="5"/>
  <c r="O9" i="5"/>
  <c r="N9" i="5"/>
  <c r="L9" i="5"/>
  <c r="K9" i="5"/>
  <c r="J9" i="5"/>
  <c r="I9" i="5"/>
  <c r="H9" i="5"/>
  <c r="F9" i="5"/>
  <c r="E9" i="5"/>
  <c r="D9" i="5"/>
  <c r="C9" i="5"/>
  <c r="B9" i="5"/>
  <c r="AL8" i="5"/>
  <c r="AK8" i="5"/>
  <c r="AI8" i="5"/>
  <c r="AH8" i="5"/>
  <c r="AG8" i="5"/>
  <c r="AF8" i="5"/>
  <c r="AE8" i="5"/>
  <c r="AD8" i="5"/>
  <c r="AC8" i="5"/>
  <c r="AB8" i="5"/>
  <c r="AA8" i="5"/>
  <c r="Y8" i="5"/>
  <c r="X8" i="5"/>
  <c r="W8" i="5"/>
  <c r="V8" i="5"/>
  <c r="T8" i="5"/>
  <c r="S8" i="5"/>
  <c r="R8" i="5"/>
  <c r="Q8" i="5"/>
  <c r="P8" i="5"/>
  <c r="O8" i="5"/>
  <c r="N8" i="5"/>
  <c r="L8" i="5"/>
  <c r="K8" i="5"/>
  <c r="J8" i="5"/>
  <c r="I8" i="5"/>
  <c r="H8" i="5"/>
  <c r="F8" i="5"/>
  <c r="E8" i="5"/>
  <c r="D8" i="5"/>
  <c r="C8" i="5"/>
  <c r="B8" i="5"/>
  <c r="AL7" i="5"/>
  <c r="AK7" i="5"/>
  <c r="AI7" i="5"/>
  <c r="AH7" i="5"/>
  <c r="AG7" i="5"/>
  <c r="AF7" i="5"/>
  <c r="AE7" i="5"/>
  <c r="AD7" i="5"/>
  <c r="AC7" i="5"/>
  <c r="AB7" i="5"/>
  <c r="AA7" i="5"/>
  <c r="Y7" i="5"/>
  <c r="X7" i="5"/>
  <c r="W7" i="5"/>
  <c r="V7" i="5"/>
  <c r="T7" i="5"/>
  <c r="S7" i="5"/>
  <c r="R7" i="5"/>
  <c r="Q7" i="5"/>
  <c r="P7" i="5"/>
  <c r="O7" i="5"/>
  <c r="N7" i="5"/>
  <c r="L7" i="5"/>
  <c r="K7" i="5"/>
  <c r="J7" i="5"/>
  <c r="I7" i="5"/>
  <c r="H7" i="5"/>
  <c r="F7" i="5"/>
  <c r="E7" i="5"/>
  <c r="D7" i="5"/>
  <c r="C7" i="5"/>
  <c r="B7" i="5"/>
</calcChain>
</file>

<file path=xl/sharedStrings.xml><?xml version="1.0" encoding="utf-8"?>
<sst xmlns="http://schemas.openxmlformats.org/spreadsheetml/2006/main" count="1139" uniqueCount="765">
  <si>
    <t>Cronos Group Inc</t>
  </si>
  <si>
    <t>Premium Export</t>
  </si>
  <si>
    <t>Balance Sheet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</si>
  <si>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</si>
  <si>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</si>
  <si>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</si>
  <si>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</si>
  <si>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</si>
  <si>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</si>
  <si>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</si>
  <si>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</si>
  <si>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</si>
  <si>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</si>
  <si>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</si>
  <si>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</si>
  <si>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</si>
  <si>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</si>
  <si>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</si>
  <si>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</si>
  <si>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</si>
  <si>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</si>
  <si>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</si>
  <si>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</si>
  <si>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</si>
  <si>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2022-12-31</t>
  </si>
  <si>
    <t>Cash And Equivalents</t>
  </si>
  <si>
    <t>1,127.34</t>
  </si>
  <si>
    <t>3,464</t>
  </si>
  <si>
    <t>9,230.835</t>
  </si>
  <si>
    <t>32,659.876</t>
  </si>
  <si>
    <t>1,557,789.364</t>
  </si>
  <si>
    <t>1,371,698.026</t>
  </si>
  <si>
    <t>1,121,603.968</t>
  </si>
  <si>
    <t>1,035,289.744</t>
  </si>
  <si>
    <t>Short Term Investments</t>
  </si>
  <si>
    <t/>
  </si>
  <si>
    <t>397,788.516</t>
  </si>
  <si>
    <t>269,455.294</t>
  </si>
  <si>
    <t>148,814.949</t>
  </si>
  <si>
    <t>153,100.604</t>
  </si>
  <si>
    <t>Accounts Receivable, Net</t>
  </si>
  <si>
    <t>1,142.827</t>
  </si>
  <si>
    <t>4,165.919</t>
  </si>
  <si>
    <t>6,022.397</t>
  </si>
  <si>
    <t>11,360.166</t>
  </si>
  <si>
    <t>27,904.384</t>
  </si>
  <si>
    <t>31,293.846</t>
  </si>
  <si>
    <t>Inventory</t>
  </si>
  <si>
    <t>3,703</t>
  </si>
  <si>
    <t>12,168.101</t>
  </si>
  <si>
    <t>10,081.742</t>
  </si>
  <si>
    <t>49,398.455</t>
  </si>
  <si>
    <t>55,989.025</t>
  </si>
  <si>
    <t>41,479.113</t>
  </si>
  <si>
    <t>50,853.008</t>
  </si>
  <si>
    <t>Prepaid Expenses</t>
  </si>
  <si>
    <t>3,879.273</t>
  </si>
  <si>
    <t>12,199.314</t>
  </si>
  <si>
    <t>14,201.48</t>
  </si>
  <si>
    <t>11,339.041</t>
  </si>
  <si>
    <t>9,621.169</t>
  </si>
  <si>
    <t>Other Current Assets</t>
  </si>
  <si>
    <t>3,436.501</t>
  </si>
  <si>
    <t>3,735.95</t>
  </si>
  <si>
    <t>19,664.333</t>
  </si>
  <si>
    <t>23,275.107</t>
  </si>
  <si>
    <t>14,194.349</t>
  </si>
  <si>
    <t>19,844.845</t>
  </si>
  <si>
    <t>Total Current Assets</t>
  </si>
  <si>
    <t>1,578.052</t>
  </si>
  <si>
    <t>1,225.085</t>
  </si>
  <si>
    <t>8,086</t>
  </si>
  <si>
    <t>26,770.223</t>
  </si>
  <si>
    <t>54,522.761</t>
  </si>
  <si>
    <t>2,042,862.377</t>
  </si>
  <si>
    <t>1,745,979.096</t>
  </si>
  <si>
    <t>1,365,335.803</t>
  </si>
  <si>
    <t>1,300,003.216</t>
  </si>
  <si>
    <t>Property Plant And Equipment, Net</t>
  </si>
  <si>
    <t>1,303.747</t>
  </si>
  <si>
    <t>2,699.886</t>
  </si>
  <si>
    <t>14,122</t>
  </si>
  <si>
    <t>56,311.301</t>
  </si>
  <si>
    <t>172,028.429</t>
  </si>
  <si>
    <t>216,190.794</t>
  </si>
  <si>
    <t>251,143.897</t>
  </si>
  <si>
    <t>104,895.293</t>
  </si>
  <si>
    <t>85,068.678</t>
  </si>
  <si>
    <t>Real Estate Owned</t>
  </si>
  <si>
    <t>Capitalized / Purchased Software</t>
  </si>
  <si>
    <t>5,089.68</t>
  </si>
  <si>
    <t>5,115.024</t>
  </si>
  <si>
    <t>4,837.663</t>
  </si>
  <si>
    <t>Long-term Investments</t>
  </si>
  <si>
    <t>1,250.249</t>
  </si>
  <si>
    <t>5,432.435</t>
  </si>
  <si>
    <t>8,795.649</t>
  </si>
  <si>
    <t>7,693</t>
  </si>
  <si>
    <t>5,166.782</t>
  </si>
  <si>
    <t>4,445.74</t>
  </si>
  <si>
    <t>24,474.999</t>
  </si>
  <si>
    <t>170,908.817</t>
  </si>
  <si>
    <t>121,514.305</t>
  </si>
  <si>
    <t>Goodwill</t>
  </si>
  <si>
    <t>1,792</t>
  </si>
  <si>
    <t>1,796.444</t>
  </si>
  <si>
    <t>1,793.584</t>
  </si>
  <si>
    <t>278,515.717</t>
  </si>
  <si>
    <t>228,427.383</t>
  </si>
  <si>
    <t>1,388.454</t>
  </si>
  <si>
    <t>1,398.63</t>
  </si>
  <si>
    <t>Other Intangibles</t>
  </si>
  <si>
    <t>1,611.226</t>
  </si>
  <si>
    <t>11,207</t>
  </si>
  <si>
    <t>11,234.792</t>
  </si>
  <si>
    <t>11,243.34</t>
  </si>
  <si>
    <t>92,497.935</t>
  </si>
  <si>
    <t>88,713.122</t>
  </si>
  <si>
    <t>22,861.438</t>
  </si>
  <si>
    <t>36,155.881</t>
  </si>
  <si>
    <t>Other Long-term Assets</t>
  </si>
  <si>
    <t>6,112.38</t>
  </si>
  <si>
    <t>83,187.762</t>
  </si>
  <si>
    <t>106,448.112</t>
  </si>
  <si>
    <t>96,976.806</t>
  </si>
  <si>
    <t>93,375.162</t>
  </si>
  <si>
    <t>Total Assets</t>
  </si>
  <si>
    <t>1,287.537</t>
  </si>
  <si>
    <t>10,342.46</t>
  </si>
  <si>
    <t>14,723.846</t>
  </si>
  <si>
    <t>42,900</t>
  </si>
  <si>
    <t>101,279.542</t>
  </si>
  <si>
    <t>250,434.246</t>
  </si>
  <si>
    <t>2,714,418.033</t>
  </si>
  <si>
    <t>2,450,276.29</t>
  </si>
  <si>
    <t>1,767,481.633</t>
  </si>
  <si>
    <t>1,642,353.536</t>
  </si>
  <si>
    <t>Accounts Payable</t>
  </si>
  <si>
    <t>7,093.547</t>
  </si>
  <si>
    <t>1,597.027</t>
  </si>
  <si>
    <t>11,938.317</t>
  </si>
  <si>
    <t>24,616.237</t>
  </si>
  <si>
    <t>14,052.722</t>
  </si>
  <si>
    <t>15,114.144</t>
  </si>
  <si>
    <t>Accrued Expenses</t>
  </si>
  <si>
    <t>25,337.699</t>
  </si>
  <si>
    <t>28,006.81</t>
  </si>
  <si>
    <t>24,555.237</t>
  </si>
  <si>
    <t>Short-term Borrowings</t>
  </si>
  <si>
    <t>1,065</t>
  </si>
  <si>
    <t>4,000</t>
  </si>
  <si>
    <t>Current Portion of LT Debt</t>
  </si>
  <si>
    <t>21,327.813</t>
  </si>
  <si>
    <t>Current Portion of Capital Lease Obligations</t>
  </si>
  <si>
    <t>1,682.139</t>
  </si>
  <si>
    <t>3,428.141</t>
  </si>
  <si>
    <t>1,800.754</t>
  </si>
  <si>
    <t>Other Current Liabilities</t>
  </si>
  <si>
    <t>3,180</t>
  </si>
  <si>
    <t>22,445.731</t>
  </si>
  <si>
    <t>419,758.967</t>
  </si>
  <si>
    <t>211,543.642</t>
  </si>
  <si>
    <t>23,268.617</t>
  </si>
  <si>
    <t>50,755.524</t>
  </si>
  <si>
    <t>Total Current Liabilities</t>
  </si>
  <si>
    <t>2,326.991</t>
  </si>
  <si>
    <t>7,766</t>
  </si>
  <si>
    <t>7,897.537</t>
  </si>
  <si>
    <t>45,411.52</t>
  </si>
  <si>
    <t>432,251.739</t>
  </si>
  <si>
    <t>263,179.718</t>
  </si>
  <si>
    <t>68,756.29</t>
  </si>
  <si>
    <t>92,225.658</t>
  </si>
  <si>
    <t>Long-term Debt</t>
  </si>
  <si>
    <t>5,380.309</t>
  </si>
  <si>
    <t>Capital Leases</t>
  </si>
  <si>
    <t>8,673.913</t>
  </si>
  <si>
    <t>10,805.391</t>
  </si>
  <si>
    <t>8,971.84</t>
  </si>
  <si>
    <t>3,447.157</t>
  </si>
  <si>
    <t>Other Non-current Liabilities</t>
  </si>
  <si>
    <t>1,457</t>
  </si>
  <si>
    <t>1,419.512</t>
  </si>
  <si>
    <t>2,137.559</t>
  </si>
  <si>
    <t>2,394.416</t>
  </si>
  <si>
    <t>2,784.055</t>
  </si>
  <si>
    <t>2,521.473</t>
  </si>
  <si>
    <t>1,872.513</t>
  </si>
  <si>
    <t>Total Liabilities</t>
  </si>
  <si>
    <t>1,070.695</t>
  </si>
  <si>
    <t>3,021.991</t>
  </si>
  <si>
    <t>9,223</t>
  </si>
  <si>
    <t>14,697.358</t>
  </si>
  <si>
    <t>47,667.832</t>
  </si>
  <si>
    <t>443,320.068</t>
  </si>
  <si>
    <t>276,769.164</t>
  </si>
  <si>
    <t>80,249.603</t>
  </si>
  <si>
    <t>97,545.328</t>
  </si>
  <si>
    <t>Common Stock</t>
  </si>
  <si>
    <t>1,417.625</t>
  </si>
  <si>
    <t>13,586.129</t>
  </si>
  <si>
    <t>14,799.821</t>
  </si>
  <si>
    <t>33,590</t>
  </si>
  <si>
    <t>83,766.219</t>
  </si>
  <si>
    <t>238,872.865</t>
  </si>
  <si>
    <t>728,667.141</t>
  </si>
  <si>
    <t>724,337.809</t>
  </si>
  <si>
    <t>753,023.821</t>
  </si>
  <si>
    <t>827,694.006</t>
  </si>
  <si>
    <t>Additional Paid In Capital</t>
  </si>
  <si>
    <t>15,373.77</t>
  </si>
  <si>
    <t>30,169.117</t>
  </si>
  <si>
    <t>44,020.642</t>
  </si>
  <si>
    <t>41,052.966</t>
  </si>
  <si>
    <t>57,789.294</t>
  </si>
  <si>
    <t>Retained Earnings</t>
  </si>
  <si>
    <t>-5,411.664</t>
  </si>
  <si>
    <t>-5,025.498</t>
  </si>
  <si>
    <t>-6,215</t>
  </si>
  <si>
    <t>-3,733.236</t>
  </si>
  <si>
    <t>-38,144.366</t>
  </si>
  <si>
    <t>1,477,221.955</t>
  </si>
  <si>
    <t>1,354,502.542</t>
  </si>
  <si>
    <t>833,851.314</t>
  </si>
  <si>
    <t>664,358.894</t>
  </si>
  <si>
    <t>Treasury Stock</t>
  </si>
  <si>
    <t>Other Common Equity Adj</t>
  </si>
  <si>
    <t>1,328.882</t>
  </si>
  <si>
    <t>6,302</t>
  </si>
  <si>
    <t>6,549.202</t>
  </si>
  <si>
    <t>-13,472.353</t>
  </si>
  <si>
    <t>36,147.365</t>
  </si>
  <si>
    <t>54,712.788</t>
  </si>
  <si>
    <t>63,055.788</t>
  </si>
  <si>
    <t>-1,079.098</t>
  </si>
  <si>
    <t>Common Equity</t>
  </si>
  <si>
    <t>9,271.765</t>
  </si>
  <si>
    <t>11,701.855</t>
  </si>
  <si>
    <t>33,677</t>
  </si>
  <si>
    <t>86,582.185</t>
  </si>
  <si>
    <t>202,629.916</t>
  </si>
  <si>
    <t>2,272,205.577</t>
  </si>
  <si>
    <t>2,177,573.781</t>
  </si>
  <si>
    <t>1,690,983.891</t>
  </si>
  <si>
    <t>1,548,763.096</t>
  </si>
  <si>
    <t>Total Preferred Equity</t>
  </si>
  <si>
    <t>Minority Interest, Total</t>
  </si>
  <si>
    <t>-1,107.612</t>
  </si>
  <si>
    <t>-4,066.654</t>
  </si>
  <si>
    <t>-3,751.861</t>
  </si>
  <si>
    <t>-3,954.888</t>
  </si>
  <si>
    <t>Other Equity</t>
  </si>
  <si>
    <t>Total Equity</t>
  </si>
  <si>
    <t>202,766.414</t>
  </si>
  <si>
    <t>2,271,097.965</t>
  </si>
  <si>
    <t>2,173,507.127</t>
  </si>
  <si>
    <t>1,687,232.03</t>
  </si>
  <si>
    <t>1,544,808.208</t>
  </si>
  <si>
    <t>Total Liabilities And Equity</t>
  </si>
  <si>
    <t>Cash And Short Term Investments</t>
  </si>
  <si>
    <t>1,955,577.88</t>
  </si>
  <si>
    <t>1,641,153.319</t>
  </si>
  <si>
    <t>1,270,418.916</t>
  </si>
  <si>
    <t>1,188,390.348</t>
  </si>
  <si>
    <t>Total Debt</t>
  </si>
  <si>
    <t>1,565</t>
  </si>
  <si>
    <t>21,487.515</t>
  </si>
  <si>
    <t>9,228.368</t>
  </si>
  <si>
    <t>12,487.53</t>
  </si>
  <si>
    <t>12,399.981</t>
  </si>
  <si>
    <t>5,247.91</t>
  </si>
  <si>
    <t>Income Statement</t>
  </si>
  <si>
    <t>Revenue</t>
  </si>
  <si>
    <t>3,404.803</t>
  </si>
  <si>
    <t>3,956.377</t>
  </si>
  <si>
    <t>16,544.923</t>
  </si>
  <si>
    <t>30,839.138</t>
  </si>
  <si>
    <t>59,446.19</t>
  </si>
  <si>
    <t>94,125.291</t>
  </si>
  <si>
    <t>124,433.421</t>
  </si>
  <si>
    <t>Revenue Growth (YoY)</t>
  </si>
  <si>
    <t>NM</t>
  </si>
  <si>
    <t>-211.7%</t>
  </si>
  <si>
    <t>611.9%</t>
  </si>
  <si>
    <t>-83.7%</t>
  </si>
  <si>
    <t>468.1%</t>
  </si>
  <si>
    <t>285.2%</t>
  </si>
  <si>
    <t>95.9%</t>
  </si>
  <si>
    <t>96.7%</t>
  </si>
  <si>
    <t>59.3%</t>
  </si>
  <si>
    <t>23.5%</t>
  </si>
  <si>
    <t>Cost of Revenues</t>
  </si>
  <si>
    <t>1,439</t>
  </si>
  <si>
    <t>-1,977.56</t>
  </si>
  <si>
    <t>-8,064.302</t>
  </si>
  <si>
    <t>-53,688.666</t>
  </si>
  <si>
    <t>-92,316.616</t>
  </si>
  <si>
    <t>-116,297.56</t>
  </si>
  <si>
    <t>-108,227.993</t>
  </si>
  <si>
    <t>Gross Profit</t>
  </si>
  <si>
    <t>2,505.321</t>
  </si>
  <si>
    <t>1,993</t>
  </si>
  <si>
    <t>1,978.817</t>
  </si>
  <si>
    <t>8,480.621</t>
  </si>
  <si>
    <t>-22,849.529</t>
  </si>
  <si>
    <t>-32,870.426</t>
  </si>
  <si>
    <t>-22,172.269</t>
  </si>
  <si>
    <t>16,205.428</t>
  </si>
  <si>
    <t>Gross Profit Margin</t>
  </si>
  <si>
    <t>100.0%</t>
  </si>
  <si>
    <t>105.6%</t>
  </si>
  <si>
    <t>73.6%</t>
  </si>
  <si>
    <t>359.7%</t>
  </si>
  <si>
    <t>50.0%</t>
  </si>
  <si>
    <t>51.3%</t>
  </si>
  <si>
    <t>-74.1%</t>
  </si>
  <si>
    <t>-55.3%</t>
  </si>
  <si>
    <t>-23.6%</t>
  </si>
  <si>
    <t>13.0%</t>
  </si>
  <si>
    <t>R&amp;D Expenses</t>
  </si>
  <si>
    <t>-2,476.074</t>
  </si>
  <si>
    <t>-15,783.146</t>
  </si>
  <si>
    <t>-25,914.106</t>
  </si>
  <si>
    <t>-29,502.749</t>
  </si>
  <si>
    <t>-18,117.205</t>
  </si>
  <si>
    <t>Selling and Marketing Expense</t>
  </si>
  <si>
    <t>-3,462.954</t>
  </si>
  <si>
    <t>-29,927.598</t>
  </si>
  <si>
    <t>-43,753.434</t>
  </si>
  <si>
    <t>-56,824.185</t>
  </si>
  <si>
    <t>-30,168.714</t>
  </si>
  <si>
    <t>General &amp; Admin Expenses</t>
  </si>
  <si>
    <t>-1,100.093</t>
  </si>
  <si>
    <t>-1,609.578</t>
  </si>
  <si>
    <t>-3,435</t>
  </si>
  <si>
    <t>-6,165.26</t>
  </si>
  <si>
    <t>-18,221.118</t>
  </si>
  <si>
    <t>-105,799.667</t>
  </si>
  <si>
    <t>-102,517.607</t>
  </si>
  <si>
    <t>-122,004.383</t>
  </si>
  <si>
    <t>-96,371.453</t>
  </si>
  <si>
    <t>Other Inc / (Exp)</t>
  </si>
  <si>
    <t>-3,015.681</t>
  </si>
  <si>
    <t>1,917.215</t>
  </si>
  <si>
    <t>-12,990.515</t>
  </si>
  <si>
    <t>1,652,000.007</t>
  </si>
  <si>
    <t>88,389.928</t>
  </si>
  <si>
    <t>-283,156.087</t>
  </si>
  <si>
    <t>-84,248.185</t>
  </si>
  <si>
    <t>Operating Expenses</t>
  </si>
  <si>
    <t>-4,115.774</t>
  </si>
  <si>
    <t>-1,873.682</t>
  </si>
  <si>
    <t>-3,519</t>
  </si>
  <si>
    <t>-4,804.98</t>
  </si>
  <si>
    <t>-37,150.661</t>
  </si>
  <si>
    <t>1,500,489.597</t>
  </si>
  <si>
    <t>-83,795.219</t>
  </si>
  <si>
    <t>-491,487.404</t>
  </si>
  <si>
    <t>-228,905.557</t>
  </si>
  <si>
    <t>Operating Income</t>
  </si>
  <si>
    <t>-4,818.189</t>
  </si>
  <si>
    <t>-1,526</t>
  </si>
  <si>
    <t>-2,826.163</t>
  </si>
  <si>
    <t>-28,670.04</t>
  </si>
  <si>
    <t>1,477,640.068</t>
  </si>
  <si>
    <t>-116,665.645</t>
  </si>
  <si>
    <t>-513,659.673</t>
  </si>
  <si>
    <t>-212,700.129</t>
  </si>
  <si>
    <t>Net Interest Expenses</t>
  </si>
  <si>
    <t>36,317.467</t>
  </si>
  <si>
    <t>23,431.614</t>
  </si>
  <si>
    <t>11,470.552</t>
  </si>
  <si>
    <t>30,513.971</t>
  </si>
  <si>
    <t>EBT, Incl. Unusual Items</t>
  </si>
  <si>
    <t>-1,758</t>
  </si>
  <si>
    <t>-2,948.111</t>
  </si>
  <si>
    <t>-28,559.477</t>
  </si>
  <si>
    <t>1,513,957.535</t>
  </si>
  <si>
    <t>-93,234.031</t>
  </si>
  <si>
    <t>-502,189.122</t>
  </si>
  <si>
    <t>-182,186.158</t>
  </si>
  <si>
    <t>Earnings of Discontinued Ops.</t>
  </si>
  <si>
    <t>-1,220.292</t>
  </si>
  <si>
    <t>Income Tax Expense</t>
  </si>
  <si>
    <t>1,083.698</t>
  </si>
  <si>
    <t>-1,713.95</t>
  </si>
  <si>
    <t>-46,271.241</t>
  </si>
  <si>
    <t>Net Income to Company</t>
  </si>
  <si>
    <t>-4,792.189</t>
  </si>
  <si>
    <t>-1,190</t>
  </si>
  <si>
    <t>-1,864.413</t>
  </si>
  <si>
    <t>-29,779.769</t>
  </si>
  <si>
    <t>1,513,486.183</t>
  </si>
  <si>
    <t>-95,775.053</t>
  </si>
  <si>
    <t>-502,276.374</t>
  </si>
  <si>
    <t>-228,457.399</t>
  </si>
  <si>
    <t>Minority Interest in Earnings</t>
  </si>
  <si>
    <t>1,210.193</t>
  </si>
  <si>
    <t>2,714.072</t>
  </si>
  <si>
    <t>1,387.189</t>
  </si>
  <si>
    <t>Net Income to Stockholders</t>
  </si>
  <si>
    <t>-29,532.707</t>
  </si>
  <si>
    <t>1,514,696.376</t>
  </si>
  <si>
    <t>-93,060.982</t>
  </si>
  <si>
    <t>-500,889.185</t>
  </si>
  <si>
    <t>Preferred Dividends &amp; Other Adj.</t>
  </si>
  <si>
    <t>1,220.292</t>
  </si>
  <si>
    <t>Net Income to Common Excl Extra Items</t>
  </si>
  <si>
    <t>-28,312.415</t>
  </si>
  <si>
    <t>1,515,167.728</t>
  </si>
  <si>
    <t>-92,233.909</t>
  </si>
  <si>
    <t>-500,256.92</t>
  </si>
  <si>
    <t>Basic EPS (Cont. Ops)</t>
  </si>
  <si>
    <t>Diluted EPS (Cont. Ops)</t>
  </si>
  <si>
    <t>Weighted Average Basic Shares Out.</t>
  </si>
  <si>
    <t>12,749.481</t>
  </si>
  <si>
    <t>32,236.211</t>
  </si>
  <si>
    <t>36,411.626</t>
  </si>
  <si>
    <t>78,248.192</t>
  </si>
  <si>
    <t>134,803.542</t>
  </si>
  <si>
    <t>172,269.17</t>
  </si>
  <si>
    <t>310,067.179</t>
  </si>
  <si>
    <t>351,576.848</t>
  </si>
  <si>
    <t>370,390.965</t>
  </si>
  <si>
    <t>376,961.797</t>
  </si>
  <si>
    <t>Weighted Average Diluted Shares Out.</t>
  </si>
  <si>
    <t>43,694.412</t>
  </si>
  <si>
    <t>176,789.161</t>
  </si>
  <si>
    <t>342,811.992</t>
  </si>
  <si>
    <t>EBITDA</t>
  </si>
  <si>
    <t>-3,252.147</t>
  </si>
  <si>
    <t>-1,749</t>
  </si>
  <si>
    <t>-6,729.738</t>
  </si>
  <si>
    <t>-25,384.533</t>
  </si>
  <si>
    <t>-194,156.717</t>
  </si>
  <si>
    <t>-220,958.278</t>
  </si>
  <si>
    <t>-231,979.293</t>
  </si>
  <si>
    <t>-141,615.046</t>
  </si>
  <si>
    <t>EBIT</t>
  </si>
  <si>
    <t>-3,284.777</t>
  </si>
  <si>
    <t>-2,131</t>
  </si>
  <si>
    <t>-7,695.26</t>
  </si>
  <si>
    <t>-27,907.016</t>
  </si>
  <si>
    <t>-199,079.293</t>
  </si>
  <si>
    <t>-228,255.607</t>
  </si>
  <si>
    <t>-249,009.983</t>
  </si>
  <si>
    <t>-157,074.447</t>
  </si>
  <si>
    <t>Revenue (Reported)</t>
  </si>
  <si>
    <t>Operating Income (Reported)</t>
  </si>
  <si>
    <t>-279,152.407</t>
  </si>
  <si>
    <t>-708,887.931</t>
  </si>
  <si>
    <t>-169,024.41</t>
  </si>
  <si>
    <t>Operating Income (Adjusted)</t>
  </si>
  <si>
    <t>Cash Flow Statement</t>
  </si>
  <si>
    <t>Depreciation &amp; Amortization (CF)</t>
  </si>
  <si>
    <t>2,522.483</t>
  </si>
  <si>
    <t>5,545.851</t>
  </si>
  <si>
    <t>8,964.199</t>
  </si>
  <si>
    <t>19,476.291</t>
  </si>
  <si>
    <t>17,766.532</t>
  </si>
  <si>
    <t>Amortization of Deferred Charges (CF)</t>
  </si>
  <si>
    <t>Stock-Based Comp</t>
  </si>
  <si>
    <t>2,427.634</t>
  </si>
  <si>
    <t>11,125.952</t>
  </si>
  <si>
    <t>15,087.155</t>
  </si>
  <si>
    <t>19,545.644</t>
  </si>
  <si>
    <t>12,836.244</t>
  </si>
  <si>
    <t>20,464.954</t>
  </si>
  <si>
    <t>Change In Accounts Receivable</t>
  </si>
  <si>
    <t>-4,020.494</t>
  </si>
  <si>
    <t>-3,506.634</t>
  </si>
  <si>
    <t>-6,010.912</t>
  </si>
  <si>
    <t>-16,645.008</t>
  </si>
  <si>
    <t>-3,670.558</t>
  </si>
  <si>
    <t>Change In Inventories</t>
  </si>
  <si>
    <t>-1,643</t>
  </si>
  <si>
    <t>-3,148.004</t>
  </si>
  <si>
    <t>-5,585.498</t>
  </si>
  <si>
    <t>-29,960.06</t>
  </si>
  <si>
    <t>14,624.289</t>
  </si>
  <si>
    <t>-9,771.457</t>
  </si>
  <si>
    <t>Change in Other Net Operating Assets</t>
  </si>
  <si>
    <t>-3,251.382</t>
  </si>
  <si>
    <t>-3,234.539</t>
  </si>
  <si>
    <t>2,486.066</t>
  </si>
  <si>
    <t>-3,734.194</t>
  </si>
  <si>
    <t>Other Operating Activities</t>
  </si>
  <si>
    <t>2,286.428</t>
  </si>
  <si>
    <t>-2,338.625</t>
  </si>
  <si>
    <t>-3,892</t>
  </si>
  <si>
    <t>17,967.232</t>
  </si>
  <si>
    <t>-1,671,752.637</t>
  </si>
  <si>
    <t>-112,525.19</t>
  </si>
  <si>
    <t>273,859.262</t>
  </si>
  <si>
    <t>86,970.978</t>
  </si>
  <si>
    <t>Cash from Operations</t>
  </si>
  <si>
    <t>-1,662.857</t>
  </si>
  <si>
    <t>-1,377.484</t>
  </si>
  <si>
    <t>-6,476</t>
  </si>
  <si>
    <t>-5,378.259</t>
  </si>
  <si>
    <t>-10,260.555</t>
  </si>
  <si>
    <t>-170,352.799</t>
  </si>
  <si>
    <t>-184,336.758</t>
  </si>
  <si>
    <t>-194,252.04</t>
  </si>
  <si>
    <t>-120,431.145</t>
  </si>
  <si>
    <t>Capital Expenditures</t>
  </si>
  <si>
    <t>-1,509.46</t>
  </si>
  <si>
    <t>-41,394.238</t>
  </si>
  <si>
    <t>-120,538.654</t>
  </si>
  <si>
    <t>-50,204.817</t>
  </si>
  <si>
    <t>-39,969.257</t>
  </si>
  <si>
    <t>-14,091.922</t>
  </si>
  <si>
    <t>-4,672.481</t>
  </si>
  <si>
    <t>Cash Acquisitions</t>
  </si>
  <si>
    <t>-6,139</t>
  </si>
  <si>
    <t>-2,510.608</t>
  </si>
  <si>
    <t>-291,244.815</t>
  </si>
  <si>
    <t>Other Investing Activities</t>
  </si>
  <si>
    <t>-1,535.03</t>
  </si>
  <si>
    <t>-5,785</t>
  </si>
  <si>
    <t>6,318.637</t>
  </si>
  <si>
    <t>-7,643.888</t>
  </si>
  <si>
    <t>-441,893.027</t>
  </si>
  <si>
    <t>65,608.52</t>
  </si>
  <si>
    <t>-22,450.466</t>
  </si>
  <si>
    <t>2,178.506</t>
  </si>
  <si>
    <t>Cash from Investing</t>
  </si>
  <si>
    <t>-7,356.992</t>
  </si>
  <si>
    <t>-1,459.46</t>
  </si>
  <si>
    <t>-8,008</t>
  </si>
  <si>
    <t>-37,586.209</t>
  </si>
  <si>
    <t>-128,182.542</t>
  </si>
  <si>
    <t>-783,342.659</t>
  </si>
  <si>
    <t>25,639.263</t>
  </si>
  <si>
    <t>-36,542.388</t>
  </si>
  <si>
    <t>-2,493.976</t>
  </si>
  <si>
    <t>Dividends Paid (Ex Special Dividends)</t>
  </si>
  <si>
    <t>Special Dividend Paid</t>
  </si>
  <si>
    <t>Long-Term Debt Issued</t>
  </si>
  <si>
    <t>6,313.608</t>
  </si>
  <si>
    <t>15,810.563</t>
  </si>
  <si>
    <t>Long-Term Debt Repaid</t>
  </si>
  <si>
    <t>-2,689</t>
  </si>
  <si>
    <t>-20,738.184</t>
  </si>
  <si>
    <t>Repurchase of Common Stock</t>
  </si>
  <si>
    <t>-1,188.118</t>
  </si>
  <si>
    <t>-2,733.158</t>
  </si>
  <si>
    <t>-17,018.045</t>
  </si>
  <si>
    <t>-3,830.325</t>
  </si>
  <si>
    <t>Other Financing Activities</t>
  </si>
  <si>
    <t>1,673.12</t>
  </si>
  <si>
    <t>9,930.591</t>
  </si>
  <si>
    <t>2,968.754</t>
  </si>
  <si>
    <t>19,510</t>
  </si>
  <si>
    <t>42,809.834</t>
  </si>
  <si>
    <t>150,891.714</t>
  </si>
  <si>
    <t>2,434,338.934</t>
  </si>
  <si>
    <t>-1,148.995</t>
  </si>
  <si>
    <t>Cash from Financing</t>
  </si>
  <si>
    <t>1,673.115</t>
  </si>
  <si>
    <t>9,808.091</t>
  </si>
  <si>
    <t>3,168.754</t>
  </si>
  <si>
    <t>16,821</t>
  </si>
  <si>
    <t>49,123.442</t>
  </si>
  <si>
    <t>166,680.438</t>
  </si>
  <si>
    <t>2,412,412.631</t>
  </si>
  <si>
    <t>-3,882.153</t>
  </si>
  <si>
    <t>-16,997.812</t>
  </si>
  <si>
    <t>-3,922.393</t>
  </si>
  <si>
    <t>Beginning Cash (CF)</t>
  </si>
  <si>
    <t>9,208.917</t>
  </si>
  <si>
    <t>Foreign Exchange Rate Adjustments</t>
  </si>
  <si>
    <t>-5,575.943</t>
  </si>
  <si>
    <t>68,003.22</t>
  </si>
  <si>
    <t>7,764.307</t>
  </si>
  <si>
    <t>6,203.784</t>
  </si>
  <si>
    <t>-38,779.836</t>
  </si>
  <si>
    <t>Additions / Reductions</t>
  </si>
  <si>
    <t>2,336.66</t>
  </si>
  <si>
    <t>5,936.01</t>
  </si>
  <si>
    <t>29,026.903</t>
  </si>
  <si>
    <t>1,457,126.267</t>
  </si>
  <si>
    <t>-193,855.645</t>
  </si>
  <si>
    <t>-256,297.842</t>
  </si>
  <si>
    <t>-47,534.388</t>
  </si>
  <si>
    <t>Ending Cash (CF)</t>
  </si>
  <si>
    <t>Levered Free Cash Flow</t>
  </si>
  <si>
    <t>-2,566.761</t>
  </si>
  <si>
    <t>-2,886.944</t>
  </si>
  <si>
    <t>-7,376</t>
  </si>
  <si>
    <t>-46,772.497</t>
  </si>
  <si>
    <t>-130,799.208</t>
  </si>
  <si>
    <t>-220,557.616</t>
  </si>
  <si>
    <t>-224,306.015</t>
  </si>
  <si>
    <t>-208,343.963</t>
  </si>
  <si>
    <t>-125,103.626</t>
  </si>
  <si>
    <t>Cash Interest Paid</t>
  </si>
  <si>
    <t>Valuation Ratios</t>
  </si>
  <si>
    <t>Price Close (Split Adjusted)</t>
  </si>
  <si>
    <t>Market Cap</t>
  </si>
  <si>
    <t>27,829.249</t>
  </si>
  <si>
    <t>13,532.524</t>
  </si>
  <si>
    <t>179,923.817</t>
  </si>
  <si>
    <t>1,453,334.395</t>
  </si>
  <si>
    <t>2,569,913.402</t>
  </si>
  <si>
    <t>3,477,356.3</t>
  </si>
  <si>
    <t>3,145,030.924</t>
  </si>
  <si>
    <t>1,858,967.895</t>
  </si>
  <si>
    <t>1,304,085.104</t>
  </si>
  <si>
    <t>Total Enterprise Value (TEV)</t>
  </si>
  <si>
    <t>24,693.198</t>
  </si>
  <si>
    <t>14,778.288</t>
  </si>
  <si>
    <t>178,144.463</t>
  </si>
  <si>
    <t>1,441,822.052</t>
  </si>
  <si>
    <t>2,534,466.402</t>
  </si>
  <si>
    <t>1,494,838.3</t>
  </si>
  <si>
    <t>1,421,841.381</t>
  </si>
  <si>
    <t>505,926.247</t>
  </si>
  <si>
    <t>89,355.235</t>
  </si>
  <si>
    <t>Enterprise Value (EV)</t>
  </si>
  <si>
    <t>NA</t>
  </si>
  <si>
    <t>-267,739.004</t>
  </si>
  <si>
    <t>EV/EBITDA</t>
  </si>
  <si>
    <t>-4.4x</t>
  </si>
  <si>
    <t>-185.3x</t>
  </si>
  <si>
    <t>-6,650.8x</t>
  </si>
  <si>
    <t>-217.9x</t>
  </si>
  <si>
    <t>-16.5x</t>
  </si>
  <si>
    <t>-6.3x</t>
  </si>
  <si>
    <t>-2.0x</t>
  </si>
  <si>
    <t>1.9x</t>
  </si>
  <si>
    <t>EV / EBIT</t>
  </si>
  <si>
    <t>-12.0x</t>
  </si>
  <si>
    <t>-4.2x</t>
  </si>
  <si>
    <t>-148.3x</t>
  </si>
  <si>
    <t>-1,342.0x</t>
  </si>
  <si>
    <t>-196.5x</t>
  </si>
  <si>
    <t>-15.6x</t>
  </si>
  <si>
    <t>-6.1x</t>
  </si>
  <si>
    <t>-1.8x</t>
  </si>
  <si>
    <t>1.7x</t>
  </si>
  <si>
    <t>EV / LTM EBITDA - CAPEX</t>
  </si>
  <si>
    <t>-364.4x</t>
  </si>
  <si>
    <t>-3.0x</t>
  </si>
  <si>
    <t>-87.5x</t>
  </si>
  <si>
    <t>-79.4x</t>
  </si>
  <si>
    <t>-22.1x</t>
  </si>
  <si>
    <t>-8.1x</t>
  </si>
  <si>
    <t>-5.6x</t>
  </si>
  <si>
    <t>1.8x</t>
  </si>
  <si>
    <t>EV / Free Cash Flow</t>
  </si>
  <si>
    <t>-8.6x</t>
  </si>
  <si>
    <t>-4.7x</t>
  </si>
  <si>
    <t>-105.2x</t>
  </si>
  <si>
    <t>-61.9x</t>
  </si>
  <si>
    <t>-16.9x</t>
  </si>
  <si>
    <t>4.0x</t>
  </si>
  <si>
    <t>-2.2x</t>
  </si>
  <si>
    <t>-1.7x</t>
  </si>
  <si>
    <t>EV / Invested Capital</t>
  </si>
  <si>
    <t>2.3x</t>
  </si>
  <si>
    <t>5.0x</t>
  </si>
  <si>
    <t>19.7x</t>
  </si>
  <si>
    <t>10.5x</t>
  </si>
  <si>
    <t>0.7x</t>
  </si>
  <si>
    <t>0.6x</t>
  </si>
  <si>
    <t>0.3x</t>
  </si>
  <si>
    <t>EV / Revenue</t>
  </si>
  <si>
    <t>-48.5x</t>
  </si>
  <si>
    <t>-23.4x</t>
  </si>
  <si>
    <t>75.8x</t>
  </si>
  <si>
    <t>322.3x</t>
  </si>
  <si>
    <t>205.1x</t>
  </si>
  <si>
    <t>55.0x</t>
  </si>
  <si>
    <t>30.2x</t>
  </si>
  <si>
    <t>6.1x</t>
  </si>
  <si>
    <t>P/E Ratio</t>
  </si>
  <si>
    <t>-13.5x</t>
  </si>
  <si>
    <t>-2.6x</t>
  </si>
  <si>
    <t>-479.7x</t>
  </si>
  <si>
    <t>802.2x</t>
  </si>
  <si>
    <t>-246.1x</t>
  </si>
  <si>
    <t>2.5x</t>
  </si>
  <si>
    <t>24.5x</t>
  </si>
  <si>
    <t>-3.9x</t>
  </si>
  <si>
    <t>-4.0x</t>
  </si>
  <si>
    <t>Price/Book</t>
  </si>
  <si>
    <t>2.6x</t>
  </si>
  <si>
    <t>5.7x</t>
  </si>
  <si>
    <t>21.4x</t>
  </si>
  <si>
    <t>11.0x</t>
  </si>
  <si>
    <t>1.4x</t>
  </si>
  <si>
    <t>1.0x</t>
  </si>
  <si>
    <t>Price / Operating Cash Flow</t>
  </si>
  <si>
    <t>-28.7x</t>
  </si>
  <si>
    <t>-5.1x</t>
  </si>
  <si>
    <t>-40.1x</t>
  </si>
  <si>
    <t>-302.5x</t>
  </si>
  <si>
    <t>-68.0x</t>
  </si>
  <si>
    <t>-45.3x</t>
  </si>
  <si>
    <t>-15.4x</t>
  </si>
  <si>
    <t>-9.4x</t>
  </si>
  <si>
    <t>-7.6x</t>
  </si>
  <si>
    <t>Price / LTM Sales</t>
  </si>
  <si>
    <t>-54.7x</t>
  </si>
  <si>
    <t>-21.4x</t>
  </si>
  <si>
    <t>76.5x</t>
  </si>
  <si>
    <t>324.9x</t>
  </si>
  <si>
    <t>207.9x</t>
  </si>
  <si>
    <t>127.9x</t>
  </si>
  <si>
    <t>66.8x</t>
  </si>
  <si>
    <t>22.4x</t>
  </si>
  <si>
    <t>7.3x</t>
  </si>
  <si>
    <t>Altman Z-Score</t>
  </si>
  <si>
    <t>Piotroski Score</t>
  </si>
  <si>
    <t>Dividend Per Share</t>
  </si>
  <si>
    <t>Dividend Yield</t>
  </si>
  <si>
    <t>0.0%</t>
  </si>
  <si>
    <t>Liquidity Ratios</t>
  </si>
  <si>
    <t>Profitability Ratios</t>
  </si>
  <si>
    <t>Solvency Ratios</t>
  </si>
  <si>
    <t>Efficiency Ratios</t>
  </si>
  <si>
    <t>Other Ratios</t>
  </si>
  <si>
    <t>Current ratio</t>
  </si>
  <si>
    <t>Quick Ratio</t>
  </si>
  <si>
    <t>Cash ratio</t>
  </si>
  <si>
    <t>Operating cash flow ratio</t>
  </si>
  <si>
    <t>Working capital ratio</t>
  </si>
  <si>
    <t>Return On Equity (ROE)</t>
  </si>
  <si>
    <t>Net profit margin</t>
  </si>
  <si>
    <t>Sales turnover ratio</t>
  </si>
  <si>
    <t>Return On Assets (ROA)</t>
  </si>
  <si>
    <t>EPS</t>
  </si>
  <si>
    <t>Debt-to-assets ratio</t>
  </si>
  <si>
    <t>Equity Ratio</t>
  </si>
  <si>
    <t>Debt to equity ratio</t>
  </si>
  <si>
    <t>Interest coverage ratio</t>
  </si>
  <si>
    <t>The Long-Term Debt Coverage Ratio</t>
  </si>
  <si>
    <t>Total debt to EBITDA ratio</t>
  </si>
  <si>
    <t>Cash flow to debt ratio</t>
  </si>
  <si>
    <t>Inventory turnover ratio</t>
  </si>
  <si>
    <t>Receivables turnover ratio</t>
  </si>
  <si>
    <t>Asset Turnover Ratio</t>
  </si>
  <si>
    <t>Working capital turnover ratio</t>
  </si>
  <si>
    <t>Years</t>
  </si>
  <si>
    <t>Current assets / Current liabilities</t>
  </si>
  <si>
    <t>Current assets – Inventories / Current liabilities</t>
  </si>
  <si>
    <t>Cash and Cash equivalents / Current Liabilities</t>
  </si>
  <si>
    <t>Operating cash flow / Current liabilities</t>
  </si>
  <si>
    <t>Net income / Shareholder’s equity</t>
  </si>
  <si>
    <t>Net income / Sales</t>
  </si>
  <si>
    <t>Net Sales / Average Total Assets</t>
  </si>
  <si>
    <t>Net Income / Total Assets</t>
  </si>
  <si>
    <t>(Net income - Preferred dividends) / Average common shares outstanding</t>
  </si>
  <si>
    <t>Total liabilities / Total assets</t>
  </si>
  <si>
    <t>Total Equity / Total Assets</t>
  </si>
  <si>
    <t>Total liabilities / Shareholder’s equity</t>
  </si>
  <si>
    <t>Operating income / Interest expenses</t>
  </si>
  <si>
    <t>Operating Cash Flow / Long-Term Debt Payments</t>
  </si>
  <si>
    <t>Total Debt / EBITDA</t>
  </si>
  <si>
    <t>Operating Cash Flow / Total Debt</t>
  </si>
  <si>
    <t>Cost of goods / Average inventory</t>
  </si>
  <si>
    <t>Net credit sales / Average accounts receivable</t>
  </si>
  <si>
    <t>Net Sales / Total Assets</t>
  </si>
  <si>
    <t>Net Sales / Average 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</si>
</sst>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0"/>
      <color rgb="FF000000"/>
      <name val="Arial"/>
    </font>
    <font>
      <b/>
      <sz val="20"/>
      <color rgb="FF1551C3"/>
      <name val="Arial"/>
      <family val="2"/>
    </font>
    <font>
      <b/>
      <sz val="10"/>
      <color rgb="FF434343"/>
      <name val="Arial"/>
      <family val="2"/>
    </font>
    <font>
      <b/>
      <sz val="11"/>
      <color rgb="FF1551C3"/>
      <name val="Arial"/>
      <family val="2"/>
    </font>
    <font>
      <sz val="11"/>
      <name val="Arial"/>
      <family val="2"/>
    </font>
    <font>
      <sz val="10"/>
      <color rgb="FF434343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rgb="FF434343"/>
      <name val="Arial"/>
      <family val="2"/>
    </font>
    <font>
      <b/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4" fillId="2" borderId="0" xfId="0" applyFont="1" applyFill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6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6" fillId="4" borderId="0" xfId="0" applyFont="1" applyFill="1"/>
    <xf numFmtId="0" fontId="6" fillId="0" borderId="0" xfId="0" applyFont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wrapText="1"/>
    </xf>
    <xf numFmtId="0" fontId="7" fillId="6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/>
    <xf numFmtId="0" fontId="6" fillId="5" borderId="1" xfId="0" applyFont="1" applyFill="1" applyBorder="1"/>
    <xf numFmtId="0" fontId="6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" fontId="8" fillId="4" borderId="1" xfId="0" applyNumberFormat="1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4" fontId="8" fillId="7" borderId="1" xfId="0" applyNumberFormat="1" applyFont="1" applyFill="1" applyBorder="1" applyAlignment="1">
      <alignment horizontal="center" vertical="center"/>
    </xf>
    <xf numFmtId="164" fontId="8" fillId="7" borderId="1" xfId="0" applyNumberFormat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6" fillId="7" borderId="0" xfId="0" applyFont="1" applyFill="1"/>
    <xf numFmtId="0" fontId="11" fillId="4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590550</xdr:colOff>
      <xdr:row>55</xdr:row>
      <xdr:rowOff>66675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E08D2817-7FCF-4371-CA0B-0EB81258A0C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56"/>
  <sheetViews>
    <sheetView showGridLines="0" workbookViewId="0">
      <selection activeCell="O18" sqref="O18"/>
    </sheetView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33" customHeight="1" x14ac:dyDescent="0.4">
      <c r="C2" s="4" t="s">
        <v>0</v>
      </c>
      <c r="D2" s="5"/>
      <c r="E2" s="5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6" t="s">
        <v>2</v>
      </c>
      <c r="D6" s="7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25</v>
      </c>
      <c r="D12" s="3">
        <v>7.2880000000000003</v>
      </c>
      <c r="E12" s="3">
        <v>795.53</v>
      </c>
      <c r="F12" s="3" t="s">
        <v>26</v>
      </c>
      <c r="G12" s="3" t="s">
        <v>27</v>
      </c>
      <c r="H12" s="3" t="s">
        <v>28</v>
      </c>
      <c r="I12" s="3" t="s">
        <v>29</v>
      </c>
      <c r="J12" s="3" t="s">
        <v>30</v>
      </c>
      <c r="K12" s="3" t="s">
        <v>31</v>
      </c>
      <c r="L12" s="3" t="s">
        <v>32</v>
      </c>
      <c r="M12" s="3" t="s">
        <v>33</v>
      </c>
    </row>
    <row r="13" spans="3:13" ht="12.75" x14ac:dyDescent="0.2">
      <c r="C13" s="3" t="s">
        <v>34</v>
      </c>
      <c r="D13" s="3" t="s">
        <v>35</v>
      </c>
      <c r="E13" s="3" t="s">
        <v>35</v>
      </c>
      <c r="F13" s="3" t="s">
        <v>35</v>
      </c>
      <c r="G13" s="3" t="s">
        <v>35</v>
      </c>
      <c r="H13" s="3" t="s">
        <v>35</v>
      </c>
      <c r="I13" s="3" t="s">
        <v>35</v>
      </c>
      <c r="J13" s="3" t="s">
        <v>36</v>
      </c>
      <c r="K13" s="3" t="s">
        <v>37</v>
      </c>
      <c r="L13" s="3" t="s">
        <v>38</v>
      </c>
      <c r="M13" s="3" t="s">
        <v>39</v>
      </c>
    </row>
    <row r="14" spans="3:13" ht="12.75" x14ac:dyDescent="0.2">
      <c r="C14" s="3" t="s">
        <v>40</v>
      </c>
      <c r="D14" s="3">
        <v>0</v>
      </c>
      <c r="E14" s="3">
        <v>0</v>
      </c>
      <c r="F14" s="3">
        <v>0</v>
      </c>
      <c r="G14" s="3">
        <v>107</v>
      </c>
      <c r="H14" s="3" t="s">
        <v>41</v>
      </c>
      <c r="I14" s="3" t="s">
        <v>42</v>
      </c>
      <c r="J14" s="3" t="s">
        <v>43</v>
      </c>
      <c r="K14" s="3" t="s">
        <v>44</v>
      </c>
      <c r="L14" s="3" t="s">
        <v>45</v>
      </c>
      <c r="M14" s="3" t="s">
        <v>46</v>
      </c>
    </row>
    <row r="15" spans="3:13" ht="12.75" x14ac:dyDescent="0.2">
      <c r="C15" s="3" t="s">
        <v>47</v>
      </c>
      <c r="D15" s="3">
        <v>0</v>
      </c>
      <c r="E15" s="3">
        <v>20</v>
      </c>
      <c r="F15" s="3">
        <v>0</v>
      </c>
      <c r="G15" s="3" t="s">
        <v>48</v>
      </c>
      <c r="H15" s="3" t="s">
        <v>49</v>
      </c>
      <c r="I15" s="3" t="s">
        <v>50</v>
      </c>
      <c r="J15" s="3" t="s">
        <v>51</v>
      </c>
      <c r="K15" s="3" t="s">
        <v>52</v>
      </c>
      <c r="L15" s="3" t="s">
        <v>53</v>
      </c>
      <c r="M15" s="3" t="s">
        <v>54</v>
      </c>
    </row>
    <row r="16" spans="3:13" ht="12.75" x14ac:dyDescent="0.2">
      <c r="C16" s="3" t="s">
        <v>55</v>
      </c>
      <c r="D16" s="3">
        <v>30</v>
      </c>
      <c r="E16" s="3">
        <v>46.234000000000002</v>
      </c>
      <c r="F16" s="3">
        <v>97.745000000000005</v>
      </c>
      <c r="G16" s="3">
        <v>503</v>
      </c>
      <c r="H16" s="3">
        <v>791.95899999999995</v>
      </c>
      <c r="I16" s="3" t="s">
        <v>56</v>
      </c>
      <c r="J16" s="3" t="s">
        <v>57</v>
      </c>
      <c r="K16" s="3" t="s">
        <v>58</v>
      </c>
      <c r="L16" s="3" t="s">
        <v>59</v>
      </c>
      <c r="M16" s="3" t="s">
        <v>60</v>
      </c>
    </row>
    <row r="17" spans="3:13" ht="12.75" x14ac:dyDescent="0.2">
      <c r="C17" s="3" t="s">
        <v>61</v>
      </c>
      <c r="D17" s="3">
        <v>0</v>
      </c>
      <c r="E17" s="3">
        <v>716.28800000000001</v>
      </c>
      <c r="F17" s="3">
        <v>0</v>
      </c>
      <c r="G17" s="3">
        <v>309</v>
      </c>
      <c r="H17" s="3" t="s">
        <v>62</v>
      </c>
      <c r="I17" s="3" t="s">
        <v>63</v>
      </c>
      <c r="J17" s="3" t="s">
        <v>64</v>
      </c>
      <c r="K17" s="3" t="s">
        <v>65</v>
      </c>
      <c r="L17" s="3" t="s">
        <v>66</v>
      </c>
      <c r="M17" s="3" t="s">
        <v>67</v>
      </c>
    </row>
    <row r="18" spans="3:13" ht="12.75" x14ac:dyDescent="0.2">
      <c r="C18" s="3" t="s">
        <v>68</v>
      </c>
      <c r="D18" s="3">
        <v>37.287999999999997</v>
      </c>
      <c r="E18" s="3" t="s">
        <v>69</v>
      </c>
      <c r="F18" s="3" t="s">
        <v>70</v>
      </c>
      <c r="G18" s="3" t="s">
        <v>71</v>
      </c>
      <c r="H18" s="3" t="s">
        <v>72</v>
      </c>
      <c r="I18" s="3" t="s">
        <v>73</v>
      </c>
      <c r="J18" s="3" t="s">
        <v>74</v>
      </c>
      <c r="K18" s="3" t="s">
        <v>75</v>
      </c>
      <c r="L18" s="3" t="s">
        <v>76</v>
      </c>
      <c r="M18" s="3" t="s">
        <v>77</v>
      </c>
    </row>
    <row r="19" spans="3:13" ht="12.75" x14ac:dyDescent="0.2"/>
    <row r="20" spans="3:13" ht="12.75" x14ac:dyDescent="0.2">
      <c r="C20" s="3" t="s">
        <v>78</v>
      </c>
      <c r="D20" s="3" t="s">
        <v>35</v>
      </c>
      <c r="E20" s="3" t="s">
        <v>79</v>
      </c>
      <c r="F20" s="3" t="s">
        <v>80</v>
      </c>
      <c r="G20" s="3" t="s">
        <v>81</v>
      </c>
      <c r="H20" s="3" t="s">
        <v>82</v>
      </c>
      <c r="I20" s="3" t="s">
        <v>83</v>
      </c>
      <c r="J20" s="3" t="s">
        <v>84</v>
      </c>
      <c r="K20" s="3" t="s">
        <v>85</v>
      </c>
      <c r="L20" s="3" t="s">
        <v>86</v>
      </c>
      <c r="M20" s="3" t="s">
        <v>87</v>
      </c>
    </row>
    <row r="21" spans="3:13" ht="12.75" x14ac:dyDescent="0.2">
      <c r="C21" s="3" t="s">
        <v>88</v>
      </c>
      <c r="D21" s="3" t="s">
        <v>35</v>
      </c>
      <c r="E21" s="3" t="s">
        <v>35</v>
      </c>
      <c r="F21" s="3" t="s">
        <v>35</v>
      </c>
      <c r="G21" s="3" t="s">
        <v>35</v>
      </c>
      <c r="H21" s="3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</row>
    <row r="22" spans="3:13" ht="12.75" x14ac:dyDescent="0.2">
      <c r="C22" s="3" t="s">
        <v>89</v>
      </c>
      <c r="D22" s="3" t="s">
        <v>35</v>
      </c>
      <c r="E22" s="3" t="s">
        <v>35</v>
      </c>
      <c r="F22" s="3" t="s">
        <v>35</v>
      </c>
      <c r="G22" s="3" t="s">
        <v>35</v>
      </c>
      <c r="H22" s="3" t="s">
        <v>35</v>
      </c>
      <c r="I22" s="3">
        <v>288.01100000000002</v>
      </c>
      <c r="J22" s="3">
        <v>440.18799999999999</v>
      </c>
      <c r="K22" s="3" t="s">
        <v>90</v>
      </c>
      <c r="L22" s="3" t="s">
        <v>91</v>
      </c>
      <c r="M22" s="3" t="s">
        <v>92</v>
      </c>
    </row>
    <row r="23" spans="3:13" ht="12.75" x14ac:dyDescent="0.2">
      <c r="C23" s="3" t="s">
        <v>93</v>
      </c>
      <c r="D23" s="3" t="s">
        <v>94</v>
      </c>
      <c r="E23" s="3" t="s">
        <v>95</v>
      </c>
      <c r="F23" s="3" t="s">
        <v>96</v>
      </c>
      <c r="G23" s="3" t="s">
        <v>97</v>
      </c>
      <c r="H23" s="3" t="s">
        <v>98</v>
      </c>
      <c r="I23" s="3" t="s">
        <v>99</v>
      </c>
      <c r="J23" s="3">
        <v>723.25900000000001</v>
      </c>
      <c r="K23" s="3" t="s">
        <v>100</v>
      </c>
      <c r="L23" s="3" t="s">
        <v>101</v>
      </c>
      <c r="M23" s="3" t="s">
        <v>102</v>
      </c>
    </row>
    <row r="24" spans="3:13" ht="12.75" x14ac:dyDescent="0.2">
      <c r="C24" s="3" t="s">
        <v>103</v>
      </c>
      <c r="D24" s="3" t="s">
        <v>35</v>
      </c>
      <c r="E24" s="3">
        <v>392</v>
      </c>
      <c r="F24" s="3">
        <v>392</v>
      </c>
      <c r="G24" s="3" t="s">
        <v>104</v>
      </c>
      <c r="H24" s="3" t="s">
        <v>105</v>
      </c>
      <c r="I24" s="3" t="s">
        <v>106</v>
      </c>
      <c r="J24" s="3" t="s">
        <v>107</v>
      </c>
      <c r="K24" s="3" t="s">
        <v>108</v>
      </c>
      <c r="L24" s="3" t="s">
        <v>109</v>
      </c>
      <c r="M24" s="3" t="s">
        <v>110</v>
      </c>
    </row>
    <row r="25" spans="3:13" ht="12.75" x14ac:dyDescent="0.2">
      <c r="C25" s="3" t="s">
        <v>111</v>
      </c>
      <c r="D25" s="3" t="s">
        <v>35</v>
      </c>
      <c r="E25" s="3" t="s">
        <v>112</v>
      </c>
      <c r="F25" s="3" t="s">
        <v>112</v>
      </c>
      <c r="G25" s="3" t="s">
        <v>113</v>
      </c>
      <c r="H25" s="3" t="s">
        <v>114</v>
      </c>
      <c r="I25" s="3" t="s">
        <v>115</v>
      </c>
      <c r="J25" s="3" t="s">
        <v>116</v>
      </c>
      <c r="K25" s="3" t="s">
        <v>117</v>
      </c>
      <c r="L25" s="3" t="s">
        <v>118</v>
      </c>
      <c r="M25" s="3" t="s">
        <v>119</v>
      </c>
    </row>
    <row r="26" spans="3:13" ht="12.75" x14ac:dyDescent="0.2">
      <c r="C26" s="3" t="s">
        <v>120</v>
      </c>
      <c r="D26" s="3">
        <v>0</v>
      </c>
      <c r="E26" s="3">
        <v>25</v>
      </c>
      <c r="F26" s="3">
        <v>0</v>
      </c>
      <c r="G26" s="3">
        <v>0</v>
      </c>
      <c r="H26" s="3">
        <v>0</v>
      </c>
      <c r="I26" s="3" t="s">
        <v>121</v>
      </c>
      <c r="J26" s="3" t="s">
        <v>122</v>
      </c>
      <c r="K26" s="3" t="s">
        <v>123</v>
      </c>
      <c r="L26" s="3" t="s">
        <v>124</v>
      </c>
      <c r="M26" s="3" t="s">
        <v>125</v>
      </c>
    </row>
    <row r="27" spans="3:13" ht="12.75" x14ac:dyDescent="0.2">
      <c r="C27" s="3" t="s">
        <v>126</v>
      </c>
      <c r="D27" s="3" t="s">
        <v>127</v>
      </c>
      <c r="E27" s="3" t="s">
        <v>128</v>
      </c>
      <c r="F27" s="3" t="s">
        <v>129</v>
      </c>
      <c r="G27" s="3" t="s">
        <v>130</v>
      </c>
      <c r="H27" s="3" t="s">
        <v>131</v>
      </c>
      <c r="I27" s="3" t="s">
        <v>132</v>
      </c>
      <c r="J27" s="3" t="s">
        <v>133</v>
      </c>
      <c r="K27" s="3" t="s">
        <v>134</v>
      </c>
      <c r="L27" s="3" t="s">
        <v>135</v>
      </c>
      <c r="M27" s="3" t="s">
        <v>136</v>
      </c>
    </row>
    <row r="28" spans="3:13" ht="12.75" x14ac:dyDescent="0.2"/>
    <row r="29" spans="3:13" ht="12.75" x14ac:dyDescent="0.2">
      <c r="C29" s="3" t="s">
        <v>137</v>
      </c>
      <c r="D29" s="3">
        <v>202.124</v>
      </c>
      <c r="E29" s="3">
        <v>589.69500000000005</v>
      </c>
      <c r="F29" s="3">
        <v>946.83600000000001</v>
      </c>
      <c r="G29" s="3">
        <v>586</v>
      </c>
      <c r="H29" s="3" t="s">
        <v>138</v>
      </c>
      <c r="I29" s="3" t="s">
        <v>139</v>
      </c>
      <c r="J29" s="3" t="s">
        <v>140</v>
      </c>
      <c r="K29" s="3" t="s">
        <v>141</v>
      </c>
      <c r="L29" s="3" t="s">
        <v>142</v>
      </c>
      <c r="M29" s="3" t="s">
        <v>143</v>
      </c>
    </row>
    <row r="30" spans="3:13" ht="12.75" x14ac:dyDescent="0.2">
      <c r="C30" s="3" t="s">
        <v>144</v>
      </c>
      <c r="D30" s="3" t="s">
        <v>35</v>
      </c>
      <c r="E30" s="3" t="s">
        <v>35</v>
      </c>
      <c r="F30" s="3" t="s">
        <v>35</v>
      </c>
      <c r="G30" s="3" t="s">
        <v>35</v>
      </c>
      <c r="H30" s="3" t="s">
        <v>35</v>
      </c>
      <c r="I30" s="3" t="s">
        <v>35</v>
      </c>
      <c r="J30" s="3" t="s">
        <v>35</v>
      </c>
      <c r="K30" s="3" t="s">
        <v>145</v>
      </c>
      <c r="L30" s="3" t="s">
        <v>146</v>
      </c>
      <c r="M30" s="3" t="s">
        <v>147</v>
      </c>
    </row>
    <row r="31" spans="3:13" ht="12.75" x14ac:dyDescent="0.2">
      <c r="C31" s="3" t="s">
        <v>148</v>
      </c>
      <c r="D31" s="3">
        <v>180</v>
      </c>
      <c r="E31" s="3">
        <v>115</v>
      </c>
      <c r="F31" s="3" t="s">
        <v>149</v>
      </c>
      <c r="G31" s="3" t="s">
        <v>150</v>
      </c>
      <c r="H31" s="3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</row>
    <row r="32" spans="3:13" ht="12.75" x14ac:dyDescent="0.2">
      <c r="C32" s="3" t="s">
        <v>151</v>
      </c>
      <c r="D32" s="3" t="s">
        <v>35</v>
      </c>
      <c r="E32" s="3" t="s">
        <v>35</v>
      </c>
      <c r="F32" s="3" t="s">
        <v>35</v>
      </c>
      <c r="G32" s="3" t="s">
        <v>35</v>
      </c>
      <c r="H32" s="3" t="s">
        <v>35</v>
      </c>
      <c r="I32" s="3" t="s">
        <v>152</v>
      </c>
      <c r="J32" s="3" t="s">
        <v>35</v>
      </c>
      <c r="K32" s="3" t="s">
        <v>35</v>
      </c>
      <c r="L32" s="3" t="s">
        <v>35</v>
      </c>
      <c r="M32" s="3" t="s">
        <v>35</v>
      </c>
    </row>
    <row r="33" spans="3:13" ht="12.75" x14ac:dyDescent="0.2">
      <c r="C33" s="3" t="s">
        <v>153</v>
      </c>
      <c r="D33" s="3" t="s">
        <v>35</v>
      </c>
      <c r="E33" s="3" t="s">
        <v>35</v>
      </c>
      <c r="F33" s="3" t="s">
        <v>35</v>
      </c>
      <c r="G33" s="3" t="s">
        <v>35</v>
      </c>
      <c r="H33" s="3" t="s">
        <v>35</v>
      </c>
      <c r="I33" s="3">
        <v>40.948999999999998</v>
      </c>
      <c r="J33" s="3">
        <v>554.45500000000004</v>
      </c>
      <c r="K33" s="3" t="s">
        <v>154</v>
      </c>
      <c r="L33" s="3" t="s">
        <v>155</v>
      </c>
      <c r="M33" s="3" t="s">
        <v>156</v>
      </c>
    </row>
    <row r="34" spans="3:13" ht="12.75" x14ac:dyDescent="0.2">
      <c r="C34" s="3" t="s">
        <v>157</v>
      </c>
      <c r="D34" s="3">
        <v>0</v>
      </c>
      <c r="E34" s="3">
        <v>0</v>
      </c>
      <c r="F34" s="3">
        <v>315.15499999999997</v>
      </c>
      <c r="G34" s="3" t="s">
        <v>158</v>
      </c>
      <c r="H34" s="3">
        <v>803.98900000000003</v>
      </c>
      <c r="I34" s="3" t="s">
        <v>159</v>
      </c>
      <c r="J34" s="3" t="s">
        <v>160</v>
      </c>
      <c r="K34" s="3" t="s">
        <v>161</v>
      </c>
      <c r="L34" s="3" t="s">
        <v>162</v>
      </c>
      <c r="M34" s="3" t="s">
        <v>163</v>
      </c>
    </row>
    <row r="35" spans="3:13" ht="12.75" x14ac:dyDescent="0.2">
      <c r="C35" s="3" t="s">
        <v>164</v>
      </c>
      <c r="D35" s="3">
        <v>382.12400000000002</v>
      </c>
      <c r="E35" s="3">
        <v>704.69500000000005</v>
      </c>
      <c r="F35" s="3" t="s">
        <v>165</v>
      </c>
      <c r="G35" s="3" t="s">
        <v>166</v>
      </c>
      <c r="H35" s="3" t="s">
        <v>167</v>
      </c>
      <c r="I35" s="3" t="s">
        <v>168</v>
      </c>
      <c r="J35" s="3" t="s">
        <v>169</v>
      </c>
      <c r="K35" s="3" t="s">
        <v>170</v>
      </c>
      <c r="L35" s="3" t="s">
        <v>171</v>
      </c>
      <c r="M35" s="3" t="s">
        <v>172</v>
      </c>
    </row>
    <row r="36" spans="3:13" ht="12.75" x14ac:dyDescent="0.2"/>
    <row r="37" spans="3:13" ht="12.75" x14ac:dyDescent="0.2">
      <c r="C37" s="3" t="s">
        <v>173</v>
      </c>
      <c r="D37" s="3" t="s">
        <v>35</v>
      </c>
      <c r="E37" s="3" t="s">
        <v>35</v>
      </c>
      <c r="F37" s="3">
        <v>500</v>
      </c>
      <c r="G37" s="3" t="s">
        <v>35</v>
      </c>
      <c r="H37" s="3" t="s">
        <v>174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</row>
    <row r="38" spans="3:13" ht="12.75" x14ac:dyDescent="0.2">
      <c r="C38" s="3" t="s">
        <v>175</v>
      </c>
      <c r="D38" s="3" t="s">
        <v>35</v>
      </c>
      <c r="E38" s="3" t="s">
        <v>35</v>
      </c>
      <c r="F38" s="3" t="s">
        <v>35</v>
      </c>
      <c r="G38" s="3" t="s">
        <v>35</v>
      </c>
      <c r="H38" s="3" t="s">
        <v>35</v>
      </c>
      <c r="I38" s="3">
        <v>118.753</v>
      </c>
      <c r="J38" s="3" t="s">
        <v>176</v>
      </c>
      <c r="K38" s="3" t="s">
        <v>177</v>
      </c>
      <c r="L38" s="3" t="s">
        <v>178</v>
      </c>
      <c r="M38" s="3" t="s">
        <v>179</v>
      </c>
    </row>
    <row r="39" spans="3:13" ht="12.75" x14ac:dyDescent="0.2">
      <c r="C39" s="3" t="s">
        <v>180</v>
      </c>
      <c r="D39" s="3">
        <v>0</v>
      </c>
      <c r="E39" s="3">
        <v>366</v>
      </c>
      <c r="F39" s="3">
        <v>195</v>
      </c>
      <c r="G39" s="3" t="s">
        <v>181</v>
      </c>
      <c r="H39" s="3" t="s">
        <v>182</v>
      </c>
      <c r="I39" s="3" t="s">
        <v>183</v>
      </c>
      <c r="J39" s="3" t="s">
        <v>184</v>
      </c>
      <c r="K39" s="3" t="s">
        <v>185</v>
      </c>
      <c r="L39" s="3" t="s">
        <v>186</v>
      </c>
      <c r="M39" s="3" t="s">
        <v>187</v>
      </c>
    </row>
    <row r="40" spans="3:13" ht="12.75" x14ac:dyDescent="0.2">
      <c r="C40" s="3" t="s">
        <v>188</v>
      </c>
      <c r="D40" s="3">
        <v>382.12400000000002</v>
      </c>
      <c r="E40" s="3" t="s">
        <v>189</v>
      </c>
      <c r="F40" s="3" t="s">
        <v>190</v>
      </c>
      <c r="G40" s="3" t="s">
        <v>191</v>
      </c>
      <c r="H40" s="3" t="s">
        <v>192</v>
      </c>
      <c r="I40" s="3" t="s">
        <v>193</v>
      </c>
      <c r="J40" s="3" t="s">
        <v>194</v>
      </c>
      <c r="K40" s="3" t="s">
        <v>195</v>
      </c>
      <c r="L40" s="3" t="s">
        <v>196</v>
      </c>
      <c r="M40" s="3" t="s">
        <v>197</v>
      </c>
    </row>
    <row r="41" spans="3:13" ht="12.75" x14ac:dyDescent="0.2"/>
    <row r="42" spans="3:13" ht="12.75" x14ac:dyDescent="0.2">
      <c r="C42" s="3" t="s">
        <v>198</v>
      </c>
      <c r="D42" s="3" t="s">
        <v>199</v>
      </c>
      <c r="E42" s="3" t="s">
        <v>200</v>
      </c>
      <c r="F42" s="3" t="s">
        <v>201</v>
      </c>
      <c r="G42" s="3" t="s">
        <v>202</v>
      </c>
      <c r="H42" s="3" t="s">
        <v>203</v>
      </c>
      <c r="I42" s="3" t="s">
        <v>204</v>
      </c>
      <c r="J42" s="3" t="s">
        <v>205</v>
      </c>
      <c r="K42" s="3" t="s">
        <v>206</v>
      </c>
      <c r="L42" s="3" t="s">
        <v>207</v>
      </c>
      <c r="M42" s="3" t="s">
        <v>208</v>
      </c>
    </row>
    <row r="43" spans="3:13" ht="12.75" x14ac:dyDescent="0.2">
      <c r="C43" s="3" t="s">
        <v>209</v>
      </c>
      <c r="D43" s="3">
        <v>35.65</v>
      </c>
      <c r="E43" s="3">
        <v>728.65</v>
      </c>
      <c r="F43" s="3">
        <v>598.65</v>
      </c>
      <c r="G43" s="3" t="s">
        <v>35</v>
      </c>
      <c r="H43" s="3" t="s">
        <v>35</v>
      </c>
      <c r="I43" s="3" t="s">
        <v>210</v>
      </c>
      <c r="J43" s="3" t="s">
        <v>211</v>
      </c>
      <c r="K43" s="3" t="s">
        <v>212</v>
      </c>
      <c r="L43" s="3" t="s">
        <v>213</v>
      </c>
      <c r="M43" s="3" t="s">
        <v>214</v>
      </c>
    </row>
    <row r="44" spans="3:13" ht="12.75" x14ac:dyDescent="0.2">
      <c r="C44" s="3" t="s">
        <v>215</v>
      </c>
      <c r="D44" s="3">
        <v>-619.47500000000002</v>
      </c>
      <c r="E44" s="3" t="s">
        <v>216</v>
      </c>
      <c r="F44" s="3" t="s">
        <v>217</v>
      </c>
      <c r="G44" s="3" t="s">
        <v>218</v>
      </c>
      <c r="H44" s="3" t="s">
        <v>219</v>
      </c>
      <c r="I44" s="3" t="s">
        <v>220</v>
      </c>
      <c r="J44" s="3" t="s">
        <v>221</v>
      </c>
      <c r="K44" s="3" t="s">
        <v>222</v>
      </c>
      <c r="L44" s="3" t="s">
        <v>223</v>
      </c>
      <c r="M44" s="3" t="s">
        <v>224</v>
      </c>
    </row>
    <row r="45" spans="3:13" ht="12.75" x14ac:dyDescent="0.2">
      <c r="C45" s="3" t="s">
        <v>225</v>
      </c>
      <c r="D45" s="3">
        <v>-5.0000000000000001E-3</v>
      </c>
      <c r="E45" s="3" t="s">
        <v>35</v>
      </c>
      <c r="F45" s="3" t="s">
        <v>35</v>
      </c>
      <c r="G45" s="3" t="s">
        <v>35</v>
      </c>
      <c r="H45" s="3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</row>
    <row r="46" spans="3:13" ht="12.75" x14ac:dyDescent="0.2">
      <c r="C46" s="3" t="s">
        <v>226</v>
      </c>
      <c r="D46" s="3">
        <v>71.617999999999995</v>
      </c>
      <c r="E46" s="3">
        <v>368.65</v>
      </c>
      <c r="F46" s="3" t="s">
        <v>227</v>
      </c>
      <c r="G46" s="3" t="s">
        <v>228</v>
      </c>
      <c r="H46" s="3" t="s">
        <v>229</v>
      </c>
      <c r="I46" s="3" t="s">
        <v>230</v>
      </c>
      <c r="J46" s="3" t="s">
        <v>231</v>
      </c>
      <c r="K46" s="3" t="s">
        <v>232</v>
      </c>
      <c r="L46" s="3" t="s">
        <v>233</v>
      </c>
      <c r="M46" s="3" t="s">
        <v>234</v>
      </c>
    </row>
    <row r="47" spans="3:13" ht="12.75" x14ac:dyDescent="0.2">
      <c r="C47" s="3" t="s">
        <v>235</v>
      </c>
      <c r="D47" s="3">
        <v>905.41300000000001</v>
      </c>
      <c r="E47" s="3" t="s">
        <v>236</v>
      </c>
      <c r="F47" s="3" t="s">
        <v>237</v>
      </c>
      <c r="G47" s="3" t="s">
        <v>238</v>
      </c>
      <c r="H47" s="3" t="s">
        <v>239</v>
      </c>
      <c r="I47" s="3" t="s">
        <v>240</v>
      </c>
      <c r="J47" s="3" t="s">
        <v>241</v>
      </c>
      <c r="K47" s="3" t="s">
        <v>242</v>
      </c>
      <c r="L47" s="3" t="s">
        <v>243</v>
      </c>
      <c r="M47" s="3" t="s">
        <v>244</v>
      </c>
    </row>
    <row r="48" spans="3:13" ht="12.75" x14ac:dyDescent="0.2">
      <c r="C48" s="3" t="s">
        <v>245</v>
      </c>
      <c r="D48" s="3" t="s">
        <v>35</v>
      </c>
      <c r="E48" s="3" t="s">
        <v>35</v>
      </c>
      <c r="F48" s="3" t="s">
        <v>35</v>
      </c>
      <c r="G48" s="3" t="s">
        <v>35</v>
      </c>
      <c r="H48" s="3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</row>
    <row r="49" spans="3:13" ht="12.75" x14ac:dyDescent="0.2">
      <c r="C49" s="3" t="s">
        <v>246</v>
      </c>
      <c r="D49" s="3" t="s">
        <v>35</v>
      </c>
      <c r="E49" s="3" t="s">
        <v>35</v>
      </c>
      <c r="F49" s="3" t="s">
        <v>35</v>
      </c>
      <c r="G49" s="3" t="s">
        <v>35</v>
      </c>
      <c r="H49" s="3" t="s">
        <v>35</v>
      </c>
      <c r="I49" s="3">
        <v>136.49799999999999</v>
      </c>
      <c r="J49" s="3" t="s">
        <v>247</v>
      </c>
      <c r="K49" s="3" t="s">
        <v>248</v>
      </c>
      <c r="L49" s="3" t="s">
        <v>249</v>
      </c>
      <c r="M49" s="3" t="s">
        <v>250</v>
      </c>
    </row>
    <row r="50" spans="3:13" ht="12.75" x14ac:dyDescent="0.2">
      <c r="C50" s="3" t="s">
        <v>251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ht="12.75" x14ac:dyDescent="0.2">
      <c r="C51" s="3" t="s">
        <v>252</v>
      </c>
      <c r="D51" s="3">
        <v>905.41300000000001</v>
      </c>
      <c r="E51" s="3" t="s">
        <v>236</v>
      </c>
      <c r="F51" s="3" t="s">
        <v>237</v>
      </c>
      <c r="G51" s="3" t="s">
        <v>238</v>
      </c>
      <c r="H51" s="3" t="s">
        <v>239</v>
      </c>
      <c r="I51" s="3" t="s">
        <v>253</v>
      </c>
      <c r="J51" s="3" t="s">
        <v>254</v>
      </c>
      <c r="K51" s="3" t="s">
        <v>255</v>
      </c>
      <c r="L51" s="3" t="s">
        <v>256</v>
      </c>
      <c r="M51" s="3" t="s">
        <v>257</v>
      </c>
    </row>
    <row r="52" spans="3:13" ht="12.75" x14ac:dyDescent="0.2"/>
    <row r="53" spans="3:13" ht="12.75" x14ac:dyDescent="0.2">
      <c r="C53" s="3" t="s">
        <v>258</v>
      </c>
      <c r="D53" s="3" t="s">
        <v>127</v>
      </c>
      <c r="E53" s="3" t="s">
        <v>128</v>
      </c>
      <c r="F53" s="3" t="s">
        <v>129</v>
      </c>
      <c r="G53" s="3" t="s">
        <v>130</v>
      </c>
      <c r="H53" s="3" t="s">
        <v>131</v>
      </c>
      <c r="I53" s="3" t="s">
        <v>132</v>
      </c>
      <c r="J53" s="3" t="s">
        <v>133</v>
      </c>
      <c r="K53" s="3" t="s">
        <v>134</v>
      </c>
      <c r="L53" s="3" t="s">
        <v>135</v>
      </c>
      <c r="M53" s="3" t="s">
        <v>136</v>
      </c>
    </row>
    <row r="54" spans="3:13" ht="12.75" x14ac:dyDescent="0.2"/>
    <row r="55" spans="3:13" ht="12.75" x14ac:dyDescent="0.2">
      <c r="C55" s="3" t="s">
        <v>259</v>
      </c>
      <c r="D55" s="3">
        <v>7.2880000000000003</v>
      </c>
      <c r="E55" s="3">
        <v>795.53</v>
      </c>
      <c r="F55" s="3" t="s">
        <v>26</v>
      </c>
      <c r="G55" s="3" t="s">
        <v>27</v>
      </c>
      <c r="H55" s="3" t="s">
        <v>28</v>
      </c>
      <c r="I55" s="3" t="s">
        <v>29</v>
      </c>
      <c r="J55" s="3" t="s">
        <v>260</v>
      </c>
      <c r="K55" s="3" t="s">
        <v>261</v>
      </c>
      <c r="L55" s="3" t="s">
        <v>262</v>
      </c>
      <c r="M55" s="3" t="s">
        <v>263</v>
      </c>
    </row>
    <row r="56" spans="3:13" ht="12.75" x14ac:dyDescent="0.2">
      <c r="C56" s="3" t="s">
        <v>264</v>
      </c>
      <c r="D56" s="3">
        <v>180</v>
      </c>
      <c r="E56" s="3">
        <v>115</v>
      </c>
      <c r="F56" s="3" t="s">
        <v>265</v>
      </c>
      <c r="G56" s="3" t="s">
        <v>150</v>
      </c>
      <c r="H56" s="3" t="s">
        <v>174</v>
      </c>
      <c r="I56" s="3" t="s">
        <v>266</v>
      </c>
      <c r="J56" s="3" t="s">
        <v>267</v>
      </c>
      <c r="K56" s="3" t="s">
        <v>268</v>
      </c>
      <c r="L56" s="3" t="s">
        <v>269</v>
      </c>
      <c r="M56" s="3" t="s">
        <v>270</v>
      </c>
    </row>
  </sheetData>
  <mergeCells count="2">
    <mergeCell ref="C2:E2"/>
    <mergeCell ref="C6:D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3D01B-F271-49E3-9F8E-AF0F614ECE13}">
  <dimension ref="C1:M48"/>
  <sheetViews>
    <sheetView topLeftCell="A5" workbookViewId="0">
      <selection activeCell="D43" sqref="D43"/>
    </sheetView>
  </sheetViews>
  <sheetFormatPr defaultColWidth="15" defaultRowHeight="12.75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271</v>
      </c>
      <c r="D6" s="7"/>
      <c r="E6" s="2"/>
      <c r="F6" s="2"/>
      <c r="G6" s="2"/>
      <c r="H6" s="2"/>
      <c r="I6" s="2"/>
      <c r="J6" s="2"/>
      <c r="K6" s="2"/>
      <c r="L6" s="2"/>
    </row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272</v>
      </c>
      <c r="D12" s="3">
        <v>-213.39400000000001</v>
      </c>
      <c r="E12" s="3">
        <v>-665.07600000000002</v>
      </c>
      <c r="F12" s="3" t="s">
        <v>273</v>
      </c>
      <c r="G12" s="3">
        <v>554</v>
      </c>
      <c r="H12" s="3" t="s">
        <v>274</v>
      </c>
      <c r="I12" s="3" t="s">
        <v>275</v>
      </c>
      <c r="J12" s="3" t="s">
        <v>276</v>
      </c>
      <c r="K12" s="3" t="s">
        <v>277</v>
      </c>
      <c r="L12" s="3" t="s">
        <v>278</v>
      </c>
      <c r="M12" s="3" t="s">
        <v>279</v>
      </c>
    </row>
    <row r="13" spans="3:13" x14ac:dyDescent="0.2">
      <c r="C13" s="3" t="s">
        <v>280</v>
      </c>
      <c r="D13" s="3" t="s">
        <v>281</v>
      </c>
      <c r="E13" s="3" t="s">
        <v>282</v>
      </c>
      <c r="F13" s="3" t="s">
        <v>283</v>
      </c>
      <c r="G13" s="3" t="s">
        <v>284</v>
      </c>
      <c r="H13" s="3" t="s">
        <v>285</v>
      </c>
      <c r="I13" s="3" t="s">
        <v>286</v>
      </c>
      <c r="J13" s="3" t="s">
        <v>287</v>
      </c>
      <c r="K13" s="3" t="s">
        <v>288</v>
      </c>
      <c r="L13" s="3" t="s">
        <v>289</v>
      </c>
      <c r="M13" s="3" t="s">
        <v>290</v>
      </c>
    </row>
    <row r="15" spans="3:13" x14ac:dyDescent="0.2">
      <c r="C15" s="3" t="s">
        <v>291</v>
      </c>
      <c r="D15" s="3">
        <v>0</v>
      </c>
      <c r="E15" s="3">
        <v>-37.338999999999999</v>
      </c>
      <c r="F15" s="3">
        <v>-899.48199999999997</v>
      </c>
      <c r="G15" s="3" t="s">
        <v>292</v>
      </c>
      <c r="H15" s="3" t="s">
        <v>293</v>
      </c>
      <c r="I15" s="3" t="s">
        <v>294</v>
      </c>
      <c r="J15" s="3" t="s">
        <v>295</v>
      </c>
      <c r="K15" s="3" t="s">
        <v>296</v>
      </c>
      <c r="L15" s="3" t="s">
        <v>297</v>
      </c>
      <c r="M15" s="3" t="s">
        <v>298</v>
      </c>
    </row>
    <row r="16" spans="3:13" x14ac:dyDescent="0.2">
      <c r="C16" s="3" t="s">
        <v>299</v>
      </c>
      <c r="D16" s="3">
        <v>-213.39400000000001</v>
      </c>
      <c r="E16" s="3">
        <v>-702.41499999999996</v>
      </c>
      <c r="F16" s="3" t="s">
        <v>300</v>
      </c>
      <c r="G16" s="3" t="s">
        <v>301</v>
      </c>
      <c r="H16" s="3" t="s">
        <v>302</v>
      </c>
      <c r="I16" s="3" t="s">
        <v>303</v>
      </c>
      <c r="J16" s="3" t="s">
        <v>304</v>
      </c>
      <c r="K16" s="3" t="s">
        <v>305</v>
      </c>
      <c r="L16" s="3" t="s">
        <v>306</v>
      </c>
      <c r="M16" s="3" t="s">
        <v>307</v>
      </c>
    </row>
    <row r="17" spans="3:13" x14ac:dyDescent="0.2">
      <c r="C17" s="3" t="s">
        <v>308</v>
      </c>
      <c r="D17" s="3" t="s">
        <v>309</v>
      </c>
      <c r="E17" s="3" t="s">
        <v>310</v>
      </c>
      <c r="F17" s="3" t="s">
        <v>311</v>
      </c>
      <c r="G17" s="3" t="s">
        <v>312</v>
      </c>
      <c r="H17" s="3" t="s">
        <v>313</v>
      </c>
      <c r="I17" s="3" t="s">
        <v>314</v>
      </c>
      <c r="J17" s="3" t="s">
        <v>315</v>
      </c>
      <c r="K17" s="3" t="s">
        <v>316</v>
      </c>
      <c r="L17" s="3" t="s">
        <v>317</v>
      </c>
      <c r="M17" s="3" t="s">
        <v>318</v>
      </c>
    </row>
    <row r="19" spans="3:13" x14ac:dyDescent="0.2">
      <c r="C19" s="3" t="s">
        <v>319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 t="s">
        <v>320</v>
      </c>
      <c r="J19" s="3" t="s">
        <v>321</v>
      </c>
      <c r="K19" s="3" t="s">
        <v>322</v>
      </c>
      <c r="L19" s="3" t="s">
        <v>323</v>
      </c>
      <c r="M19" s="3" t="s">
        <v>324</v>
      </c>
    </row>
    <row r="20" spans="3:13" x14ac:dyDescent="0.2">
      <c r="C20" s="3" t="s">
        <v>325</v>
      </c>
      <c r="D20" s="3">
        <v>0</v>
      </c>
      <c r="E20" s="3">
        <v>0</v>
      </c>
      <c r="F20" s="3">
        <v>0</v>
      </c>
      <c r="G20" s="3">
        <v>0</v>
      </c>
      <c r="H20" s="3">
        <v>-556.93499999999995</v>
      </c>
      <c r="I20" s="3" t="s">
        <v>326</v>
      </c>
      <c r="J20" s="3" t="s">
        <v>327</v>
      </c>
      <c r="K20" s="3" t="s">
        <v>328</v>
      </c>
      <c r="L20" s="3" t="s">
        <v>329</v>
      </c>
      <c r="M20" s="3" t="s">
        <v>330</v>
      </c>
    </row>
    <row r="21" spans="3:13" x14ac:dyDescent="0.2">
      <c r="C21" s="3" t="s">
        <v>331</v>
      </c>
      <c r="D21" s="3">
        <v>-423.50599999999997</v>
      </c>
      <c r="E21" s="3" t="s">
        <v>332</v>
      </c>
      <c r="F21" s="3" t="s">
        <v>333</v>
      </c>
      <c r="G21" s="3" t="s">
        <v>334</v>
      </c>
      <c r="H21" s="3" t="s">
        <v>335</v>
      </c>
      <c r="I21" s="3" t="s">
        <v>336</v>
      </c>
      <c r="J21" s="3" t="s">
        <v>337</v>
      </c>
      <c r="K21" s="3" t="s">
        <v>338</v>
      </c>
      <c r="L21" s="3" t="s">
        <v>339</v>
      </c>
      <c r="M21" s="3" t="s">
        <v>340</v>
      </c>
    </row>
    <row r="22" spans="3:13" x14ac:dyDescent="0.2">
      <c r="C22" s="3" t="s">
        <v>341</v>
      </c>
      <c r="D22" s="3">
        <v>-38.890999999999998</v>
      </c>
      <c r="E22" s="3" t="s">
        <v>342</v>
      </c>
      <c r="F22" s="3">
        <v>-264.10399999999998</v>
      </c>
      <c r="G22" s="3">
        <v>-84</v>
      </c>
      <c r="H22" s="3" t="s">
        <v>343</v>
      </c>
      <c r="I22" s="3" t="s">
        <v>344</v>
      </c>
      <c r="J22" s="3" t="s">
        <v>345</v>
      </c>
      <c r="K22" s="3" t="s">
        <v>346</v>
      </c>
      <c r="L22" s="3" t="s">
        <v>347</v>
      </c>
      <c r="M22" s="3" t="s">
        <v>348</v>
      </c>
    </row>
    <row r="23" spans="3:13" x14ac:dyDescent="0.2">
      <c r="C23" s="3" t="s">
        <v>349</v>
      </c>
      <c r="D23" s="3">
        <v>-462.39699999999999</v>
      </c>
      <c r="E23" s="3" t="s">
        <v>350</v>
      </c>
      <c r="F23" s="3" t="s">
        <v>351</v>
      </c>
      <c r="G23" s="3" t="s">
        <v>352</v>
      </c>
      <c r="H23" s="3" t="s">
        <v>353</v>
      </c>
      <c r="I23" s="3" t="s">
        <v>354</v>
      </c>
      <c r="J23" s="3" t="s">
        <v>355</v>
      </c>
      <c r="K23" s="3" t="s">
        <v>356</v>
      </c>
      <c r="L23" s="3" t="s">
        <v>357</v>
      </c>
      <c r="M23" s="3" t="s">
        <v>358</v>
      </c>
    </row>
    <row r="24" spans="3:13" x14ac:dyDescent="0.2">
      <c r="C24" s="3" t="s">
        <v>359</v>
      </c>
      <c r="D24" s="3">
        <v>-675.79100000000005</v>
      </c>
      <c r="E24" s="3" t="s">
        <v>360</v>
      </c>
      <c r="F24" s="3">
        <v>631.63900000000001</v>
      </c>
      <c r="G24" s="3" t="s">
        <v>361</v>
      </c>
      <c r="H24" s="3" t="s">
        <v>362</v>
      </c>
      <c r="I24" s="3" t="s">
        <v>363</v>
      </c>
      <c r="J24" s="3" t="s">
        <v>364</v>
      </c>
      <c r="K24" s="3" t="s">
        <v>365</v>
      </c>
      <c r="L24" s="3" t="s">
        <v>366</v>
      </c>
      <c r="M24" s="3" t="s">
        <v>367</v>
      </c>
    </row>
    <row r="26" spans="3:13" x14ac:dyDescent="0.2">
      <c r="C26" s="3" t="s">
        <v>368</v>
      </c>
      <c r="D26" s="39">
        <v>0</v>
      </c>
      <c r="E26" s="39">
        <v>0</v>
      </c>
      <c r="F26" s="3">
        <v>-416.47300000000001</v>
      </c>
      <c r="G26" s="3">
        <v>-232</v>
      </c>
      <c r="H26" s="3">
        <v>-121.947</v>
      </c>
      <c r="I26" s="3">
        <v>110.563</v>
      </c>
      <c r="J26" s="3" t="s">
        <v>369</v>
      </c>
      <c r="K26" s="3" t="s">
        <v>370</v>
      </c>
      <c r="L26" s="3" t="s">
        <v>371</v>
      </c>
      <c r="M26" s="3" t="s">
        <v>372</v>
      </c>
    </row>
    <row r="27" spans="3:13" x14ac:dyDescent="0.2">
      <c r="C27" s="3" t="s">
        <v>373</v>
      </c>
      <c r="D27" s="3">
        <v>-675.79100000000005</v>
      </c>
      <c r="E27" s="3" t="s">
        <v>360</v>
      </c>
      <c r="F27" s="3">
        <v>215.166</v>
      </c>
      <c r="G27" s="3" t="s">
        <v>374</v>
      </c>
      <c r="H27" s="3" t="s">
        <v>375</v>
      </c>
      <c r="I27" s="3" t="s">
        <v>376</v>
      </c>
      <c r="J27" s="3" t="s">
        <v>377</v>
      </c>
      <c r="K27" s="3" t="s">
        <v>378</v>
      </c>
      <c r="L27" s="3" t="s">
        <v>379</v>
      </c>
      <c r="M27" s="3" t="s">
        <v>380</v>
      </c>
    </row>
    <row r="28" spans="3:13" x14ac:dyDescent="0.2">
      <c r="C28" s="3" t="s">
        <v>381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3" t="s">
        <v>382</v>
      </c>
      <c r="J28" s="3">
        <v>-471.35199999999998</v>
      </c>
      <c r="K28" s="3">
        <v>-827.07299999999998</v>
      </c>
      <c r="L28" s="3">
        <v>-632.26499999999999</v>
      </c>
      <c r="M28" s="3" t="s">
        <v>3</v>
      </c>
    </row>
    <row r="29" spans="3:13" x14ac:dyDescent="0.2">
      <c r="C29" s="3" t="s">
        <v>383</v>
      </c>
      <c r="D29" s="3">
        <v>0</v>
      </c>
      <c r="E29" s="3">
        <v>26</v>
      </c>
      <c r="F29" s="3">
        <v>171</v>
      </c>
      <c r="G29" s="3">
        <v>568</v>
      </c>
      <c r="H29" s="3" t="s">
        <v>384</v>
      </c>
      <c r="I29" s="3">
        <v>0</v>
      </c>
      <c r="J29" s="3">
        <v>0</v>
      </c>
      <c r="K29" s="3" t="s">
        <v>385</v>
      </c>
      <c r="L29" s="3">
        <v>545.01199999999994</v>
      </c>
      <c r="M29" s="3" t="s">
        <v>386</v>
      </c>
    </row>
    <row r="30" spans="3:13" x14ac:dyDescent="0.2">
      <c r="C30" s="3" t="s">
        <v>387</v>
      </c>
      <c r="D30" s="3">
        <v>-675.79100000000005</v>
      </c>
      <c r="E30" s="3" t="s">
        <v>388</v>
      </c>
      <c r="F30" s="3">
        <v>386.166</v>
      </c>
      <c r="G30" s="3" t="s">
        <v>389</v>
      </c>
      <c r="H30" s="3" t="s">
        <v>390</v>
      </c>
      <c r="I30" s="3" t="s">
        <v>391</v>
      </c>
      <c r="J30" s="3" t="s">
        <v>392</v>
      </c>
      <c r="K30" s="3" t="s">
        <v>393</v>
      </c>
      <c r="L30" s="3" t="s">
        <v>394</v>
      </c>
      <c r="M30" s="3" t="s">
        <v>395</v>
      </c>
    </row>
    <row r="32" spans="3:13" x14ac:dyDescent="0.2">
      <c r="C32" s="3" t="s">
        <v>396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247.06100000000001</v>
      </c>
      <c r="J32" s="3" t="s">
        <v>397</v>
      </c>
      <c r="K32" s="3" t="s">
        <v>398</v>
      </c>
      <c r="L32" s="3" t="s">
        <v>399</v>
      </c>
      <c r="M32" s="3" t="s">
        <v>3</v>
      </c>
    </row>
    <row r="33" spans="3:13" x14ac:dyDescent="0.2">
      <c r="C33" s="3" t="s">
        <v>400</v>
      </c>
      <c r="D33" s="3">
        <v>-675.79100000000005</v>
      </c>
      <c r="E33" s="3" t="s">
        <v>388</v>
      </c>
      <c r="F33" s="3">
        <v>386.166</v>
      </c>
      <c r="G33" s="3" t="s">
        <v>389</v>
      </c>
      <c r="H33" s="3" t="s">
        <v>390</v>
      </c>
      <c r="I33" s="3" t="s">
        <v>401</v>
      </c>
      <c r="J33" s="3" t="s">
        <v>402</v>
      </c>
      <c r="K33" s="3" t="s">
        <v>403</v>
      </c>
      <c r="L33" s="3" t="s">
        <v>404</v>
      </c>
      <c r="M33" s="3" t="s">
        <v>395</v>
      </c>
    </row>
    <row r="35" spans="3:13" x14ac:dyDescent="0.2">
      <c r="C35" s="3" t="s">
        <v>405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 t="s">
        <v>406</v>
      </c>
      <c r="J35" s="3">
        <v>471.35199999999998</v>
      </c>
      <c r="K35" s="3">
        <v>827.07299999999998</v>
      </c>
      <c r="L35" s="3">
        <v>632.26499999999999</v>
      </c>
      <c r="M35" s="3">
        <v>0</v>
      </c>
    </row>
    <row r="36" spans="3:13" x14ac:dyDescent="0.2">
      <c r="C36" s="3" t="s">
        <v>407</v>
      </c>
      <c r="D36" s="3">
        <v>-675.79100000000005</v>
      </c>
      <c r="E36" s="3" t="s">
        <v>388</v>
      </c>
      <c r="F36" s="3">
        <v>386.166</v>
      </c>
      <c r="G36" s="3" t="s">
        <v>389</v>
      </c>
      <c r="H36" s="3" t="s">
        <v>390</v>
      </c>
      <c r="I36" s="3" t="s">
        <v>408</v>
      </c>
      <c r="J36" s="3" t="s">
        <v>409</v>
      </c>
      <c r="K36" s="3" t="s">
        <v>410</v>
      </c>
      <c r="L36" s="3" t="s">
        <v>411</v>
      </c>
      <c r="M36" s="3" t="s">
        <v>395</v>
      </c>
    </row>
    <row r="38" spans="3:13" x14ac:dyDescent="0.2">
      <c r="C38" s="3" t="s">
        <v>412</v>
      </c>
      <c r="D38" s="3">
        <v>-5.2999999999999999E-2</v>
      </c>
      <c r="E38" s="3">
        <v>-0.15</v>
      </c>
      <c r="F38" s="3">
        <v>1.0999999999999999E-2</v>
      </c>
      <c r="G38" s="3">
        <v>-1.4999999999999999E-2</v>
      </c>
      <c r="H38" s="3">
        <v>-1.4E-2</v>
      </c>
      <c r="I38" s="3">
        <v>-0.16</v>
      </c>
      <c r="J38" s="3">
        <v>4.8899999999999997</v>
      </c>
      <c r="K38" s="3">
        <v>-0.26</v>
      </c>
      <c r="L38" s="3">
        <v>-1.35</v>
      </c>
      <c r="M38" s="3">
        <v>-0.61</v>
      </c>
    </row>
    <row r="39" spans="3:13" x14ac:dyDescent="0.2">
      <c r="C39" s="3" t="s">
        <v>413</v>
      </c>
      <c r="D39" s="3">
        <v>-5.2999999999999999E-2</v>
      </c>
      <c r="E39" s="3">
        <v>-0.15</v>
      </c>
      <c r="F39" s="3">
        <v>0.01</v>
      </c>
      <c r="G39" s="3">
        <v>-0.02</v>
      </c>
      <c r="H39" s="3">
        <v>-1.4E-2</v>
      </c>
      <c r="I39" s="3">
        <v>-0.16</v>
      </c>
      <c r="J39" s="3">
        <v>4.33</v>
      </c>
      <c r="K39" s="3">
        <v>-0.27</v>
      </c>
      <c r="L39" s="3">
        <v>-1.35</v>
      </c>
      <c r="M39" s="3">
        <v>-0.61</v>
      </c>
    </row>
    <row r="40" spans="3:13" x14ac:dyDescent="0.2">
      <c r="C40" s="3" t="s">
        <v>414</v>
      </c>
      <c r="D40" s="3" t="s">
        <v>415</v>
      </c>
      <c r="E40" s="3" t="s">
        <v>416</v>
      </c>
      <c r="F40" s="3" t="s">
        <v>417</v>
      </c>
      <c r="G40" s="3" t="s">
        <v>418</v>
      </c>
      <c r="H40" s="3" t="s">
        <v>419</v>
      </c>
      <c r="I40" s="3" t="s">
        <v>420</v>
      </c>
      <c r="J40" s="3" t="s">
        <v>421</v>
      </c>
      <c r="K40" s="3" t="s">
        <v>422</v>
      </c>
      <c r="L40" s="3" t="s">
        <v>423</v>
      </c>
      <c r="M40" s="3" t="s">
        <v>424</v>
      </c>
    </row>
    <row r="41" spans="3:13" x14ac:dyDescent="0.2">
      <c r="C41" s="3" t="s">
        <v>425</v>
      </c>
      <c r="D41" s="3" t="s">
        <v>415</v>
      </c>
      <c r="E41" s="3" t="s">
        <v>416</v>
      </c>
      <c r="F41" s="3" t="s">
        <v>426</v>
      </c>
      <c r="G41" s="3" t="s">
        <v>418</v>
      </c>
      <c r="H41" s="3" t="s">
        <v>427</v>
      </c>
      <c r="I41" s="3" t="s">
        <v>420</v>
      </c>
      <c r="J41" s="3" t="s">
        <v>428</v>
      </c>
      <c r="K41" s="3" t="s">
        <v>422</v>
      </c>
      <c r="L41" s="3" t="s">
        <v>423</v>
      </c>
      <c r="M41" s="3" t="s">
        <v>424</v>
      </c>
    </row>
    <row r="43" spans="3:13" x14ac:dyDescent="0.2">
      <c r="C43" s="3" t="s">
        <v>429</v>
      </c>
      <c r="D43" s="39">
        <v>0</v>
      </c>
      <c r="E43" s="3" t="s">
        <v>430</v>
      </c>
      <c r="F43" s="3">
        <v>559.96</v>
      </c>
      <c r="G43" s="3" t="s">
        <v>431</v>
      </c>
      <c r="H43" s="3" t="s">
        <v>432</v>
      </c>
      <c r="I43" s="3" t="s">
        <v>433</v>
      </c>
      <c r="J43" s="3" t="s">
        <v>434</v>
      </c>
      <c r="K43" s="3" t="s">
        <v>435</v>
      </c>
      <c r="L43" s="3" t="s">
        <v>436</v>
      </c>
      <c r="M43" s="3" t="s">
        <v>437</v>
      </c>
    </row>
    <row r="44" spans="3:13" x14ac:dyDescent="0.2">
      <c r="C44" s="3" t="s">
        <v>438</v>
      </c>
      <c r="D44" s="3">
        <v>-675.79100000000005</v>
      </c>
      <c r="E44" s="3" t="s">
        <v>439</v>
      </c>
      <c r="F44" s="3">
        <v>446.63900000000001</v>
      </c>
      <c r="G44" s="3" t="s">
        <v>440</v>
      </c>
      <c r="H44" s="3" t="s">
        <v>441</v>
      </c>
      <c r="I44" s="3" t="s">
        <v>442</v>
      </c>
      <c r="J44" s="3" t="s">
        <v>443</v>
      </c>
      <c r="K44" s="3" t="s">
        <v>444</v>
      </c>
      <c r="L44" s="3" t="s">
        <v>445</v>
      </c>
      <c r="M44" s="3" t="s">
        <v>446</v>
      </c>
    </row>
    <row r="46" spans="3:13" x14ac:dyDescent="0.2">
      <c r="C46" s="3" t="s">
        <v>447</v>
      </c>
      <c r="D46" s="3">
        <v>-213.39400000000001</v>
      </c>
      <c r="E46" s="3">
        <v>-665.07600000000002</v>
      </c>
      <c r="F46" s="3" t="s">
        <v>273</v>
      </c>
      <c r="G46" s="3">
        <v>554</v>
      </c>
      <c r="H46" s="3" t="s">
        <v>274</v>
      </c>
      <c r="I46" s="3" t="s">
        <v>275</v>
      </c>
      <c r="J46" s="3" t="s">
        <v>276</v>
      </c>
      <c r="K46" s="3" t="s">
        <v>277</v>
      </c>
      <c r="L46" s="3" t="s">
        <v>278</v>
      </c>
      <c r="M46" s="3" t="s">
        <v>279</v>
      </c>
    </row>
    <row r="47" spans="3:13" x14ac:dyDescent="0.2">
      <c r="C47" s="3" t="s">
        <v>448</v>
      </c>
      <c r="D47" s="3" t="s">
        <v>3</v>
      </c>
      <c r="E47" s="3" t="s">
        <v>3</v>
      </c>
      <c r="F47" s="3" t="s">
        <v>3</v>
      </c>
      <c r="G47" s="3" t="s">
        <v>440</v>
      </c>
      <c r="H47" s="3" t="s">
        <v>441</v>
      </c>
      <c r="I47" s="3" t="s">
        <v>442</v>
      </c>
      <c r="J47" s="3" t="s">
        <v>443</v>
      </c>
      <c r="K47" s="3" t="s">
        <v>449</v>
      </c>
      <c r="L47" s="3" t="s">
        <v>450</v>
      </c>
      <c r="M47" s="3" t="s">
        <v>451</v>
      </c>
    </row>
    <row r="48" spans="3:13" x14ac:dyDescent="0.2">
      <c r="C48" s="3" t="s">
        <v>452</v>
      </c>
      <c r="D48" s="3">
        <v>-675.79100000000005</v>
      </c>
      <c r="E48" s="3" t="s">
        <v>439</v>
      </c>
      <c r="F48" s="3">
        <v>446.63900000000001</v>
      </c>
      <c r="G48" s="3" t="s">
        <v>440</v>
      </c>
      <c r="H48" s="3" t="s">
        <v>441</v>
      </c>
      <c r="I48" s="3" t="s">
        <v>442</v>
      </c>
      <c r="J48" s="3" t="s">
        <v>443</v>
      </c>
      <c r="K48" s="3" t="s">
        <v>444</v>
      </c>
      <c r="L48" s="3" t="s">
        <v>445</v>
      </c>
      <c r="M48" s="3" t="s">
        <v>446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8217-1B54-4D86-A5F3-077624632351}">
  <dimension ref="C1:M41"/>
  <sheetViews>
    <sheetView workbookViewId="0">
      <selection activeCell="N30" sqref="N30"/>
    </sheetView>
  </sheetViews>
  <sheetFormatPr defaultColWidth="15" defaultRowHeight="12.75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453</v>
      </c>
      <c r="D6" s="7"/>
      <c r="E6" s="2"/>
      <c r="F6" s="2"/>
      <c r="G6" s="2"/>
      <c r="H6" s="2"/>
      <c r="I6" s="2"/>
      <c r="J6" s="2"/>
      <c r="K6" s="2"/>
      <c r="L6" s="2"/>
    </row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400</v>
      </c>
      <c r="D12" s="3">
        <v>-675.79100000000005</v>
      </c>
      <c r="E12" s="3" t="s">
        <v>388</v>
      </c>
      <c r="F12" s="3">
        <v>386.166</v>
      </c>
      <c r="G12" s="3" t="s">
        <v>389</v>
      </c>
      <c r="H12" s="3" t="s">
        <v>390</v>
      </c>
      <c r="I12" s="3" t="s">
        <v>401</v>
      </c>
      <c r="J12" s="3" t="s">
        <v>402</v>
      </c>
      <c r="K12" s="3" t="s">
        <v>403</v>
      </c>
      <c r="L12" s="3" t="s">
        <v>404</v>
      </c>
      <c r="M12" s="3" t="s">
        <v>395</v>
      </c>
    </row>
    <row r="13" spans="3:13" x14ac:dyDescent="0.2">
      <c r="C13" s="3" t="s">
        <v>454</v>
      </c>
      <c r="D13" s="3" t="s">
        <v>3</v>
      </c>
      <c r="E13" s="3">
        <v>32.630000000000003</v>
      </c>
      <c r="F13" s="3">
        <v>113.321</v>
      </c>
      <c r="G13" s="3">
        <v>382</v>
      </c>
      <c r="H13" s="3">
        <v>965.52200000000005</v>
      </c>
      <c r="I13" s="3" t="s">
        <v>455</v>
      </c>
      <c r="J13" s="3" t="s">
        <v>456</v>
      </c>
      <c r="K13" s="3" t="s">
        <v>457</v>
      </c>
      <c r="L13" s="3" t="s">
        <v>458</v>
      </c>
      <c r="M13" s="3" t="s">
        <v>459</v>
      </c>
    </row>
    <row r="14" spans="3:13" x14ac:dyDescent="0.2">
      <c r="C14" s="3" t="s">
        <v>460</v>
      </c>
      <c r="D14" s="3" t="s">
        <v>3</v>
      </c>
      <c r="E14" s="3" t="s">
        <v>3</v>
      </c>
      <c r="F14" s="3">
        <v>325.17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3:13" x14ac:dyDescent="0.2">
      <c r="C15" s="3" t="s">
        <v>461</v>
      </c>
      <c r="D15" s="3">
        <v>144.49100000000001</v>
      </c>
      <c r="E15" s="3">
        <v>840.9</v>
      </c>
      <c r="F15" s="3" t="s">
        <v>3</v>
      </c>
      <c r="G15" s="3">
        <v>307</v>
      </c>
      <c r="H15" s="3" t="s">
        <v>462</v>
      </c>
      <c r="I15" s="3" t="s">
        <v>463</v>
      </c>
      <c r="J15" s="3" t="s">
        <v>464</v>
      </c>
      <c r="K15" s="3" t="s">
        <v>465</v>
      </c>
      <c r="L15" s="3" t="s">
        <v>466</v>
      </c>
      <c r="M15" s="3" t="s">
        <v>467</v>
      </c>
    </row>
    <row r="16" spans="3:13" x14ac:dyDescent="0.2">
      <c r="C16" s="3" t="s">
        <v>468</v>
      </c>
      <c r="D16" s="3" t="s">
        <v>3</v>
      </c>
      <c r="E16" s="3" t="s">
        <v>3</v>
      </c>
      <c r="F16" s="3" t="s">
        <v>3</v>
      </c>
      <c r="G16" s="3">
        <v>-57</v>
      </c>
      <c r="H16" s="3" t="s">
        <v>469</v>
      </c>
      <c r="I16" s="3" t="s">
        <v>470</v>
      </c>
      <c r="J16" s="3">
        <v>-734.94500000000005</v>
      </c>
      <c r="K16" s="3" t="s">
        <v>471</v>
      </c>
      <c r="L16" s="3" t="s">
        <v>472</v>
      </c>
      <c r="M16" s="3" t="s">
        <v>473</v>
      </c>
    </row>
    <row r="17" spans="3:13" x14ac:dyDescent="0.2">
      <c r="C17" s="3" t="s">
        <v>474</v>
      </c>
      <c r="D17" s="3" t="s">
        <v>3</v>
      </c>
      <c r="E17" s="3">
        <v>1.0660000000000001</v>
      </c>
      <c r="F17" s="3" t="s">
        <v>3</v>
      </c>
      <c r="G17" s="3" t="s">
        <v>475</v>
      </c>
      <c r="H17" s="3" t="s">
        <v>476</v>
      </c>
      <c r="I17" s="3" t="s">
        <v>477</v>
      </c>
      <c r="J17" s="3" t="s">
        <v>478</v>
      </c>
      <c r="K17" s="3">
        <v>-935.22900000000004</v>
      </c>
      <c r="L17" s="3" t="s">
        <v>479</v>
      </c>
      <c r="M17" s="3" t="s">
        <v>480</v>
      </c>
    </row>
    <row r="18" spans="3:13" x14ac:dyDescent="0.2">
      <c r="C18" s="3" t="s">
        <v>481</v>
      </c>
      <c r="D18" s="3">
        <v>-32.726999999999997</v>
      </c>
      <c r="E18" s="3">
        <v>-31.692</v>
      </c>
      <c r="F18" s="3">
        <v>136.48400000000001</v>
      </c>
      <c r="G18" s="3">
        <v>-383</v>
      </c>
      <c r="H18" s="3">
        <v>-277.839</v>
      </c>
      <c r="I18" s="3" t="s">
        <v>482</v>
      </c>
      <c r="J18" s="3" t="s">
        <v>483</v>
      </c>
      <c r="K18" s="3">
        <v>-314.28800000000001</v>
      </c>
      <c r="L18" s="3" t="s">
        <v>484</v>
      </c>
      <c r="M18" s="3" t="s">
        <v>485</v>
      </c>
    </row>
    <row r="19" spans="3:13" x14ac:dyDescent="0.2">
      <c r="C19" s="3" t="s">
        <v>486</v>
      </c>
      <c r="D19" s="3">
        <v>433.892</v>
      </c>
      <c r="E19" s="3" t="s">
        <v>487</v>
      </c>
      <c r="F19" s="3" t="s">
        <v>488</v>
      </c>
      <c r="G19" s="3" t="s">
        <v>489</v>
      </c>
      <c r="H19" s="3">
        <v>539.33500000000004</v>
      </c>
      <c r="I19" s="3" t="s">
        <v>490</v>
      </c>
      <c r="J19" s="3" t="s">
        <v>491</v>
      </c>
      <c r="K19" s="3" t="s">
        <v>492</v>
      </c>
      <c r="L19" s="3" t="s">
        <v>493</v>
      </c>
      <c r="M19" s="3" t="s">
        <v>494</v>
      </c>
    </row>
    <row r="20" spans="3:13" x14ac:dyDescent="0.2">
      <c r="C20" s="3" t="s">
        <v>495</v>
      </c>
      <c r="D20" s="3">
        <v>-130.13499999999999</v>
      </c>
      <c r="E20" s="3" t="s">
        <v>496</v>
      </c>
      <c r="F20" s="3" t="s">
        <v>497</v>
      </c>
      <c r="G20" s="3" t="s">
        <v>498</v>
      </c>
      <c r="H20" s="3" t="s">
        <v>499</v>
      </c>
      <c r="I20" s="3" t="s">
        <v>500</v>
      </c>
      <c r="J20" s="3" t="s">
        <v>501</v>
      </c>
      <c r="K20" s="3" t="s">
        <v>502</v>
      </c>
      <c r="L20" s="3" t="s">
        <v>503</v>
      </c>
      <c r="M20" s="3" t="s">
        <v>504</v>
      </c>
    </row>
    <row r="22" spans="3:13" x14ac:dyDescent="0.2">
      <c r="C22" s="3" t="s">
        <v>505</v>
      </c>
      <c r="D22" s="3">
        <v>0</v>
      </c>
      <c r="E22" s="3">
        <v>-903.904</v>
      </c>
      <c r="F22" s="3" t="s">
        <v>506</v>
      </c>
      <c r="G22" s="3">
        <v>-900</v>
      </c>
      <c r="H22" s="3" t="s">
        <v>507</v>
      </c>
      <c r="I22" s="3" t="s">
        <v>508</v>
      </c>
      <c r="J22" s="3" t="s">
        <v>509</v>
      </c>
      <c r="K22" s="3" t="s">
        <v>510</v>
      </c>
      <c r="L22" s="3" t="s">
        <v>511</v>
      </c>
      <c r="M22" s="3" t="s">
        <v>512</v>
      </c>
    </row>
    <row r="23" spans="3:13" x14ac:dyDescent="0.2">
      <c r="C23" s="3" t="s">
        <v>513</v>
      </c>
      <c r="D23" s="3" t="s">
        <v>3</v>
      </c>
      <c r="E23" s="3">
        <v>-668.08799999999997</v>
      </c>
      <c r="F23" s="3" t="s">
        <v>3</v>
      </c>
      <c r="G23" s="3" t="s">
        <v>514</v>
      </c>
      <c r="H23" s="3" t="s">
        <v>515</v>
      </c>
      <c r="I23" s="3" t="s">
        <v>3</v>
      </c>
      <c r="J23" s="3" t="s">
        <v>516</v>
      </c>
      <c r="K23" s="3" t="s">
        <v>3</v>
      </c>
      <c r="L23" s="3" t="s">
        <v>3</v>
      </c>
      <c r="M23" s="3" t="s">
        <v>3</v>
      </c>
    </row>
    <row r="24" spans="3:13" x14ac:dyDescent="0.2">
      <c r="C24" s="3" t="s">
        <v>517</v>
      </c>
      <c r="D24" s="3" t="s">
        <v>518</v>
      </c>
      <c r="E24" s="3" t="s">
        <v>519</v>
      </c>
      <c r="F24" s="3">
        <v>50</v>
      </c>
      <c r="G24" s="3">
        <v>-969</v>
      </c>
      <c r="H24" s="3" t="s">
        <v>520</v>
      </c>
      <c r="I24" s="3" t="s">
        <v>521</v>
      </c>
      <c r="J24" s="3" t="s">
        <v>522</v>
      </c>
      <c r="K24" s="3" t="s">
        <v>523</v>
      </c>
      <c r="L24" s="3" t="s">
        <v>524</v>
      </c>
      <c r="M24" s="3" t="s">
        <v>525</v>
      </c>
    </row>
    <row r="25" spans="3:13" x14ac:dyDescent="0.2">
      <c r="C25" s="3" t="s">
        <v>526</v>
      </c>
      <c r="D25" s="3" t="s">
        <v>518</v>
      </c>
      <c r="E25" s="3" t="s">
        <v>527</v>
      </c>
      <c r="F25" s="3" t="s">
        <v>528</v>
      </c>
      <c r="G25" s="3" t="s">
        <v>529</v>
      </c>
      <c r="H25" s="3" t="s">
        <v>530</v>
      </c>
      <c r="I25" s="3" t="s">
        <v>531</v>
      </c>
      <c r="J25" s="3" t="s">
        <v>532</v>
      </c>
      <c r="K25" s="3" t="s">
        <v>533</v>
      </c>
      <c r="L25" s="3" t="s">
        <v>534</v>
      </c>
      <c r="M25" s="3" t="s">
        <v>535</v>
      </c>
    </row>
    <row r="27" spans="3:13" x14ac:dyDescent="0.2">
      <c r="C27" s="3" t="s">
        <v>536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3" t="s">
        <v>537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538</v>
      </c>
      <c r="D29" s="3" t="s">
        <v>3</v>
      </c>
      <c r="E29" s="3" t="s">
        <v>3</v>
      </c>
      <c r="F29" s="3">
        <v>500</v>
      </c>
      <c r="G29" s="3" t="s">
        <v>3</v>
      </c>
      <c r="H29" s="3" t="s">
        <v>539</v>
      </c>
      <c r="I29" s="3" t="s">
        <v>540</v>
      </c>
      <c r="J29" s="3" t="s">
        <v>3</v>
      </c>
      <c r="K29" s="3" t="s">
        <v>3</v>
      </c>
      <c r="L29" s="3" t="s">
        <v>3</v>
      </c>
      <c r="M29" s="3" t="s">
        <v>3</v>
      </c>
    </row>
    <row r="30" spans="3:13" x14ac:dyDescent="0.2">
      <c r="C30" s="3" t="s">
        <v>541</v>
      </c>
      <c r="D30" s="39">
        <v>0</v>
      </c>
      <c r="E30" s="39">
        <v>0</v>
      </c>
      <c r="F30" s="39">
        <v>0</v>
      </c>
      <c r="G30" s="3" t="s">
        <v>542</v>
      </c>
      <c r="H30" s="39">
        <v>0</v>
      </c>
      <c r="I30" s="39">
        <v>0</v>
      </c>
      <c r="J30" s="3" t="s">
        <v>543</v>
      </c>
      <c r="K30" s="39">
        <v>0</v>
      </c>
      <c r="L30" s="39">
        <v>0</v>
      </c>
      <c r="M30" s="39">
        <v>0</v>
      </c>
    </row>
    <row r="31" spans="3:13" x14ac:dyDescent="0.2">
      <c r="C31" s="3" t="s">
        <v>544</v>
      </c>
      <c r="D31" s="3">
        <v>-5.0000000000000001E-3</v>
      </c>
      <c r="E31" s="3">
        <v>-122.5</v>
      </c>
      <c r="F31" s="3">
        <v>-300</v>
      </c>
      <c r="G31" s="3" t="s">
        <v>3</v>
      </c>
      <c r="H31" s="3" t="s">
        <v>3</v>
      </c>
      <c r="I31" s="3">
        <v>-21.84</v>
      </c>
      <c r="J31" s="3" t="s">
        <v>545</v>
      </c>
      <c r="K31" s="3" t="s">
        <v>546</v>
      </c>
      <c r="L31" s="3" t="s">
        <v>547</v>
      </c>
      <c r="M31" s="3" t="s">
        <v>548</v>
      </c>
    </row>
    <row r="32" spans="3:13" x14ac:dyDescent="0.2">
      <c r="C32" s="3" t="s">
        <v>549</v>
      </c>
      <c r="D32" s="3" t="s">
        <v>550</v>
      </c>
      <c r="E32" s="3" t="s">
        <v>551</v>
      </c>
      <c r="F32" s="3" t="s">
        <v>552</v>
      </c>
      <c r="G32" s="3" t="s">
        <v>553</v>
      </c>
      <c r="H32" s="3" t="s">
        <v>554</v>
      </c>
      <c r="I32" s="3" t="s">
        <v>555</v>
      </c>
      <c r="J32" s="3" t="s">
        <v>556</v>
      </c>
      <c r="K32" s="3" t="s">
        <v>557</v>
      </c>
      <c r="L32" s="3">
        <v>20.231999999999999</v>
      </c>
      <c r="M32" s="3">
        <v>-92.069000000000003</v>
      </c>
    </row>
    <row r="33" spans="3:13" x14ac:dyDescent="0.2">
      <c r="C33" s="3" t="s">
        <v>558</v>
      </c>
      <c r="D33" s="3" t="s">
        <v>559</v>
      </c>
      <c r="E33" s="3" t="s">
        <v>560</v>
      </c>
      <c r="F33" s="3" t="s">
        <v>561</v>
      </c>
      <c r="G33" s="3" t="s">
        <v>562</v>
      </c>
      <c r="H33" s="3" t="s">
        <v>563</v>
      </c>
      <c r="I33" s="3" t="s">
        <v>564</v>
      </c>
      <c r="J33" s="3" t="s">
        <v>565</v>
      </c>
      <c r="K33" s="3" t="s">
        <v>566</v>
      </c>
      <c r="L33" s="3" t="s">
        <v>567</v>
      </c>
      <c r="M33" s="3" t="s">
        <v>568</v>
      </c>
    </row>
    <row r="35" spans="3:13" x14ac:dyDescent="0.2">
      <c r="C35" s="3" t="s">
        <v>569</v>
      </c>
      <c r="D35" s="3" t="s">
        <v>3</v>
      </c>
      <c r="E35" s="3" t="s">
        <v>3</v>
      </c>
      <c r="F35" s="3">
        <v>795.53</v>
      </c>
      <c r="G35" s="3" t="s">
        <v>26</v>
      </c>
      <c r="H35" s="3" t="s">
        <v>27</v>
      </c>
      <c r="I35" s="3" t="s">
        <v>570</v>
      </c>
      <c r="J35" s="3" t="s">
        <v>29</v>
      </c>
      <c r="K35" s="3" t="s">
        <v>30</v>
      </c>
      <c r="L35" s="3" t="s">
        <v>31</v>
      </c>
      <c r="M35" s="3" t="s">
        <v>32</v>
      </c>
    </row>
    <row r="36" spans="3:13" x14ac:dyDescent="0.2">
      <c r="C36" s="3" t="s">
        <v>571</v>
      </c>
      <c r="D36" s="3" t="s">
        <v>3</v>
      </c>
      <c r="E36" s="3" t="s">
        <v>3</v>
      </c>
      <c r="F36" s="3" t="s">
        <v>3</v>
      </c>
      <c r="G36" s="3" t="s">
        <v>3</v>
      </c>
      <c r="H36" s="3">
        <v>-191.09299999999999</v>
      </c>
      <c r="I36" s="3" t="s">
        <v>572</v>
      </c>
      <c r="J36" s="3" t="s">
        <v>573</v>
      </c>
      <c r="K36" s="3" t="s">
        <v>574</v>
      </c>
      <c r="L36" s="3" t="s">
        <v>575</v>
      </c>
      <c r="M36" s="3" t="s">
        <v>576</v>
      </c>
    </row>
    <row r="37" spans="3:13" x14ac:dyDescent="0.2">
      <c r="C37" s="3" t="s">
        <v>577</v>
      </c>
      <c r="D37" s="3" t="s">
        <v>3</v>
      </c>
      <c r="E37" s="3" t="s">
        <v>3</v>
      </c>
      <c r="F37" s="3">
        <v>331.81</v>
      </c>
      <c r="G37" s="3" t="s">
        <v>578</v>
      </c>
      <c r="H37" s="3" t="s">
        <v>579</v>
      </c>
      <c r="I37" s="3" t="s">
        <v>580</v>
      </c>
      <c r="J37" s="3" t="s">
        <v>581</v>
      </c>
      <c r="K37" s="3" t="s">
        <v>582</v>
      </c>
      <c r="L37" s="3" t="s">
        <v>583</v>
      </c>
      <c r="M37" s="3" t="s">
        <v>584</v>
      </c>
    </row>
    <row r="38" spans="3:13" x14ac:dyDescent="0.2">
      <c r="C38" s="3" t="s">
        <v>585</v>
      </c>
      <c r="D38" s="3" t="s">
        <v>3</v>
      </c>
      <c r="E38" s="3">
        <v>795.53</v>
      </c>
      <c r="F38" s="3" t="s">
        <v>26</v>
      </c>
      <c r="G38" s="3" t="s">
        <v>27</v>
      </c>
      <c r="H38" s="3" t="s">
        <v>570</v>
      </c>
      <c r="I38" s="3" t="s">
        <v>29</v>
      </c>
      <c r="J38" s="3" t="s">
        <v>30</v>
      </c>
      <c r="K38" s="3" t="s">
        <v>31</v>
      </c>
      <c r="L38" s="3" t="s">
        <v>32</v>
      </c>
      <c r="M38" s="3" t="s">
        <v>33</v>
      </c>
    </row>
    <row r="40" spans="3:13" x14ac:dyDescent="0.2">
      <c r="C40" s="3" t="s">
        <v>586</v>
      </c>
      <c r="D40" s="3">
        <v>-130.13499999999999</v>
      </c>
      <c r="E40" s="3" t="s">
        <v>587</v>
      </c>
      <c r="F40" s="3" t="s">
        <v>588</v>
      </c>
      <c r="G40" s="3" t="s">
        <v>589</v>
      </c>
      <c r="H40" s="3" t="s">
        <v>590</v>
      </c>
      <c r="I40" s="3" t="s">
        <v>591</v>
      </c>
      <c r="J40" s="3" t="s">
        <v>592</v>
      </c>
      <c r="K40" s="3" t="s">
        <v>593</v>
      </c>
      <c r="L40" s="3" t="s">
        <v>594</v>
      </c>
      <c r="M40" s="3" t="s">
        <v>595</v>
      </c>
    </row>
    <row r="41" spans="3:13" x14ac:dyDescent="0.2">
      <c r="C41" s="3" t="s">
        <v>596</v>
      </c>
      <c r="D41" s="3" t="s">
        <v>3</v>
      </c>
      <c r="E41" s="3" t="s">
        <v>3</v>
      </c>
      <c r="F41" s="3">
        <v>37.5</v>
      </c>
      <c r="G41" s="3">
        <v>294</v>
      </c>
      <c r="H41" s="3" t="s">
        <v>3</v>
      </c>
      <c r="I41" s="3" t="s">
        <v>3</v>
      </c>
      <c r="J41" s="3">
        <v>985.55399999999997</v>
      </c>
      <c r="K41" s="3" t="s">
        <v>3</v>
      </c>
      <c r="L41" s="3" t="s">
        <v>3</v>
      </c>
      <c r="M41" s="3" t="s">
        <v>3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77B14-02E5-479B-A675-3439F84612D1}">
  <dimension ref="C1:M32"/>
  <sheetViews>
    <sheetView workbookViewId="0">
      <selection activeCell="K36" sqref="K36"/>
    </sheetView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6" t="s">
        <v>597</v>
      </c>
      <c r="D6" s="7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598</v>
      </c>
      <c r="D12" s="3" t="s">
        <v>3</v>
      </c>
      <c r="E12" s="3">
        <v>0.8</v>
      </c>
      <c r="F12" s="3">
        <v>0.32</v>
      </c>
      <c r="G12" s="3">
        <v>1.48</v>
      </c>
      <c r="H12" s="3">
        <v>9.74</v>
      </c>
      <c r="I12" s="3">
        <v>14.38</v>
      </c>
      <c r="J12" s="3">
        <v>9.9700000000000006</v>
      </c>
      <c r="K12" s="3">
        <v>8.84</v>
      </c>
      <c r="L12" s="3">
        <v>4.9800000000000004</v>
      </c>
      <c r="M12" s="3">
        <v>3.44</v>
      </c>
    </row>
    <row r="13" spans="3:13" ht="12.75" x14ac:dyDescent="0.2">
      <c r="C13" s="3" t="s">
        <v>599</v>
      </c>
      <c r="D13" s="3" t="s">
        <v>3</v>
      </c>
      <c r="E13" s="3" t="s">
        <v>600</v>
      </c>
      <c r="F13" s="3" t="s">
        <v>601</v>
      </c>
      <c r="G13" s="3" t="s">
        <v>602</v>
      </c>
      <c r="H13" s="3" t="s">
        <v>603</v>
      </c>
      <c r="I13" s="3" t="s">
        <v>604</v>
      </c>
      <c r="J13" s="3" t="s">
        <v>605</v>
      </c>
      <c r="K13" s="3" t="s">
        <v>606</v>
      </c>
      <c r="L13" s="3" t="s">
        <v>607</v>
      </c>
      <c r="M13" s="3" t="s">
        <v>608</v>
      </c>
    </row>
    <row r="14" spans="3:13" ht="12.75" x14ac:dyDescent="0.2"/>
    <row r="15" spans="3:13" ht="12.75" x14ac:dyDescent="0.2">
      <c r="C15" s="3" t="s">
        <v>609</v>
      </c>
      <c r="D15" s="3" t="s">
        <v>3</v>
      </c>
      <c r="E15" s="3" t="s">
        <v>610</v>
      </c>
      <c r="F15" s="3" t="s">
        <v>611</v>
      </c>
      <c r="G15" s="3" t="s">
        <v>612</v>
      </c>
      <c r="H15" s="3" t="s">
        <v>613</v>
      </c>
      <c r="I15" s="3" t="s">
        <v>614</v>
      </c>
      <c r="J15" s="3" t="s">
        <v>615</v>
      </c>
      <c r="K15" s="3" t="s">
        <v>616</v>
      </c>
      <c r="L15" s="3" t="s">
        <v>617</v>
      </c>
      <c r="M15" s="3" t="s">
        <v>618</v>
      </c>
    </row>
    <row r="16" spans="3:13" ht="12.75" x14ac:dyDescent="0.2">
      <c r="C16" s="3" t="s">
        <v>619</v>
      </c>
      <c r="D16" s="3" t="s">
        <v>620</v>
      </c>
      <c r="E16" s="3" t="s">
        <v>610</v>
      </c>
      <c r="F16" s="3" t="s">
        <v>611</v>
      </c>
      <c r="G16" s="3" t="s">
        <v>612</v>
      </c>
      <c r="H16" s="3" t="s">
        <v>613</v>
      </c>
      <c r="I16" s="3" t="s">
        <v>614</v>
      </c>
      <c r="J16" s="3" t="s">
        <v>615</v>
      </c>
      <c r="K16" s="3" t="s">
        <v>616</v>
      </c>
      <c r="L16" s="3" t="s">
        <v>617</v>
      </c>
      <c r="M16" s="3" t="s">
        <v>621</v>
      </c>
    </row>
    <row r="17" spans="3:13" ht="12.75" x14ac:dyDescent="0.2">
      <c r="C17" s="3" t="s">
        <v>622</v>
      </c>
      <c r="D17" s="3" t="s">
        <v>620</v>
      </c>
      <c r="E17" s="3" t="s">
        <v>620</v>
      </c>
      <c r="F17" s="3" t="s">
        <v>623</v>
      </c>
      <c r="G17" s="3" t="s">
        <v>624</v>
      </c>
      <c r="H17" s="3" t="s">
        <v>625</v>
      </c>
      <c r="I17" s="3" t="s">
        <v>626</v>
      </c>
      <c r="J17" s="3" t="s">
        <v>627</v>
      </c>
      <c r="K17" s="3" t="s">
        <v>628</v>
      </c>
      <c r="L17" s="3" t="s">
        <v>629</v>
      </c>
      <c r="M17" s="3" t="s">
        <v>630</v>
      </c>
    </row>
    <row r="18" spans="3:13" ht="12.75" x14ac:dyDescent="0.2">
      <c r="C18" s="3" t="s">
        <v>631</v>
      </c>
      <c r="D18" s="3" t="s">
        <v>620</v>
      </c>
      <c r="E18" s="3" t="s">
        <v>632</v>
      </c>
      <c r="F18" s="3" t="s">
        <v>633</v>
      </c>
      <c r="G18" s="3" t="s">
        <v>634</v>
      </c>
      <c r="H18" s="3" t="s">
        <v>635</v>
      </c>
      <c r="I18" s="3" t="s">
        <v>636</v>
      </c>
      <c r="J18" s="3" t="s">
        <v>637</v>
      </c>
      <c r="K18" s="3" t="s">
        <v>638</v>
      </c>
      <c r="L18" s="3" t="s">
        <v>639</v>
      </c>
      <c r="M18" s="3" t="s">
        <v>640</v>
      </c>
    </row>
    <row r="19" spans="3:13" ht="12.75" x14ac:dyDescent="0.2">
      <c r="C19" s="3" t="s">
        <v>641</v>
      </c>
      <c r="D19" s="3" t="s">
        <v>620</v>
      </c>
      <c r="E19" s="3" t="s">
        <v>642</v>
      </c>
      <c r="F19" s="3" t="s">
        <v>643</v>
      </c>
      <c r="G19" s="3" t="s">
        <v>644</v>
      </c>
      <c r="H19" s="3" t="s">
        <v>645</v>
      </c>
      <c r="I19" s="3" t="s">
        <v>646</v>
      </c>
      <c r="J19" s="3" t="s">
        <v>647</v>
      </c>
      <c r="K19" s="3" t="s">
        <v>648</v>
      </c>
      <c r="L19" s="3" t="s">
        <v>639</v>
      </c>
      <c r="M19" s="3" t="s">
        <v>649</v>
      </c>
    </row>
    <row r="20" spans="3:13" ht="12.75" x14ac:dyDescent="0.2">
      <c r="C20" s="3" t="s">
        <v>650</v>
      </c>
      <c r="D20" s="3" t="s">
        <v>281</v>
      </c>
      <c r="E20" s="3" t="s">
        <v>651</v>
      </c>
      <c r="F20" s="3" t="s">
        <v>652</v>
      </c>
      <c r="G20" s="3" t="s">
        <v>653</v>
      </c>
      <c r="H20" s="3" t="s">
        <v>654</v>
      </c>
      <c r="I20" s="3" t="s">
        <v>655</v>
      </c>
      <c r="J20" s="3" t="s">
        <v>656</v>
      </c>
      <c r="K20" s="3" t="s">
        <v>657</v>
      </c>
      <c r="L20" s="3" t="s">
        <v>658</v>
      </c>
      <c r="M20" s="3" t="s">
        <v>281</v>
      </c>
    </row>
    <row r="21" spans="3:13" ht="12.75" x14ac:dyDescent="0.2">
      <c r="C21" s="3" t="s">
        <v>659</v>
      </c>
      <c r="D21" s="3" t="s">
        <v>281</v>
      </c>
      <c r="E21" s="3" t="s">
        <v>660</v>
      </c>
      <c r="F21" s="3" t="s">
        <v>640</v>
      </c>
      <c r="G21" s="3" t="s">
        <v>661</v>
      </c>
      <c r="H21" s="3" t="s">
        <v>662</v>
      </c>
      <c r="I21" s="3" t="s">
        <v>663</v>
      </c>
      <c r="J21" s="3" t="s">
        <v>664</v>
      </c>
      <c r="K21" s="3" t="s">
        <v>665</v>
      </c>
      <c r="L21" s="3" t="s">
        <v>666</v>
      </c>
      <c r="M21" s="3" t="s">
        <v>281</v>
      </c>
    </row>
    <row r="22" spans="3:13" ht="12.75" x14ac:dyDescent="0.2">
      <c r="C22" s="3" t="s">
        <v>667</v>
      </c>
      <c r="D22" s="3" t="s">
        <v>620</v>
      </c>
      <c r="E22" s="3" t="s">
        <v>668</v>
      </c>
      <c r="F22" s="3" t="s">
        <v>669</v>
      </c>
      <c r="G22" s="3" t="s">
        <v>670</v>
      </c>
      <c r="H22" s="3" t="s">
        <v>671</v>
      </c>
      <c r="I22" s="3" t="s">
        <v>672</v>
      </c>
      <c r="J22" s="3" t="s">
        <v>673</v>
      </c>
      <c r="K22" s="3" t="s">
        <v>674</v>
      </c>
      <c r="L22" s="3" t="s">
        <v>675</v>
      </c>
      <c r="M22" s="3" t="s">
        <v>657</v>
      </c>
    </row>
    <row r="23" spans="3:13" ht="12.75" x14ac:dyDescent="0.2"/>
    <row r="24" spans="3:13" ht="12.75" x14ac:dyDescent="0.2">
      <c r="C24" s="3" t="s">
        <v>676</v>
      </c>
      <c r="D24" s="3" t="s">
        <v>620</v>
      </c>
      <c r="E24" s="3" t="s">
        <v>677</v>
      </c>
      <c r="F24" s="3" t="s">
        <v>678</v>
      </c>
      <c r="G24" s="3" t="s">
        <v>679</v>
      </c>
      <c r="H24" s="3" t="s">
        <v>680</v>
      </c>
      <c r="I24" s="3" t="s">
        <v>681</v>
      </c>
      <c r="J24" s="3" t="s">
        <v>682</v>
      </c>
      <c r="K24" s="3" t="s">
        <v>683</v>
      </c>
      <c r="L24" s="3" t="s">
        <v>684</v>
      </c>
      <c r="M24" s="3" t="s">
        <v>685</v>
      </c>
    </row>
    <row r="25" spans="3:13" ht="12.75" x14ac:dyDescent="0.2">
      <c r="C25" s="3" t="s">
        <v>686</v>
      </c>
      <c r="D25" s="3" t="s">
        <v>620</v>
      </c>
      <c r="E25" s="3" t="s">
        <v>687</v>
      </c>
      <c r="F25" s="3" t="s">
        <v>649</v>
      </c>
      <c r="G25" s="3" t="s">
        <v>688</v>
      </c>
      <c r="H25" s="3" t="s">
        <v>689</v>
      </c>
      <c r="I25" s="3" t="s">
        <v>690</v>
      </c>
      <c r="J25" s="3" t="s">
        <v>640</v>
      </c>
      <c r="K25" s="3" t="s">
        <v>691</v>
      </c>
      <c r="L25" s="3" t="s">
        <v>692</v>
      </c>
      <c r="M25" s="3" t="s">
        <v>665</v>
      </c>
    </row>
    <row r="26" spans="3:13" ht="12.75" x14ac:dyDescent="0.2">
      <c r="C26" s="3" t="s">
        <v>693</v>
      </c>
      <c r="D26" s="3" t="s">
        <v>620</v>
      </c>
      <c r="E26" s="3" t="s">
        <v>694</v>
      </c>
      <c r="F26" s="3" t="s">
        <v>695</v>
      </c>
      <c r="G26" s="3" t="s">
        <v>696</v>
      </c>
      <c r="H26" s="3" t="s">
        <v>697</v>
      </c>
      <c r="I26" s="3" t="s">
        <v>698</v>
      </c>
      <c r="J26" s="3" t="s">
        <v>699</v>
      </c>
      <c r="K26" s="3" t="s">
        <v>700</v>
      </c>
      <c r="L26" s="3" t="s">
        <v>701</v>
      </c>
      <c r="M26" s="3" t="s">
        <v>702</v>
      </c>
    </row>
    <row r="27" spans="3:13" ht="12.75" x14ac:dyDescent="0.2">
      <c r="C27" s="3" t="s">
        <v>703</v>
      </c>
      <c r="D27" s="3" t="s">
        <v>620</v>
      </c>
      <c r="E27" s="3" t="s">
        <v>704</v>
      </c>
      <c r="F27" s="3" t="s">
        <v>705</v>
      </c>
      <c r="G27" s="3" t="s">
        <v>706</v>
      </c>
      <c r="H27" s="3" t="s">
        <v>707</v>
      </c>
      <c r="I27" s="3" t="s">
        <v>708</v>
      </c>
      <c r="J27" s="3" t="s">
        <v>709</v>
      </c>
      <c r="K27" s="3" t="s">
        <v>710</v>
      </c>
      <c r="L27" s="3" t="s">
        <v>711</v>
      </c>
      <c r="M27" s="3" t="s">
        <v>712</v>
      </c>
    </row>
    <row r="28" spans="3:13" ht="12.75" x14ac:dyDescent="0.2"/>
    <row r="29" spans="3:13" ht="12.75" x14ac:dyDescent="0.2">
      <c r="C29" s="3" t="s">
        <v>713</v>
      </c>
      <c r="D29" s="3">
        <v>-1.1000000000000001</v>
      </c>
      <c r="E29" s="3">
        <v>8.3000000000000007</v>
      </c>
      <c r="F29" s="3">
        <v>5.7</v>
      </c>
      <c r="G29" s="3">
        <v>6</v>
      </c>
      <c r="H29" s="3">
        <v>10.1</v>
      </c>
      <c r="I29" s="3">
        <v>6.7</v>
      </c>
      <c r="J29" s="3">
        <v>14.6</v>
      </c>
      <c r="K29" s="3">
        <v>17.399999999999999</v>
      </c>
      <c r="L29" s="3">
        <v>30.8</v>
      </c>
      <c r="M29" s="3">
        <v>25.5</v>
      </c>
    </row>
    <row r="30" spans="3:13" ht="12.75" x14ac:dyDescent="0.2">
      <c r="C30" s="3" t="s">
        <v>714</v>
      </c>
      <c r="D30" s="3">
        <v>2</v>
      </c>
      <c r="E30" s="3">
        <v>4</v>
      </c>
      <c r="F30" s="3">
        <v>3</v>
      </c>
      <c r="G30" s="3">
        <v>3</v>
      </c>
      <c r="H30" s="3">
        <v>4</v>
      </c>
      <c r="I30" s="3">
        <v>3</v>
      </c>
      <c r="J30" s="3">
        <v>4</v>
      </c>
      <c r="K30" s="3">
        <v>4</v>
      </c>
      <c r="L30" s="3">
        <v>3</v>
      </c>
      <c r="M30" s="3">
        <v>5</v>
      </c>
    </row>
    <row r="31" spans="3:13" ht="12.75" x14ac:dyDescent="0.2">
      <c r="C31" s="3" t="s">
        <v>715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ht="12.75" x14ac:dyDescent="0.2">
      <c r="C32" s="3" t="s">
        <v>716</v>
      </c>
      <c r="D32" s="3" t="s">
        <v>3</v>
      </c>
      <c r="E32" s="3" t="s">
        <v>717</v>
      </c>
      <c r="F32" s="3" t="s">
        <v>717</v>
      </c>
      <c r="G32" s="3" t="s">
        <v>717</v>
      </c>
      <c r="H32" s="3" t="s">
        <v>717</v>
      </c>
      <c r="I32" s="3" t="s">
        <v>717</v>
      </c>
      <c r="J32" s="3" t="s">
        <v>717</v>
      </c>
      <c r="K32" s="3" t="s">
        <v>717</v>
      </c>
      <c r="L32" s="3" t="s">
        <v>717</v>
      </c>
      <c r="M32" s="3" t="s">
        <v>717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BEDC5-BD9F-4646-865B-73A23D8528CD}">
  <dimension ref="A3:BJ22"/>
  <sheetViews>
    <sheetView showGridLines="0" tabSelected="1" workbookViewId="0">
      <selection activeCell="B23" sqref="B23"/>
    </sheetView>
  </sheetViews>
  <sheetFormatPr defaultRowHeight="15.75" x14ac:dyDescent="0.2"/>
  <cols>
    <col min="1" max="1" width="21.42578125" style="8" customWidth="1"/>
    <col min="2" max="2" width="32.7109375" style="8" customWidth="1"/>
    <col min="3" max="3" width="32.7109375" style="28" customWidth="1"/>
    <col min="4" max="6" width="32.7109375" style="10" customWidth="1"/>
    <col min="7" max="7" width="10" style="10" customWidth="1"/>
    <col min="8" max="12" width="31.28515625" style="10" customWidth="1"/>
    <col min="13" max="13" width="8.5703125" style="10" customWidth="1"/>
    <col min="14" max="17" width="19.28515625" style="12" customWidth="1"/>
    <col min="18" max="20" width="19.5703125" style="12" customWidth="1"/>
    <col min="21" max="21" width="9.140625" style="12"/>
    <col min="22" max="25" width="21.28515625" style="12" customWidth="1"/>
    <col min="26" max="26" width="9.140625" style="12"/>
    <col min="27" max="35" width="16.140625" style="12" customWidth="1"/>
    <col min="36" max="36" width="2.85546875" style="12" customWidth="1"/>
    <col min="37" max="38" width="16.140625" style="12" customWidth="1"/>
    <col min="39" max="41" width="9.140625" style="12"/>
    <col min="42" max="16384" width="9.140625" style="13"/>
  </cols>
  <sheetData>
    <row r="3" spans="1:62" ht="18" x14ac:dyDescent="0.2">
      <c r="B3" s="9" t="s">
        <v>718</v>
      </c>
      <c r="C3" s="9"/>
      <c r="D3" s="9"/>
      <c r="E3" s="9"/>
      <c r="F3" s="9"/>
      <c r="H3" s="9" t="s">
        <v>719</v>
      </c>
      <c r="I3" s="9"/>
      <c r="J3" s="9"/>
      <c r="K3" s="9"/>
      <c r="L3" s="9"/>
      <c r="N3" s="11" t="s">
        <v>720</v>
      </c>
      <c r="O3" s="11"/>
      <c r="P3" s="11"/>
      <c r="Q3" s="11"/>
      <c r="R3" s="11"/>
      <c r="S3" s="11"/>
      <c r="T3" s="11"/>
      <c r="V3" s="9" t="s">
        <v>721</v>
      </c>
      <c r="W3" s="9"/>
      <c r="X3" s="9"/>
      <c r="Y3" s="9"/>
      <c r="AA3" s="9" t="s">
        <v>722</v>
      </c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spans="1:62" ht="47.25" x14ac:dyDescent="0.2">
      <c r="B4" s="14" t="s">
        <v>723</v>
      </c>
      <c r="C4" s="15" t="s">
        <v>724</v>
      </c>
      <c r="D4" s="14" t="s">
        <v>725</v>
      </c>
      <c r="E4" s="15" t="s">
        <v>726</v>
      </c>
      <c r="F4" s="14" t="s">
        <v>727</v>
      </c>
      <c r="H4" s="16" t="s">
        <v>728</v>
      </c>
      <c r="I4" s="17" t="s">
        <v>729</v>
      </c>
      <c r="J4" s="16" t="s">
        <v>730</v>
      </c>
      <c r="K4" s="17" t="s">
        <v>731</v>
      </c>
      <c r="L4" s="16" t="s">
        <v>732</v>
      </c>
      <c r="N4" s="18" t="s">
        <v>733</v>
      </c>
      <c r="O4" s="19" t="s">
        <v>734</v>
      </c>
      <c r="P4" s="18" t="s">
        <v>735</v>
      </c>
      <c r="Q4" s="19" t="s">
        <v>736</v>
      </c>
      <c r="R4" s="18" t="s">
        <v>737</v>
      </c>
      <c r="S4" s="19" t="s">
        <v>738</v>
      </c>
      <c r="T4" s="18" t="s">
        <v>739</v>
      </c>
      <c r="V4" s="19" t="s">
        <v>740</v>
      </c>
      <c r="W4" s="18" t="s">
        <v>741</v>
      </c>
      <c r="X4" s="19" t="s">
        <v>742</v>
      </c>
      <c r="Y4" s="18" t="s">
        <v>743</v>
      </c>
      <c r="AA4" s="20" t="s">
        <v>429</v>
      </c>
      <c r="AB4" s="21" t="s">
        <v>622</v>
      </c>
      <c r="AC4" s="20" t="s">
        <v>631</v>
      </c>
      <c r="AD4" s="21" t="s">
        <v>650</v>
      </c>
      <c r="AE4" s="20" t="s">
        <v>659</v>
      </c>
      <c r="AF4" s="21" t="s">
        <v>667</v>
      </c>
      <c r="AG4" s="20" t="s">
        <v>676</v>
      </c>
      <c r="AH4" s="21" t="s">
        <v>686</v>
      </c>
      <c r="AI4" s="20" t="s">
        <v>715</v>
      </c>
      <c r="AJ4" s="22"/>
      <c r="AK4" s="21" t="s">
        <v>713</v>
      </c>
      <c r="AL4" s="20" t="s">
        <v>714</v>
      </c>
    </row>
    <row r="5" spans="1:62" ht="63" x14ac:dyDescent="0.2">
      <c r="A5" s="23" t="s">
        <v>744</v>
      </c>
      <c r="B5" s="18" t="s">
        <v>745</v>
      </c>
      <c r="C5" s="24" t="s">
        <v>746</v>
      </c>
      <c r="D5" s="25" t="s">
        <v>747</v>
      </c>
      <c r="E5" s="19" t="s">
        <v>748</v>
      </c>
      <c r="F5" s="18" t="s">
        <v>745</v>
      </c>
      <c r="H5" s="19" t="s">
        <v>749</v>
      </c>
      <c r="I5" s="18" t="s">
        <v>750</v>
      </c>
      <c r="J5" s="19" t="s">
        <v>751</v>
      </c>
      <c r="K5" s="18" t="s">
        <v>752</v>
      </c>
      <c r="L5" s="19" t="s">
        <v>753</v>
      </c>
      <c r="N5" s="18" t="s">
        <v>754</v>
      </c>
      <c r="O5" s="19" t="s">
        <v>755</v>
      </c>
      <c r="P5" s="18" t="s">
        <v>756</v>
      </c>
      <c r="Q5" s="19" t="s">
        <v>757</v>
      </c>
      <c r="R5" s="18" t="s">
        <v>758</v>
      </c>
      <c r="S5" s="19" t="s">
        <v>759</v>
      </c>
      <c r="T5" s="18" t="s">
        <v>760</v>
      </c>
      <c r="V5" s="19" t="s">
        <v>761</v>
      </c>
      <c r="W5" s="18" t="s">
        <v>762</v>
      </c>
      <c r="X5" s="19" t="s">
        <v>763</v>
      </c>
      <c r="Y5" s="18" t="s">
        <v>764</v>
      </c>
      <c r="AA5" s="26"/>
      <c r="AB5" s="27"/>
      <c r="AC5" s="26"/>
      <c r="AD5" s="27"/>
      <c r="AE5" s="26"/>
      <c r="AF5" s="27"/>
      <c r="AG5" s="26"/>
      <c r="AH5" s="27"/>
      <c r="AI5" s="26"/>
      <c r="AK5" s="27"/>
      <c r="AL5" s="26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</row>
    <row r="6" spans="1:62" x14ac:dyDescent="0.2">
      <c r="G6" s="29"/>
      <c r="H6" s="29"/>
      <c r="I6" s="29"/>
      <c r="J6" s="29"/>
      <c r="K6" s="29"/>
      <c r="L6" s="29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</row>
    <row r="7" spans="1:62" ht="18" x14ac:dyDescent="0.2">
      <c r="A7" s="30">
        <v>2013</v>
      </c>
      <c r="B7" s="31">
        <f>sheet!D18/sheet!D35</f>
        <v>9.7580889972888371E-2</v>
      </c>
      <c r="C7" s="31">
        <f>(sheet!D18-sheet!D15)/sheet!D35</f>
        <v>9.7580889972888371E-2</v>
      </c>
      <c r="D7" s="31">
        <f>sheet!D12/sheet!D35</f>
        <v>1.9072343009075586E-2</v>
      </c>
      <c r="E7" s="31">
        <f>Sheet2!D20/sheet!D35</f>
        <v>-0.34055699197119255</v>
      </c>
      <c r="F7" s="31">
        <f>sheet!D18/sheet!D35</f>
        <v>9.7580889972888371E-2</v>
      </c>
      <c r="G7" s="29"/>
      <c r="H7" s="32">
        <f>Sheet1!D33/sheet!D51</f>
        <v>-0.74638976908880261</v>
      </c>
      <c r="I7" s="32">
        <f>Sheet1!D33/Sheet1!D12</f>
        <v>3.166869733919417</v>
      </c>
      <c r="J7" s="32">
        <f>Sheet1!D12/sheet!D27</f>
        <v>-0.16573814966094177</v>
      </c>
      <c r="K7" s="32">
        <f>Sheet1!D30/sheet!D27</f>
        <v>-0.52487112991704321</v>
      </c>
      <c r="L7" s="32">
        <f>Sheet1!D38</f>
        <v>-5.2999999999999999E-2</v>
      </c>
      <c r="M7" s="29"/>
      <c r="N7" s="32">
        <f>sheet!D40/sheet!D27</f>
        <v>0.29678681078679681</v>
      </c>
      <c r="O7" s="32">
        <f>sheet!D51/sheet!D27</f>
        <v>0.70321318921320319</v>
      </c>
      <c r="P7" s="32">
        <f>sheet!D40/sheet!D51</f>
        <v>0.42204386285595635</v>
      </c>
      <c r="Q7" s="31" t="e">
        <f>Sheet1!D24/Sheet1!D26</f>
        <v>#DIV/0!</v>
      </c>
      <c r="R7" s="31" t="e">
        <f>ABS(Sheet2!D20/(Sheet1!D26+Sheet2!D30))</f>
        <v>#DIV/0!</v>
      </c>
      <c r="S7" s="31" t="e">
        <f>sheet!D40/Sheet1!D43</f>
        <v>#DIV/0!</v>
      </c>
      <c r="T7" s="31">
        <f>Sheet2!D20/sheet!D40</f>
        <v>-0.34055699197119255</v>
      </c>
      <c r="V7" s="31" t="e">
        <f>ABS(Sheet1!D15/sheet!D15)</f>
        <v>#DIV/0!</v>
      </c>
      <c r="W7" s="31" t="e">
        <f>Sheet1!D12/sheet!D14</f>
        <v>#DIV/0!</v>
      </c>
      <c r="X7" s="31">
        <f>Sheet1!D12/sheet!D27</f>
        <v>-0.16573814966094177</v>
      </c>
      <c r="Y7" s="31">
        <f>Sheet1!D12/(sheet!D18-sheet!D35)</f>
        <v>0.61882750060898517</v>
      </c>
      <c r="AA7" s="17">
        <f>Sheet1!D43</f>
        <v>0</v>
      </c>
      <c r="AB7" s="17" t="str">
        <f>Sheet3!D17</f>
        <v>NA</v>
      </c>
      <c r="AC7" s="17" t="str">
        <f>Sheet3!D18</f>
        <v>NA</v>
      </c>
      <c r="AD7" s="17" t="str">
        <f>Sheet3!D20</f>
        <v>NM</v>
      </c>
      <c r="AE7" s="17" t="str">
        <f>Sheet3!D21</f>
        <v>NM</v>
      </c>
      <c r="AF7" s="17" t="str">
        <f>Sheet3!D22</f>
        <v>NA</v>
      </c>
      <c r="AG7" s="17" t="str">
        <f>Sheet3!D24</f>
        <v>NA</v>
      </c>
      <c r="AH7" s="17" t="str">
        <f>Sheet3!D25</f>
        <v>NA</v>
      </c>
      <c r="AI7" s="17">
        <f>Sheet3!D31</f>
        <v>0</v>
      </c>
      <c r="AK7" s="17">
        <f>Sheet3!D29</f>
        <v>-1.1000000000000001</v>
      </c>
      <c r="AL7" s="17">
        <f>Sheet3!D30</f>
        <v>2</v>
      </c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</row>
    <row r="8" spans="1:62" s="37" customFormat="1" ht="18" x14ac:dyDescent="0.2">
      <c r="A8" s="33">
        <v>2014</v>
      </c>
      <c r="B8" s="34">
        <f>sheet!E18/sheet!E35</f>
        <v>2.2393404238713197</v>
      </c>
      <c r="C8" s="34">
        <f>(sheet!E18-sheet!E15)/sheet!E35</f>
        <v>2.2109593512086785</v>
      </c>
      <c r="D8" s="34">
        <f>sheet!E12/sheet!E35</f>
        <v>1.1288997367655509</v>
      </c>
      <c r="E8" s="34">
        <f>Sheet2!E20/sheet!E35</f>
        <v>-2.3596832672290846</v>
      </c>
      <c r="F8" s="34">
        <f>sheet!E18/sheet!E35</f>
        <v>2.2393404238713197</v>
      </c>
      <c r="G8" s="29"/>
      <c r="H8" s="35">
        <f>Sheet1!E33/sheet!E51</f>
        <v>-0.51685833279855564</v>
      </c>
      <c r="I8" s="35">
        <f>Sheet1!E33/Sheet1!E12</f>
        <v>7.2054757651757093</v>
      </c>
      <c r="J8" s="35">
        <f>Sheet1!E12/sheet!E27</f>
        <v>-6.4305397361942906E-2</v>
      </c>
      <c r="K8" s="35">
        <f>Sheet1!E30/sheet!E27</f>
        <v>-0.46335098226147364</v>
      </c>
      <c r="L8" s="35">
        <f>Sheet1!E38</f>
        <v>-0.15</v>
      </c>
      <c r="M8" s="29"/>
      <c r="N8" s="35">
        <f>sheet!E40/sheet!E27</f>
        <v>0.10352420990750751</v>
      </c>
      <c r="O8" s="35">
        <f>sheet!E51/sheet!E27</f>
        <v>0.89647579009249256</v>
      </c>
      <c r="P8" s="35">
        <f>sheet!E40/sheet!E51</f>
        <v>0.11547909162926369</v>
      </c>
      <c r="Q8" s="34" t="e">
        <f>Sheet1!E24/Sheet1!E26</f>
        <v>#DIV/0!</v>
      </c>
      <c r="R8" s="34" t="e">
        <f>ABS(Sheet2!E20/(Sheet1!E26+Sheet2!E30))</f>
        <v>#DIV/0!</v>
      </c>
      <c r="S8" s="34">
        <f>sheet!E40/Sheet1!E43</f>
        <v>-0.32922712288220674</v>
      </c>
      <c r="T8" s="34">
        <f>Sheet2!E20/sheet!E40</f>
        <v>-1.5530631972690636</v>
      </c>
      <c r="U8" s="12"/>
      <c r="V8" s="34">
        <f>ABS(Sheet1!E15/sheet!E15)</f>
        <v>1.8669499999999999</v>
      </c>
      <c r="W8" s="34" t="e">
        <f>Sheet1!E12/sheet!E14</f>
        <v>#DIV/0!</v>
      </c>
      <c r="X8" s="34">
        <f>Sheet1!E12/sheet!E27</f>
        <v>-6.4305397361942906E-2</v>
      </c>
      <c r="Y8" s="34">
        <f>Sheet1!E12/(sheet!E18-sheet!E35)</f>
        <v>-0.76151676805704893</v>
      </c>
      <c r="Z8" s="12"/>
      <c r="AA8" s="36" t="str">
        <f>Sheet1!E43</f>
        <v>-3,252.147</v>
      </c>
      <c r="AB8" s="36" t="str">
        <f>Sheet3!E17</f>
        <v>NA</v>
      </c>
      <c r="AC8" s="36" t="str">
        <f>Sheet3!E18</f>
        <v>-12.0x</v>
      </c>
      <c r="AD8" s="36" t="str">
        <f>Sheet3!E20</f>
        <v>-8.6x</v>
      </c>
      <c r="AE8" s="36" t="str">
        <f>Sheet3!E21</f>
        <v>2.3x</v>
      </c>
      <c r="AF8" s="36" t="str">
        <f>Sheet3!E22</f>
        <v>-48.5x</v>
      </c>
      <c r="AG8" s="36" t="str">
        <f>Sheet3!E24</f>
        <v>-13.5x</v>
      </c>
      <c r="AH8" s="36" t="str">
        <f>Sheet3!E25</f>
        <v>2.6x</v>
      </c>
      <c r="AI8" s="36">
        <f>Sheet3!E31</f>
        <v>0</v>
      </c>
      <c r="AK8" s="36">
        <f>Sheet3!E29</f>
        <v>8.3000000000000007</v>
      </c>
      <c r="AL8" s="36">
        <f>Sheet3!E30</f>
        <v>4</v>
      </c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</row>
    <row r="9" spans="1:62" ht="18" x14ac:dyDescent="0.2">
      <c r="A9" s="30">
        <v>2015</v>
      </c>
      <c r="B9" s="31">
        <f>sheet!F18/sheet!F35</f>
        <v>0.52646744228920528</v>
      </c>
      <c r="C9" s="31">
        <f>(sheet!F18-sheet!F15)/sheet!F35</f>
        <v>0.52646744228920528</v>
      </c>
      <c r="D9" s="31">
        <f>sheet!F12/sheet!F35</f>
        <v>0.4844625527129241</v>
      </c>
      <c r="E9" s="31">
        <f>Sheet2!F20/sheet!F35</f>
        <v>-0.59195931569997473</v>
      </c>
      <c r="F9" s="31">
        <f>sheet!F18/sheet!F35</f>
        <v>0.52646744228920528</v>
      </c>
      <c r="G9" s="29"/>
      <c r="H9" s="32">
        <f>Sheet1!F33/sheet!F51</f>
        <v>3.3000408909527594E-2</v>
      </c>
      <c r="I9" s="32">
        <f>Sheet1!F33/Sheet1!F12</f>
        <v>0.11341801566786684</v>
      </c>
      <c r="J9" s="32">
        <f>Sheet1!F12/sheet!F27</f>
        <v>0.2312441328169284</v>
      </c>
      <c r="K9" s="32">
        <f>Sheet1!F30/sheet!F27</f>
        <v>2.6227250678932664E-2</v>
      </c>
      <c r="L9" s="32">
        <f>Sheet1!F38</f>
        <v>1.0999999999999999E-2</v>
      </c>
      <c r="M9" s="29"/>
      <c r="N9" s="32">
        <f>sheet!F40/sheet!F27</f>
        <v>0.20524467588155976</v>
      </c>
      <c r="O9" s="32">
        <f>sheet!F51/sheet!F27</f>
        <v>0.7947553241184403</v>
      </c>
      <c r="P9" s="32">
        <f>sheet!F40/sheet!F51</f>
        <v>0.2582488844717355</v>
      </c>
      <c r="Q9" s="31">
        <f>Sheet1!F24/Sheet1!F26</f>
        <v>-1.5166385335904129</v>
      </c>
      <c r="R9" s="31">
        <f>ABS(Sheet2!F20/(Sheet1!F26+Sheet2!F30))</f>
        <v>3.3074989255005725</v>
      </c>
      <c r="S9" s="31">
        <f>sheet!F40/Sheet1!F43</f>
        <v>5.3967979855703971</v>
      </c>
      <c r="T9" s="31">
        <f>Sheet2!F20/sheet!F40</f>
        <v>-0.45582002064202043</v>
      </c>
      <c r="V9" s="31" t="e">
        <f>ABS(Sheet1!F15/sheet!F15)</f>
        <v>#DIV/0!</v>
      </c>
      <c r="W9" s="31" t="e">
        <f>Sheet1!F12/sheet!F14</f>
        <v>#DIV/0!</v>
      </c>
      <c r="X9" s="31">
        <f>Sheet1!F12/sheet!F27</f>
        <v>0.2312441328169284</v>
      </c>
      <c r="Y9" s="31">
        <f>Sheet1!F12/(sheet!F18-sheet!F35)</f>
        <v>-3.0899214633553136</v>
      </c>
      <c r="AA9" s="17">
        <f>Sheet1!F43</f>
        <v>559.96</v>
      </c>
      <c r="AB9" s="17" t="str">
        <f>Sheet3!F17</f>
        <v>-4.4x</v>
      </c>
      <c r="AC9" s="17" t="str">
        <f>Sheet3!F18</f>
        <v>-4.2x</v>
      </c>
      <c r="AD9" s="17" t="str">
        <f>Sheet3!F20</f>
        <v>-4.7x</v>
      </c>
      <c r="AE9" s="17" t="str">
        <f>Sheet3!F21</f>
        <v>1.7x</v>
      </c>
      <c r="AF9" s="17" t="str">
        <f>Sheet3!F22</f>
        <v>-23.4x</v>
      </c>
      <c r="AG9" s="17" t="str">
        <f>Sheet3!F24</f>
        <v>-2.6x</v>
      </c>
      <c r="AH9" s="17" t="str">
        <f>Sheet3!F25</f>
        <v>1.8x</v>
      </c>
      <c r="AI9" s="17">
        <f>Sheet3!F31</f>
        <v>0</v>
      </c>
      <c r="AK9" s="17">
        <f>Sheet3!F29</f>
        <v>5.7</v>
      </c>
      <c r="AL9" s="17">
        <f>Sheet3!F30</f>
        <v>3</v>
      </c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</row>
    <row r="10" spans="1:62" s="37" customFormat="1" ht="18" x14ac:dyDescent="0.2">
      <c r="A10" s="33">
        <v>2016</v>
      </c>
      <c r="B10" s="34">
        <f>sheet!G18/sheet!G35</f>
        <v>1.0412052536698428</v>
      </c>
      <c r="C10" s="34">
        <f>(sheet!G18-sheet!G15)/sheet!G35</f>
        <v>0.56438320885912951</v>
      </c>
      <c r="D10" s="34">
        <f>sheet!G12/sheet!G35</f>
        <v>0.44604687097604945</v>
      </c>
      <c r="E10" s="34">
        <f>Sheet2!G20/sheet!G35</f>
        <v>-0.83389132114344577</v>
      </c>
      <c r="F10" s="34">
        <f>sheet!G18/sheet!G35</f>
        <v>1.0412052536698428</v>
      </c>
      <c r="G10" s="29"/>
      <c r="H10" s="35">
        <f>Sheet1!G33/sheet!G51</f>
        <v>-3.5335689045936397E-2</v>
      </c>
      <c r="I10" s="35">
        <f>Sheet1!G33/Sheet1!G12</f>
        <v>-2.1480144404332129</v>
      </c>
      <c r="J10" s="35">
        <f>Sheet1!G12/sheet!G27</f>
        <v>1.2913752913752914E-2</v>
      </c>
      <c r="K10" s="35">
        <f>Sheet1!G30/sheet!G27</f>
        <v>-2.7738927738927738E-2</v>
      </c>
      <c r="L10" s="35">
        <f>Sheet1!G38</f>
        <v>-1.4999999999999999E-2</v>
      </c>
      <c r="M10" s="29"/>
      <c r="N10" s="35">
        <f>sheet!G40/sheet!G27</f>
        <v>0.21498834498834499</v>
      </c>
      <c r="O10" s="35">
        <f>sheet!G51/sheet!G27</f>
        <v>0.78501165501165504</v>
      </c>
      <c r="P10" s="35">
        <f>sheet!G40/sheet!G51</f>
        <v>0.27386643703417762</v>
      </c>
      <c r="Q10" s="34">
        <f>Sheet1!G24/Sheet1!G26</f>
        <v>6.5775862068965516</v>
      </c>
      <c r="R10" s="34">
        <f>ABS(Sheet2!G20/(Sheet1!G26+Sheet2!G30))</f>
        <v>2.2170489558370421</v>
      </c>
      <c r="S10" s="34">
        <f>sheet!G40/Sheet1!G43</f>
        <v>-5.2732990280160088</v>
      </c>
      <c r="T10" s="34">
        <f>Sheet2!G20/sheet!G40</f>
        <v>-0.70215764935487368</v>
      </c>
      <c r="U10" s="12"/>
      <c r="V10" s="34">
        <f>ABS(Sheet1!G15/sheet!G15)</f>
        <v>0.38860383472859844</v>
      </c>
      <c r="W10" s="34">
        <f>Sheet1!G12/sheet!G14</f>
        <v>5.1775700934579438</v>
      </c>
      <c r="X10" s="34">
        <f>Sheet1!G12/sheet!G27</f>
        <v>1.2913752913752914E-2</v>
      </c>
      <c r="Y10" s="34">
        <f>Sheet1!G12/(sheet!G18-sheet!G35)</f>
        <v>1.73125</v>
      </c>
      <c r="Z10" s="12"/>
      <c r="AA10" s="36" t="str">
        <f>Sheet1!G43</f>
        <v>-1,749</v>
      </c>
      <c r="AB10" s="36" t="str">
        <f>Sheet3!G17</f>
        <v>-185.3x</v>
      </c>
      <c r="AC10" s="36" t="str">
        <f>Sheet3!G18</f>
        <v>-148.3x</v>
      </c>
      <c r="AD10" s="36" t="str">
        <f>Sheet3!G20</f>
        <v>-105.2x</v>
      </c>
      <c r="AE10" s="36" t="str">
        <f>Sheet3!G21</f>
        <v>5.0x</v>
      </c>
      <c r="AF10" s="36" t="str">
        <f>Sheet3!G22</f>
        <v>75.8x</v>
      </c>
      <c r="AG10" s="36" t="str">
        <f>Sheet3!G24</f>
        <v>-479.7x</v>
      </c>
      <c r="AH10" s="36" t="str">
        <f>Sheet3!G25</f>
        <v>5.7x</v>
      </c>
      <c r="AI10" s="36">
        <f>Sheet3!G31</f>
        <v>0</v>
      </c>
      <c r="AK10" s="36">
        <f>Sheet3!G29</f>
        <v>6</v>
      </c>
      <c r="AL10" s="36">
        <f>Sheet3!G30</f>
        <v>3</v>
      </c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</row>
    <row r="11" spans="1:62" ht="18" x14ac:dyDescent="0.2">
      <c r="A11" s="30">
        <v>2017</v>
      </c>
      <c r="B11" s="31">
        <f>sheet!H18/sheet!H35</f>
        <v>3.3896926345517597</v>
      </c>
      <c r="C11" s="31">
        <f>(sheet!H18-sheet!H15)/sheet!H35</f>
        <v>1.8489463233917107</v>
      </c>
      <c r="D11" s="31">
        <f>sheet!H12/sheet!H35</f>
        <v>1.1688245335222867</v>
      </c>
      <c r="E11" s="31">
        <f>Sheet2!H20/sheet!H35</f>
        <v>-0.68100459674959424</v>
      </c>
      <c r="F11" s="31">
        <f>sheet!H18/sheet!H35</f>
        <v>3.3896926345517597</v>
      </c>
      <c r="G11" s="29"/>
      <c r="H11" s="32">
        <f>Sheet1!H33/sheet!H51</f>
        <v>-2.1533448249198148E-2</v>
      </c>
      <c r="I11" s="32">
        <f>Sheet1!H33/Sheet1!H12</f>
        <v>-0.47124250292628839</v>
      </c>
      <c r="J11" s="32">
        <f>Sheet1!H12/sheet!H27</f>
        <v>3.9063930601107973E-2</v>
      </c>
      <c r="K11" s="32">
        <f>Sheet1!H30/sheet!H27</f>
        <v>-1.840858443060495E-2</v>
      </c>
      <c r="L11" s="32">
        <f>Sheet1!H38</f>
        <v>-1.4E-2</v>
      </c>
      <c r="M11" s="29"/>
      <c r="N11" s="32">
        <f>sheet!H40/sheet!H27</f>
        <v>0.14511675023174966</v>
      </c>
      <c r="O11" s="32">
        <f>sheet!H51/sheet!H27</f>
        <v>0.8548832596419127</v>
      </c>
      <c r="P11" s="32">
        <f>sheet!H40/sheet!H51</f>
        <v>0.16975037070270288</v>
      </c>
      <c r="Q11" s="31">
        <f>Sheet1!H24/Sheet1!H26</f>
        <v>23.175338466710947</v>
      </c>
      <c r="R11" s="31">
        <f>ABS(Sheet2!H20/(Sheet1!H26+Sheet2!H30))</f>
        <v>44.103249772442126</v>
      </c>
      <c r="S11" s="31">
        <f>sheet!H40/Sheet1!H43</f>
        <v>-2.1839420791715813</v>
      </c>
      <c r="T11" s="31">
        <f>Sheet2!H20/sheet!H40</f>
        <v>-0.36593372768085258</v>
      </c>
      <c r="V11" s="31">
        <f>ABS(Sheet1!H15/sheet!H15)</f>
        <v>0.16252001853041817</v>
      </c>
      <c r="W11" s="31">
        <f>Sheet1!H12/sheet!H14</f>
        <v>3.461921183171206</v>
      </c>
      <c r="X11" s="31">
        <f>Sheet1!H12/sheet!H27</f>
        <v>3.9063930601107973E-2</v>
      </c>
      <c r="Y11" s="31">
        <f>Sheet1!H12/(sheet!H18-sheet!H35)</f>
        <v>0.20963507791100852</v>
      </c>
      <c r="AA11" s="17" t="str">
        <f>Sheet1!H43</f>
        <v>-6,729.738</v>
      </c>
      <c r="AB11" s="17" t="str">
        <f>Sheet3!H17</f>
        <v>-6,650.8x</v>
      </c>
      <c r="AC11" s="17" t="str">
        <f>Sheet3!H18</f>
        <v>-1,342.0x</v>
      </c>
      <c r="AD11" s="17" t="str">
        <f>Sheet3!H20</f>
        <v>-61.9x</v>
      </c>
      <c r="AE11" s="17" t="str">
        <f>Sheet3!H21</f>
        <v>19.7x</v>
      </c>
      <c r="AF11" s="17" t="str">
        <f>Sheet3!H22</f>
        <v>322.3x</v>
      </c>
      <c r="AG11" s="17" t="str">
        <f>Sheet3!H24</f>
        <v>802.2x</v>
      </c>
      <c r="AH11" s="17" t="str">
        <f>Sheet3!H25</f>
        <v>21.4x</v>
      </c>
      <c r="AI11" s="17">
        <f>Sheet3!H31</f>
        <v>0</v>
      </c>
      <c r="AK11" s="17">
        <f>Sheet3!H29</f>
        <v>10.1</v>
      </c>
      <c r="AL11" s="17">
        <f>Sheet3!H30</f>
        <v>4</v>
      </c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</row>
    <row r="12" spans="1:62" s="37" customFormat="1" ht="18" x14ac:dyDescent="0.2">
      <c r="A12" s="33">
        <v>2018</v>
      </c>
      <c r="B12" s="34">
        <f>sheet!I18/sheet!I35</f>
        <v>1.2006372171642792</v>
      </c>
      <c r="C12" s="34">
        <f>(sheet!I18-sheet!I15)/sheet!I35</f>
        <v>0.97862874882849116</v>
      </c>
      <c r="D12" s="34">
        <f>sheet!I12/sheet!I35</f>
        <v>0.71919803609304434</v>
      </c>
      <c r="E12" s="34">
        <f>Sheet2!I20/sheet!I35</f>
        <v>-0.22594608152292636</v>
      </c>
      <c r="F12" s="34">
        <f>sheet!I18/sheet!I35</f>
        <v>1.2006372171642792</v>
      </c>
      <c r="G12" s="29"/>
      <c r="H12" s="35">
        <f>Sheet1!I33/sheet!I51</f>
        <v>-0.14564890909398831</v>
      </c>
      <c r="I12" s="35">
        <f>Sheet1!I33/Sheet1!I12</f>
        <v>-1.7850011752850103</v>
      </c>
      <c r="J12" s="35">
        <f>Sheet1!I12/sheet!I27</f>
        <v>6.6064938259282627E-2</v>
      </c>
      <c r="K12" s="35">
        <f>Sheet1!I30/sheet!I27</f>
        <v>-0.11891252684347331</v>
      </c>
      <c r="L12" s="35">
        <f>Sheet1!I38</f>
        <v>-0.16</v>
      </c>
      <c r="M12" s="29"/>
      <c r="N12" s="35">
        <f>sheet!I40/sheet!I27</f>
        <v>0.19034070923351273</v>
      </c>
      <c r="O12" s="35">
        <f>sheet!I51/sheet!I27</f>
        <v>0.80965929076648713</v>
      </c>
      <c r="P12" s="35">
        <f>sheet!I40/sheet!I51</f>
        <v>0.23508741442751957</v>
      </c>
      <c r="Q12" s="34">
        <f>Sheet1!I24/Sheet1!I26</f>
        <v>-259.30953393088106</v>
      </c>
      <c r="R12" s="34">
        <f>ABS(Sheet2!I20/(Sheet1!I26+Sheet2!I30))</f>
        <v>92.802791168835867</v>
      </c>
      <c r="S12" s="34">
        <f>sheet!I40/Sheet1!I43</f>
        <v>-1.8778297792596776</v>
      </c>
      <c r="T12" s="34">
        <f>Sheet2!I20/sheet!I40</f>
        <v>-0.21525113623795603</v>
      </c>
      <c r="U12" s="12"/>
      <c r="V12" s="34">
        <f>ABS(Sheet1!I15/sheet!I15)</f>
        <v>0.79989172506100625</v>
      </c>
      <c r="W12" s="34">
        <f>Sheet1!I12/sheet!I14</f>
        <v>3.971494164912952</v>
      </c>
      <c r="X12" s="34">
        <f>Sheet1!I12/sheet!I27</f>
        <v>6.6064938259282627E-2</v>
      </c>
      <c r="Y12" s="34">
        <f>Sheet1!I12/(sheet!I18-sheet!I35)</f>
        <v>1.8158802955601763</v>
      </c>
      <c r="Z12" s="12"/>
      <c r="AA12" s="36" t="str">
        <f>Sheet1!I43</f>
        <v>-25,384.533</v>
      </c>
      <c r="AB12" s="36" t="str">
        <f>Sheet3!I17</f>
        <v>-217.9x</v>
      </c>
      <c r="AC12" s="36" t="str">
        <f>Sheet3!I18</f>
        <v>-196.5x</v>
      </c>
      <c r="AD12" s="36" t="str">
        <f>Sheet3!I20</f>
        <v>-16.9x</v>
      </c>
      <c r="AE12" s="36" t="str">
        <f>Sheet3!I21</f>
        <v>10.5x</v>
      </c>
      <c r="AF12" s="36" t="str">
        <f>Sheet3!I22</f>
        <v>205.1x</v>
      </c>
      <c r="AG12" s="36" t="str">
        <f>Sheet3!I24</f>
        <v>-246.1x</v>
      </c>
      <c r="AH12" s="36" t="str">
        <f>Sheet3!I25</f>
        <v>11.0x</v>
      </c>
      <c r="AI12" s="36">
        <f>Sheet3!I31</f>
        <v>0</v>
      </c>
      <c r="AK12" s="36">
        <f>Sheet3!I29</f>
        <v>6.7</v>
      </c>
      <c r="AL12" s="36">
        <f>Sheet3!I30</f>
        <v>3</v>
      </c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</row>
    <row r="13" spans="1:62" ht="18" x14ac:dyDescent="0.2">
      <c r="A13" s="30">
        <v>2019</v>
      </c>
      <c r="B13" s="31">
        <f>sheet!J18/sheet!J35</f>
        <v>4.7260940620530389</v>
      </c>
      <c r="C13" s="31">
        <f>(sheet!J18-sheet!J15)/sheet!J35</f>
        <v>4.611812381858341</v>
      </c>
      <c r="D13" s="31">
        <f>sheet!J12/sheet!J35</f>
        <v>3.6038938041149211</v>
      </c>
      <c r="E13" s="31">
        <f>Sheet2!J20/sheet!J35</f>
        <v>-0.39410552608557581</v>
      </c>
      <c r="F13" s="31">
        <f>sheet!J18/sheet!J35</f>
        <v>4.7260940620530389</v>
      </c>
      <c r="G13" s="29"/>
      <c r="H13" s="32">
        <f>Sheet1!J33/sheet!J51</f>
        <v>0.66694453490913153</v>
      </c>
      <c r="I13" s="32">
        <f>Sheet1!J33/Sheet1!J12</f>
        <v>49.116041310882295</v>
      </c>
      <c r="J13" s="32">
        <f>Sheet1!J12/sheet!J27</f>
        <v>1.1361233835422284E-2</v>
      </c>
      <c r="K13" s="32">
        <f>Sheet1!J30/sheet!J27</f>
        <v>0.55757299155844509</v>
      </c>
      <c r="L13" s="32">
        <f>Sheet1!J38</f>
        <v>4.8899999999999997</v>
      </c>
      <c r="M13" s="29"/>
      <c r="N13" s="32">
        <f>sheet!J40/sheet!J27</f>
        <v>0.16332048439496941</v>
      </c>
      <c r="O13" s="32">
        <f>sheet!J51/sheet!J27</f>
        <v>0.83667951560503062</v>
      </c>
      <c r="P13" s="32">
        <f>sheet!J40/sheet!J51</f>
        <v>0.19520076845298043</v>
      </c>
      <c r="Q13" s="31">
        <f>Sheet1!J24/Sheet1!J26</f>
        <v>40.686760120137237</v>
      </c>
      <c r="R13" s="31">
        <f>ABS(Sheet2!J20/(Sheet1!J26+Sheet2!J30))</f>
        <v>10.934572470376207</v>
      </c>
      <c r="S13" s="31">
        <f>sheet!J40/Sheet1!J43</f>
        <v>-2.2833104867548828</v>
      </c>
      <c r="T13" s="31">
        <f>Sheet2!J20/sheet!J40</f>
        <v>-0.38426593176467705</v>
      </c>
      <c r="V13" s="31">
        <f>ABS(Sheet1!J15/sheet!J15)</f>
        <v>1.0868490927499654</v>
      </c>
      <c r="W13" s="31">
        <f>Sheet1!J12/sheet!J14</f>
        <v>5.1207414589240798</v>
      </c>
      <c r="X13" s="31">
        <f>Sheet1!J12/sheet!J27</f>
        <v>1.1361233835422284E-2</v>
      </c>
      <c r="Y13" s="31">
        <f>Sheet1!J12/(sheet!J18-sheet!J35)</f>
        <v>1.9147481875753013E-2</v>
      </c>
      <c r="AA13" s="17" t="str">
        <f>Sheet1!J43</f>
        <v>-194,156.717</v>
      </c>
      <c r="AB13" s="17" t="str">
        <f>Sheet3!J17</f>
        <v>-16.5x</v>
      </c>
      <c r="AC13" s="17" t="str">
        <f>Sheet3!J18</f>
        <v>-15.6x</v>
      </c>
      <c r="AD13" s="17" t="str">
        <f>Sheet3!J20</f>
        <v>4.0x</v>
      </c>
      <c r="AE13" s="17" t="str">
        <f>Sheet3!J21</f>
        <v>0.7x</v>
      </c>
      <c r="AF13" s="17" t="str">
        <f>Sheet3!J22</f>
        <v>55.0x</v>
      </c>
      <c r="AG13" s="17" t="str">
        <f>Sheet3!J24</f>
        <v>2.5x</v>
      </c>
      <c r="AH13" s="17" t="str">
        <f>Sheet3!J25</f>
        <v>1.7x</v>
      </c>
      <c r="AI13" s="17">
        <f>Sheet3!J31</f>
        <v>0</v>
      </c>
      <c r="AK13" s="17">
        <f>Sheet3!J29</f>
        <v>14.6</v>
      </c>
      <c r="AL13" s="17">
        <f>Sheet3!J30</f>
        <v>4</v>
      </c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</row>
    <row r="14" spans="1:62" s="37" customFormat="1" ht="18" x14ac:dyDescent="0.2">
      <c r="A14" s="33">
        <v>2020</v>
      </c>
      <c r="B14" s="34">
        <f>sheet!K18/sheet!K35</f>
        <v>6.6341704036630968</v>
      </c>
      <c r="C14" s="34">
        <f>(sheet!K18-sheet!K15)/sheet!K35</f>
        <v>6.4214297509050455</v>
      </c>
      <c r="D14" s="34">
        <f>sheet!K12/sheet!K35</f>
        <v>5.2120202742978856</v>
      </c>
      <c r="E14" s="34">
        <f>Sheet2!K20/sheet!K35</f>
        <v>-0.70042159555775496</v>
      </c>
      <c r="F14" s="34">
        <f>sheet!K18/sheet!K35</f>
        <v>6.6341704036630968</v>
      </c>
      <c r="G14" s="29"/>
      <c r="H14" s="35">
        <f>Sheet1!K33/sheet!K51</f>
        <v>-4.2816046399833135E-2</v>
      </c>
      <c r="I14" s="35">
        <f>Sheet1!K33/Sheet1!K12</f>
        <v>-1.565465877628154</v>
      </c>
      <c r="J14" s="35">
        <f>Sheet1!K12/sheet!K27</f>
        <v>2.4261015071080007E-2</v>
      </c>
      <c r="K14" s="35">
        <f>Sheet1!K30/sheet!K27</f>
        <v>-3.908745041972389E-2</v>
      </c>
      <c r="L14" s="35">
        <f>Sheet1!K38</f>
        <v>-0.26</v>
      </c>
      <c r="M14" s="29"/>
      <c r="N14" s="35">
        <f>sheet!K40/sheet!K27</f>
        <v>0.11295426770015392</v>
      </c>
      <c r="O14" s="35">
        <f>sheet!K51/sheet!K27</f>
        <v>0.88704573270796327</v>
      </c>
      <c r="P14" s="35">
        <f>sheet!K40/sheet!K51</f>
        <v>0.12733759211639337</v>
      </c>
      <c r="Q14" s="34">
        <f>Sheet1!K24/Sheet1!K26</f>
        <v>-4.9789845889403948</v>
      </c>
      <c r="R14" s="34">
        <f>ABS(Sheet2!K20/(Sheet1!K26+Sheet2!K30))</f>
        <v>7.8670106975985519</v>
      </c>
      <c r="S14" s="34">
        <f>sheet!K40/Sheet1!K43</f>
        <v>-1.2525856306682477</v>
      </c>
      <c r="T14" s="34">
        <f>Sheet2!K20/sheet!K40</f>
        <v>-0.66603069263886638</v>
      </c>
      <c r="U14" s="12"/>
      <c r="V14" s="34">
        <f>ABS(Sheet1!K15/sheet!K15)</f>
        <v>1.6488341420483745</v>
      </c>
      <c r="W14" s="34">
        <f>Sheet1!K12/sheet!K14</f>
        <v>5.2328627944345181</v>
      </c>
      <c r="X14" s="34">
        <f>Sheet1!K12/sheet!K27</f>
        <v>2.4261015071080007E-2</v>
      </c>
      <c r="Y14" s="34">
        <f>Sheet1!K12/(sheet!K18-sheet!K35)</f>
        <v>4.0090514524076096E-2</v>
      </c>
      <c r="Z14" s="12"/>
      <c r="AA14" s="36" t="str">
        <f>Sheet1!K43</f>
        <v>-220,958.278</v>
      </c>
      <c r="AB14" s="36" t="str">
        <f>Sheet3!K17</f>
        <v>-6.3x</v>
      </c>
      <c r="AC14" s="36" t="str">
        <f>Sheet3!K18</f>
        <v>-6.1x</v>
      </c>
      <c r="AD14" s="36" t="str">
        <f>Sheet3!K20</f>
        <v>-2.2x</v>
      </c>
      <c r="AE14" s="36" t="str">
        <f>Sheet3!K21</f>
        <v>0.6x</v>
      </c>
      <c r="AF14" s="36" t="str">
        <f>Sheet3!K22</f>
        <v>30.2x</v>
      </c>
      <c r="AG14" s="36" t="str">
        <f>Sheet3!K24</f>
        <v>24.5x</v>
      </c>
      <c r="AH14" s="36" t="str">
        <f>Sheet3!K25</f>
        <v>1.4x</v>
      </c>
      <c r="AI14" s="36">
        <f>Sheet3!K31</f>
        <v>0</v>
      </c>
      <c r="AK14" s="36">
        <f>Sheet3!K29</f>
        <v>17.399999999999999</v>
      </c>
      <c r="AL14" s="36">
        <f>Sheet3!K30</f>
        <v>4</v>
      </c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</row>
    <row r="15" spans="1:62" ht="18" x14ac:dyDescent="0.2">
      <c r="A15" s="30">
        <v>2021</v>
      </c>
      <c r="B15" s="31">
        <f>sheet!L18/sheet!L35</f>
        <v>19.857613070745966</v>
      </c>
      <c r="C15" s="31">
        <f>(sheet!L18-sheet!L15)/sheet!L35</f>
        <v>19.254335712412644</v>
      </c>
      <c r="D15" s="31">
        <f>sheet!L12/sheet!L35</f>
        <v>16.312747066486576</v>
      </c>
      <c r="E15" s="31">
        <f>Sheet2!L20/sheet!L35</f>
        <v>-2.8252257357108714</v>
      </c>
      <c r="F15" s="31">
        <f>sheet!L18/sheet!L35</f>
        <v>19.857613070745966</v>
      </c>
      <c r="G15" s="29"/>
      <c r="H15" s="32">
        <f>Sheet1!L33/sheet!L51</f>
        <v>-0.29687036287474933</v>
      </c>
      <c r="I15" s="32">
        <f>Sheet1!L33/Sheet1!L12</f>
        <v>-5.3215153937744537</v>
      </c>
      <c r="J15" s="32">
        <f>Sheet1!L12/sheet!L27</f>
        <v>5.3253900489046838E-2</v>
      </c>
      <c r="K15" s="32">
        <f>Sheet1!L30/sheet!L27</f>
        <v>-0.28417629050406096</v>
      </c>
      <c r="L15" s="32">
        <f>Sheet1!L38</f>
        <v>-1.35</v>
      </c>
      <c r="M15" s="29"/>
      <c r="N15" s="32">
        <f>sheet!L40/sheet!L27</f>
        <v>4.5403358938327372E-2</v>
      </c>
      <c r="O15" s="32">
        <f>sheet!L51/sheet!L27</f>
        <v>0.95459664106167275</v>
      </c>
      <c r="P15" s="32">
        <f>sheet!L40/sheet!L51</f>
        <v>4.7562873139623839E-2</v>
      </c>
      <c r="Q15" s="31">
        <f>Sheet1!L24/Sheet1!L26</f>
        <v>-44.780728338095678</v>
      </c>
      <c r="R15" s="31">
        <f>ABS(Sheet2!L20/(Sheet1!L26+Sheet2!L30))</f>
        <v>16.934846727515819</v>
      </c>
      <c r="S15" s="31">
        <f>sheet!L40/Sheet1!L43</f>
        <v>-0.34593433733760021</v>
      </c>
      <c r="T15" s="31">
        <f>Sheet2!L20/sheet!L40</f>
        <v>-2.4205981430213432</v>
      </c>
      <c r="V15" s="31">
        <f>ABS(Sheet1!L15/sheet!L15)</f>
        <v>2.8037619801561333</v>
      </c>
      <c r="W15" s="31">
        <f>Sheet1!L12/sheet!L14</f>
        <v>3.373136314351179</v>
      </c>
      <c r="X15" s="31">
        <f>Sheet1!L12/sheet!L27</f>
        <v>5.3253900489046838E-2</v>
      </c>
      <c r="Y15" s="31">
        <f>Sheet1!L12/(sheet!L18-sheet!L35)</f>
        <v>7.2595078092985418E-2</v>
      </c>
      <c r="AA15" s="17" t="str">
        <f>Sheet1!L43</f>
        <v>-231,979.293</v>
      </c>
      <c r="AB15" s="17" t="str">
        <f>Sheet3!L17</f>
        <v>-2.0x</v>
      </c>
      <c r="AC15" s="17" t="str">
        <f>Sheet3!L18</f>
        <v>-1.8x</v>
      </c>
      <c r="AD15" s="17" t="str">
        <f>Sheet3!L20</f>
        <v>-1.7x</v>
      </c>
      <c r="AE15" s="17" t="str">
        <f>Sheet3!L21</f>
        <v>0.3x</v>
      </c>
      <c r="AF15" s="17" t="str">
        <f>Sheet3!L22</f>
        <v>6.1x</v>
      </c>
      <c r="AG15" s="17" t="str">
        <f>Sheet3!L24</f>
        <v>-3.9x</v>
      </c>
      <c r="AH15" s="17" t="str">
        <f>Sheet3!L25</f>
        <v>1.0x</v>
      </c>
      <c r="AI15" s="17">
        <f>Sheet3!L31</f>
        <v>0</v>
      </c>
      <c r="AK15" s="17">
        <f>Sheet3!L29</f>
        <v>30.8</v>
      </c>
      <c r="AL15" s="17">
        <f>Sheet3!L30</f>
        <v>3</v>
      </c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</row>
    <row r="16" spans="1:62" s="37" customFormat="1" ht="18" x14ac:dyDescent="0.2">
      <c r="A16" s="33">
        <v>2022</v>
      </c>
      <c r="B16" s="34">
        <f>sheet!M18/sheet!M35</f>
        <v>14.095895265935647</v>
      </c>
      <c r="C16" s="34">
        <f>(sheet!M18-sheet!M15)/sheet!M35</f>
        <v>13.544497649450223</v>
      </c>
      <c r="D16" s="34">
        <f>sheet!M12/sheet!M35</f>
        <v>11.225615153648457</v>
      </c>
      <c r="E16" s="34">
        <f>Sheet2!M20/sheet!M35</f>
        <v>-1.3058312362488107</v>
      </c>
      <c r="F16" s="34">
        <f>sheet!M18/sheet!M35</f>
        <v>14.095895265935647</v>
      </c>
      <c r="G16" s="29"/>
      <c r="H16" s="35">
        <f>Sheet1!M33/sheet!M51</f>
        <v>-0.14788722497517956</v>
      </c>
      <c r="I16" s="35">
        <f>Sheet1!M33/Sheet1!M12</f>
        <v>-1.8359810183150072</v>
      </c>
      <c r="J16" s="35">
        <f>Sheet1!M12/sheet!M27</f>
        <v>7.5765307695602024E-2</v>
      </c>
      <c r="K16" s="35">
        <f>Sheet1!M30/sheet!M27</f>
        <v>-0.13910366677592126</v>
      </c>
      <c r="L16" s="35">
        <f>Sheet1!M38</f>
        <v>-0.61</v>
      </c>
      <c r="M16" s="29"/>
      <c r="N16" s="35">
        <f>sheet!M40/sheet!M27</f>
        <v>5.9393623761163195E-2</v>
      </c>
      <c r="O16" s="35">
        <f>sheet!M51/sheet!M27</f>
        <v>0.94060637623883681</v>
      </c>
      <c r="P16" s="35">
        <f>sheet!M40/sheet!M51</f>
        <v>6.3143973144917404E-2</v>
      </c>
      <c r="Q16" s="34">
        <f>Sheet1!M24/Sheet1!M26</f>
        <v>-6.9705817377882404</v>
      </c>
      <c r="R16" s="34">
        <f>ABS(Sheet2!M20/(Sheet1!M26+Sheet2!M30))</f>
        <v>3.9467542588934097</v>
      </c>
      <c r="S16" s="34">
        <f>sheet!M40/Sheet1!M43</f>
        <v>-0.68880624450031946</v>
      </c>
      <c r="T16" s="34">
        <f>Sheet2!M20/sheet!M40</f>
        <v>-1.2346172540421414</v>
      </c>
      <c r="U16" s="12"/>
      <c r="V16" s="34">
        <f>ABS(Sheet1!M15/sheet!M15)</f>
        <v>2.1282515480696835</v>
      </c>
      <c r="W16" s="34">
        <f>Sheet1!M12/sheet!M14</f>
        <v>3.976290450205449</v>
      </c>
      <c r="X16" s="34">
        <f>Sheet1!M12/sheet!M27</f>
        <v>7.5765307695602024E-2</v>
      </c>
      <c r="Y16" s="34">
        <f>Sheet1!M12/(sheet!M18-sheet!M35)</f>
        <v>0.10302677026558893</v>
      </c>
      <c r="Z16" s="12"/>
      <c r="AA16" s="36" t="str">
        <f>Sheet1!M43</f>
        <v>-141,615.046</v>
      </c>
      <c r="AB16" s="36" t="str">
        <f>Sheet3!M17</f>
        <v>1.9x</v>
      </c>
      <c r="AC16" s="36" t="str">
        <f>Sheet3!M18</f>
        <v>1.7x</v>
      </c>
      <c r="AD16" s="36" t="str">
        <f>Sheet3!M20</f>
        <v>NM</v>
      </c>
      <c r="AE16" s="36" t="str">
        <f>Sheet3!M21</f>
        <v>NM</v>
      </c>
      <c r="AF16" s="36" t="str">
        <f>Sheet3!M22</f>
        <v>-2.2x</v>
      </c>
      <c r="AG16" s="36" t="str">
        <f>Sheet3!M24</f>
        <v>-4.0x</v>
      </c>
      <c r="AH16" s="36" t="str">
        <f>Sheet3!M25</f>
        <v>0.6x</v>
      </c>
      <c r="AI16" s="36">
        <f>Sheet3!M31</f>
        <v>0</v>
      </c>
      <c r="AK16" s="36">
        <f>Sheet3!M29</f>
        <v>25.5</v>
      </c>
      <c r="AL16" s="36">
        <f>Sheet3!M30</f>
        <v>5</v>
      </c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</row>
    <row r="17" spans="2:62" x14ac:dyDescent="0.2">
      <c r="G17" s="29"/>
      <c r="K17" s="29"/>
      <c r="M17" s="29"/>
      <c r="R17" s="29"/>
      <c r="S17" s="29"/>
      <c r="AC17" s="38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</row>
    <row r="18" spans="2:62" x14ac:dyDescent="0.2"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</row>
    <row r="19" spans="2:62" x14ac:dyDescent="0.2">
      <c r="E19" s="29"/>
    </row>
    <row r="21" spans="2:62" x14ac:dyDescent="0.2">
      <c r="D21" s="29"/>
    </row>
    <row r="22" spans="2:62" x14ac:dyDescent="0.2">
      <c r="B22" s="28"/>
      <c r="J22" s="29"/>
    </row>
  </sheetData>
  <mergeCells count="5">
    <mergeCell ref="B3:F3"/>
    <mergeCell ref="H3:L3"/>
    <mergeCell ref="N3:T3"/>
    <mergeCell ref="V3:Y3"/>
    <mergeCell ref="AA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Sheet1</vt:lpstr>
      <vt:lpstr>Sheet2</vt:lpstr>
      <vt:lpstr>Sheet3</vt:lpstr>
      <vt:lpstr>Sheet4</vt:lpstr>
    </vt:vector>
  </TitlesOfParts>
  <Company>finbox.io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finbox.io</dc:creator>
  <dc:description/>
  <cp:lastModifiedBy>maher alqarra</cp:lastModifiedBy>
  <dcterms:created xsi:type="dcterms:W3CDTF">2023-04-26T23:22:42Z</dcterms:created>
  <dcterms:modified xsi:type="dcterms:W3CDTF">2023-05-06T16:40:54Z</dcterms:modified>
  <cp:category/>
  <dc:identifier/>
  <cp:version/>
</cp:coreProperties>
</file>