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7" documentId="8_{D4154484-551B-4A22-9F2C-8C2B1206DB14}" xr6:coauthVersionLast="47" xr6:coauthVersionMax="47" xr10:uidLastSave="{9B75C47B-87F2-4F88-BBB4-20A1BDD7F8EA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<sst xmlns="http://schemas.openxmlformats.org/spreadsheetml/2006/main" count="1287" uniqueCount="892">
  <si>
    <t>Canadien Pacifique Kansas City Limited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</si>
  <si>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</si>
  <si>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</si>
  <si>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</si>
  <si>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</si>
  <si>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</si>
  <si>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</si>
  <si>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</si>
  <si>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</si>
  <si>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</si>
  <si>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</si>
  <si>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</si>
  <si>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</si>
  <si>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</si>
  <si>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</si>
  <si>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</si>
  <si>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</si>
  <si>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</si>
  <si>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</si>
  <si>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</si>
  <si>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</si>
  <si>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</si>
  <si>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</si>
  <si>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</si>
  <si>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</si>
  <si>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</si>
  <si>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476,000</t>
  </si>
  <si>
    <t>226,000</t>
  </si>
  <si>
    <t>650,000</t>
  </si>
  <si>
    <t>164,000</t>
  </si>
  <si>
    <t>338,000</t>
  </si>
  <si>
    <t>61,000</t>
  </si>
  <si>
    <t>133,000</t>
  </si>
  <si>
    <t>147,000</t>
  </si>
  <si>
    <t>69,000</t>
  </si>
  <si>
    <t>451,000</t>
  </si>
  <si>
    <t>Short Term Investments</t>
  </si>
  <si>
    <t/>
  </si>
  <si>
    <t>Accounts Receivable, Net</t>
  </si>
  <si>
    <t>388,000</t>
  </si>
  <si>
    <t>513,000</t>
  </si>
  <si>
    <t>460,000</t>
  </si>
  <si>
    <t>429,000</t>
  </si>
  <si>
    <t>511,000</t>
  </si>
  <si>
    <t>647,000</t>
  </si>
  <si>
    <t>611,000</t>
  </si>
  <si>
    <t>637,000</t>
  </si>
  <si>
    <t>594,000</t>
  </si>
  <si>
    <t>758,000</t>
  </si>
  <si>
    <t>Inventory</t>
  </si>
  <si>
    <t>165,000</t>
  </si>
  <si>
    <t>177,000</t>
  </si>
  <si>
    <t>188,000</t>
  </si>
  <si>
    <t>184,000</t>
  </si>
  <si>
    <t>152,000</t>
  </si>
  <si>
    <t>173,000</t>
  </si>
  <si>
    <t>182,000</t>
  </si>
  <si>
    <t>208,000</t>
  </si>
  <si>
    <t>235,000</t>
  </si>
  <si>
    <t>284,000</t>
  </si>
  <si>
    <t>Prepaid Expenses</t>
  </si>
  <si>
    <t>Other Current Assets</t>
  </si>
  <si>
    <t>1,000,000</t>
  </si>
  <si>
    <t>305,000</t>
  </si>
  <si>
    <t>239,000</t>
  </si>
  <si>
    <t>232,000</t>
  </si>
  <si>
    <t>273,000</t>
  </si>
  <si>
    <t>236,000</t>
  </si>
  <si>
    <t>329,000</t>
  </si>
  <si>
    <t>454,000</t>
  </si>
  <si>
    <t>396,000</t>
  </si>
  <si>
    <t>Total Current Assets</t>
  </si>
  <si>
    <t>2,029,000</t>
  </si>
  <si>
    <t>1,221,000</t>
  </si>
  <si>
    <t>1,537,000</t>
  </si>
  <si>
    <t>1,009,000</t>
  </si>
  <si>
    <t>1,274,000</t>
  </si>
  <si>
    <t>1,117,000</t>
  </si>
  <si>
    <t>1,210,000</t>
  </si>
  <si>
    <t>1,321,000</t>
  </si>
  <si>
    <t>1,352,000</t>
  </si>
  <si>
    <t>1,889,000</t>
  </si>
  <si>
    <t>Property Plant And Equipment, Net</t>
  </si>
  <si>
    <t>13,327,000</t>
  </si>
  <si>
    <t>14,438,000</t>
  </si>
  <si>
    <t>16,273,000</t>
  </si>
  <si>
    <t>16,689,000</t>
  </si>
  <si>
    <t>17,016,000</t>
  </si>
  <si>
    <t>18,119,000</t>
  </si>
  <si>
    <t>19,202,000</t>
  </si>
  <si>
    <t>20,422,000</t>
  </si>
  <si>
    <t>21,487,000</t>
  </si>
  <si>
    <t>22,652,000</t>
  </si>
  <si>
    <t>Real Estate Owned</t>
  </si>
  <si>
    <t>Capitalized / Purchased Software</t>
  </si>
  <si>
    <t>Long-term Investments</t>
  </si>
  <si>
    <t>92,000</t>
  </si>
  <si>
    <t>112,000</t>
  </si>
  <si>
    <t>194,000</t>
  </si>
  <si>
    <t>203,000</t>
  </si>
  <si>
    <t>341,000</t>
  </si>
  <si>
    <t>199,000</t>
  </si>
  <si>
    <t>42,518,000</t>
  </si>
  <si>
    <t>45,314,000</t>
  </si>
  <si>
    <t>Goodwill</t>
  </si>
  <si>
    <t>150,000</t>
  </si>
  <si>
    <t>198,000</t>
  </si>
  <si>
    <t>191,000</t>
  </si>
  <si>
    <t>178,000</t>
  </si>
  <si>
    <t>328,000</t>
  </si>
  <si>
    <t>344,000</t>
  </si>
  <si>
    <t>Other Intangibles</t>
  </si>
  <si>
    <t>12,000</t>
  </si>
  <si>
    <t>13,000</t>
  </si>
  <si>
    <t>11,000</t>
  </si>
  <si>
    <t>9,000</t>
  </si>
  <si>
    <t>307,000</t>
  </si>
  <si>
    <t>324,000</t>
  </si>
  <si>
    <t>353,000</t>
  </si>
  <si>
    <t>43,000</t>
  </si>
  <si>
    <t>42,000</t>
  </si>
  <si>
    <t>Other Long-term Assets</t>
  </si>
  <si>
    <t>1,413,000</t>
  </si>
  <si>
    <t>603,000</t>
  </si>
  <si>
    <t>1,464,000</t>
  </si>
  <si>
    <t>1,127,000</t>
  </si>
  <si>
    <t>1,476,000</t>
  </si>
  <si>
    <t>1,314,000</t>
  </si>
  <si>
    <t>1,096,000</t>
  </si>
  <si>
    <t>1,016,000</t>
  </si>
  <si>
    <t>2,449,000</t>
  </si>
  <si>
    <t>3,254,000</t>
  </si>
  <si>
    <t>Total Assets</t>
  </si>
  <si>
    <t>17,023,000</t>
  </si>
  <si>
    <t>16,550,000</t>
  </si>
  <si>
    <t>19,637,000</t>
  </si>
  <si>
    <t>19,221,000</t>
  </si>
  <si>
    <t>20,135,000</t>
  </si>
  <si>
    <t>21,254,000</t>
  </si>
  <si>
    <t>22,367,000</t>
  </si>
  <si>
    <t>23,640,000</t>
  </si>
  <si>
    <t>68,177,000</t>
  </si>
  <si>
    <t>73,495,000</t>
  </si>
  <si>
    <t>Accounts Payable</t>
  </si>
  <si>
    <t>358,000</t>
  </si>
  <si>
    <t>407,000</t>
  </si>
  <si>
    <t>339,000</t>
  </si>
  <si>
    <t>352,000</t>
  </si>
  <si>
    <t>402,000</t>
  </si>
  <si>
    <t>474,000</t>
  </si>
  <si>
    <t>453,000</t>
  </si>
  <si>
    <t>401,000</t>
  </si>
  <si>
    <t>432,000</t>
  </si>
  <si>
    <t>503,000</t>
  </si>
  <si>
    <t>Accrued Expenses</t>
  </si>
  <si>
    <t>590,000</t>
  </si>
  <si>
    <t>567,000</t>
  </si>
  <si>
    <t>658,000</t>
  </si>
  <si>
    <t>606,000</t>
  </si>
  <si>
    <t>555,000</t>
  </si>
  <si>
    <t>695,000</t>
  </si>
  <si>
    <t>709,000</t>
  </si>
  <si>
    <t>685,000</t>
  </si>
  <si>
    <t>678,000</t>
  </si>
  <si>
    <t>652,000</t>
  </si>
  <si>
    <t>Short-term Borrowings</t>
  </si>
  <si>
    <t>Current Portion of LT Debt</t>
  </si>
  <si>
    <t>189,000</t>
  </si>
  <si>
    <t>134,000</t>
  </si>
  <si>
    <t>90,000</t>
  </si>
  <si>
    <t>94,000</t>
  </si>
  <si>
    <t>801,000</t>
  </si>
  <si>
    <t>506,000</t>
  </si>
  <si>
    <t>599,000</t>
  </si>
  <si>
    <t>1,178,000</t>
  </si>
  <si>
    <t>1,446,000</t>
  </si>
  <si>
    <t>1,502,000</t>
  </si>
  <si>
    <t>Current Portion of Capital Lease Obligations</t>
  </si>
  <si>
    <t>71,000</t>
  </si>
  <si>
    <t>163,000</t>
  </si>
  <si>
    <t>76,000</t>
  </si>
  <si>
    <t>Other Current Liabilities</t>
  </si>
  <si>
    <t>241,000</t>
  </si>
  <si>
    <t>303,000</t>
  </si>
  <si>
    <t>360,000</t>
  </si>
  <si>
    <t>295,000</t>
  </si>
  <si>
    <t>280,000</t>
  </si>
  <si>
    <t>462,000</t>
  </si>
  <si>
    <t>318,000</t>
  </si>
  <si>
    <t>440,000</t>
  </si>
  <si>
    <t>480,000</t>
  </si>
  <si>
    <t>Total Current Liabilities</t>
  </si>
  <si>
    <t>1,378,000</t>
  </si>
  <si>
    <t>1,411,000</t>
  </si>
  <si>
    <t>1,447,000</t>
  </si>
  <si>
    <t>1,347,000</t>
  </si>
  <si>
    <t>1,984,000</t>
  </si>
  <si>
    <t>1,955,000</t>
  </si>
  <si>
    <t>2,292,000</t>
  </si>
  <si>
    <t>2,653,000</t>
  </si>
  <si>
    <t>3,159,000</t>
  </si>
  <si>
    <t>3,213,000</t>
  </si>
  <si>
    <t>Long-term Debt</t>
  </si>
  <si>
    <t>4,650,000</t>
  </si>
  <si>
    <t>5,650,000</t>
  </si>
  <si>
    <t>8,927,000</t>
  </si>
  <si>
    <t>8,659,000</t>
  </si>
  <si>
    <t>7,413,000</t>
  </si>
  <si>
    <t>8,030,000</t>
  </si>
  <si>
    <t>8,007,000</t>
  </si>
  <si>
    <t>8,450,000</t>
  </si>
  <si>
    <t>18,541,000</t>
  </si>
  <si>
    <t>18,111,000</t>
  </si>
  <si>
    <t>Capital Leases</t>
  </si>
  <si>
    <t>160,000</t>
  </si>
  <si>
    <t>436,000</t>
  </si>
  <si>
    <t>383,000</t>
  </si>
  <si>
    <t>260,000</t>
  </si>
  <si>
    <t>Other Non-current Liabilities</t>
  </si>
  <si>
    <t>3,898,000</t>
  </si>
  <si>
    <t>3,879,000</t>
  </si>
  <si>
    <t>4,467,000</t>
  </si>
  <si>
    <t>4,589,000</t>
  </si>
  <si>
    <t>4,301,000</t>
  </si>
  <si>
    <t>4,473,000</t>
  </si>
  <si>
    <t>4,563,000</t>
  </si>
  <si>
    <t>4,835,000</t>
  </si>
  <si>
    <t>12,388,000</t>
  </si>
  <si>
    <t>13,053,000</t>
  </si>
  <si>
    <t>Total Liabilities</t>
  </si>
  <si>
    <t>9,926,000</t>
  </si>
  <si>
    <t>10,940,000</t>
  </si>
  <si>
    <t>14,841,000</t>
  </si>
  <si>
    <t>14,595,000</t>
  </si>
  <si>
    <t>13,698,000</t>
  </si>
  <si>
    <t>14,618,000</t>
  </si>
  <si>
    <t>15,298,000</t>
  </si>
  <si>
    <t>16,321,000</t>
  </si>
  <si>
    <t>34,348,000</t>
  </si>
  <si>
    <t>34,609,000</t>
  </si>
  <si>
    <t>Common Stock</t>
  </si>
  <si>
    <t>2,240,000</t>
  </si>
  <si>
    <t>2,185,000</t>
  </si>
  <si>
    <t>2,058,000</t>
  </si>
  <si>
    <t>2,002,000</t>
  </si>
  <si>
    <t>2,032,000</t>
  </si>
  <si>
    <t>1,993,000</t>
  </si>
  <si>
    <t>1,983,000</t>
  </si>
  <si>
    <t>25,475,000</t>
  </si>
  <si>
    <t>25,516,000</t>
  </si>
  <si>
    <t>Additional Paid In Capital</t>
  </si>
  <si>
    <t>34,000</t>
  </si>
  <si>
    <t>36,000</t>
  </si>
  <si>
    <t>52,000</t>
  </si>
  <si>
    <t>48,000</t>
  </si>
  <si>
    <t>55,000</t>
  </si>
  <si>
    <t>66,000</t>
  </si>
  <si>
    <t>78,000</t>
  </si>
  <si>
    <t>Retained Earnings</t>
  </si>
  <si>
    <t>6,326,000</t>
  </si>
  <si>
    <t>5,608,000</t>
  </si>
  <si>
    <t>4,172,000</t>
  </si>
  <si>
    <t>4,371,000</t>
  </si>
  <si>
    <t>6,103,000</t>
  </si>
  <si>
    <t>6,635,000</t>
  </si>
  <si>
    <t>7,550,000</t>
  </si>
  <si>
    <t>8,095,000</t>
  </si>
  <si>
    <t>10,391,000</t>
  </si>
  <si>
    <t>13,201,000</t>
  </si>
  <si>
    <t>Treasury Stock</t>
  </si>
  <si>
    <t>Other Common Equity Adj</t>
  </si>
  <si>
    <t>-1,503,000</t>
  </si>
  <si>
    <t>-2,219,000</t>
  </si>
  <si>
    <t>-1,477,000</t>
  </si>
  <si>
    <t>-1,799,000</t>
  </si>
  <si>
    <t>-1,741,000</t>
  </si>
  <si>
    <t>-2,043,000</t>
  </si>
  <si>
    <t>-2,522,000</t>
  </si>
  <si>
    <t>-2,814,000</t>
  </si>
  <si>
    <t>-2,103,000</t>
  </si>
  <si>
    <t>91,000</t>
  </si>
  <si>
    <t>Common Equity</t>
  </si>
  <si>
    <t>7,097,000</t>
  </si>
  <si>
    <t>5,610,000</t>
  </si>
  <si>
    <t>4,796,000</t>
  </si>
  <si>
    <t>4,626,000</t>
  </si>
  <si>
    <t>6,437,000</t>
  </si>
  <si>
    <t>6,636,000</t>
  </si>
  <si>
    <t>7,069,000</t>
  </si>
  <si>
    <t>7,319,000</t>
  </si>
  <si>
    <t>33,829,000</t>
  </si>
  <si>
    <t>38,886,000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</si>
  <si>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</si>
  <si>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</si>
  <si>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</si>
  <si>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</si>
  <si>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</si>
  <si>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</si>
  <si>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</si>
  <si>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4,839,000</t>
  </si>
  <si>
    <t>5,784,000</t>
  </si>
  <si>
    <t>9,017,000</t>
  </si>
  <si>
    <t>8,753,000</t>
  </si>
  <si>
    <t>8,214,000</t>
  </si>
  <si>
    <t>8,696,000</t>
  </si>
  <si>
    <t>9,111,000</t>
  </si>
  <si>
    <t>10,082,000</t>
  </si>
  <si>
    <t>20,410,000</t>
  </si>
  <si>
    <t>19,921,000</t>
  </si>
  <si>
    <t>Income Statement</t>
  </si>
  <si>
    <t>Revenue</t>
  </si>
  <si>
    <t>6,133,000</t>
  </si>
  <si>
    <t>6,620,000</t>
  </si>
  <si>
    <t>6,712,000</t>
  </si>
  <si>
    <t>6,232,000</t>
  </si>
  <si>
    <t>6,554,000</t>
  </si>
  <si>
    <t>7,316,000</t>
  </si>
  <si>
    <t>7,792,000</t>
  </si>
  <si>
    <t>7,710,000</t>
  </si>
  <si>
    <t>7,995,000</t>
  </si>
  <si>
    <t>8,814,000</t>
  </si>
  <si>
    <t>Revenue Growth (YoY)</t>
  </si>
  <si>
    <t>7.7%</t>
  </si>
  <si>
    <t>7.9%</t>
  </si>
  <si>
    <t>1.4%</t>
  </si>
  <si>
    <t>-7.2%</t>
  </si>
  <si>
    <t>5.2%</t>
  </si>
  <si>
    <t>11.6%</t>
  </si>
  <si>
    <t>6.5%</t>
  </si>
  <si>
    <t>-1.1%</t>
  </si>
  <si>
    <t>3.7%</t>
  </si>
  <si>
    <t>10.2%</t>
  </si>
  <si>
    <t>Cost of Revenues</t>
  </si>
  <si>
    <t>-3,620,000</t>
  </si>
  <si>
    <t>-3,639,000</t>
  </si>
  <si>
    <t>-3,425,000</t>
  </si>
  <si>
    <t>-2,898,000</t>
  </si>
  <si>
    <t>-2,979,000</t>
  </si>
  <si>
    <t>-3,281,000</t>
  </si>
  <si>
    <t>-3,448,000</t>
  </si>
  <si>
    <t>-3,278,000</t>
  </si>
  <si>
    <t>-3,280,000</t>
  </si>
  <si>
    <t>-4,014,000</t>
  </si>
  <si>
    <t>Gross Profit</t>
  </si>
  <si>
    <t>2,513,000</t>
  </si>
  <si>
    <t>2,981,000</t>
  </si>
  <si>
    <t>3,287,000</t>
  </si>
  <si>
    <t>3,334,000</t>
  </si>
  <si>
    <t>3,575,000</t>
  </si>
  <si>
    <t>4,035,000</t>
  </si>
  <si>
    <t>4,344,000</t>
  </si>
  <si>
    <t>4,432,000</t>
  </si>
  <si>
    <t>4,715,000</t>
  </si>
  <si>
    <t>4,800,000</t>
  </si>
  <si>
    <t>Gross Profit Margin</t>
  </si>
  <si>
    <t>41.0%</t>
  </si>
  <si>
    <t>45.0%</t>
  </si>
  <si>
    <t>49.0%</t>
  </si>
  <si>
    <t>53.5%</t>
  </si>
  <si>
    <t>54.5%</t>
  </si>
  <si>
    <t>55.2%</t>
  </si>
  <si>
    <t>55.7%</t>
  </si>
  <si>
    <t>57.5%</t>
  </si>
  <si>
    <t>59.0%</t>
  </si>
  <si>
    <t>R&amp;D Expenses</t>
  </si>
  <si>
    <t>-84,000</t>
  </si>
  <si>
    <t>-70,000</t>
  </si>
  <si>
    <t>-69,000</t>
  </si>
  <si>
    <t>-63,000</t>
  </si>
  <si>
    <t>-55,000</t>
  </si>
  <si>
    <t>-49,000</t>
  </si>
  <si>
    <t>-44,000</t>
  </si>
  <si>
    <t>Selling, General &amp; Admin Expenses</t>
  </si>
  <si>
    <t>Other Inc / (Exp)</t>
  </si>
  <si>
    <t>-1,026,000</t>
  </si>
  <si>
    <t>-591,000</t>
  </si>
  <si>
    <t>-865,000</t>
  </si>
  <si>
    <t>-648,000</t>
  </si>
  <si>
    <t>-549,000</t>
  </si>
  <si>
    <t>-945,000</t>
  </si>
  <si>
    <t>-706,000</t>
  </si>
  <si>
    <t>-772,000</t>
  </si>
  <si>
    <t>-655,000</t>
  </si>
  <si>
    <t>-3,000</t>
  </si>
  <si>
    <t>Operating Expenses</t>
  </si>
  <si>
    <t>-1,110,000</t>
  </si>
  <si>
    <t>-661,000</t>
  </si>
  <si>
    <t>-934,000</t>
  </si>
  <si>
    <t>-711,000</t>
  </si>
  <si>
    <t>-604,000</t>
  </si>
  <si>
    <t>-994,000</t>
  </si>
  <si>
    <t>-750,000</t>
  </si>
  <si>
    <t>Operating Income</t>
  </si>
  <si>
    <t>1,403,000</t>
  </si>
  <si>
    <t>2,320,000</t>
  </si>
  <si>
    <t>2,353,000</t>
  </si>
  <si>
    <t>2,623,000</t>
  </si>
  <si>
    <t>2,971,000</t>
  </si>
  <si>
    <t>3,041,000</t>
  </si>
  <si>
    <t>3,594,000</t>
  </si>
  <si>
    <t>3,660,000</t>
  </si>
  <si>
    <t>4,060,000</t>
  </si>
  <si>
    <t>4,797,000</t>
  </si>
  <si>
    <t>Net Interest Expenses</t>
  </si>
  <si>
    <t>-278,000</t>
  </si>
  <si>
    <t>-282,000</t>
  </si>
  <si>
    <t>-394,000</t>
  </si>
  <si>
    <t>-471,000</t>
  </si>
  <si>
    <t>-473,000</t>
  </si>
  <si>
    <t>-453,000</t>
  </si>
  <si>
    <t>-448,000</t>
  </si>
  <si>
    <t>-458,000</t>
  </si>
  <si>
    <t>-440,000</t>
  </si>
  <si>
    <t>-652,000</t>
  </si>
  <si>
    <t>EBT, Incl. Unusual Items</t>
  </si>
  <si>
    <t>1,125,000</t>
  </si>
  <si>
    <t>2,038,000</t>
  </si>
  <si>
    <t>1,959,000</t>
  </si>
  <si>
    <t>2,152,000</t>
  </si>
  <si>
    <t>2,498,000</t>
  </si>
  <si>
    <t>2,588,000</t>
  </si>
  <si>
    <t>3,146,000</t>
  </si>
  <si>
    <t>3,202,000</t>
  </si>
  <si>
    <t>3,620,000</t>
  </si>
  <si>
    <t>4,145,000</t>
  </si>
  <si>
    <t>Earnings of Discontinued Ops.</t>
  </si>
  <si>
    <t>Income Tax Expense</t>
  </si>
  <si>
    <t>-250,000</t>
  </si>
  <si>
    <t>-562,000</t>
  </si>
  <si>
    <t>-607,000</t>
  </si>
  <si>
    <t>-553,000</t>
  </si>
  <si>
    <t>-93,000</t>
  </si>
  <si>
    <t>-637,000</t>
  </si>
  <si>
    <t>-758,000</t>
  </si>
  <si>
    <t>-768,000</t>
  </si>
  <si>
    <t>-628,000</t>
  </si>
  <si>
    <t>Net Income to Company</t>
  </si>
  <si>
    <t>875,000</t>
  </si>
  <si>
    <t>1,599,000</t>
  </si>
  <si>
    <t>2,405,000</t>
  </si>
  <si>
    <t>1,951,000</t>
  </si>
  <si>
    <t>2,440,000</t>
  </si>
  <si>
    <t>2,444,000</t>
  </si>
  <si>
    <t>2,852,000</t>
  </si>
  <si>
    <t>3,517,000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</si>
  <si>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</si>
  <si>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</si>
  <si>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</si>
  <si>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</si>
  <si>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</si>
  <si>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</si>
  <si>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</si>
  <si>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874,500</t>
  </si>
  <si>
    <t>864,000</t>
  </si>
  <si>
    <t>798,500</t>
  </si>
  <si>
    <t>748,000</t>
  </si>
  <si>
    <t>729,500</t>
  </si>
  <si>
    <t>714,500</t>
  </si>
  <si>
    <t>693,800</t>
  </si>
  <si>
    <t>677,200</t>
  </si>
  <si>
    <t>679,700</t>
  </si>
  <si>
    <t>930,000</t>
  </si>
  <si>
    <t>Weighted Average Diluted Shares Out.</t>
  </si>
  <si>
    <t>882,500</t>
  </si>
  <si>
    <t>872,000</t>
  </si>
  <si>
    <t>805,000</t>
  </si>
  <si>
    <t>752,500</t>
  </si>
  <si>
    <t>731,500</t>
  </si>
  <si>
    <t>716,500</t>
  </si>
  <si>
    <t>696,300</t>
  </si>
  <si>
    <t>679,900</t>
  </si>
  <si>
    <t>682,800</t>
  </si>
  <si>
    <t>932,900</t>
  </si>
  <si>
    <t>EBITDA</t>
  </si>
  <si>
    <t>2,338,000</t>
  </si>
  <si>
    <t>2,817,000</t>
  </si>
  <si>
    <t>3,115,000</t>
  </si>
  <si>
    <t>3,155,000</t>
  </si>
  <si>
    <t>3,399,000</t>
  </si>
  <si>
    <t>3,862,000</t>
  </si>
  <si>
    <t>4,167,000</t>
  </si>
  <si>
    <t>4,587,000</t>
  </si>
  <si>
    <t>4,667,000</t>
  </si>
  <si>
    <t>EBIT</t>
  </si>
  <si>
    <t>1,857,000</t>
  </si>
  <si>
    <t>2,335,000</t>
  </si>
  <si>
    <t>2,589,000</t>
  </si>
  <si>
    <t>2,578,000</t>
  </si>
  <si>
    <t>2,793,000</t>
  </si>
  <si>
    <t>3,215,000</t>
  </si>
  <si>
    <t>3,505,000</t>
  </si>
  <si>
    <t>3,653,000</t>
  </si>
  <si>
    <t>3,776,000</t>
  </si>
  <si>
    <t>3,814,000</t>
  </si>
  <si>
    <t>Revenue (Reported)</t>
  </si>
  <si>
    <t>Operating Income (Reported)</t>
  </si>
  <si>
    <t>1,420,000</t>
  </si>
  <si>
    <t>2,339,000</t>
  </si>
  <si>
    <t>2,688,000</t>
  </si>
  <si>
    <t>2,411,000</t>
  </si>
  <si>
    <t>2,519,000</t>
  </si>
  <si>
    <t>2,831,000</t>
  </si>
  <si>
    <t>3,124,000</t>
  </si>
  <si>
    <t>3,311,000</t>
  </si>
  <si>
    <t>3,206,000</t>
  </si>
  <si>
    <t>3,329,000</t>
  </si>
  <si>
    <t>Operating Income (Adjusted)</t>
  </si>
  <si>
    <t>Cash Flow Statement</t>
  </si>
  <si>
    <t>Depreciation &amp; Amortization (CF)</t>
  </si>
  <si>
    <t>481,000</t>
  </si>
  <si>
    <t>482,000</t>
  </si>
  <si>
    <t>526,000</t>
  </si>
  <si>
    <t>577,000</t>
  </si>
  <si>
    <t>662,000</t>
  </si>
  <si>
    <t>779,000</t>
  </si>
  <si>
    <t>811,000</t>
  </si>
  <si>
    <t>853,000</t>
  </si>
  <si>
    <t>Amortization of Deferred Charges (CF)</t>
  </si>
  <si>
    <t>84,000</t>
  </si>
  <si>
    <t>70,000</t>
  </si>
  <si>
    <t>63,000</t>
  </si>
  <si>
    <t>49,000</t>
  </si>
  <si>
    <t>44,000</t>
  </si>
  <si>
    <t>Stock-Based Comp</t>
  </si>
  <si>
    <t>110,000</t>
  </si>
  <si>
    <t>51,000</t>
  </si>
  <si>
    <t>35,000</t>
  </si>
  <si>
    <t>75,000</t>
  </si>
  <si>
    <t>170,000</t>
  </si>
  <si>
    <t>131,000</t>
  </si>
  <si>
    <t>113,000</t>
  </si>
  <si>
    <t>Change In Accounts Receivable</t>
  </si>
  <si>
    <t>-29,000</t>
  </si>
  <si>
    <t>-112,000</t>
  </si>
  <si>
    <t>80,000</t>
  </si>
  <si>
    <t>-91,000</t>
  </si>
  <si>
    <t>-107,000</t>
  </si>
  <si>
    <t>27,000</t>
  </si>
  <si>
    <t>-61,000</t>
  </si>
  <si>
    <t>32,000</t>
  </si>
  <si>
    <t>-147,000</t>
  </si>
  <si>
    <t>Change In Inventories</t>
  </si>
  <si>
    <t>-19,000</t>
  </si>
  <si>
    <t>7,000</t>
  </si>
  <si>
    <t>15,000</t>
  </si>
  <si>
    <t>14,000</t>
  </si>
  <si>
    <t>-11,000</t>
  </si>
  <si>
    <t>-8,000</t>
  </si>
  <si>
    <t>-15,000</t>
  </si>
  <si>
    <t>-14,000</t>
  </si>
  <si>
    <t>-27,000</t>
  </si>
  <si>
    <t>Change in Other Net Operating Assets</t>
  </si>
  <si>
    <t>5,000</t>
  </si>
  <si>
    <t>-75,000</t>
  </si>
  <si>
    <t>-18,000</t>
  </si>
  <si>
    <t>-26,000</t>
  </si>
  <si>
    <t>30,000</t>
  </si>
  <si>
    <t>-24,000</t>
  </si>
  <si>
    <t>-5,000</t>
  </si>
  <si>
    <t>24,000</t>
  </si>
  <si>
    <t>-13,000</t>
  </si>
  <si>
    <t>Other Operating Activities</t>
  </si>
  <si>
    <t>461,000</t>
  </si>
  <si>
    <t>296,000</t>
  </si>
  <si>
    <t>-241,000</t>
  </si>
  <si>
    <t>-811,000</t>
  </si>
  <si>
    <t>-284,000</t>
  </si>
  <si>
    <t>-510,000</t>
  </si>
  <si>
    <t>-148,000</t>
  </si>
  <si>
    <t>-154,000</t>
  </si>
  <si>
    <t>Cash from Operations</t>
  </si>
  <si>
    <t>1,950,000</t>
  </si>
  <si>
    <t>2,123,000</t>
  </si>
  <si>
    <t>2,459,000</t>
  </si>
  <si>
    <t>2,089,000</t>
  </si>
  <si>
    <t>2,182,000</t>
  </si>
  <si>
    <t>2,712,000</t>
  </si>
  <si>
    <t>2,990,000</t>
  </si>
  <si>
    <t>2,802,000</t>
  </si>
  <si>
    <t>3,688,000</t>
  </si>
  <si>
    <t>4,142,000</t>
  </si>
  <si>
    <t>Capital Expenditures</t>
  </si>
  <si>
    <t>-1,151,000</t>
  </si>
  <si>
    <t>-1,449,000</t>
  </si>
  <si>
    <t>-1,522,000</t>
  </si>
  <si>
    <t>-1,182,000</t>
  </si>
  <si>
    <t>-1,340,000</t>
  </si>
  <si>
    <t>-1,551,000</t>
  </si>
  <si>
    <t>-1,647,000</t>
  </si>
  <si>
    <t>-1,671,000</t>
  </si>
  <si>
    <t>-1,532,000</t>
  </si>
  <si>
    <t>-1,557,000</t>
  </si>
  <si>
    <t>Cash Acquisitions</t>
  </si>
  <si>
    <t>-174,000</t>
  </si>
  <si>
    <t>-379,000</t>
  </si>
  <si>
    <t>Other Investing Activities</t>
  </si>
  <si>
    <t>-446,000</t>
  </si>
  <si>
    <t>288,000</t>
  </si>
  <si>
    <t>399,000</t>
  </si>
  <si>
    <t>45,000</t>
  </si>
  <si>
    <t>93,000</t>
  </si>
  <si>
    <t>18,000</t>
  </si>
  <si>
    <t>20,000</t>
  </si>
  <si>
    <t>-12,198,000</t>
  </si>
  <si>
    <t>Cash from Investing</t>
  </si>
  <si>
    <t>-1,597,000</t>
  </si>
  <si>
    <t>-1,161,000</t>
  </si>
  <si>
    <t>-1,123,000</t>
  </si>
  <si>
    <t>-1,069,000</t>
  </si>
  <si>
    <t>-1,295,000</t>
  </si>
  <si>
    <t>-1,458,000</t>
  </si>
  <si>
    <t>-1,803,000</t>
  </si>
  <si>
    <t>-2,030,000</t>
  </si>
  <si>
    <t>-13,730,000</t>
  </si>
  <si>
    <t>-1,496,000</t>
  </si>
  <si>
    <t>Dividends Paid (Ex Special Dividends)</t>
  </si>
  <si>
    <t>-244,000</t>
  </si>
  <si>
    <t>-226,000</t>
  </si>
  <si>
    <t>-255,000</t>
  </si>
  <si>
    <t>-310,000</t>
  </si>
  <si>
    <t>-348,000</t>
  </si>
  <si>
    <t>-412,000</t>
  </si>
  <si>
    <t>-467,000</t>
  </si>
  <si>
    <t>-507,000</t>
  </si>
  <si>
    <t>-707,000</t>
  </si>
  <si>
    <t>Special Dividend Paid</t>
  </si>
  <si>
    <t>Long-Term Debt Issued</t>
  </si>
  <si>
    <t>3,411,000</t>
  </si>
  <si>
    <t>638,000</t>
  </si>
  <si>
    <t>397,000</t>
  </si>
  <si>
    <t>958,000</t>
  </si>
  <si>
    <t>11,306,000</t>
  </si>
  <si>
    <t>Long-Term Debt Repaid</t>
  </si>
  <si>
    <t>-56,000</t>
  </si>
  <si>
    <t>-183,000</t>
  </si>
  <si>
    <t>-505,000</t>
  </si>
  <si>
    <t>-38,000</t>
  </si>
  <si>
    <t>-32,000</t>
  </si>
  <si>
    <t>-753,000</t>
  </si>
  <si>
    <t>-500,000</t>
  </si>
  <si>
    <t>-359,000</t>
  </si>
  <si>
    <t>-1,207,000</t>
  </si>
  <si>
    <t>Repurchase of Common Stock</t>
  </si>
  <si>
    <t>-2,050,000</t>
  </si>
  <si>
    <t>-2,787,000</t>
  </si>
  <si>
    <t>-1,210,000</t>
  </si>
  <si>
    <t>-381,000</t>
  </si>
  <si>
    <t>-1,103,000</t>
  </si>
  <si>
    <t>-1,134,000</t>
  </si>
  <si>
    <t>-1,509,000</t>
  </si>
  <si>
    <t>Other Financing Activities</t>
  </si>
  <si>
    <t>847,000</t>
  </si>
  <si>
    <t>-850,000</t>
  </si>
  <si>
    <t>10,000</t>
  </si>
  <si>
    <t>23,000</t>
  </si>
  <si>
    <t>538,000</t>
  </si>
  <si>
    <t>-504,000</t>
  </si>
  <si>
    <t>-383,000</t>
  </si>
  <si>
    <t>Cash from Financing</t>
  </si>
  <si>
    <t>-220,000</t>
  </si>
  <si>
    <t>-1,630,000</t>
  </si>
  <si>
    <t>-957,000</t>
  </si>
  <si>
    <t>-1,493,000</t>
  </si>
  <si>
    <t>-700,000</t>
  </si>
  <si>
    <t>-1,542,000</t>
  </si>
  <si>
    <t>-1,111,000</t>
  </si>
  <si>
    <t>-764,000</t>
  </si>
  <si>
    <t>9,936,000</t>
  </si>
  <si>
    <t>-2,297,000</t>
  </si>
  <si>
    <t>Beginning Cash (CF)</t>
  </si>
  <si>
    <t>333,000</t>
  </si>
  <si>
    <t>82,000</t>
  </si>
  <si>
    <t>Foreign Exchange Rate Adjustments</t>
  </si>
  <si>
    <t>-4,000</t>
  </si>
  <si>
    <t>6,000</t>
  </si>
  <si>
    <t>41,000</t>
  </si>
  <si>
    <t>Additions / Reductions</t>
  </si>
  <si>
    <t>-257,000</t>
  </si>
  <si>
    <t>379,000</t>
  </si>
  <si>
    <t>187,000</t>
  </si>
  <si>
    <t>-288,000</t>
  </si>
  <si>
    <t>8,000</t>
  </si>
  <si>
    <t>-106,000</t>
  </si>
  <si>
    <t>349,000</t>
  </si>
  <si>
    <t>Ending Cash (CF)</t>
  </si>
  <si>
    <t>Levered Free Cash Flow</t>
  </si>
  <si>
    <t>799,000</t>
  </si>
  <si>
    <t>674,000</t>
  </si>
  <si>
    <t>937,000</t>
  </si>
  <si>
    <t>907,000</t>
  </si>
  <si>
    <t>842,000</t>
  </si>
  <si>
    <t>1,161,000</t>
  </si>
  <si>
    <t>1,343,000</t>
  </si>
  <si>
    <t>1,131,000</t>
  </si>
  <si>
    <t>2,156,000</t>
  </si>
  <si>
    <t>2,585,000</t>
  </si>
  <si>
    <t>Cash Interest Paid</t>
  </si>
  <si>
    <t>309,000</t>
  </si>
  <si>
    <t>336,000</t>
  </si>
  <si>
    <t>488,000</t>
  </si>
  <si>
    <t>475,000</t>
  </si>
  <si>
    <t>463,000</t>
  </si>
  <si>
    <t>444,000</t>
  </si>
  <si>
    <t>443,000</t>
  </si>
  <si>
    <t>426,000</t>
  </si>
  <si>
    <t>641,000</t>
  </si>
  <si>
    <t>Valuation Ratios</t>
  </si>
  <si>
    <t>Price Close (Split Adjusted)</t>
  </si>
  <si>
    <t>Market Cap</t>
  </si>
  <si>
    <t>28,180,795.671</t>
  </si>
  <si>
    <t>38,057,605.727</t>
  </si>
  <si>
    <t>27,013,025.154</t>
  </si>
  <si>
    <t>28,027,143.6</t>
  </si>
  <si>
    <t>33,298,505.139</t>
  </si>
  <si>
    <t>34,476,054.149</t>
  </si>
  <si>
    <t>45,404,478.656</t>
  </si>
  <si>
    <t>59,302,600.306</t>
  </si>
  <si>
    <t>84,572,587.295</t>
  </si>
  <si>
    <t>93,895,974.189</t>
  </si>
  <si>
    <t>Total Enterprise Value (TEV)</t>
  </si>
  <si>
    <t>32,619,795.671</t>
  </si>
  <si>
    <t>42,626,605.727</t>
  </si>
  <si>
    <t>35,097,025.154</t>
  </si>
  <si>
    <t>36,947,143.6</t>
  </si>
  <si>
    <t>41,348,505.139</t>
  </si>
  <si>
    <t>42,612,054.149</t>
  </si>
  <si>
    <t>54,612,478.656</t>
  </si>
  <si>
    <t>69,271,600.306</t>
  </si>
  <si>
    <t>94,799,587.295</t>
  </si>
  <si>
    <t>114,612,974.189</t>
  </si>
  <si>
    <t>Enterprise Value (EV)</t>
  </si>
  <si>
    <t>32,442,795.671</t>
  </si>
  <si>
    <t>42,519,605.727</t>
  </si>
  <si>
    <t>34,953,025.154</t>
  </si>
  <si>
    <t>36,778,143.6</t>
  </si>
  <si>
    <t>41,163,505.139</t>
  </si>
  <si>
    <t>42,411,054.149</t>
  </si>
  <si>
    <t>54,397,478.656</t>
  </si>
  <si>
    <t>69,048,600.306</t>
  </si>
  <si>
    <t>94,594,587.295</t>
  </si>
  <si>
    <t>68,418,974.189</t>
  </si>
  <si>
    <t>EV/EBITDA</t>
  </si>
  <si>
    <t>15.0x</t>
  </si>
  <si>
    <t>16.0x</t>
  </si>
  <si>
    <t>11.1x</t>
  </si>
  <si>
    <t>11.9x</t>
  </si>
  <si>
    <t>12.5x</t>
  </si>
  <si>
    <t>11.7x</t>
  </si>
  <si>
    <t>13.1x</t>
  </si>
  <si>
    <t>15.9x</t>
  </si>
  <si>
    <t>20.7x</t>
  </si>
  <si>
    <t>15.3x</t>
  </si>
  <si>
    <t>EV / EBIT</t>
  </si>
  <si>
    <t>19.3x</t>
  </si>
  <si>
    <t>19.5x</t>
  </si>
  <si>
    <t>13.3x</t>
  </si>
  <si>
    <t>14.5x</t>
  </si>
  <si>
    <t>15.2x</t>
  </si>
  <si>
    <t>14.2x</t>
  </si>
  <si>
    <t>15.5x</t>
  </si>
  <si>
    <t>19.1x</t>
  </si>
  <si>
    <t>24.8x</t>
  </si>
  <si>
    <t>18.6x</t>
  </si>
  <si>
    <t>EV / LTM EBITDA - CAPEX</t>
  </si>
  <si>
    <t>28.8x</t>
  </si>
  <si>
    <t>31.0x</t>
  </si>
  <si>
    <t>21.5x</t>
  </si>
  <si>
    <t>21.1x</t>
  </si>
  <si>
    <t>19.4x</t>
  </si>
  <si>
    <t>20.2x</t>
  </si>
  <si>
    <t>21.4x</t>
  </si>
  <si>
    <t>27.7x</t>
  </si>
  <si>
    <t>30.1x</t>
  </si>
  <si>
    <t>22.6x</t>
  </si>
  <si>
    <t>EV / Free Cash Flow</t>
  </si>
  <si>
    <t>98.0x</t>
  </si>
  <si>
    <t>35.2x</t>
  </si>
  <si>
    <t>22.5x</t>
  </si>
  <si>
    <t>37.8x</t>
  </si>
  <si>
    <t>26.8x</t>
  </si>
  <si>
    <t>29.5x</t>
  </si>
  <si>
    <t>28.7x</t>
  </si>
  <si>
    <t>41.8x</t>
  </si>
  <si>
    <t>39.4x</t>
  </si>
  <si>
    <t>56.4x</t>
  </si>
  <si>
    <t>EV / Invested Capital</t>
  </si>
  <si>
    <t>3.0x</t>
  </si>
  <si>
    <t>3.6x</t>
  </si>
  <si>
    <t>2.8x</t>
  </si>
  <si>
    <t>2.7x</t>
  </si>
  <si>
    <t>3.3x</t>
  </si>
  <si>
    <t>3.9x</t>
  </si>
  <si>
    <t>4.8x</t>
  </si>
  <si>
    <t>2.0x</t>
  </si>
  <si>
    <t>EV / Revenue</t>
  </si>
  <si>
    <t>5.4x</t>
  </si>
  <si>
    <t>6.6x</t>
  </si>
  <si>
    <t>5.2x</t>
  </si>
  <si>
    <t>5.9x</t>
  </si>
  <si>
    <t>6.4x</t>
  </si>
  <si>
    <t>6.0x</t>
  </si>
  <si>
    <t>7.0x</t>
  </si>
  <si>
    <t>8.9x</t>
  </si>
  <si>
    <t>8.2x</t>
  </si>
  <si>
    <t>P/E Ratio</t>
  </si>
  <si>
    <t>34.9x</t>
  </si>
  <si>
    <t>34.4x</t>
  </si>
  <si>
    <t>18.2x</t>
  </si>
  <si>
    <t>18.3x</t>
  </si>
  <si>
    <t>18.4x</t>
  </si>
  <si>
    <t>14.4x</t>
  </si>
  <si>
    <t>19.6x</t>
  </si>
  <si>
    <t>25.7x</t>
  </si>
  <si>
    <t>27.1x</t>
  </si>
  <si>
    <t>33.8x</t>
  </si>
  <si>
    <t>Price/Book</t>
  </si>
  <si>
    <t>4.7x</t>
  </si>
  <si>
    <t>6.8x</t>
  </si>
  <si>
    <t>6.3x</t>
  </si>
  <si>
    <t>7.8x</t>
  </si>
  <si>
    <t>2.5x</t>
  </si>
  <si>
    <t>Price / Operating Cash Flow</t>
  </si>
  <si>
    <t>17.9x</t>
  </si>
  <si>
    <t>10.8x</t>
  </si>
  <si>
    <t>13.7x</t>
  </si>
  <si>
    <t>15.7x</t>
  </si>
  <si>
    <t>20.8x</t>
  </si>
  <si>
    <t>Price / LTM Sales</t>
  </si>
  <si>
    <t>4.0x</t>
  </si>
  <si>
    <t>4.5x</t>
  </si>
  <si>
    <t>5.1x</t>
  </si>
  <si>
    <t>4.9x</t>
  </si>
  <si>
    <t>7.6x</t>
  </si>
  <si>
    <t>10.6x</t>
  </si>
  <si>
    <t>11.2x</t>
  </si>
  <si>
    <t>Altman Z-Score</t>
  </si>
  <si>
    <t>Piotroski Score</t>
  </si>
  <si>
    <t>Dividend Per Share</t>
  </si>
  <si>
    <t>Dividend Yield</t>
  </si>
  <si>
    <t>0.5%</t>
  </si>
  <si>
    <t>0.7%</t>
  </si>
  <si>
    <t>0.8%</t>
  </si>
  <si>
    <t>1.1%</t>
  </si>
  <si>
    <t>1.0%</t>
  </si>
  <si>
    <t>0.9%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</si>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</sst>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937D312-D4A0-335E-F577-77FB01A398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N10" sqref="N10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61</v>
      </c>
      <c r="D17" s="3" t="s">
        <v>62</v>
      </c>
      <c r="E17" s="3" t="s">
        <v>63</v>
      </c>
      <c r="F17" s="3" t="s">
        <v>64</v>
      </c>
      <c r="G17" s="3" t="s">
        <v>65</v>
      </c>
      <c r="H17" s="3" t="s">
        <v>66</v>
      </c>
      <c r="I17" s="3" t="s">
        <v>67</v>
      </c>
      <c r="J17" s="3" t="s">
        <v>59</v>
      </c>
      <c r="K17" s="3" t="s">
        <v>68</v>
      </c>
      <c r="L17" s="3" t="s">
        <v>69</v>
      </c>
      <c r="M17" s="3" t="s">
        <v>70</v>
      </c>
    </row>
    <row r="18" spans="3:13" ht="12.75" x14ac:dyDescent="0.2">
      <c r="C18" s="3" t="s">
        <v>71</v>
      </c>
      <c r="D18" s="3" t="s">
        <v>72</v>
      </c>
      <c r="E18" s="3" t="s">
        <v>73</v>
      </c>
      <c r="F18" s="3" t="s">
        <v>74</v>
      </c>
      <c r="G18" s="3" t="s">
        <v>75</v>
      </c>
      <c r="H18" s="3" t="s">
        <v>76</v>
      </c>
      <c r="I18" s="3" t="s">
        <v>77</v>
      </c>
      <c r="J18" s="3" t="s">
        <v>78</v>
      </c>
      <c r="K18" s="3" t="s">
        <v>79</v>
      </c>
      <c r="L18" s="3" t="s">
        <v>80</v>
      </c>
      <c r="M18" s="3" t="s">
        <v>81</v>
      </c>
    </row>
    <row r="19" spans="3:13" ht="12.75" x14ac:dyDescent="0.2"/>
    <row r="20" spans="3:13" ht="12.75" x14ac:dyDescent="0.2">
      <c r="C20" s="3" t="s">
        <v>82</v>
      </c>
      <c r="D20" s="3" t="s">
        <v>83</v>
      </c>
      <c r="E20" s="3" t="s">
        <v>84</v>
      </c>
      <c r="F20" s="3" t="s">
        <v>85</v>
      </c>
      <c r="G20" s="3" t="s">
        <v>86</v>
      </c>
      <c r="H20" s="3" t="s">
        <v>87</v>
      </c>
      <c r="I20" s="3" t="s">
        <v>88</v>
      </c>
      <c r="J20" s="3" t="s">
        <v>89</v>
      </c>
      <c r="K20" s="3" t="s">
        <v>90</v>
      </c>
      <c r="L20" s="3" t="s">
        <v>91</v>
      </c>
      <c r="M20" s="3" t="s">
        <v>92</v>
      </c>
    </row>
    <row r="21" spans="3:13" ht="12.75" x14ac:dyDescent="0.2">
      <c r="C21" s="3" t="s">
        <v>93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94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95</v>
      </c>
      <c r="D23" s="3" t="s">
        <v>96</v>
      </c>
      <c r="E23" s="3" t="s">
        <v>97</v>
      </c>
      <c r="F23" s="3" t="s">
        <v>54</v>
      </c>
      <c r="G23" s="3" t="s">
        <v>98</v>
      </c>
      <c r="H23" s="3" t="s">
        <v>56</v>
      </c>
      <c r="I23" s="3" t="s">
        <v>99</v>
      </c>
      <c r="J23" s="3" t="s">
        <v>100</v>
      </c>
      <c r="K23" s="3" t="s">
        <v>101</v>
      </c>
      <c r="L23" s="3" t="s">
        <v>102</v>
      </c>
      <c r="M23" s="3" t="s">
        <v>103</v>
      </c>
    </row>
    <row r="24" spans="3:13" ht="12.75" x14ac:dyDescent="0.2">
      <c r="C24" s="3" t="s">
        <v>104</v>
      </c>
      <c r="D24" s="3" t="s">
        <v>105</v>
      </c>
      <c r="E24" s="3" t="s">
        <v>29</v>
      </c>
      <c r="F24" s="3" t="s">
        <v>106</v>
      </c>
      <c r="G24" s="3" t="s">
        <v>107</v>
      </c>
      <c r="H24" s="3" t="s">
        <v>108</v>
      </c>
      <c r="I24" s="3" t="s">
        <v>98</v>
      </c>
      <c r="J24" s="3" t="s">
        <v>98</v>
      </c>
      <c r="K24" s="3" t="s">
        <v>68</v>
      </c>
      <c r="L24" s="3" t="s">
        <v>109</v>
      </c>
      <c r="M24" s="3" t="s">
        <v>110</v>
      </c>
    </row>
    <row r="25" spans="3:13" ht="12.75" x14ac:dyDescent="0.2">
      <c r="C25" s="3" t="s">
        <v>111</v>
      </c>
      <c r="D25" s="3" t="s">
        <v>112</v>
      </c>
      <c r="E25" s="3" t="s">
        <v>112</v>
      </c>
      <c r="F25" s="3" t="s">
        <v>113</v>
      </c>
      <c r="G25" s="3" t="s">
        <v>114</v>
      </c>
      <c r="H25" s="3" t="s">
        <v>115</v>
      </c>
      <c r="I25" s="3" t="s">
        <v>116</v>
      </c>
      <c r="J25" s="3" t="s">
        <v>117</v>
      </c>
      <c r="K25" s="3" t="s">
        <v>118</v>
      </c>
      <c r="L25" s="3" t="s">
        <v>119</v>
      </c>
      <c r="M25" s="3" t="s">
        <v>120</v>
      </c>
    </row>
    <row r="26" spans="3:13" ht="12.75" x14ac:dyDescent="0.2">
      <c r="C26" s="3" t="s">
        <v>121</v>
      </c>
      <c r="D26" s="3" t="s">
        <v>122</v>
      </c>
      <c r="E26" s="3" t="s">
        <v>123</v>
      </c>
      <c r="F26" s="3" t="s">
        <v>124</v>
      </c>
      <c r="G26" s="3" t="s">
        <v>125</v>
      </c>
      <c r="H26" s="3" t="s">
        <v>126</v>
      </c>
      <c r="I26" s="3" t="s">
        <v>127</v>
      </c>
      <c r="J26" s="3" t="s">
        <v>128</v>
      </c>
      <c r="K26" s="3" t="s">
        <v>129</v>
      </c>
      <c r="L26" s="3" t="s">
        <v>130</v>
      </c>
      <c r="M26" s="3" t="s">
        <v>131</v>
      </c>
    </row>
    <row r="27" spans="3:13" ht="12.75" x14ac:dyDescent="0.2">
      <c r="C27" s="3" t="s">
        <v>132</v>
      </c>
      <c r="D27" s="3" t="s">
        <v>133</v>
      </c>
      <c r="E27" s="3" t="s">
        <v>134</v>
      </c>
      <c r="F27" s="3" t="s">
        <v>135</v>
      </c>
      <c r="G27" s="3" t="s">
        <v>136</v>
      </c>
      <c r="H27" s="3" t="s">
        <v>137</v>
      </c>
      <c r="I27" s="3" t="s">
        <v>138</v>
      </c>
      <c r="J27" s="3" t="s">
        <v>139</v>
      </c>
      <c r="K27" s="3" t="s">
        <v>140</v>
      </c>
      <c r="L27" s="3" t="s">
        <v>141</v>
      </c>
      <c r="M27" s="3" t="s">
        <v>142</v>
      </c>
    </row>
    <row r="28" spans="3:13" ht="12.75" x14ac:dyDescent="0.2"/>
    <row r="29" spans="3:13" ht="12.75" x14ac:dyDescent="0.2">
      <c r="C29" s="3" t="s">
        <v>143</v>
      </c>
      <c r="D29" s="3" t="s">
        <v>144</v>
      </c>
      <c r="E29" s="3" t="s">
        <v>145</v>
      </c>
      <c r="F29" s="3" t="s">
        <v>146</v>
      </c>
      <c r="G29" s="3" t="s">
        <v>147</v>
      </c>
      <c r="H29" s="3" t="s">
        <v>148</v>
      </c>
      <c r="I29" s="3" t="s">
        <v>149</v>
      </c>
      <c r="J29" s="3" t="s">
        <v>150</v>
      </c>
      <c r="K29" s="3" t="s">
        <v>151</v>
      </c>
      <c r="L29" s="3" t="s">
        <v>152</v>
      </c>
      <c r="M29" s="3" t="s">
        <v>153</v>
      </c>
    </row>
    <row r="30" spans="3:13" ht="12.75" x14ac:dyDescent="0.2">
      <c r="C30" s="3" t="s">
        <v>154</v>
      </c>
      <c r="D30" s="3" t="s">
        <v>155</v>
      </c>
      <c r="E30" s="3" t="s">
        <v>156</v>
      </c>
      <c r="F30" s="3" t="s">
        <v>157</v>
      </c>
      <c r="G30" s="3" t="s">
        <v>158</v>
      </c>
      <c r="H30" s="3" t="s">
        <v>159</v>
      </c>
      <c r="I30" s="3" t="s">
        <v>160</v>
      </c>
      <c r="J30" s="3" t="s">
        <v>161</v>
      </c>
      <c r="K30" s="3" t="s">
        <v>162</v>
      </c>
      <c r="L30" s="3" t="s">
        <v>163</v>
      </c>
      <c r="M30" s="3" t="s">
        <v>164</v>
      </c>
    </row>
    <row r="31" spans="3:13" ht="12.75" x14ac:dyDescent="0.2">
      <c r="C31" s="3" t="s">
        <v>165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166</v>
      </c>
      <c r="D32" s="3" t="s">
        <v>167</v>
      </c>
      <c r="E32" s="3" t="s">
        <v>168</v>
      </c>
      <c r="F32" s="3" t="s">
        <v>169</v>
      </c>
      <c r="G32" s="3" t="s">
        <v>170</v>
      </c>
      <c r="H32" s="3" t="s">
        <v>171</v>
      </c>
      <c r="I32" s="3" t="s">
        <v>172</v>
      </c>
      <c r="J32" s="3" t="s">
        <v>173</v>
      </c>
      <c r="K32" s="3" t="s">
        <v>174</v>
      </c>
      <c r="L32" s="3" t="s">
        <v>175</v>
      </c>
      <c r="M32" s="3" t="s">
        <v>176</v>
      </c>
    </row>
    <row r="33" spans="3:13" ht="12.75" x14ac:dyDescent="0.2">
      <c r="C33" s="3" t="s">
        <v>177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34</v>
      </c>
      <c r="K33" s="3" t="s">
        <v>178</v>
      </c>
      <c r="L33" s="3" t="s">
        <v>179</v>
      </c>
      <c r="M33" s="3" t="s">
        <v>180</v>
      </c>
    </row>
    <row r="34" spans="3:13" ht="12.75" x14ac:dyDescent="0.2">
      <c r="C34" s="3" t="s">
        <v>181</v>
      </c>
      <c r="D34" s="3" t="s">
        <v>182</v>
      </c>
      <c r="E34" s="3" t="s">
        <v>183</v>
      </c>
      <c r="F34" s="3" t="s">
        <v>184</v>
      </c>
      <c r="G34" s="3" t="s">
        <v>185</v>
      </c>
      <c r="H34" s="3" t="s">
        <v>27</v>
      </c>
      <c r="I34" s="3" t="s">
        <v>186</v>
      </c>
      <c r="J34" s="3" t="s">
        <v>187</v>
      </c>
      <c r="K34" s="3" t="s">
        <v>188</v>
      </c>
      <c r="L34" s="3" t="s">
        <v>189</v>
      </c>
      <c r="M34" s="3" t="s">
        <v>190</v>
      </c>
    </row>
    <row r="35" spans="3:13" ht="12.75" x14ac:dyDescent="0.2">
      <c r="C35" s="3" t="s">
        <v>191</v>
      </c>
      <c r="D35" s="3" t="s">
        <v>192</v>
      </c>
      <c r="E35" s="3" t="s">
        <v>193</v>
      </c>
      <c r="F35" s="3" t="s">
        <v>194</v>
      </c>
      <c r="G35" s="3" t="s">
        <v>195</v>
      </c>
      <c r="H35" s="3" t="s">
        <v>196</v>
      </c>
      <c r="I35" s="3" t="s">
        <v>197</v>
      </c>
      <c r="J35" s="3" t="s">
        <v>198</v>
      </c>
      <c r="K35" s="3" t="s">
        <v>199</v>
      </c>
      <c r="L35" s="3" t="s">
        <v>200</v>
      </c>
      <c r="M35" s="3" t="s">
        <v>201</v>
      </c>
    </row>
    <row r="36" spans="3:13" ht="12.75" x14ac:dyDescent="0.2"/>
    <row r="37" spans="3:13" ht="12.75" x14ac:dyDescent="0.2">
      <c r="C37" s="3" t="s">
        <v>202</v>
      </c>
      <c r="D37" s="3" t="s">
        <v>203</v>
      </c>
      <c r="E37" s="3" t="s">
        <v>204</v>
      </c>
      <c r="F37" s="3" t="s">
        <v>205</v>
      </c>
      <c r="G37" s="3" t="s">
        <v>206</v>
      </c>
      <c r="H37" s="3" t="s">
        <v>207</v>
      </c>
      <c r="I37" s="3" t="s">
        <v>208</v>
      </c>
      <c r="J37" s="3" t="s">
        <v>209</v>
      </c>
      <c r="K37" s="3" t="s">
        <v>210</v>
      </c>
      <c r="L37" s="3" t="s">
        <v>211</v>
      </c>
      <c r="M37" s="3" t="s">
        <v>212</v>
      </c>
    </row>
    <row r="38" spans="3:13" ht="12.75" x14ac:dyDescent="0.2">
      <c r="C38" s="3" t="s">
        <v>213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214</v>
      </c>
      <c r="J38" s="3" t="s">
        <v>215</v>
      </c>
      <c r="K38" s="3" t="s">
        <v>216</v>
      </c>
      <c r="L38" s="3" t="s">
        <v>217</v>
      </c>
      <c r="M38" s="3" t="s">
        <v>65</v>
      </c>
    </row>
    <row r="39" spans="3:13" ht="12.75" x14ac:dyDescent="0.2">
      <c r="C39" s="3" t="s">
        <v>218</v>
      </c>
      <c r="D39" s="3" t="s">
        <v>219</v>
      </c>
      <c r="E39" s="3" t="s">
        <v>220</v>
      </c>
      <c r="F39" s="3" t="s">
        <v>221</v>
      </c>
      <c r="G39" s="3" t="s">
        <v>222</v>
      </c>
      <c r="H39" s="3" t="s">
        <v>223</v>
      </c>
      <c r="I39" s="3" t="s">
        <v>224</v>
      </c>
      <c r="J39" s="3" t="s">
        <v>225</v>
      </c>
      <c r="K39" s="3" t="s">
        <v>226</v>
      </c>
      <c r="L39" s="3" t="s">
        <v>227</v>
      </c>
      <c r="M39" s="3" t="s">
        <v>228</v>
      </c>
    </row>
    <row r="40" spans="3:13" ht="12.75" x14ac:dyDescent="0.2">
      <c r="C40" s="3" t="s">
        <v>229</v>
      </c>
      <c r="D40" s="3" t="s">
        <v>230</v>
      </c>
      <c r="E40" s="3" t="s">
        <v>231</v>
      </c>
      <c r="F40" s="3" t="s">
        <v>232</v>
      </c>
      <c r="G40" s="3" t="s">
        <v>233</v>
      </c>
      <c r="H40" s="3" t="s">
        <v>234</v>
      </c>
      <c r="I40" s="3" t="s">
        <v>235</v>
      </c>
      <c r="J40" s="3" t="s">
        <v>236</v>
      </c>
      <c r="K40" s="3" t="s">
        <v>237</v>
      </c>
      <c r="L40" s="3" t="s">
        <v>238</v>
      </c>
      <c r="M40" s="3" t="s">
        <v>239</v>
      </c>
    </row>
    <row r="41" spans="3:13" ht="12.75" x14ac:dyDescent="0.2"/>
    <row r="42" spans="3:13" ht="12.75" x14ac:dyDescent="0.2">
      <c r="C42" s="3" t="s">
        <v>240</v>
      </c>
      <c r="D42" s="3" t="s">
        <v>241</v>
      </c>
      <c r="E42" s="3" t="s">
        <v>242</v>
      </c>
      <c r="F42" s="3" t="s">
        <v>243</v>
      </c>
      <c r="G42" s="3" t="s">
        <v>244</v>
      </c>
      <c r="H42" s="3" t="s">
        <v>245</v>
      </c>
      <c r="I42" s="3" t="s">
        <v>244</v>
      </c>
      <c r="J42" s="3" t="s">
        <v>246</v>
      </c>
      <c r="K42" s="3" t="s">
        <v>247</v>
      </c>
      <c r="L42" s="3" t="s">
        <v>248</v>
      </c>
      <c r="M42" s="3" t="s">
        <v>249</v>
      </c>
    </row>
    <row r="43" spans="3:13" ht="12.75" x14ac:dyDescent="0.2">
      <c r="C43" s="3" t="s">
        <v>250</v>
      </c>
      <c r="D43" s="3" t="s">
        <v>251</v>
      </c>
      <c r="E43" s="3" t="s">
        <v>252</v>
      </c>
      <c r="F43" s="3" t="s">
        <v>119</v>
      </c>
      <c r="G43" s="3" t="s">
        <v>253</v>
      </c>
      <c r="H43" s="3" t="s">
        <v>119</v>
      </c>
      <c r="I43" s="3" t="s">
        <v>120</v>
      </c>
      <c r="J43" s="3" t="s">
        <v>254</v>
      </c>
      <c r="K43" s="3" t="s">
        <v>255</v>
      </c>
      <c r="L43" s="3" t="s">
        <v>256</v>
      </c>
      <c r="M43" s="3" t="s">
        <v>257</v>
      </c>
    </row>
    <row r="44" spans="3:13" ht="12.75" x14ac:dyDescent="0.2">
      <c r="C44" s="3" t="s">
        <v>258</v>
      </c>
      <c r="D44" s="3" t="s">
        <v>259</v>
      </c>
      <c r="E44" s="3" t="s">
        <v>260</v>
      </c>
      <c r="F44" s="3" t="s">
        <v>261</v>
      </c>
      <c r="G44" s="3" t="s">
        <v>262</v>
      </c>
      <c r="H44" s="3" t="s">
        <v>263</v>
      </c>
      <c r="I44" s="3" t="s">
        <v>264</v>
      </c>
      <c r="J44" s="3" t="s">
        <v>265</v>
      </c>
      <c r="K44" s="3" t="s">
        <v>266</v>
      </c>
      <c r="L44" s="3" t="s">
        <v>267</v>
      </c>
      <c r="M44" s="3" t="s">
        <v>268</v>
      </c>
    </row>
    <row r="45" spans="3:13" ht="12.75" x14ac:dyDescent="0.2">
      <c r="C45" s="3" t="s">
        <v>269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270</v>
      </c>
      <c r="D46" s="3" t="s">
        <v>271</v>
      </c>
      <c r="E46" s="3" t="s">
        <v>272</v>
      </c>
      <c r="F46" s="3" t="s">
        <v>273</v>
      </c>
      <c r="G46" s="3" t="s">
        <v>274</v>
      </c>
      <c r="H46" s="3" t="s">
        <v>275</v>
      </c>
      <c r="I46" s="3" t="s">
        <v>276</v>
      </c>
      <c r="J46" s="3" t="s">
        <v>277</v>
      </c>
      <c r="K46" s="3" t="s">
        <v>278</v>
      </c>
      <c r="L46" s="3" t="s">
        <v>279</v>
      </c>
      <c r="M46" s="3" t="s">
        <v>280</v>
      </c>
    </row>
    <row r="47" spans="3:13" ht="12.75" x14ac:dyDescent="0.2">
      <c r="C47" s="3" t="s">
        <v>281</v>
      </c>
      <c r="D47" s="3" t="s">
        <v>282</v>
      </c>
      <c r="E47" s="3" t="s">
        <v>283</v>
      </c>
      <c r="F47" s="3" t="s">
        <v>284</v>
      </c>
      <c r="G47" s="3" t="s">
        <v>285</v>
      </c>
      <c r="H47" s="3" t="s">
        <v>286</v>
      </c>
      <c r="I47" s="3" t="s">
        <v>287</v>
      </c>
      <c r="J47" s="3" t="s">
        <v>288</v>
      </c>
      <c r="K47" s="3" t="s">
        <v>289</v>
      </c>
      <c r="L47" s="3" t="s">
        <v>290</v>
      </c>
      <c r="M47" s="3" t="s">
        <v>291</v>
      </c>
    </row>
    <row r="48" spans="3:13" ht="12.75" x14ac:dyDescent="0.2">
      <c r="C48" s="3" t="s">
        <v>292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293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294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295</v>
      </c>
      <c r="D51" s="3" t="s">
        <v>282</v>
      </c>
      <c r="E51" s="3" t="s">
        <v>283</v>
      </c>
      <c r="F51" s="3" t="s">
        <v>284</v>
      </c>
      <c r="G51" s="3" t="s">
        <v>285</v>
      </c>
      <c r="H51" s="3" t="s">
        <v>286</v>
      </c>
      <c r="I51" s="3" t="s">
        <v>287</v>
      </c>
      <c r="J51" s="3" t="s">
        <v>288</v>
      </c>
      <c r="K51" s="3" t="s">
        <v>289</v>
      </c>
      <c r="L51" s="3" t="s">
        <v>290</v>
      </c>
      <c r="M51" s="3" t="s">
        <v>291</v>
      </c>
    </row>
    <row r="52" spans="3:13" ht="12.75" x14ac:dyDescent="0.2"/>
    <row r="53" spans="3:13" ht="12.75" x14ac:dyDescent="0.2">
      <c r="C53" s="3" t="s">
        <v>296</v>
      </c>
      <c r="D53" s="3" t="s">
        <v>133</v>
      </c>
      <c r="E53" s="3" t="s">
        <v>134</v>
      </c>
      <c r="F53" s="3" t="s">
        <v>135</v>
      </c>
      <c r="G53" s="3" t="s">
        <v>136</v>
      </c>
      <c r="H53" s="3" t="s">
        <v>137</v>
      </c>
      <c r="I53" s="3" t="s">
        <v>138</v>
      </c>
      <c r="J53" s="3" t="s">
        <v>139</v>
      </c>
      <c r="K53" s="3" t="s">
        <v>140</v>
      </c>
      <c r="L53" s="3" t="s">
        <v>141</v>
      </c>
      <c r="M53" s="3" t="s">
        <v>142</v>
      </c>
    </row>
    <row r="54" spans="3:13" ht="12.75" x14ac:dyDescent="0.2"/>
    <row r="55" spans="3:13" ht="12.75" x14ac:dyDescent="0.2">
      <c r="C55" s="3" t="s">
        <v>297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298</v>
      </c>
      <c r="D56" s="3" t="s">
        <v>299</v>
      </c>
      <c r="E56" s="3" t="s">
        <v>300</v>
      </c>
      <c r="F56" s="3" t="s">
        <v>301</v>
      </c>
      <c r="G56" s="3" t="s">
        <v>302</v>
      </c>
      <c r="H56" s="3" t="s">
        <v>303</v>
      </c>
      <c r="I56" s="3" t="s">
        <v>304</v>
      </c>
      <c r="J56" s="3" t="s">
        <v>305</v>
      </c>
      <c r="K56" s="3" t="s">
        <v>306</v>
      </c>
      <c r="L56" s="3" t="s">
        <v>307</v>
      </c>
      <c r="M56" s="3" t="s">
        <v>308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0905-C466-4464-89A4-F81995B75145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309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310</v>
      </c>
      <c r="D12" s="3" t="s">
        <v>311</v>
      </c>
      <c r="E12" s="3" t="s">
        <v>312</v>
      </c>
      <c r="F12" s="3" t="s">
        <v>313</v>
      </c>
      <c r="G12" s="3" t="s">
        <v>314</v>
      </c>
      <c r="H12" s="3" t="s">
        <v>315</v>
      </c>
      <c r="I12" s="3" t="s">
        <v>316</v>
      </c>
      <c r="J12" s="3" t="s">
        <v>317</v>
      </c>
      <c r="K12" s="3" t="s">
        <v>318</v>
      </c>
      <c r="L12" s="3" t="s">
        <v>319</v>
      </c>
      <c r="M12" s="3" t="s">
        <v>320</v>
      </c>
    </row>
    <row r="13" spans="3:13" x14ac:dyDescent="0.2">
      <c r="C13" s="3" t="s">
        <v>321</v>
      </c>
      <c r="D13" s="3" t="s">
        <v>322</v>
      </c>
      <c r="E13" s="3" t="s">
        <v>323</v>
      </c>
      <c r="F13" s="3" t="s">
        <v>324</v>
      </c>
      <c r="G13" s="3" t="s">
        <v>325</v>
      </c>
      <c r="H13" s="3" t="s">
        <v>326</v>
      </c>
      <c r="I13" s="3" t="s">
        <v>327</v>
      </c>
      <c r="J13" s="3" t="s">
        <v>328</v>
      </c>
      <c r="K13" s="3" t="s">
        <v>329</v>
      </c>
      <c r="L13" s="3" t="s">
        <v>330</v>
      </c>
      <c r="M13" s="3" t="s">
        <v>331</v>
      </c>
    </row>
    <row r="15" spans="3:13" x14ac:dyDescent="0.2">
      <c r="C15" s="3" t="s">
        <v>332</v>
      </c>
      <c r="D15" s="3" t="s">
        <v>333</v>
      </c>
      <c r="E15" s="3" t="s">
        <v>334</v>
      </c>
      <c r="F15" s="3" t="s">
        <v>335</v>
      </c>
      <c r="G15" s="3" t="s">
        <v>336</v>
      </c>
      <c r="H15" s="3" t="s">
        <v>337</v>
      </c>
      <c r="I15" s="3" t="s">
        <v>338</v>
      </c>
      <c r="J15" s="3" t="s">
        <v>339</v>
      </c>
      <c r="K15" s="3" t="s">
        <v>340</v>
      </c>
      <c r="L15" s="3" t="s">
        <v>341</v>
      </c>
      <c r="M15" s="3" t="s">
        <v>342</v>
      </c>
    </row>
    <row r="16" spans="3:13" x14ac:dyDescent="0.2">
      <c r="C16" s="3" t="s">
        <v>343</v>
      </c>
      <c r="D16" s="3" t="s">
        <v>344</v>
      </c>
      <c r="E16" s="3" t="s">
        <v>345</v>
      </c>
      <c r="F16" s="3" t="s">
        <v>346</v>
      </c>
      <c r="G16" s="3" t="s">
        <v>347</v>
      </c>
      <c r="H16" s="3" t="s">
        <v>348</v>
      </c>
      <c r="I16" s="3" t="s">
        <v>349</v>
      </c>
      <c r="J16" s="3" t="s">
        <v>350</v>
      </c>
      <c r="K16" s="3" t="s">
        <v>351</v>
      </c>
      <c r="L16" s="3" t="s">
        <v>352</v>
      </c>
      <c r="M16" s="3" t="s">
        <v>353</v>
      </c>
    </row>
    <row r="17" spans="3:13" x14ac:dyDescent="0.2">
      <c r="C17" s="3" t="s">
        <v>354</v>
      </c>
      <c r="D17" s="3" t="s">
        <v>355</v>
      </c>
      <c r="E17" s="3" t="s">
        <v>356</v>
      </c>
      <c r="F17" s="3" t="s">
        <v>357</v>
      </c>
      <c r="G17" s="3" t="s">
        <v>358</v>
      </c>
      <c r="H17" s="3" t="s">
        <v>359</v>
      </c>
      <c r="I17" s="3" t="s">
        <v>360</v>
      </c>
      <c r="J17" s="3" t="s">
        <v>361</v>
      </c>
      <c r="K17" s="3" t="s">
        <v>362</v>
      </c>
      <c r="L17" s="3" t="s">
        <v>363</v>
      </c>
      <c r="M17" s="3" t="s">
        <v>359</v>
      </c>
    </row>
    <row r="19" spans="3:13" x14ac:dyDescent="0.2">
      <c r="C19" s="3" t="s">
        <v>364</v>
      </c>
      <c r="D19" s="3" t="s">
        <v>365</v>
      </c>
      <c r="E19" s="3" t="s">
        <v>366</v>
      </c>
      <c r="F19" s="3" t="s">
        <v>367</v>
      </c>
      <c r="G19" s="3" t="s">
        <v>368</v>
      </c>
      <c r="H19" s="3" t="s">
        <v>369</v>
      </c>
      <c r="I19" s="3" t="s">
        <v>370</v>
      </c>
      <c r="J19" s="3" t="s">
        <v>371</v>
      </c>
      <c r="K19" s="3">
        <v>0</v>
      </c>
      <c r="L19" s="3">
        <v>0</v>
      </c>
      <c r="M19" s="3">
        <v>0</v>
      </c>
    </row>
    <row r="20" spans="3:13" x14ac:dyDescent="0.2">
      <c r="C20" s="3" t="s">
        <v>372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373</v>
      </c>
      <c r="D22" s="3" t="s">
        <v>374</v>
      </c>
      <c r="E22" s="3" t="s">
        <v>375</v>
      </c>
      <c r="F22" s="3" t="s">
        <v>376</v>
      </c>
      <c r="G22" s="3" t="s">
        <v>377</v>
      </c>
      <c r="H22" s="3" t="s">
        <v>378</v>
      </c>
      <c r="I22" s="3" t="s">
        <v>379</v>
      </c>
      <c r="J22" s="3" t="s">
        <v>380</v>
      </c>
      <c r="K22" s="3" t="s">
        <v>381</v>
      </c>
      <c r="L22" s="3" t="s">
        <v>382</v>
      </c>
      <c r="M22" s="3" t="s">
        <v>383</v>
      </c>
    </row>
    <row r="23" spans="3:13" x14ac:dyDescent="0.2">
      <c r="C23" s="3" t="s">
        <v>384</v>
      </c>
      <c r="D23" s="3" t="s">
        <v>385</v>
      </c>
      <c r="E23" s="3" t="s">
        <v>386</v>
      </c>
      <c r="F23" s="3" t="s">
        <v>387</v>
      </c>
      <c r="G23" s="3" t="s">
        <v>388</v>
      </c>
      <c r="H23" s="3" t="s">
        <v>389</v>
      </c>
      <c r="I23" s="3" t="s">
        <v>390</v>
      </c>
      <c r="J23" s="3" t="s">
        <v>391</v>
      </c>
      <c r="K23" s="3" t="s">
        <v>381</v>
      </c>
      <c r="L23" s="3" t="s">
        <v>382</v>
      </c>
      <c r="M23" s="3" t="s">
        <v>383</v>
      </c>
    </row>
    <row r="24" spans="3:13" x14ac:dyDescent="0.2">
      <c r="C24" s="3" t="s">
        <v>392</v>
      </c>
      <c r="D24" s="3" t="s">
        <v>393</v>
      </c>
      <c r="E24" s="3" t="s">
        <v>394</v>
      </c>
      <c r="F24" s="3" t="s">
        <v>395</v>
      </c>
      <c r="G24" s="3" t="s">
        <v>396</v>
      </c>
      <c r="H24" s="3" t="s">
        <v>397</v>
      </c>
      <c r="I24" s="3" t="s">
        <v>398</v>
      </c>
      <c r="J24" s="3" t="s">
        <v>399</v>
      </c>
      <c r="K24" s="3" t="s">
        <v>400</v>
      </c>
      <c r="L24" s="3" t="s">
        <v>401</v>
      </c>
      <c r="M24" s="3" t="s">
        <v>402</v>
      </c>
    </row>
    <row r="26" spans="3:13" x14ac:dyDescent="0.2">
      <c r="C26" s="3" t="s">
        <v>403</v>
      </c>
      <c r="D26" s="3" t="s">
        <v>404</v>
      </c>
      <c r="E26" s="3" t="s">
        <v>405</v>
      </c>
      <c r="F26" s="3" t="s">
        <v>406</v>
      </c>
      <c r="G26" s="3" t="s">
        <v>407</v>
      </c>
      <c r="H26" s="3" t="s">
        <v>408</v>
      </c>
      <c r="I26" s="3" t="s">
        <v>409</v>
      </c>
      <c r="J26" s="3" t="s">
        <v>410</v>
      </c>
      <c r="K26" s="3" t="s">
        <v>411</v>
      </c>
      <c r="L26" s="3" t="s">
        <v>412</v>
      </c>
      <c r="M26" s="3" t="s">
        <v>413</v>
      </c>
    </row>
    <row r="27" spans="3:13" x14ac:dyDescent="0.2">
      <c r="C27" s="3" t="s">
        <v>414</v>
      </c>
      <c r="D27" s="3" t="s">
        <v>415</v>
      </c>
      <c r="E27" s="3" t="s">
        <v>416</v>
      </c>
      <c r="F27" s="3" t="s">
        <v>417</v>
      </c>
      <c r="G27" s="3" t="s">
        <v>418</v>
      </c>
      <c r="H27" s="3" t="s">
        <v>419</v>
      </c>
      <c r="I27" s="3" t="s">
        <v>420</v>
      </c>
      <c r="J27" s="3" t="s">
        <v>421</v>
      </c>
      <c r="K27" s="3" t="s">
        <v>422</v>
      </c>
      <c r="L27" s="3" t="s">
        <v>423</v>
      </c>
      <c r="M27" s="3" t="s">
        <v>424</v>
      </c>
    </row>
    <row r="28" spans="3:13" x14ac:dyDescent="0.2">
      <c r="C28" s="3" t="s">
        <v>425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426</v>
      </c>
      <c r="D29" s="3" t="s">
        <v>427</v>
      </c>
      <c r="E29" s="3" t="s">
        <v>428</v>
      </c>
      <c r="F29" s="3" t="s">
        <v>429</v>
      </c>
      <c r="G29" s="3" t="s">
        <v>430</v>
      </c>
      <c r="H29" s="3" t="s">
        <v>431</v>
      </c>
      <c r="I29" s="3" t="s">
        <v>432</v>
      </c>
      <c r="J29" s="3" t="s">
        <v>380</v>
      </c>
      <c r="K29" s="3" t="s">
        <v>433</v>
      </c>
      <c r="L29" s="3" t="s">
        <v>434</v>
      </c>
      <c r="M29" s="3" t="s">
        <v>435</v>
      </c>
    </row>
    <row r="30" spans="3:13" x14ac:dyDescent="0.2">
      <c r="C30" s="3" t="s">
        <v>436</v>
      </c>
      <c r="D30" s="3" t="s">
        <v>437</v>
      </c>
      <c r="E30" s="3" t="s">
        <v>126</v>
      </c>
      <c r="F30" s="3" t="s">
        <v>80</v>
      </c>
      <c r="G30" s="3" t="s">
        <v>438</v>
      </c>
      <c r="H30" s="3" t="s">
        <v>439</v>
      </c>
      <c r="I30" s="3" t="s">
        <v>440</v>
      </c>
      <c r="J30" s="3" t="s">
        <v>441</v>
      </c>
      <c r="K30" s="3" t="s">
        <v>442</v>
      </c>
      <c r="L30" s="3" t="s">
        <v>443</v>
      </c>
      <c r="M30" s="3" t="s">
        <v>444</v>
      </c>
    </row>
    <row r="32" spans="3:13" x14ac:dyDescent="0.2">
      <c r="C32" s="3" t="s">
        <v>445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446</v>
      </c>
      <c r="D33" s="3" t="s">
        <v>437</v>
      </c>
      <c r="E33" s="3" t="s">
        <v>126</v>
      </c>
      <c r="F33" s="3" t="s">
        <v>80</v>
      </c>
      <c r="G33" s="3" t="s">
        <v>438</v>
      </c>
      <c r="H33" s="3" t="s">
        <v>439</v>
      </c>
      <c r="I33" s="3" t="s">
        <v>440</v>
      </c>
      <c r="J33" s="3" t="s">
        <v>441</v>
      </c>
      <c r="K33" s="3" t="s">
        <v>442</v>
      </c>
      <c r="L33" s="3" t="s">
        <v>443</v>
      </c>
      <c r="M33" s="3" t="s">
        <v>444</v>
      </c>
    </row>
    <row r="35" spans="3:13" x14ac:dyDescent="0.2">
      <c r="C35" s="3" t="s">
        <v>447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448</v>
      </c>
      <c r="D36" s="3" t="s">
        <v>437</v>
      </c>
      <c r="E36" s="3" t="s">
        <v>126</v>
      </c>
      <c r="F36" s="3" t="s">
        <v>80</v>
      </c>
      <c r="G36" s="3" t="s">
        <v>438</v>
      </c>
      <c r="H36" s="3" t="s">
        <v>439</v>
      </c>
      <c r="I36" s="3" t="s">
        <v>440</v>
      </c>
      <c r="J36" s="3" t="s">
        <v>441</v>
      </c>
      <c r="K36" s="3" t="s">
        <v>442</v>
      </c>
      <c r="L36" s="3" t="s">
        <v>443</v>
      </c>
      <c r="M36" s="3" t="s">
        <v>444</v>
      </c>
    </row>
    <row r="38" spans="3:13" x14ac:dyDescent="0.2">
      <c r="C38" s="3" t="s">
        <v>449</v>
      </c>
      <c r="D38" s="3">
        <v>1</v>
      </c>
      <c r="E38" s="3">
        <v>1.71</v>
      </c>
      <c r="F38" s="3">
        <v>1.69</v>
      </c>
      <c r="G38" s="3">
        <v>2.14</v>
      </c>
      <c r="H38" s="3">
        <v>3.3</v>
      </c>
      <c r="I38" s="3">
        <v>2.73</v>
      </c>
      <c r="J38" s="3">
        <v>3.52</v>
      </c>
      <c r="K38" s="3">
        <v>3.61</v>
      </c>
      <c r="L38" s="3">
        <v>4.2</v>
      </c>
      <c r="M38" s="3">
        <v>3.78</v>
      </c>
    </row>
    <row r="39" spans="3:13" x14ac:dyDescent="0.2">
      <c r="C39" s="3" t="s">
        <v>450</v>
      </c>
      <c r="D39" s="3">
        <v>0.99</v>
      </c>
      <c r="E39" s="3">
        <v>1.69</v>
      </c>
      <c r="F39" s="3">
        <v>1.68</v>
      </c>
      <c r="G39" s="3">
        <v>2.13</v>
      </c>
      <c r="H39" s="3">
        <v>3.29</v>
      </c>
      <c r="I39" s="3">
        <v>2.72</v>
      </c>
      <c r="J39" s="3">
        <v>3.5</v>
      </c>
      <c r="K39" s="3">
        <v>3.59</v>
      </c>
      <c r="L39" s="3">
        <v>4.18</v>
      </c>
      <c r="M39" s="3">
        <v>3.77</v>
      </c>
    </row>
    <row r="40" spans="3:13" x14ac:dyDescent="0.2">
      <c r="C40" s="3" t="s">
        <v>451</v>
      </c>
      <c r="D40" s="3" t="s">
        <v>452</v>
      </c>
      <c r="E40" s="3" t="s">
        <v>453</v>
      </c>
      <c r="F40" s="3" t="s">
        <v>454</v>
      </c>
      <c r="G40" s="3" t="s">
        <v>455</v>
      </c>
      <c r="H40" s="3" t="s">
        <v>456</v>
      </c>
      <c r="I40" s="3" t="s">
        <v>457</v>
      </c>
      <c r="J40" s="3" t="s">
        <v>458</v>
      </c>
      <c r="K40" s="3" t="s">
        <v>459</v>
      </c>
      <c r="L40" s="3" t="s">
        <v>460</v>
      </c>
      <c r="M40" s="3" t="s">
        <v>461</v>
      </c>
    </row>
    <row r="41" spans="3:13" x14ac:dyDescent="0.2">
      <c r="C41" s="3" t="s">
        <v>462</v>
      </c>
      <c r="D41" s="3" t="s">
        <v>463</v>
      </c>
      <c r="E41" s="3" t="s">
        <v>464</v>
      </c>
      <c r="F41" s="3" t="s">
        <v>465</v>
      </c>
      <c r="G41" s="3" t="s">
        <v>466</v>
      </c>
      <c r="H41" s="3" t="s">
        <v>467</v>
      </c>
      <c r="I41" s="3" t="s">
        <v>468</v>
      </c>
      <c r="J41" s="3" t="s">
        <v>469</v>
      </c>
      <c r="K41" s="3" t="s">
        <v>470</v>
      </c>
      <c r="L41" s="3" t="s">
        <v>471</v>
      </c>
      <c r="M41" s="3" t="s">
        <v>472</v>
      </c>
    </row>
    <row r="43" spans="3:13" x14ac:dyDescent="0.2">
      <c r="C43" s="3" t="s">
        <v>473</v>
      </c>
      <c r="D43" s="3" t="s">
        <v>474</v>
      </c>
      <c r="E43" s="3" t="s">
        <v>475</v>
      </c>
      <c r="F43" s="3" t="s">
        <v>476</v>
      </c>
      <c r="G43" s="3" t="s">
        <v>477</v>
      </c>
      <c r="H43" s="3" t="s">
        <v>478</v>
      </c>
      <c r="I43" s="3" t="s">
        <v>479</v>
      </c>
      <c r="J43" s="3" t="s">
        <v>480</v>
      </c>
      <c r="K43" s="3" t="s">
        <v>351</v>
      </c>
      <c r="L43" s="3" t="s">
        <v>481</v>
      </c>
      <c r="M43" s="3" t="s">
        <v>482</v>
      </c>
    </row>
    <row r="44" spans="3:13" x14ac:dyDescent="0.2">
      <c r="C44" s="3" t="s">
        <v>483</v>
      </c>
      <c r="D44" s="3" t="s">
        <v>484</v>
      </c>
      <c r="E44" s="3" t="s">
        <v>485</v>
      </c>
      <c r="F44" s="3" t="s">
        <v>486</v>
      </c>
      <c r="G44" s="3" t="s">
        <v>487</v>
      </c>
      <c r="H44" s="3" t="s">
        <v>488</v>
      </c>
      <c r="I44" s="3" t="s">
        <v>489</v>
      </c>
      <c r="J44" s="3" t="s">
        <v>490</v>
      </c>
      <c r="K44" s="3" t="s">
        <v>491</v>
      </c>
      <c r="L44" s="3" t="s">
        <v>492</v>
      </c>
      <c r="M44" s="3" t="s">
        <v>493</v>
      </c>
    </row>
    <row r="46" spans="3:13" x14ac:dyDescent="0.2">
      <c r="C46" s="3" t="s">
        <v>494</v>
      </c>
      <c r="D46" s="3" t="s">
        <v>311</v>
      </c>
      <c r="E46" s="3" t="s">
        <v>312</v>
      </c>
      <c r="F46" s="3" t="s">
        <v>313</v>
      </c>
      <c r="G46" s="3" t="s">
        <v>314</v>
      </c>
      <c r="H46" s="3" t="s">
        <v>315</v>
      </c>
      <c r="I46" s="3" t="s">
        <v>316</v>
      </c>
      <c r="J46" s="3" t="s">
        <v>317</v>
      </c>
      <c r="K46" s="3" t="s">
        <v>318</v>
      </c>
      <c r="L46" s="3" t="s">
        <v>319</v>
      </c>
      <c r="M46" s="3" t="s">
        <v>320</v>
      </c>
    </row>
    <row r="47" spans="3:13" x14ac:dyDescent="0.2">
      <c r="C47" s="3" t="s">
        <v>495</v>
      </c>
      <c r="D47" s="3" t="s">
        <v>496</v>
      </c>
      <c r="E47" s="3" t="s">
        <v>497</v>
      </c>
      <c r="F47" s="3" t="s">
        <v>498</v>
      </c>
      <c r="G47" s="3" t="s">
        <v>499</v>
      </c>
      <c r="H47" s="3" t="s">
        <v>500</v>
      </c>
      <c r="I47" s="3" t="s">
        <v>501</v>
      </c>
      <c r="J47" s="3" t="s">
        <v>502</v>
      </c>
      <c r="K47" s="3" t="s">
        <v>503</v>
      </c>
      <c r="L47" s="3" t="s">
        <v>504</v>
      </c>
      <c r="M47" s="3" t="s">
        <v>505</v>
      </c>
    </row>
    <row r="48" spans="3:13" x14ac:dyDescent="0.2">
      <c r="C48" s="3" t="s">
        <v>506</v>
      </c>
      <c r="D48" s="3" t="s">
        <v>484</v>
      </c>
      <c r="E48" s="3" t="s">
        <v>485</v>
      </c>
      <c r="F48" s="3" t="s">
        <v>486</v>
      </c>
      <c r="G48" s="3" t="s">
        <v>487</v>
      </c>
      <c r="H48" s="3" t="s">
        <v>488</v>
      </c>
      <c r="I48" s="3" t="s">
        <v>489</v>
      </c>
      <c r="J48" s="3" t="s">
        <v>490</v>
      </c>
      <c r="K48" s="3" t="s">
        <v>491</v>
      </c>
      <c r="L48" s="3" t="s">
        <v>492</v>
      </c>
      <c r="M48" s="3" t="s">
        <v>493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F3F6-2EF8-4F6C-AD16-7A95A7A3152B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507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446</v>
      </c>
      <c r="D12" s="3" t="s">
        <v>437</v>
      </c>
      <c r="E12" s="3" t="s">
        <v>126</v>
      </c>
      <c r="F12" s="3" t="s">
        <v>80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L12" s="3" t="s">
        <v>443</v>
      </c>
      <c r="M12" s="3" t="s">
        <v>444</v>
      </c>
    </row>
    <row r="13" spans="3:13" x14ac:dyDescent="0.2">
      <c r="C13" s="3" t="s">
        <v>508</v>
      </c>
      <c r="D13" s="3" t="s">
        <v>509</v>
      </c>
      <c r="E13" s="3" t="s">
        <v>510</v>
      </c>
      <c r="F13" s="3" t="s">
        <v>511</v>
      </c>
      <c r="G13" s="3" t="s">
        <v>512</v>
      </c>
      <c r="H13" s="3" t="s">
        <v>158</v>
      </c>
      <c r="I13" s="3" t="s">
        <v>44</v>
      </c>
      <c r="J13" s="3" t="s">
        <v>513</v>
      </c>
      <c r="K13" s="3" t="s">
        <v>514</v>
      </c>
      <c r="L13" s="3" t="s">
        <v>515</v>
      </c>
      <c r="M13" s="3" t="s">
        <v>516</v>
      </c>
    </row>
    <row r="14" spans="3:13" x14ac:dyDescent="0.2">
      <c r="C14" s="3" t="s">
        <v>517</v>
      </c>
      <c r="D14" s="3" t="s">
        <v>518</v>
      </c>
      <c r="E14" s="3" t="s">
        <v>519</v>
      </c>
      <c r="F14" s="3" t="s">
        <v>34</v>
      </c>
      <c r="G14" s="3" t="s">
        <v>520</v>
      </c>
      <c r="H14" s="3" t="s">
        <v>255</v>
      </c>
      <c r="I14" s="3" t="s">
        <v>521</v>
      </c>
      <c r="J14" s="3" t="s">
        <v>522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523</v>
      </c>
      <c r="D15" s="3" t="s">
        <v>96</v>
      </c>
      <c r="E15" s="3" t="s">
        <v>524</v>
      </c>
      <c r="F15" s="3" t="s">
        <v>256</v>
      </c>
      <c r="G15" s="3" t="s">
        <v>525</v>
      </c>
      <c r="H15" s="3" t="s">
        <v>526</v>
      </c>
      <c r="I15" s="3" t="s">
        <v>527</v>
      </c>
      <c r="J15" s="3" t="s">
        <v>32</v>
      </c>
      <c r="K15" s="3" t="s">
        <v>528</v>
      </c>
      <c r="L15" s="3" t="s">
        <v>529</v>
      </c>
      <c r="M15" s="3" t="s">
        <v>530</v>
      </c>
    </row>
    <row r="16" spans="3:13" x14ac:dyDescent="0.2">
      <c r="C16" s="3" t="s">
        <v>531</v>
      </c>
      <c r="D16" s="3" t="s">
        <v>532</v>
      </c>
      <c r="E16" s="3" t="s">
        <v>533</v>
      </c>
      <c r="F16" s="3" t="s">
        <v>534</v>
      </c>
      <c r="G16" s="3" t="s">
        <v>522</v>
      </c>
      <c r="H16" s="3" t="s">
        <v>535</v>
      </c>
      <c r="I16" s="3" t="s">
        <v>536</v>
      </c>
      <c r="J16" s="3" t="s">
        <v>537</v>
      </c>
      <c r="K16" s="3" t="s">
        <v>538</v>
      </c>
      <c r="L16" s="3" t="s">
        <v>539</v>
      </c>
      <c r="M16" s="3" t="s">
        <v>540</v>
      </c>
    </row>
    <row r="17" spans="3:13" x14ac:dyDescent="0.2">
      <c r="C17" s="3" t="s">
        <v>541</v>
      </c>
      <c r="D17" s="3" t="s">
        <v>542</v>
      </c>
      <c r="E17" s="3" t="s">
        <v>543</v>
      </c>
      <c r="F17" s="3" t="s">
        <v>544</v>
      </c>
      <c r="G17" s="3" t="s">
        <v>545</v>
      </c>
      <c r="H17" s="3" t="s">
        <v>115</v>
      </c>
      <c r="I17" s="3" t="s">
        <v>546</v>
      </c>
      <c r="J17" s="3" t="s">
        <v>547</v>
      </c>
      <c r="K17" s="3" t="s">
        <v>548</v>
      </c>
      <c r="L17" s="3" t="s">
        <v>549</v>
      </c>
      <c r="M17" s="3" t="s">
        <v>550</v>
      </c>
    </row>
    <row r="18" spans="3:13" x14ac:dyDescent="0.2">
      <c r="C18" s="3" t="s">
        <v>551</v>
      </c>
      <c r="D18" s="3" t="s">
        <v>552</v>
      </c>
      <c r="E18" s="3" t="s">
        <v>553</v>
      </c>
      <c r="F18" s="3" t="s">
        <v>255</v>
      </c>
      <c r="G18" s="3" t="s">
        <v>554</v>
      </c>
      <c r="H18" s="3" t="s">
        <v>555</v>
      </c>
      <c r="I18" s="3" t="s">
        <v>556</v>
      </c>
      <c r="J18" s="3" t="s">
        <v>557</v>
      </c>
      <c r="K18" s="3" t="s">
        <v>558</v>
      </c>
      <c r="L18" s="3" t="s">
        <v>559</v>
      </c>
      <c r="M18" s="3" t="s">
        <v>560</v>
      </c>
    </row>
    <row r="19" spans="3:13" x14ac:dyDescent="0.2">
      <c r="C19" s="3" t="s">
        <v>561</v>
      </c>
      <c r="D19" s="3" t="s">
        <v>562</v>
      </c>
      <c r="E19" s="3" t="s">
        <v>50</v>
      </c>
      <c r="F19" s="3" t="s">
        <v>563</v>
      </c>
      <c r="G19" s="3" t="s">
        <v>564</v>
      </c>
      <c r="H19" s="3" t="s">
        <v>565</v>
      </c>
      <c r="I19" s="3" t="s">
        <v>257</v>
      </c>
      <c r="J19" s="3" t="s">
        <v>566</v>
      </c>
      <c r="K19" s="3" t="s">
        <v>567</v>
      </c>
      <c r="L19" s="3" t="s">
        <v>568</v>
      </c>
      <c r="M19" s="3" t="s">
        <v>569</v>
      </c>
    </row>
    <row r="20" spans="3:13" x14ac:dyDescent="0.2">
      <c r="C20" s="3" t="s">
        <v>570</v>
      </c>
      <c r="D20" s="3" t="s">
        <v>571</v>
      </c>
      <c r="E20" s="3" t="s">
        <v>572</v>
      </c>
      <c r="F20" s="3" t="s">
        <v>573</v>
      </c>
      <c r="G20" s="3" t="s">
        <v>574</v>
      </c>
      <c r="H20" s="3" t="s">
        <v>575</v>
      </c>
      <c r="I20" s="3" t="s">
        <v>576</v>
      </c>
      <c r="J20" s="3" t="s">
        <v>577</v>
      </c>
      <c r="K20" s="3" t="s">
        <v>578</v>
      </c>
      <c r="L20" s="3" t="s">
        <v>579</v>
      </c>
      <c r="M20" s="3" t="s">
        <v>580</v>
      </c>
    </row>
    <row r="22" spans="3:13" x14ac:dyDescent="0.2">
      <c r="C22" s="3" t="s">
        <v>581</v>
      </c>
      <c r="D22" s="3" t="s">
        <v>582</v>
      </c>
      <c r="E22" s="3" t="s">
        <v>583</v>
      </c>
      <c r="F22" s="3" t="s">
        <v>584</v>
      </c>
      <c r="G22" s="3" t="s">
        <v>585</v>
      </c>
      <c r="H22" s="3" t="s">
        <v>586</v>
      </c>
      <c r="I22" s="3" t="s">
        <v>587</v>
      </c>
      <c r="J22" s="3" t="s">
        <v>588</v>
      </c>
      <c r="K22" s="3" t="s">
        <v>589</v>
      </c>
      <c r="L22" s="3" t="s">
        <v>590</v>
      </c>
      <c r="M22" s="3" t="s">
        <v>591</v>
      </c>
    </row>
    <row r="23" spans="3:13" x14ac:dyDescent="0.2">
      <c r="C23" s="3" t="s">
        <v>592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593</v>
      </c>
      <c r="K23" s="3" t="s">
        <v>594</v>
      </c>
      <c r="L23" s="3" t="s">
        <v>3</v>
      </c>
      <c r="M23" s="3" t="s">
        <v>3</v>
      </c>
    </row>
    <row r="24" spans="3:13" x14ac:dyDescent="0.2">
      <c r="C24" s="3" t="s">
        <v>595</v>
      </c>
      <c r="D24" s="3" t="s">
        <v>596</v>
      </c>
      <c r="E24" s="3" t="s">
        <v>597</v>
      </c>
      <c r="F24" s="3" t="s">
        <v>598</v>
      </c>
      <c r="G24" s="3" t="s">
        <v>530</v>
      </c>
      <c r="H24" s="3" t="s">
        <v>599</v>
      </c>
      <c r="I24" s="3" t="s">
        <v>600</v>
      </c>
      <c r="J24" s="3" t="s">
        <v>601</v>
      </c>
      <c r="K24" s="3" t="s">
        <v>602</v>
      </c>
      <c r="L24" s="3" t="s">
        <v>603</v>
      </c>
      <c r="M24" s="3" t="s">
        <v>31</v>
      </c>
    </row>
    <row r="25" spans="3:13" x14ac:dyDescent="0.2">
      <c r="C25" s="3" t="s">
        <v>604</v>
      </c>
      <c r="D25" s="3" t="s">
        <v>605</v>
      </c>
      <c r="E25" s="3" t="s">
        <v>606</v>
      </c>
      <c r="F25" s="3" t="s">
        <v>607</v>
      </c>
      <c r="G25" s="3" t="s">
        <v>608</v>
      </c>
      <c r="H25" s="3" t="s">
        <v>609</v>
      </c>
      <c r="I25" s="3" t="s">
        <v>610</v>
      </c>
      <c r="J25" s="3" t="s">
        <v>611</v>
      </c>
      <c r="K25" s="3" t="s">
        <v>612</v>
      </c>
      <c r="L25" s="3" t="s">
        <v>613</v>
      </c>
      <c r="M25" s="3" t="s">
        <v>614</v>
      </c>
    </row>
    <row r="27" spans="3:13" x14ac:dyDescent="0.2">
      <c r="C27" s="3" t="s">
        <v>615</v>
      </c>
      <c r="D27" s="3" t="s">
        <v>616</v>
      </c>
      <c r="E27" s="3" t="s">
        <v>616</v>
      </c>
      <c r="F27" s="3" t="s">
        <v>617</v>
      </c>
      <c r="G27" s="3" t="s">
        <v>618</v>
      </c>
      <c r="H27" s="3" t="s">
        <v>619</v>
      </c>
      <c r="I27" s="3" t="s">
        <v>620</v>
      </c>
      <c r="J27" s="3" t="s">
        <v>621</v>
      </c>
      <c r="K27" s="3" t="s">
        <v>622</v>
      </c>
      <c r="L27" s="3" t="s">
        <v>623</v>
      </c>
      <c r="M27" s="3" t="s">
        <v>624</v>
      </c>
    </row>
    <row r="28" spans="3:13" x14ac:dyDescent="0.2">
      <c r="C28" s="3" t="s">
        <v>625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626</v>
      </c>
      <c r="D29" s="3" t="s">
        <v>3</v>
      </c>
      <c r="E29" s="3" t="s">
        <v>3</v>
      </c>
      <c r="F29" s="3" t="s">
        <v>627</v>
      </c>
      <c r="G29" s="3" t="s">
        <v>3</v>
      </c>
      <c r="H29" s="3" t="s">
        <v>3</v>
      </c>
      <c r="I29" s="3" t="s">
        <v>628</v>
      </c>
      <c r="J29" s="3" t="s">
        <v>629</v>
      </c>
      <c r="K29" s="3" t="s">
        <v>630</v>
      </c>
      <c r="L29" s="3" t="s">
        <v>631</v>
      </c>
      <c r="M29" s="3" t="s">
        <v>3</v>
      </c>
    </row>
    <row r="30" spans="3:13" x14ac:dyDescent="0.2">
      <c r="C30" s="3" t="s">
        <v>632</v>
      </c>
      <c r="D30" s="3" t="s">
        <v>633</v>
      </c>
      <c r="E30" s="3" t="s">
        <v>634</v>
      </c>
      <c r="F30" s="3" t="s">
        <v>635</v>
      </c>
      <c r="G30" s="3" t="s">
        <v>636</v>
      </c>
      <c r="H30" s="3" t="s">
        <v>637</v>
      </c>
      <c r="I30" s="3" t="s">
        <v>638</v>
      </c>
      <c r="J30" s="3" t="s">
        <v>639</v>
      </c>
      <c r="K30" s="3" t="s">
        <v>365</v>
      </c>
      <c r="L30" s="3" t="s">
        <v>640</v>
      </c>
      <c r="M30" s="3" t="s">
        <v>641</v>
      </c>
    </row>
    <row r="31" spans="3:13" x14ac:dyDescent="0.2">
      <c r="C31" s="3" t="s">
        <v>642</v>
      </c>
      <c r="D31" s="3" t="s">
        <v>3</v>
      </c>
      <c r="E31" s="3" t="s">
        <v>643</v>
      </c>
      <c r="F31" s="3" t="s">
        <v>644</v>
      </c>
      <c r="G31" s="3" t="s">
        <v>645</v>
      </c>
      <c r="H31" s="3" t="s">
        <v>646</v>
      </c>
      <c r="I31" s="3" t="s">
        <v>647</v>
      </c>
      <c r="J31" s="3" t="s">
        <v>648</v>
      </c>
      <c r="K31" s="3" t="s">
        <v>649</v>
      </c>
      <c r="L31" s="3" t="s">
        <v>3</v>
      </c>
      <c r="M31" s="3" t="s">
        <v>3</v>
      </c>
    </row>
    <row r="32" spans="3:13" x14ac:dyDescent="0.2">
      <c r="C32" s="3" t="s">
        <v>650</v>
      </c>
      <c r="D32" s="3" t="s">
        <v>534</v>
      </c>
      <c r="E32" s="3" t="s">
        <v>651</v>
      </c>
      <c r="F32" s="3" t="s">
        <v>652</v>
      </c>
      <c r="G32" s="3" t="s">
        <v>653</v>
      </c>
      <c r="H32" s="3" t="s">
        <v>654</v>
      </c>
      <c r="I32" s="3" t="s">
        <v>559</v>
      </c>
      <c r="J32" s="3" t="s">
        <v>655</v>
      </c>
      <c r="K32" s="3" t="s">
        <v>30</v>
      </c>
      <c r="L32" s="3" t="s">
        <v>656</v>
      </c>
      <c r="M32" s="3" t="s">
        <v>657</v>
      </c>
    </row>
    <row r="33" spans="3:13" x14ac:dyDescent="0.2">
      <c r="C33" s="3" t="s">
        <v>658</v>
      </c>
      <c r="D33" s="3" t="s">
        <v>659</v>
      </c>
      <c r="E33" s="3" t="s">
        <v>660</v>
      </c>
      <c r="F33" s="3" t="s">
        <v>661</v>
      </c>
      <c r="G33" s="3" t="s">
        <v>662</v>
      </c>
      <c r="H33" s="3" t="s">
        <v>663</v>
      </c>
      <c r="I33" s="3" t="s">
        <v>664</v>
      </c>
      <c r="J33" s="3" t="s">
        <v>665</v>
      </c>
      <c r="K33" s="3" t="s">
        <v>666</v>
      </c>
      <c r="L33" s="3" t="s">
        <v>667</v>
      </c>
      <c r="M33" s="3" t="s">
        <v>668</v>
      </c>
    </row>
    <row r="35" spans="3:13" x14ac:dyDescent="0.2">
      <c r="C35" s="3" t="s">
        <v>669</v>
      </c>
      <c r="D35" s="3" t="s">
        <v>670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671</v>
      </c>
    </row>
    <row r="36" spans="3:13" x14ac:dyDescent="0.2">
      <c r="C36" s="3" t="s">
        <v>672</v>
      </c>
      <c r="D36" s="3" t="s">
        <v>653</v>
      </c>
      <c r="E36" s="3" t="s">
        <v>543</v>
      </c>
      <c r="F36" s="3" t="s">
        <v>599</v>
      </c>
      <c r="G36" s="3" t="s">
        <v>560</v>
      </c>
      <c r="H36" s="3" t="s">
        <v>560</v>
      </c>
      <c r="I36" s="3" t="s">
        <v>114</v>
      </c>
      <c r="J36" s="3" t="s">
        <v>673</v>
      </c>
      <c r="K36" s="3" t="s">
        <v>674</v>
      </c>
      <c r="L36" s="3" t="s">
        <v>675</v>
      </c>
      <c r="M36" s="3" t="s">
        <v>602</v>
      </c>
    </row>
    <row r="37" spans="3:13" x14ac:dyDescent="0.2">
      <c r="C37" s="3" t="s">
        <v>676</v>
      </c>
      <c r="D37" s="3" t="s">
        <v>32</v>
      </c>
      <c r="E37" s="3" t="s">
        <v>677</v>
      </c>
      <c r="F37" s="3" t="s">
        <v>678</v>
      </c>
      <c r="G37" s="3" t="s">
        <v>408</v>
      </c>
      <c r="H37" s="3" t="s">
        <v>679</v>
      </c>
      <c r="I37" s="3" t="s">
        <v>680</v>
      </c>
      <c r="J37" s="3" t="s">
        <v>180</v>
      </c>
      <c r="K37" s="3" t="s">
        <v>681</v>
      </c>
      <c r="L37" s="3" t="s">
        <v>682</v>
      </c>
      <c r="M37" s="3" t="s">
        <v>683</v>
      </c>
    </row>
    <row r="38" spans="3:13" x14ac:dyDescent="0.2">
      <c r="C38" s="3" t="s">
        <v>684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671</v>
      </c>
      <c r="M38" s="3" t="s">
        <v>35</v>
      </c>
    </row>
    <row r="40" spans="3:13" x14ac:dyDescent="0.2">
      <c r="C40" s="3" t="s">
        <v>685</v>
      </c>
      <c r="D40" s="3" t="s">
        <v>686</v>
      </c>
      <c r="E40" s="3" t="s">
        <v>687</v>
      </c>
      <c r="F40" s="3" t="s">
        <v>688</v>
      </c>
      <c r="G40" s="3" t="s">
        <v>689</v>
      </c>
      <c r="H40" s="3" t="s">
        <v>690</v>
      </c>
      <c r="I40" s="3" t="s">
        <v>691</v>
      </c>
      <c r="J40" s="3" t="s">
        <v>692</v>
      </c>
      <c r="K40" s="3" t="s">
        <v>693</v>
      </c>
      <c r="L40" s="3" t="s">
        <v>694</v>
      </c>
      <c r="M40" s="3" t="s">
        <v>695</v>
      </c>
    </row>
    <row r="41" spans="3:13" x14ac:dyDescent="0.2">
      <c r="C41" s="3" t="s">
        <v>696</v>
      </c>
      <c r="D41" s="3" t="s">
        <v>185</v>
      </c>
      <c r="E41" s="3" t="s">
        <v>697</v>
      </c>
      <c r="F41" s="3" t="s">
        <v>698</v>
      </c>
      <c r="G41" s="3" t="s">
        <v>699</v>
      </c>
      <c r="H41" s="3" t="s">
        <v>700</v>
      </c>
      <c r="I41" s="3" t="s">
        <v>701</v>
      </c>
      <c r="J41" s="3" t="s">
        <v>702</v>
      </c>
      <c r="K41" s="3" t="s">
        <v>703</v>
      </c>
      <c r="L41" s="3" t="s">
        <v>704</v>
      </c>
      <c r="M41" s="3" t="s">
        <v>705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B8F5-AEC5-404A-8B39-B8F1CFE6DFC3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706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707</v>
      </c>
      <c r="D12" s="3">
        <v>32.130000000000003</v>
      </c>
      <c r="E12" s="3">
        <v>44.75</v>
      </c>
      <c r="F12" s="3">
        <v>35.35</v>
      </c>
      <c r="G12" s="3">
        <v>38.31</v>
      </c>
      <c r="H12" s="3">
        <v>45.93</v>
      </c>
      <c r="I12" s="3">
        <v>48.45</v>
      </c>
      <c r="J12" s="3">
        <v>66.209999999999994</v>
      </c>
      <c r="K12" s="3">
        <v>88.31</v>
      </c>
      <c r="L12" s="3">
        <v>90.98</v>
      </c>
      <c r="M12" s="3">
        <v>100.95</v>
      </c>
    </row>
    <row r="13" spans="3:13" ht="12.75" x14ac:dyDescent="0.2">
      <c r="C13" s="3" t="s">
        <v>708</v>
      </c>
      <c r="D13" s="3" t="s">
        <v>709</v>
      </c>
      <c r="E13" s="3" t="s">
        <v>710</v>
      </c>
      <c r="F13" s="3" t="s">
        <v>711</v>
      </c>
      <c r="G13" s="3" t="s">
        <v>712</v>
      </c>
      <c r="H13" s="3" t="s">
        <v>713</v>
      </c>
      <c r="I13" s="3" t="s">
        <v>714</v>
      </c>
      <c r="J13" s="3" t="s">
        <v>715</v>
      </c>
      <c r="K13" s="3" t="s">
        <v>716</v>
      </c>
      <c r="L13" s="3" t="s">
        <v>717</v>
      </c>
      <c r="M13" s="3" t="s">
        <v>718</v>
      </c>
    </row>
    <row r="14" spans="3:13" ht="12.75" x14ac:dyDescent="0.2"/>
    <row r="15" spans="3:13" ht="12.75" x14ac:dyDescent="0.2">
      <c r="C15" s="3" t="s">
        <v>719</v>
      </c>
      <c r="D15" s="3" t="s">
        <v>720</v>
      </c>
      <c r="E15" s="3" t="s">
        <v>721</v>
      </c>
      <c r="F15" s="3" t="s">
        <v>722</v>
      </c>
      <c r="G15" s="3" t="s">
        <v>723</v>
      </c>
      <c r="H15" s="3" t="s">
        <v>724</v>
      </c>
      <c r="I15" s="3" t="s">
        <v>725</v>
      </c>
      <c r="J15" s="3" t="s">
        <v>726</v>
      </c>
      <c r="K15" s="3" t="s">
        <v>727</v>
      </c>
      <c r="L15" s="3" t="s">
        <v>728</v>
      </c>
      <c r="M15" s="3" t="s">
        <v>729</v>
      </c>
    </row>
    <row r="16" spans="3:13" ht="12.75" x14ac:dyDescent="0.2">
      <c r="C16" s="3" t="s">
        <v>730</v>
      </c>
      <c r="D16" s="3" t="s">
        <v>731</v>
      </c>
      <c r="E16" s="3" t="s">
        <v>732</v>
      </c>
      <c r="F16" s="3" t="s">
        <v>733</v>
      </c>
      <c r="G16" s="3" t="s">
        <v>734</v>
      </c>
      <c r="H16" s="3" t="s">
        <v>735</v>
      </c>
      <c r="I16" s="3" t="s">
        <v>736</v>
      </c>
      <c r="J16" s="3" t="s">
        <v>737</v>
      </c>
      <c r="K16" s="3" t="s">
        <v>738</v>
      </c>
      <c r="L16" s="3" t="s">
        <v>739</v>
      </c>
      <c r="M16" s="3" t="s">
        <v>740</v>
      </c>
    </row>
    <row r="17" spans="3:13" ht="12.75" x14ac:dyDescent="0.2">
      <c r="C17" s="3" t="s">
        <v>741</v>
      </c>
      <c r="D17" s="3" t="s">
        <v>742</v>
      </c>
      <c r="E17" s="3" t="s">
        <v>743</v>
      </c>
      <c r="F17" s="3" t="s">
        <v>744</v>
      </c>
      <c r="G17" s="3" t="s">
        <v>745</v>
      </c>
      <c r="H17" s="3" t="s">
        <v>746</v>
      </c>
      <c r="I17" s="3" t="s">
        <v>747</v>
      </c>
      <c r="J17" s="3" t="s">
        <v>748</v>
      </c>
      <c r="K17" s="3" t="s">
        <v>749</v>
      </c>
      <c r="L17" s="3" t="s">
        <v>750</v>
      </c>
      <c r="M17" s="3" t="s">
        <v>751</v>
      </c>
    </row>
    <row r="18" spans="3:13" ht="12.75" x14ac:dyDescent="0.2">
      <c r="C18" s="3" t="s">
        <v>752</v>
      </c>
      <c r="D18" s="3" t="s">
        <v>753</v>
      </c>
      <c r="E18" s="3" t="s">
        <v>754</v>
      </c>
      <c r="F18" s="3" t="s">
        <v>755</v>
      </c>
      <c r="G18" s="3" t="s">
        <v>756</v>
      </c>
      <c r="H18" s="3" t="s">
        <v>757</v>
      </c>
      <c r="I18" s="3" t="s">
        <v>758</v>
      </c>
      <c r="J18" s="3" t="s">
        <v>759</v>
      </c>
      <c r="K18" s="3" t="s">
        <v>760</v>
      </c>
      <c r="L18" s="3" t="s">
        <v>761</v>
      </c>
      <c r="M18" s="3" t="s">
        <v>762</v>
      </c>
    </row>
    <row r="19" spans="3:13" ht="12.75" x14ac:dyDescent="0.2">
      <c r="C19" s="3" t="s">
        <v>763</v>
      </c>
      <c r="D19" s="3" t="s">
        <v>764</v>
      </c>
      <c r="E19" s="3" t="s">
        <v>765</v>
      </c>
      <c r="F19" s="3" t="s">
        <v>766</v>
      </c>
      <c r="G19" s="3" t="s">
        <v>767</v>
      </c>
      <c r="H19" s="3" t="s">
        <v>768</v>
      </c>
      <c r="I19" s="3" t="s">
        <v>769</v>
      </c>
      <c r="J19" s="3" t="s">
        <v>770</v>
      </c>
      <c r="K19" s="3" t="s">
        <v>771</v>
      </c>
      <c r="L19" s="3" t="s">
        <v>772</v>
      </c>
      <c r="M19" s="3" t="s">
        <v>773</v>
      </c>
    </row>
    <row r="20" spans="3:13" ht="12.75" x14ac:dyDescent="0.2">
      <c r="C20" s="3" t="s">
        <v>774</v>
      </c>
      <c r="D20" s="3" t="s">
        <v>775</v>
      </c>
      <c r="E20" s="3" t="s">
        <v>776</v>
      </c>
      <c r="F20" s="3" t="s">
        <v>777</v>
      </c>
      <c r="G20" s="3" t="s">
        <v>778</v>
      </c>
      <c r="H20" s="3" t="s">
        <v>779</v>
      </c>
      <c r="I20" s="3" t="s">
        <v>780</v>
      </c>
      <c r="J20" s="3" t="s">
        <v>781</v>
      </c>
      <c r="K20" s="3" t="s">
        <v>782</v>
      </c>
      <c r="L20" s="3" t="s">
        <v>783</v>
      </c>
      <c r="M20" s="3" t="s">
        <v>784</v>
      </c>
    </row>
    <row r="21" spans="3:13" ht="12.75" x14ac:dyDescent="0.2">
      <c r="C21" s="3" t="s">
        <v>785</v>
      </c>
      <c r="D21" s="3" t="s">
        <v>786</v>
      </c>
      <c r="E21" s="3" t="s">
        <v>787</v>
      </c>
      <c r="F21" s="3" t="s">
        <v>788</v>
      </c>
      <c r="G21" s="3" t="s">
        <v>789</v>
      </c>
      <c r="H21" s="3" t="s">
        <v>786</v>
      </c>
      <c r="I21" s="3" t="s">
        <v>788</v>
      </c>
      <c r="J21" s="3" t="s">
        <v>790</v>
      </c>
      <c r="K21" s="3" t="s">
        <v>791</v>
      </c>
      <c r="L21" s="3" t="s">
        <v>792</v>
      </c>
      <c r="M21" s="3" t="s">
        <v>793</v>
      </c>
    </row>
    <row r="22" spans="3:13" ht="12.75" x14ac:dyDescent="0.2">
      <c r="C22" s="3" t="s">
        <v>794</v>
      </c>
      <c r="D22" s="3" t="s">
        <v>795</v>
      </c>
      <c r="E22" s="3" t="s">
        <v>796</v>
      </c>
      <c r="F22" s="3" t="s">
        <v>797</v>
      </c>
      <c r="G22" s="3" t="s">
        <v>798</v>
      </c>
      <c r="H22" s="3" t="s">
        <v>799</v>
      </c>
      <c r="I22" s="3" t="s">
        <v>800</v>
      </c>
      <c r="J22" s="3" t="s">
        <v>801</v>
      </c>
      <c r="K22" s="3" t="s">
        <v>802</v>
      </c>
      <c r="L22" s="3" t="s">
        <v>745</v>
      </c>
      <c r="M22" s="3" t="s">
        <v>803</v>
      </c>
    </row>
    <row r="23" spans="3:13" ht="12.75" x14ac:dyDescent="0.2"/>
    <row r="24" spans="3:13" ht="12.75" x14ac:dyDescent="0.2">
      <c r="C24" s="3" t="s">
        <v>804</v>
      </c>
      <c r="D24" s="3" t="s">
        <v>805</v>
      </c>
      <c r="E24" s="3" t="s">
        <v>806</v>
      </c>
      <c r="F24" s="3" t="s">
        <v>807</v>
      </c>
      <c r="G24" s="3" t="s">
        <v>808</v>
      </c>
      <c r="H24" s="3" t="s">
        <v>809</v>
      </c>
      <c r="I24" s="3" t="s">
        <v>810</v>
      </c>
      <c r="J24" s="3" t="s">
        <v>811</v>
      </c>
      <c r="K24" s="3" t="s">
        <v>812</v>
      </c>
      <c r="L24" s="3" t="s">
        <v>813</v>
      </c>
      <c r="M24" s="3" t="s">
        <v>814</v>
      </c>
    </row>
    <row r="25" spans="3:13" ht="12.75" x14ac:dyDescent="0.2">
      <c r="C25" s="3" t="s">
        <v>815</v>
      </c>
      <c r="D25" s="3" t="s">
        <v>816</v>
      </c>
      <c r="E25" s="3" t="s">
        <v>795</v>
      </c>
      <c r="F25" s="3" t="s">
        <v>817</v>
      </c>
      <c r="G25" s="3" t="s">
        <v>800</v>
      </c>
      <c r="H25" s="3" t="s">
        <v>800</v>
      </c>
      <c r="I25" s="3" t="s">
        <v>792</v>
      </c>
      <c r="J25" s="3" t="s">
        <v>818</v>
      </c>
      <c r="K25" s="3" t="s">
        <v>819</v>
      </c>
      <c r="L25" s="3" t="s">
        <v>802</v>
      </c>
      <c r="M25" s="3" t="s">
        <v>820</v>
      </c>
    </row>
    <row r="26" spans="3:13" ht="12.75" x14ac:dyDescent="0.2">
      <c r="C26" s="3" t="s">
        <v>821</v>
      </c>
      <c r="D26" s="3" t="s">
        <v>743</v>
      </c>
      <c r="E26" s="3" t="s">
        <v>822</v>
      </c>
      <c r="F26" s="3" t="s">
        <v>823</v>
      </c>
      <c r="G26" s="3" t="s">
        <v>810</v>
      </c>
      <c r="H26" s="3" t="s">
        <v>742</v>
      </c>
      <c r="I26" s="3" t="s">
        <v>824</v>
      </c>
      <c r="J26" s="3" t="s">
        <v>825</v>
      </c>
      <c r="K26" s="3" t="s">
        <v>826</v>
      </c>
      <c r="L26" s="3" t="s">
        <v>826</v>
      </c>
      <c r="M26" s="3" t="s">
        <v>765</v>
      </c>
    </row>
    <row r="27" spans="3:13" ht="12.75" x14ac:dyDescent="0.2">
      <c r="C27" s="3" t="s">
        <v>827</v>
      </c>
      <c r="D27" s="3" t="s">
        <v>816</v>
      </c>
      <c r="E27" s="3" t="s">
        <v>798</v>
      </c>
      <c r="F27" s="3" t="s">
        <v>828</v>
      </c>
      <c r="G27" s="3" t="s">
        <v>829</v>
      </c>
      <c r="H27" s="3" t="s">
        <v>830</v>
      </c>
      <c r="I27" s="3" t="s">
        <v>831</v>
      </c>
      <c r="J27" s="3" t="s">
        <v>798</v>
      </c>
      <c r="K27" s="3" t="s">
        <v>832</v>
      </c>
      <c r="L27" s="3" t="s">
        <v>833</v>
      </c>
      <c r="M27" s="3" t="s">
        <v>834</v>
      </c>
    </row>
    <row r="28" spans="3:13" ht="12.75" x14ac:dyDescent="0.2"/>
    <row r="29" spans="3:13" ht="12.75" x14ac:dyDescent="0.2">
      <c r="C29" s="3" t="s">
        <v>835</v>
      </c>
      <c r="D29" s="3">
        <v>6.2</v>
      </c>
      <c r="E29" s="3">
        <v>5.8</v>
      </c>
      <c r="F29" s="3">
        <v>5.2</v>
      </c>
      <c r="G29" s="3">
        <v>5.0999999999999996</v>
      </c>
      <c r="H29" s="3">
        <v>5.4</v>
      </c>
      <c r="I29" s="3">
        <v>5.5</v>
      </c>
      <c r="J29" s="3">
        <v>5.6</v>
      </c>
      <c r="K29" s="3">
        <v>5.6</v>
      </c>
      <c r="L29" s="3">
        <v>5</v>
      </c>
      <c r="M29" s="3">
        <v>5.3</v>
      </c>
    </row>
    <row r="30" spans="3:13" ht="12.75" x14ac:dyDescent="0.2">
      <c r="C30" s="3" t="s">
        <v>836</v>
      </c>
      <c r="D30" s="3">
        <v>7</v>
      </c>
      <c r="E30" s="3">
        <v>7</v>
      </c>
      <c r="F30" s="3">
        <v>6</v>
      </c>
      <c r="G30" s="3">
        <v>7</v>
      </c>
      <c r="H30" s="3">
        <v>8</v>
      </c>
      <c r="I30" s="3">
        <v>6</v>
      </c>
      <c r="J30" s="3">
        <v>8</v>
      </c>
      <c r="K30" s="3">
        <v>5</v>
      </c>
      <c r="L30" s="3">
        <v>5</v>
      </c>
      <c r="M30" s="3">
        <v>6</v>
      </c>
    </row>
    <row r="31" spans="3:13" ht="12.75" x14ac:dyDescent="0.2">
      <c r="C31" s="3" t="s">
        <v>837</v>
      </c>
      <c r="D31" s="3">
        <v>0.14000000000000001</v>
      </c>
      <c r="E31" s="3">
        <v>0.28000000000000003</v>
      </c>
      <c r="F31" s="3">
        <v>0.28000000000000003</v>
      </c>
      <c r="G31" s="3">
        <v>0.4</v>
      </c>
      <c r="H31" s="3">
        <v>0.45</v>
      </c>
      <c r="I31" s="3">
        <v>0.52</v>
      </c>
      <c r="J31" s="3">
        <v>0.66400000000000003</v>
      </c>
      <c r="K31" s="3">
        <v>0.76</v>
      </c>
      <c r="L31" s="3">
        <v>0.76</v>
      </c>
      <c r="M31" s="3">
        <v>0.76</v>
      </c>
    </row>
    <row r="32" spans="3:13" ht="12.75" x14ac:dyDescent="0.2">
      <c r="C32" s="3" t="s">
        <v>838</v>
      </c>
      <c r="D32" s="3" t="s">
        <v>839</v>
      </c>
      <c r="E32" s="3" t="s">
        <v>840</v>
      </c>
      <c r="F32" s="3" t="s">
        <v>841</v>
      </c>
      <c r="G32" s="3" t="s">
        <v>842</v>
      </c>
      <c r="H32" s="3" t="s">
        <v>843</v>
      </c>
      <c r="I32" s="3" t="s">
        <v>842</v>
      </c>
      <c r="J32" s="3" t="s">
        <v>843</v>
      </c>
      <c r="K32" s="3" t="s">
        <v>844</v>
      </c>
      <c r="L32" s="3" t="s">
        <v>841</v>
      </c>
      <c r="M32" s="3" t="s">
        <v>841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CB24-1869-4312-9713-724E29557B78}">
  <dimension ref="A3:BJ22"/>
  <sheetViews>
    <sheetView showGridLines="0" tabSelected="1" topLeftCell="X1" workbookViewId="0">
      <selection activeCell="E20" sqref="E20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845</v>
      </c>
      <c r="C3" s="9"/>
      <c r="D3" s="9"/>
      <c r="E3" s="9"/>
      <c r="F3" s="9"/>
      <c r="H3" s="9" t="s">
        <v>846</v>
      </c>
      <c r="I3" s="9"/>
      <c r="J3" s="9"/>
      <c r="K3" s="9"/>
      <c r="L3" s="9"/>
      <c r="N3" s="11" t="s">
        <v>847</v>
      </c>
      <c r="O3" s="11"/>
      <c r="P3" s="11"/>
      <c r="Q3" s="11"/>
      <c r="R3" s="11"/>
      <c r="S3" s="11"/>
      <c r="T3" s="11"/>
      <c r="V3" s="9" t="s">
        <v>848</v>
      </c>
      <c r="W3" s="9"/>
      <c r="X3" s="9"/>
      <c r="Y3" s="9"/>
      <c r="AA3" s="9" t="s">
        <v>849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850</v>
      </c>
      <c r="C4" s="15" t="s">
        <v>851</v>
      </c>
      <c r="D4" s="14" t="s">
        <v>852</v>
      </c>
      <c r="E4" s="15" t="s">
        <v>853</v>
      </c>
      <c r="F4" s="14" t="s">
        <v>854</v>
      </c>
      <c r="H4" s="16" t="s">
        <v>855</v>
      </c>
      <c r="I4" s="17" t="s">
        <v>856</v>
      </c>
      <c r="J4" s="16" t="s">
        <v>857</v>
      </c>
      <c r="K4" s="17" t="s">
        <v>858</v>
      </c>
      <c r="L4" s="16" t="s">
        <v>859</v>
      </c>
      <c r="N4" s="18" t="s">
        <v>860</v>
      </c>
      <c r="O4" s="19" t="s">
        <v>861</v>
      </c>
      <c r="P4" s="18" t="s">
        <v>862</v>
      </c>
      <c r="Q4" s="19" t="s">
        <v>863</v>
      </c>
      <c r="R4" s="18" t="s">
        <v>864</v>
      </c>
      <c r="S4" s="19" t="s">
        <v>865</v>
      </c>
      <c r="T4" s="18" t="s">
        <v>866</v>
      </c>
      <c r="V4" s="19" t="s">
        <v>867</v>
      </c>
      <c r="W4" s="18" t="s">
        <v>868</v>
      </c>
      <c r="X4" s="19" t="s">
        <v>869</v>
      </c>
      <c r="Y4" s="18" t="s">
        <v>870</v>
      </c>
      <c r="AA4" s="20" t="s">
        <v>473</v>
      </c>
      <c r="AB4" s="21" t="s">
        <v>741</v>
      </c>
      <c r="AC4" s="20" t="s">
        <v>752</v>
      </c>
      <c r="AD4" s="21" t="s">
        <v>774</v>
      </c>
      <c r="AE4" s="20" t="s">
        <v>785</v>
      </c>
      <c r="AF4" s="21" t="s">
        <v>794</v>
      </c>
      <c r="AG4" s="20" t="s">
        <v>804</v>
      </c>
      <c r="AH4" s="21" t="s">
        <v>815</v>
      </c>
      <c r="AI4" s="20" t="s">
        <v>837</v>
      </c>
      <c r="AJ4" s="22"/>
      <c r="AK4" s="21" t="s">
        <v>835</v>
      </c>
      <c r="AL4" s="20" t="s">
        <v>836</v>
      </c>
    </row>
    <row r="5" spans="1:62" ht="63" x14ac:dyDescent="0.2">
      <c r="A5" s="23" t="s">
        <v>871</v>
      </c>
      <c r="B5" s="18" t="s">
        <v>872</v>
      </c>
      <c r="C5" s="24" t="s">
        <v>873</v>
      </c>
      <c r="D5" s="25" t="s">
        <v>874</v>
      </c>
      <c r="E5" s="19" t="s">
        <v>875</v>
      </c>
      <c r="F5" s="18" t="s">
        <v>872</v>
      </c>
      <c r="H5" s="19" t="s">
        <v>876</v>
      </c>
      <c r="I5" s="18" t="s">
        <v>877</v>
      </c>
      <c r="J5" s="19" t="s">
        <v>878</v>
      </c>
      <c r="K5" s="18" t="s">
        <v>879</v>
      </c>
      <c r="L5" s="19" t="s">
        <v>880</v>
      </c>
      <c r="N5" s="18" t="s">
        <v>881</v>
      </c>
      <c r="O5" s="19" t="s">
        <v>882</v>
      </c>
      <c r="P5" s="18" t="s">
        <v>883</v>
      </c>
      <c r="Q5" s="19" t="s">
        <v>884</v>
      </c>
      <c r="R5" s="18" t="s">
        <v>885</v>
      </c>
      <c r="S5" s="19" t="s">
        <v>886</v>
      </c>
      <c r="T5" s="18" t="s">
        <v>887</v>
      </c>
      <c r="V5" s="19" t="s">
        <v>888</v>
      </c>
      <c r="W5" s="18" t="s">
        <v>889</v>
      </c>
      <c r="X5" s="19" t="s">
        <v>890</v>
      </c>
      <c r="Y5" s="18" t="s">
        <v>891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1.4724238026124818</v>
      </c>
      <c r="C7" s="31">
        <f>(sheet!D18-sheet!D15)/sheet!D35</f>
        <v>1.3526850507982584</v>
      </c>
      <c r="D7" s="31">
        <f>sheet!D12/sheet!D35</f>
        <v>0.34542815674891147</v>
      </c>
      <c r="E7" s="31">
        <f>Sheet2!D20/sheet!D35</f>
        <v>1.4150943396226414</v>
      </c>
      <c r="F7" s="31">
        <f>sheet!D18/sheet!D35</f>
        <v>1.4724238026124818</v>
      </c>
      <c r="G7" s="29"/>
      <c r="H7" s="32">
        <f>Sheet1!D33/sheet!D51</f>
        <v>0.1232915316330844</v>
      </c>
      <c r="I7" s="32">
        <f>Sheet1!D33/Sheet1!D12</f>
        <v>0.14267079732594162</v>
      </c>
      <c r="J7" s="32">
        <f>Sheet1!D12/sheet!D27</f>
        <v>0.36027727192621745</v>
      </c>
      <c r="K7" s="32">
        <f>Sheet1!D30/sheet!D27</f>
        <v>5.1401045644128535E-2</v>
      </c>
      <c r="L7" s="32">
        <f>Sheet1!D38</f>
        <v>1</v>
      </c>
      <c r="M7" s="29"/>
      <c r="N7" s="32">
        <f>sheet!D40/sheet!D27</f>
        <v>0.58309346178699406</v>
      </c>
      <c r="O7" s="32">
        <f>sheet!D51/sheet!D27</f>
        <v>0.41690653821300594</v>
      </c>
      <c r="P7" s="32">
        <f>sheet!D40/sheet!D51</f>
        <v>1.3986191348457095</v>
      </c>
      <c r="Q7" s="31">
        <f>Sheet1!D24/Sheet1!D26</f>
        <v>-5.0467625899280577</v>
      </c>
      <c r="R7" s="31">
        <f>ABS(Sheet2!D20/(Sheet1!D26+Sheet2!D30))</f>
        <v>5.8383233532934131</v>
      </c>
      <c r="S7" s="31">
        <f>sheet!D40/Sheet1!D43</f>
        <v>4.2455089820359282</v>
      </c>
      <c r="T7" s="31">
        <f>Sheet2!D20/sheet!D40</f>
        <v>0.19645375780777755</v>
      </c>
      <c r="V7" s="31">
        <f>ABS(Sheet1!D15/sheet!D15)</f>
        <v>21.939393939393938</v>
      </c>
      <c r="W7" s="31">
        <f>Sheet1!D12/sheet!D14</f>
        <v>15.806701030927835</v>
      </c>
      <c r="X7" s="31">
        <f>Sheet1!D12/sheet!D27</f>
        <v>0.36027727192621745</v>
      </c>
      <c r="Y7" s="31">
        <f>Sheet1!D12/(sheet!D18-sheet!D35)</f>
        <v>9.4208909370199692</v>
      </c>
      <c r="AA7" s="17" t="str">
        <f>Sheet1!D43</f>
        <v>2,338,000</v>
      </c>
      <c r="AB7" s="17" t="str">
        <f>Sheet3!D17</f>
        <v>15.0x</v>
      </c>
      <c r="AC7" s="17" t="str">
        <f>Sheet3!D18</f>
        <v>19.3x</v>
      </c>
      <c r="AD7" s="17" t="str">
        <f>Sheet3!D20</f>
        <v>98.0x</v>
      </c>
      <c r="AE7" s="17" t="str">
        <f>Sheet3!D21</f>
        <v>3.0x</v>
      </c>
      <c r="AF7" s="17" t="str">
        <f>Sheet3!D22</f>
        <v>5.4x</v>
      </c>
      <c r="AG7" s="17" t="str">
        <f>Sheet3!D24</f>
        <v>34.9x</v>
      </c>
      <c r="AH7" s="17" t="str">
        <f>Sheet3!D25</f>
        <v>4.7x</v>
      </c>
      <c r="AI7" s="17">
        <f>Sheet3!D31</f>
        <v>0.14000000000000001</v>
      </c>
      <c r="AK7" s="17">
        <f>Sheet3!D29</f>
        <v>6.2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0.86534372785258684</v>
      </c>
      <c r="C8" s="34">
        <f>(sheet!E18-sheet!E15)/sheet!E35</f>
        <v>0.73990077958894396</v>
      </c>
      <c r="D8" s="34">
        <f>sheet!E12/sheet!E35</f>
        <v>0.16017009213323885</v>
      </c>
      <c r="E8" s="34">
        <f>Sheet2!E20/sheet!E35</f>
        <v>1.5046066619418852</v>
      </c>
      <c r="F8" s="34">
        <f>sheet!E18/sheet!E35</f>
        <v>0.86534372785258684</v>
      </c>
      <c r="G8" s="29"/>
      <c r="H8" s="35">
        <f>Sheet1!E33/sheet!E51</f>
        <v>0.26310160427807489</v>
      </c>
      <c r="I8" s="35">
        <f>Sheet1!E33/Sheet1!E12</f>
        <v>0.22296072507552869</v>
      </c>
      <c r="J8" s="35">
        <f>Sheet1!E12/sheet!E27</f>
        <v>0.4</v>
      </c>
      <c r="K8" s="35">
        <f>Sheet1!E30/sheet!E27</f>
        <v>8.9184290030211485E-2</v>
      </c>
      <c r="L8" s="35">
        <f>Sheet1!E38</f>
        <v>1.71</v>
      </c>
      <c r="M8" s="29"/>
      <c r="N8" s="35">
        <f>sheet!E40/sheet!E27</f>
        <v>0.66102719033232626</v>
      </c>
      <c r="O8" s="35">
        <f>sheet!E51/sheet!E27</f>
        <v>0.33897280966767374</v>
      </c>
      <c r="P8" s="35">
        <f>sheet!E40/sheet!E51</f>
        <v>1.9500891265597149</v>
      </c>
      <c r="Q8" s="34">
        <f>Sheet1!E24/Sheet1!E26</f>
        <v>-8.2269503546099294</v>
      </c>
      <c r="R8" s="34">
        <f>ABS(Sheet2!E20/(Sheet1!E26+Sheet2!E30))</f>
        <v>4.5655913978494622</v>
      </c>
      <c r="S8" s="34">
        <f>sheet!E40/Sheet1!E43</f>
        <v>3.8835640752573659</v>
      </c>
      <c r="T8" s="34">
        <f>Sheet2!E20/sheet!E40</f>
        <v>0.19405850091407678</v>
      </c>
      <c r="U8" s="12"/>
      <c r="V8" s="34">
        <f>ABS(Sheet1!E15/sheet!E15)</f>
        <v>20.559322033898304</v>
      </c>
      <c r="W8" s="34">
        <f>Sheet1!E12/sheet!E14</f>
        <v>12.904483430799221</v>
      </c>
      <c r="X8" s="34">
        <f>Sheet1!E12/sheet!E27</f>
        <v>0.4</v>
      </c>
      <c r="Y8" s="34">
        <f>Sheet1!E12/(sheet!E18-sheet!E35)</f>
        <v>-34.842105263157897</v>
      </c>
      <c r="Z8" s="12"/>
      <c r="AA8" s="36" t="str">
        <f>Sheet1!E43</f>
        <v>2,817,000</v>
      </c>
      <c r="AB8" s="36" t="str">
        <f>Sheet3!E17</f>
        <v>16.0x</v>
      </c>
      <c r="AC8" s="36" t="str">
        <f>Sheet3!E18</f>
        <v>19.5x</v>
      </c>
      <c r="AD8" s="36" t="str">
        <f>Sheet3!E20</f>
        <v>35.2x</v>
      </c>
      <c r="AE8" s="36" t="str">
        <f>Sheet3!E21</f>
        <v>3.6x</v>
      </c>
      <c r="AF8" s="36" t="str">
        <f>Sheet3!E22</f>
        <v>6.6x</v>
      </c>
      <c r="AG8" s="36" t="str">
        <f>Sheet3!E24</f>
        <v>34.4x</v>
      </c>
      <c r="AH8" s="36" t="str">
        <f>Sheet3!E25</f>
        <v>5.4x</v>
      </c>
      <c r="AI8" s="36">
        <f>Sheet3!E31</f>
        <v>0.28000000000000003</v>
      </c>
      <c r="AK8" s="36">
        <f>Sheet3!E29</f>
        <v>5.8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1.0621976503109882</v>
      </c>
      <c r="C9" s="31">
        <f>(sheet!F18-sheet!F15)/sheet!F35</f>
        <v>0.93227366966136838</v>
      </c>
      <c r="D9" s="31">
        <f>sheet!F12/sheet!F35</f>
        <v>0.44920525224602625</v>
      </c>
      <c r="E9" s="31">
        <f>Sheet2!F20/sheet!F35</f>
        <v>1.69937802349689</v>
      </c>
      <c r="F9" s="31">
        <f>sheet!F18/sheet!F35</f>
        <v>1.0621976503109882</v>
      </c>
      <c r="G9" s="29"/>
      <c r="H9" s="32">
        <f>Sheet1!F33/sheet!F51</f>
        <v>0.28190158465387821</v>
      </c>
      <c r="I9" s="32">
        <f>Sheet1!F33/Sheet1!F12</f>
        <v>0.20143027413587605</v>
      </c>
      <c r="J9" s="32">
        <f>Sheet1!F12/sheet!F27</f>
        <v>0.34180373784182921</v>
      </c>
      <c r="K9" s="32">
        <f>Sheet1!F30/sheet!F27</f>
        <v>6.8849620614146761E-2</v>
      </c>
      <c r="L9" s="32">
        <f>Sheet1!F38</f>
        <v>1.69</v>
      </c>
      <c r="M9" s="29"/>
      <c r="N9" s="32">
        <f>sheet!F40/sheet!F27</f>
        <v>0.75576717421194683</v>
      </c>
      <c r="O9" s="32">
        <f>sheet!F51/sheet!F27</f>
        <v>0.24423282578805317</v>
      </c>
      <c r="P9" s="32">
        <f>sheet!F40/sheet!F51</f>
        <v>3.0944537114261883</v>
      </c>
      <c r="Q9" s="31">
        <f>Sheet1!F24/Sheet1!F26</f>
        <v>-5.9720812182741119</v>
      </c>
      <c r="R9" s="31">
        <f>ABS(Sheet2!F20/(Sheet1!F26+Sheet2!F30))</f>
        <v>2.735261401557286</v>
      </c>
      <c r="S9" s="31">
        <f>sheet!F40/Sheet1!F43</f>
        <v>4.7643659711075443</v>
      </c>
      <c r="T9" s="31">
        <f>Sheet2!F20/sheet!F40</f>
        <v>0.1656896435550165</v>
      </c>
      <c r="V9" s="31">
        <f>ABS(Sheet1!F15/sheet!F15)</f>
        <v>18.218085106382979</v>
      </c>
      <c r="W9" s="31">
        <f>Sheet1!F12/sheet!F14</f>
        <v>14.591304347826087</v>
      </c>
      <c r="X9" s="31">
        <f>Sheet1!F12/sheet!F27</f>
        <v>0.34180373784182921</v>
      </c>
      <c r="Y9" s="31">
        <f>Sheet1!F12/(sheet!F18-sheet!F35)</f>
        <v>74.577777777777783</v>
      </c>
      <c r="AA9" s="17" t="str">
        <f>Sheet1!F43</f>
        <v>3,115,000</v>
      </c>
      <c r="AB9" s="17" t="str">
        <f>Sheet3!F17</f>
        <v>11.1x</v>
      </c>
      <c r="AC9" s="17" t="str">
        <f>Sheet3!F18</f>
        <v>13.3x</v>
      </c>
      <c r="AD9" s="17" t="str">
        <f>Sheet3!F20</f>
        <v>22.5x</v>
      </c>
      <c r="AE9" s="17" t="str">
        <f>Sheet3!F21</f>
        <v>2.8x</v>
      </c>
      <c r="AF9" s="17" t="str">
        <f>Sheet3!F22</f>
        <v>5.2x</v>
      </c>
      <c r="AG9" s="17" t="str">
        <f>Sheet3!F24</f>
        <v>18.2x</v>
      </c>
      <c r="AH9" s="17" t="str">
        <f>Sheet3!F25</f>
        <v>6.8x</v>
      </c>
      <c r="AI9" s="17">
        <f>Sheet3!F31</f>
        <v>0.28000000000000003</v>
      </c>
      <c r="AK9" s="17">
        <f>Sheet3!F29</f>
        <v>5.2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0.74907201187824801</v>
      </c>
      <c r="C10" s="34">
        <f>(sheet!G18-sheet!G15)/sheet!G35</f>
        <v>0.61247216035634744</v>
      </c>
      <c r="D10" s="34">
        <f>sheet!G12/sheet!G35</f>
        <v>0.12175204157386786</v>
      </c>
      <c r="E10" s="34">
        <f>Sheet2!G20/sheet!G35</f>
        <v>1.5508537490720118</v>
      </c>
      <c r="F10" s="34">
        <f>sheet!G18/sheet!G35</f>
        <v>0.74907201187824801</v>
      </c>
      <c r="G10" s="29"/>
      <c r="H10" s="35">
        <f>Sheet1!G33/sheet!G51</f>
        <v>0.34565499351491569</v>
      </c>
      <c r="I10" s="35">
        <f>Sheet1!G33/Sheet1!G12</f>
        <v>0.25657894736842107</v>
      </c>
      <c r="J10" s="35">
        <f>Sheet1!G12/sheet!G27</f>
        <v>0.32422870818375737</v>
      </c>
      <c r="K10" s="35">
        <f>Sheet1!G30/sheet!G27</f>
        <v>8.3190260652411419E-2</v>
      </c>
      <c r="L10" s="35">
        <f>Sheet1!G38</f>
        <v>2.14</v>
      </c>
      <c r="M10" s="29"/>
      <c r="N10" s="35">
        <f>sheet!G40/sheet!G27</f>
        <v>0.75932573747463716</v>
      </c>
      <c r="O10" s="35">
        <f>sheet!G51/sheet!G27</f>
        <v>0.24067426252536289</v>
      </c>
      <c r="P10" s="35">
        <f>sheet!G40/sheet!G51</f>
        <v>3.1549935149156938</v>
      </c>
      <c r="Q10" s="34">
        <f>Sheet1!G24/Sheet1!G26</f>
        <v>-5.5690021231422504</v>
      </c>
      <c r="R10" s="34">
        <f>ABS(Sheet2!G20/(Sheet1!G26+Sheet2!G30))</f>
        <v>4.1041257367387036</v>
      </c>
      <c r="S10" s="34">
        <f>sheet!G40/Sheet1!G43</f>
        <v>4.6259904912836767</v>
      </c>
      <c r="T10" s="34">
        <f>Sheet2!G20/sheet!G40</f>
        <v>0.14313120931825968</v>
      </c>
      <c r="U10" s="12"/>
      <c r="V10" s="34">
        <f>ABS(Sheet1!G15/sheet!G15)</f>
        <v>15.75</v>
      </c>
      <c r="W10" s="34">
        <f>Sheet1!G12/sheet!G14</f>
        <v>14.526806526806526</v>
      </c>
      <c r="X10" s="34">
        <f>Sheet1!G12/sheet!G27</f>
        <v>0.32422870818375737</v>
      </c>
      <c r="Y10" s="34">
        <f>Sheet1!G12/(sheet!G18-sheet!G35)</f>
        <v>-18.437869822485208</v>
      </c>
      <c r="Z10" s="12"/>
      <c r="AA10" s="36" t="str">
        <f>Sheet1!G43</f>
        <v>3,155,000</v>
      </c>
      <c r="AB10" s="36" t="str">
        <f>Sheet3!G17</f>
        <v>11.9x</v>
      </c>
      <c r="AC10" s="36" t="str">
        <f>Sheet3!G18</f>
        <v>14.5x</v>
      </c>
      <c r="AD10" s="36" t="str">
        <f>Sheet3!G20</f>
        <v>37.8x</v>
      </c>
      <c r="AE10" s="36" t="str">
        <f>Sheet3!G21</f>
        <v>2.7x</v>
      </c>
      <c r="AF10" s="36" t="str">
        <f>Sheet3!G22</f>
        <v>5.9x</v>
      </c>
      <c r="AG10" s="36" t="str">
        <f>Sheet3!G24</f>
        <v>18.3x</v>
      </c>
      <c r="AH10" s="36" t="str">
        <f>Sheet3!G25</f>
        <v>6.0x</v>
      </c>
      <c r="AI10" s="36">
        <f>Sheet3!G31</f>
        <v>0.4</v>
      </c>
      <c r="AK10" s="36">
        <f>Sheet3!G29</f>
        <v>5.0999999999999996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0.64213709677419351</v>
      </c>
      <c r="C11" s="31">
        <f>(sheet!H18-sheet!H15)/sheet!H35</f>
        <v>0.56552419354838712</v>
      </c>
      <c r="D11" s="31">
        <f>sheet!H12/sheet!H35</f>
        <v>0.17036290322580644</v>
      </c>
      <c r="E11" s="31">
        <f>Sheet2!H20/sheet!H35</f>
        <v>1.0997983870967742</v>
      </c>
      <c r="F11" s="31">
        <f>sheet!H18/sheet!H35</f>
        <v>0.64213709677419351</v>
      </c>
      <c r="G11" s="29"/>
      <c r="H11" s="32">
        <f>Sheet1!H33/sheet!H51</f>
        <v>0.37362125213608827</v>
      </c>
      <c r="I11" s="32">
        <f>Sheet1!H33/Sheet1!H12</f>
        <v>0.36695148001220629</v>
      </c>
      <c r="J11" s="32">
        <f>Sheet1!H12/sheet!H27</f>
        <v>0.32550285572386389</v>
      </c>
      <c r="K11" s="32">
        <f>Sheet1!H30/sheet!H27</f>
        <v>0.11944375465607152</v>
      </c>
      <c r="L11" s="32">
        <f>Sheet1!H38</f>
        <v>3.3</v>
      </c>
      <c r="M11" s="29"/>
      <c r="N11" s="32">
        <f>sheet!H40/sheet!H27</f>
        <v>0.68030792152967468</v>
      </c>
      <c r="O11" s="32">
        <f>sheet!H51/sheet!H27</f>
        <v>0.31969207847032532</v>
      </c>
      <c r="P11" s="32">
        <f>sheet!H40/sheet!H51</f>
        <v>2.1280099425198076</v>
      </c>
      <c r="Q11" s="31">
        <f>Sheet1!H24/Sheet1!H26</f>
        <v>-6.2811839323467229</v>
      </c>
      <c r="R11" s="31">
        <f>ABS(Sheet2!H20/(Sheet1!H26+Sheet2!H30))</f>
        <v>4.3207920792079211</v>
      </c>
      <c r="S11" s="31">
        <f>sheet!H40/Sheet1!H43</f>
        <v>4.0300088261253313</v>
      </c>
      <c r="T11" s="31">
        <f>Sheet2!H20/sheet!H40</f>
        <v>0.15929332749306468</v>
      </c>
      <c r="V11" s="31">
        <f>ABS(Sheet1!H15/sheet!H15)</f>
        <v>19.598684210526315</v>
      </c>
      <c r="W11" s="31">
        <f>Sheet1!H12/sheet!H14</f>
        <v>12.825831702544031</v>
      </c>
      <c r="X11" s="31">
        <f>Sheet1!H12/sheet!H27</f>
        <v>0.32550285572386389</v>
      </c>
      <c r="Y11" s="31">
        <f>Sheet1!H12/(sheet!H18-sheet!H35)</f>
        <v>-9.2309859154929583</v>
      </c>
      <c r="AA11" s="17" t="str">
        <f>Sheet1!H43</f>
        <v>3,399,000</v>
      </c>
      <c r="AB11" s="17" t="str">
        <f>Sheet3!H17</f>
        <v>12.5x</v>
      </c>
      <c r="AC11" s="17" t="str">
        <f>Sheet3!H18</f>
        <v>15.2x</v>
      </c>
      <c r="AD11" s="17" t="str">
        <f>Sheet3!H20</f>
        <v>26.8x</v>
      </c>
      <c r="AE11" s="17" t="str">
        <f>Sheet3!H21</f>
        <v>3.0x</v>
      </c>
      <c r="AF11" s="17" t="str">
        <f>Sheet3!H22</f>
        <v>6.4x</v>
      </c>
      <c r="AG11" s="17" t="str">
        <f>Sheet3!H24</f>
        <v>18.4x</v>
      </c>
      <c r="AH11" s="17" t="str">
        <f>Sheet3!H25</f>
        <v>6.0x</v>
      </c>
      <c r="AI11" s="17">
        <f>Sheet3!H31</f>
        <v>0.45</v>
      </c>
      <c r="AK11" s="17">
        <f>Sheet3!H29</f>
        <v>5.4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0.57135549872122759</v>
      </c>
      <c r="C12" s="34">
        <f>(sheet!I18-sheet!I15)/sheet!I35</f>
        <v>0.48286445012787726</v>
      </c>
      <c r="D12" s="34">
        <f>sheet!I12/sheet!I35</f>
        <v>3.1202046035805626E-2</v>
      </c>
      <c r="E12" s="34">
        <f>Sheet2!I20/sheet!I35</f>
        <v>1.3872122762148338</v>
      </c>
      <c r="F12" s="34">
        <f>sheet!I18/sheet!I35</f>
        <v>0.57135549872122759</v>
      </c>
      <c r="G12" s="29"/>
      <c r="H12" s="35">
        <f>Sheet1!I33/sheet!I51</f>
        <v>0.29400241109101871</v>
      </c>
      <c r="I12" s="35">
        <f>Sheet1!I33/Sheet1!I12</f>
        <v>0.2666757791142701</v>
      </c>
      <c r="J12" s="35">
        <f>Sheet1!I12/sheet!I27</f>
        <v>0.34421755904770868</v>
      </c>
      <c r="K12" s="35">
        <f>Sheet1!I30/sheet!I27</f>
        <v>9.1794485743859983E-2</v>
      </c>
      <c r="L12" s="35">
        <f>Sheet1!I38</f>
        <v>2.73</v>
      </c>
      <c r="M12" s="29"/>
      <c r="N12" s="35">
        <f>sheet!I40/sheet!I27</f>
        <v>0.68777641855650706</v>
      </c>
      <c r="O12" s="35">
        <f>sheet!I51/sheet!I27</f>
        <v>0.31222358144349299</v>
      </c>
      <c r="P12" s="35">
        <f>sheet!I40/sheet!I51</f>
        <v>2.2028330319469558</v>
      </c>
      <c r="Q12" s="34">
        <f>Sheet1!I24/Sheet1!I26</f>
        <v>-6.7130242825607063</v>
      </c>
      <c r="R12" s="34">
        <f>ABS(Sheet2!I20/(Sheet1!I26+Sheet2!I30))</f>
        <v>2.2487562189054726</v>
      </c>
      <c r="S12" s="34">
        <f>sheet!I40/Sheet1!I43</f>
        <v>3.7850854479544278</v>
      </c>
      <c r="T12" s="34">
        <f>Sheet2!I20/sheet!I40</f>
        <v>0.18552469558079079</v>
      </c>
      <c r="U12" s="12"/>
      <c r="V12" s="34">
        <f>ABS(Sheet1!I15/sheet!I15)</f>
        <v>18.965317919075144</v>
      </c>
      <c r="W12" s="34">
        <f>Sheet1!I12/sheet!I14</f>
        <v>11.30757341576507</v>
      </c>
      <c r="X12" s="34">
        <f>Sheet1!I12/sheet!I27</f>
        <v>0.34421755904770868</v>
      </c>
      <c r="Y12" s="34">
        <f>Sheet1!I12/(sheet!I18-sheet!I35)</f>
        <v>-8.7303102625298337</v>
      </c>
      <c r="Z12" s="12"/>
      <c r="AA12" s="36" t="str">
        <f>Sheet1!I43</f>
        <v>3,862,000</v>
      </c>
      <c r="AB12" s="36" t="str">
        <f>Sheet3!I17</f>
        <v>11.7x</v>
      </c>
      <c r="AC12" s="36" t="str">
        <f>Sheet3!I18</f>
        <v>14.2x</v>
      </c>
      <c r="AD12" s="36" t="str">
        <f>Sheet3!I20</f>
        <v>29.5x</v>
      </c>
      <c r="AE12" s="36" t="str">
        <f>Sheet3!I21</f>
        <v>2.8x</v>
      </c>
      <c r="AF12" s="36" t="str">
        <f>Sheet3!I22</f>
        <v>6.0x</v>
      </c>
      <c r="AG12" s="36" t="str">
        <f>Sheet3!I24</f>
        <v>14.4x</v>
      </c>
      <c r="AH12" s="36" t="str">
        <f>Sheet3!I25</f>
        <v>4.8x</v>
      </c>
      <c r="AI12" s="36">
        <f>Sheet3!I31</f>
        <v>0.52</v>
      </c>
      <c r="AK12" s="36">
        <f>Sheet3!I29</f>
        <v>5.5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0.52792321116928442</v>
      </c>
      <c r="C13" s="31">
        <f>(sheet!J18-sheet!J15)/sheet!J35</f>
        <v>0.44851657940663175</v>
      </c>
      <c r="D13" s="31">
        <f>sheet!J12/sheet!J35</f>
        <v>5.8027923211169286E-2</v>
      </c>
      <c r="E13" s="31">
        <f>Sheet2!J20/sheet!J35</f>
        <v>1.3045375218150088</v>
      </c>
      <c r="F13" s="31">
        <f>sheet!J18/sheet!J35</f>
        <v>0.52792321116928442</v>
      </c>
      <c r="G13" s="29"/>
      <c r="H13" s="32">
        <f>Sheet1!J33/sheet!J51</f>
        <v>0.34516904795586362</v>
      </c>
      <c r="I13" s="32">
        <f>Sheet1!J33/Sheet1!J12</f>
        <v>0.31314168377823409</v>
      </c>
      <c r="J13" s="32">
        <f>Sheet1!J12/sheet!J27</f>
        <v>0.34837036705861313</v>
      </c>
      <c r="K13" s="32">
        <f>Sheet1!J30/sheet!J27</f>
        <v>0.10908928331917557</v>
      </c>
      <c r="L13" s="32">
        <f>Sheet1!J38</f>
        <v>3.52</v>
      </c>
      <c r="M13" s="29"/>
      <c r="N13" s="32">
        <f>sheet!J40/sheet!J27</f>
        <v>0.68395403943309341</v>
      </c>
      <c r="O13" s="32">
        <f>sheet!J51/sheet!J27</f>
        <v>0.31604596056690659</v>
      </c>
      <c r="P13" s="32">
        <f>sheet!J40/sheet!J51</f>
        <v>2.1640967605036074</v>
      </c>
      <c r="Q13" s="31">
        <f>Sheet1!J24/Sheet1!J26</f>
        <v>-8.0223214285714288</v>
      </c>
      <c r="R13" s="31">
        <f>ABS(Sheet2!J20/(Sheet1!J26+Sheet2!J30))</f>
        <v>3.1540084388185652</v>
      </c>
      <c r="S13" s="31">
        <f>sheet!J40/Sheet1!J43</f>
        <v>3.6712263018958482</v>
      </c>
      <c r="T13" s="31">
        <f>Sheet2!J20/sheet!J40</f>
        <v>0.19545038567132958</v>
      </c>
      <c r="V13" s="31">
        <f>ABS(Sheet1!J15/sheet!J15)</f>
        <v>18.945054945054945</v>
      </c>
      <c r="W13" s="31">
        <f>Sheet1!J12/sheet!J14</f>
        <v>12.752864157119475</v>
      </c>
      <c r="X13" s="31">
        <f>Sheet1!J12/sheet!J27</f>
        <v>0.34837036705861313</v>
      </c>
      <c r="Y13" s="31">
        <f>Sheet1!J12/(sheet!J18-sheet!J35)</f>
        <v>-7.2014787430683915</v>
      </c>
      <c r="AA13" s="17" t="str">
        <f>Sheet1!J43</f>
        <v>4,167,000</v>
      </c>
      <c r="AB13" s="17" t="str">
        <f>Sheet3!J17</f>
        <v>13.1x</v>
      </c>
      <c r="AC13" s="17" t="str">
        <f>Sheet3!J18</f>
        <v>15.5x</v>
      </c>
      <c r="AD13" s="17" t="str">
        <f>Sheet3!J20</f>
        <v>28.7x</v>
      </c>
      <c r="AE13" s="17" t="str">
        <f>Sheet3!J21</f>
        <v>3.3x</v>
      </c>
      <c r="AF13" s="17" t="str">
        <f>Sheet3!J22</f>
        <v>7.0x</v>
      </c>
      <c r="AG13" s="17" t="str">
        <f>Sheet3!J24</f>
        <v>19.6x</v>
      </c>
      <c r="AH13" s="17" t="str">
        <f>Sheet3!J25</f>
        <v>6.3x</v>
      </c>
      <c r="AI13" s="17">
        <f>Sheet3!J31</f>
        <v>0.66400000000000003</v>
      </c>
      <c r="AK13" s="17">
        <f>Sheet3!J29</f>
        <v>5.6</v>
      </c>
      <c r="AL13" s="17">
        <f>Sheet3!J30</f>
        <v>8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0.49792687523558238</v>
      </c>
      <c r="C14" s="34">
        <f>(sheet!K18-sheet!K15)/sheet!K35</f>
        <v>0.41952506596306066</v>
      </c>
      <c r="D14" s="34">
        <f>sheet!K12/sheet!K35</f>
        <v>5.5408970976253295E-2</v>
      </c>
      <c r="E14" s="34">
        <f>Sheet2!K20/sheet!K35</f>
        <v>1.0561628345269507</v>
      </c>
      <c r="F14" s="34">
        <f>sheet!K18/sheet!K35</f>
        <v>0.49792687523558238</v>
      </c>
      <c r="G14" s="29"/>
      <c r="H14" s="35">
        <f>Sheet1!K33/sheet!K51</f>
        <v>0.3339253996447602</v>
      </c>
      <c r="I14" s="35">
        <f>Sheet1!K33/Sheet1!K12</f>
        <v>0.31699092088197145</v>
      </c>
      <c r="J14" s="35">
        <f>Sheet1!K12/sheet!K27</f>
        <v>0.32614213197969544</v>
      </c>
      <c r="K14" s="35">
        <f>Sheet1!K30/sheet!K27</f>
        <v>0.10338409475465313</v>
      </c>
      <c r="L14" s="35">
        <f>Sheet1!K38</f>
        <v>3.61</v>
      </c>
      <c r="M14" s="29"/>
      <c r="N14" s="35">
        <f>sheet!K40/sheet!K27</f>
        <v>0.6903976311336717</v>
      </c>
      <c r="O14" s="35">
        <f>sheet!K51/sheet!K27</f>
        <v>0.30960236886632825</v>
      </c>
      <c r="P14" s="35">
        <f>sheet!K40/sheet!K51</f>
        <v>2.2299494466457168</v>
      </c>
      <c r="Q14" s="34">
        <f>Sheet1!K24/Sheet1!K26</f>
        <v>-7.9912663755458517</v>
      </c>
      <c r="R14" s="34">
        <f>ABS(Sheet2!K20/(Sheet1!K26+Sheet2!K30))</f>
        <v>5.1697416974169741</v>
      </c>
      <c r="S14" s="34">
        <f>sheet!K40/Sheet1!K43</f>
        <v>3.6825361010830324</v>
      </c>
      <c r="T14" s="34">
        <f>Sheet2!K20/sheet!K40</f>
        <v>0.17168065682249861</v>
      </c>
      <c r="U14" s="12"/>
      <c r="V14" s="34">
        <f>ABS(Sheet1!K15/sheet!K15)</f>
        <v>15.759615384615385</v>
      </c>
      <c r="W14" s="34">
        <f>Sheet1!K12/sheet!K14</f>
        <v>12.103610675039246</v>
      </c>
      <c r="X14" s="34">
        <f>Sheet1!K12/sheet!K27</f>
        <v>0.32614213197969544</v>
      </c>
      <c r="Y14" s="34">
        <f>Sheet1!K12/(sheet!K18-sheet!K35)</f>
        <v>-5.788288288288288</v>
      </c>
      <c r="Z14" s="12"/>
      <c r="AA14" s="36" t="str">
        <f>Sheet1!K43</f>
        <v>4,432,000</v>
      </c>
      <c r="AB14" s="36" t="str">
        <f>Sheet3!K17</f>
        <v>15.9x</v>
      </c>
      <c r="AC14" s="36" t="str">
        <f>Sheet3!K18</f>
        <v>19.1x</v>
      </c>
      <c r="AD14" s="36" t="str">
        <f>Sheet3!K20</f>
        <v>41.8x</v>
      </c>
      <c r="AE14" s="36" t="str">
        <f>Sheet3!K21</f>
        <v>3.9x</v>
      </c>
      <c r="AF14" s="36" t="str">
        <f>Sheet3!K22</f>
        <v>8.9x</v>
      </c>
      <c r="AG14" s="36" t="str">
        <f>Sheet3!K24</f>
        <v>25.7x</v>
      </c>
      <c r="AH14" s="36" t="str">
        <f>Sheet3!K25</f>
        <v>7.8x</v>
      </c>
      <c r="AI14" s="36">
        <f>Sheet3!K31</f>
        <v>0.76</v>
      </c>
      <c r="AK14" s="36">
        <f>Sheet3!K29</f>
        <v>5.6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0.4279835390946502</v>
      </c>
      <c r="C15" s="31">
        <f>(sheet!L18-sheet!L15)/sheet!L35</f>
        <v>0.3535929091484647</v>
      </c>
      <c r="D15" s="31">
        <f>sheet!L12/sheet!L35</f>
        <v>2.184235517568851E-2</v>
      </c>
      <c r="E15" s="31">
        <f>Sheet2!L20/sheet!L35</f>
        <v>1.1674580563469452</v>
      </c>
      <c r="F15" s="31">
        <f>sheet!L18/sheet!L35</f>
        <v>0.4279835390946502</v>
      </c>
      <c r="G15" s="29"/>
      <c r="H15" s="32">
        <f>Sheet1!L33/sheet!L51</f>
        <v>8.4306364361937988E-2</v>
      </c>
      <c r="I15" s="32">
        <f>Sheet1!L33/Sheet1!L12</f>
        <v>0.35672295184490305</v>
      </c>
      <c r="J15" s="32">
        <f>Sheet1!L12/sheet!L27</f>
        <v>0.1172682869589451</v>
      </c>
      <c r="K15" s="32">
        <f>Sheet1!L30/sheet!L27</f>
        <v>4.1832289481790047E-2</v>
      </c>
      <c r="L15" s="32">
        <f>Sheet1!L38</f>
        <v>4.2</v>
      </c>
      <c r="M15" s="29"/>
      <c r="N15" s="32">
        <f>sheet!L40/sheet!L27</f>
        <v>0.50380626897634095</v>
      </c>
      <c r="O15" s="32">
        <f>sheet!L51/sheet!L27</f>
        <v>0.49619373102365899</v>
      </c>
      <c r="P15" s="32">
        <f>sheet!L40/sheet!L51</f>
        <v>1.0153418664459488</v>
      </c>
      <c r="Q15" s="31">
        <f>Sheet1!L24/Sheet1!L26</f>
        <v>-9.2272727272727266</v>
      </c>
      <c r="R15" s="31">
        <f>ABS(Sheet2!L20/(Sheet1!L26+Sheet2!L30))</f>
        <v>4.6157697121401755</v>
      </c>
      <c r="S15" s="31">
        <f>sheet!L40/Sheet1!L43</f>
        <v>7.4881185960322654</v>
      </c>
      <c r="T15" s="31">
        <f>Sheet2!L20/sheet!L40</f>
        <v>0.10737160824502154</v>
      </c>
      <c r="V15" s="31">
        <f>ABS(Sheet1!L15/sheet!L15)</f>
        <v>13.957446808510639</v>
      </c>
      <c r="W15" s="31">
        <f>Sheet1!L12/sheet!L14</f>
        <v>13.45959595959596</v>
      </c>
      <c r="X15" s="31">
        <f>Sheet1!L12/sheet!L27</f>
        <v>0.1172682869589451</v>
      </c>
      <c r="Y15" s="31">
        <f>Sheet1!L12/(sheet!L18-sheet!L35)</f>
        <v>-4.4244604316546763</v>
      </c>
      <c r="AA15" s="17" t="str">
        <f>Sheet1!L43</f>
        <v>4,587,000</v>
      </c>
      <c r="AB15" s="17" t="str">
        <f>Sheet3!L17</f>
        <v>20.7x</v>
      </c>
      <c r="AC15" s="17" t="str">
        <f>Sheet3!L18</f>
        <v>24.8x</v>
      </c>
      <c r="AD15" s="17" t="str">
        <f>Sheet3!L20</f>
        <v>39.4x</v>
      </c>
      <c r="AE15" s="17" t="str">
        <f>Sheet3!L21</f>
        <v>4.8x</v>
      </c>
      <c r="AF15" s="17" t="str">
        <f>Sheet3!L22</f>
        <v>11.9x</v>
      </c>
      <c r="AG15" s="17" t="str">
        <f>Sheet3!L24</f>
        <v>27.1x</v>
      </c>
      <c r="AH15" s="17" t="str">
        <f>Sheet3!L25</f>
        <v>8.9x</v>
      </c>
      <c r="AI15" s="17">
        <f>Sheet3!L31</f>
        <v>0.76</v>
      </c>
      <c r="AK15" s="17">
        <f>Sheet3!L29</f>
        <v>5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0.58792405851229379</v>
      </c>
      <c r="C16" s="34">
        <f>(sheet!M18-sheet!M15)/sheet!M35</f>
        <v>0.49953314659197012</v>
      </c>
      <c r="D16" s="34">
        <f>sheet!M12/sheet!M35</f>
        <v>0.14036725801431685</v>
      </c>
      <c r="E16" s="34">
        <f>Sheet2!M20/sheet!M35</f>
        <v>1.2891378773731714</v>
      </c>
      <c r="F16" s="34">
        <f>sheet!M18/sheet!M35</f>
        <v>0.58792405851229379</v>
      </c>
      <c r="G16" s="29"/>
      <c r="H16" s="35">
        <f>Sheet1!M33/sheet!M51</f>
        <v>9.0443861544000415E-2</v>
      </c>
      <c r="I16" s="35">
        <f>Sheet1!M33/Sheet1!M12</f>
        <v>0.39902427955525299</v>
      </c>
      <c r="J16" s="35">
        <f>Sheet1!M12/sheet!M27</f>
        <v>0.11992652561398734</v>
      </c>
      <c r="K16" s="35">
        <f>Sheet1!M30/sheet!M27</f>
        <v>4.7853595482685897E-2</v>
      </c>
      <c r="L16" s="35">
        <f>Sheet1!M38</f>
        <v>3.78</v>
      </c>
      <c r="M16" s="29"/>
      <c r="N16" s="35">
        <f>sheet!M40/sheet!M27</f>
        <v>0.47090278250221101</v>
      </c>
      <c r="O16" s="35">
        <f>sheet!M51/sheet!M27</f>
        <v>0.52909721749778893</v>
      </c>
      <c r="P16" s="35">
        <f>sheet!M40/sheet!M51</f>
        <v>0.89001182945018775</v>
      </c>
      <c r="Q16" s="34">
        <f>Sheet1!M24/Sheet1!M26</f>
        <v>-7.3573619631901837</v>
      </c>
      <c r="R16" s="34">
        <f>ABS(Sheet2!M20/(Sheet1!M26+Sheet2!M30))</f>
        <v>2.2280796126949971</v>
      </c>
      <c r="S16" s="34">
        <f>sheet!M40/Sheet1!M43</f>
        <v>7.4156845939575744</v>
      </c>
      <c r="T16" s="34">
        <f>Sheet2!M20/sheet!M40</f>
        <v>0.11967985206160248</v>
      </c>
      <c r="U16" s="12"/>
      <c r="V16" s="34">
        <f>ABS(Sheet1!M15/sheet!M15)</f>
        <v>14.133802816901408</v>
      </c>
      <c r="W16" s="34">
        <f>Sheet1!M12/sheet!M14</f>
        <v>11.62796833773087</v>
      </c>
      <c r="X16" s="34">
        <f>Sheet1!M12/sheet!M27</f>
        <v>0.11992652561398734</v>
      </c>
      <c r="Y16" s="34">
        <f>Sheet1!M12/(sheet!M18-sheet!M35)</f>
        <v>-6.6570996978851964</v>
      </c>
      <c r="Z16" s="12"/>
      <c r="AA16" s="36" t="str">
        <f>Sheet1!M43</f>
        <v>4,667,000</v>
      </c>
      <c r="AB16" s="36" t="str">
        <f>Sheet3!M17</f>
        <v>15.3x</v>
      </c>
      <c r="AC16" s="36" t="str">
        <f>Sheet3!M18</f>
        <v>18.6x</v>
      </c>
      <c r="AD16" s="36" t="str">
        <f>Sheet3!M20</f>
        <v>56.4x</v>
      </c>
      <c r="AE16" s="36" t="str">
        <f>Sheet3!M21</f>
        <v>2.0x</v>
      </c>
      <c r="AF16" s="36" t="str">
        <f>Sheet3!M22</f>
        <v>8.2x</v>
      </c>
      <c r="AG16" s="36" t="str">
        <f>Sheet3!M24</f>
        <v>33.8x</v>
      </c>
      <c r="AH16" s="36" t="str">
        <f>Sheet3!M25</f>
        <v>2.5x</v>
      </c>
      <c r="AI16" s="36">
        <f>Sheet3!M31</f>
        <v>0.76</v>
      </c>
      <c r="AK16" s="36">
        <f>Sheet3!M29</f>
        <v>5.3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2023-04-28T01:16:54Z</dcterms:created>
  <dcterms:modified xsi:type="dcterms:W3CDTF">2023-05-06T12:40:02Z</dcterms:modified>
  <cp:category/>
  <dc:identifier/>
  <cp:version/>
</cp:coreProperties>
</file>