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9" documentId="8_{61FC9BB2-5F4E-474A-B743-24CEE2FB0D33}" xr6:coauthVersionLast="47" xr6:coauthVersionMax="47" xr10:uidLastSave="{A2643C86-B622-4363-81F4-2A2A0595899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D15" i="1"/>
</calcChain>
</file>

<file path=xl/sharedStrings.xml><?xml version="1.0" encoding="utf-8"?>
<sst xmlns="http://schemas.openxmlformats.org/spreadsheetml/2006/main" count="1285" uniqueCount="969">
  <si>
    <t>SNC-Lavalin Group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</si>
  <si>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</si>
  <si>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</si>
  <si>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</si>
  <si>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</si>
  <si>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</si>
  <si>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</si>
  <si>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</si>
  <si>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</si>
  <si>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</si>
  <si>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</si>
  <si>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</si>
  <si>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</si>
  <si>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</si>
  <si>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</si>
  <si>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</si>
  <si>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</si>
  <si>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</si>
  <si>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</si>
  <si>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</si>
  <si>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</si>
  <si>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</si>
  <si>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</si>
  <si>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</si>
  <si>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</si>
  <si>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</si>
  <si>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1,108,694</t>
  </si>
  <si>
    <t>1,702,205</t>
  </si>
  <si>
    <t>1,581,834</t>
  </si>
  <si>
    <t>1,055,484</t>
  </si>
  <si>
    <t>706,531</t>
  </si>
  <si>
    <t>634,084</t>
  </si>
  <si>
    <t>1,188,636</t>
  </si>
  <si>
    <t>932,902</t>
  </si>
  <si>
    <t>608,446</t>
  </si>
  <si>
    <t>570,279</t>
  </si>
  <si>
    <t>Short Term Investments</t>
  </si>
  <si>
    <t>70,202</t>
  </si>
  <si>
    <t>132,279</t>
  </si>
  <si>
    <t>149,258</t>
  </si>
  <si>
    <t>105,630</t>
  </si>
  <si>
    <t>79,561</t>
  </si>
  <si>
    <t/>
  </si>
  <si>
    <t>Accounts Receivable, Net</t>
  </si>
  <si>
    <t>2,262,413</t>
  </si>
  <si>
    <t>2,697,096</t>
  </si>
  <si>
    <t>2,870,566</t>
  </si>
  <si>
    <t>2,441,388</t>
  </si>
  <si>
    <t>3,053,395</t>
  </si>
  <si>
    <t>3,269,052</t>
  </si>
  <si>
    <t>3,309,600</t>
  </si>
  <si>
    <t>2,309,312</t>
  </si>
  <si>
    <t>2,267,638</t>
  </si>
  <si>
    <t>2,365,771</t>
  </si>
  <si>
    <t>Inventory</t>
  </si>
  <si>
    <t>101,771</t>
  </si>
  <si>
    <t>152,186</t>
  </si>
  <si>
    <t>138,795</t>
  </si>
  <si>
    <t>110,237</t>
  </si>
  <si>
    <t>104,205</t>
  </si>
  <si>
    <t>84,888</t>
  </si>
  <si>
    <t>16,122</t>
  </si>
  <si>
    <t>17,037</t>
  </si>
  <si>
    <t>17,411</t>
  </si>
  <si>
    <t>Prepaid Expenses</t>
  </si>
  <si>
    <t>45,959</t>
  </si>
  <si>
    <t>81,244</t>
  </si>
  <si>
    <t>75,341</t>
  </si>
  <si>
    <t>55,462</t>
  </si>
  <si>
    <t>121,166</t>
  </si>
  <si>
    <t>142,349</t>
  </si>
  <si>
    <t>110,746</t>
  </si>
  <si>
    <t>107,970</t>
  </si>
  <si>
    <t>94,114</t>
  </si>
  <si>
    <t>99,031</t>
  </si>
  <si>
    <t>Other Current Assets</t>
  </si>
  <si>
    <t>428,497</t>
  </si>
  <si>
    <t>329,197</t>
  </si>
  <si>
    <t>368,630</t>
  </si>
  <si>
    <t>393,270</t>
  </si>
  <si>
    <t>543,901</t>
  </si>
  <si>
    <t>508,323</t>
  </si>
  <si>
    <t>456,222</t>
  </si>
  <si>
    <t>685,250</t>
  </si>
  <si>
    <t>645,065</t>
  </si>
  <si>
    <t>309,064</t>
  </si>
  <si>
    <t>Total Current Assets</t>
  </si>
  <si>
    <t>3,915,765</t>
  </si>
  <si>
    <t>5,043,792</t>
  </si>
  <si>
    <t>5,197,815</t>
  </si>
  <si>
    <t>4,190,029</t>
  </si>
  <si>
    <t>4,614,791</t>
  </si>
  <si>
    <t>4,658,013</t>
  </si>
  <si>
    <t>5,150,092</t>
  </si>
  <si>
    <t>4,051,556</t>
  </si>
  <si>
    <t>3,632,300</t>
  </si>
  <si>
    <t>3,361,556</t>
  </si>
  <si>
    <t>Property Plant And Equipment, Net</t>
  </si>
  <si>
    <t>5,312,395</t>
  </si>
  <si>
    <t>246,098</t>
  </si>
  <si>
    <t>265,077</t>
  </si>
  <si>
    <t>298,333</t>
  </si>
  <si>
    <t>414,138</t>
  </si>
  <si>
    <t>482,619</t>
  </si>
  <si>
    <t>909,417</t>
  </si>
  <si>
    <t>722,688</t>
  </si>
  <si>
    <t>689,130</t>
  </si>
  <si>
    <t>622,349</t>
  </si>
  <si>
    <t>Real Estate Owned</t>
  </si>
  <si>
    <t>Capitalized / Purchased Software</t>
  </si>
  <si>
    <t>Long-term Investments</t>
  </si>
  <si>
    <t>899,877</t>
  </si>
  <si>
    <t>949,227</t>
  </si>
  <si>
    <t>535,095</t>
  </si>
  <si>
    <t>468,086</t>
  </si>
  <si>
    <t>432,640</t>
  </si>
  <si>
    <t>437,759</t>
  </si>
  <si>
    <t>434,791</t>
  </si>
  <si>
    <t>442,463</t>
  </si>
  <si>
    <t>493,640</t>
  </si>
  <si>
    <t>477,809</t>
  </si>
  <si>
    <t>Goodwill</t>
  </si>
  <si>
    <t>576,929</t>
  </si>
  <si>
    <t>2,895,379</t>
  </si>
  <si>
    <t>3,386,849</t>
  </si>
  <si>
    <t>3,268,214</t>
  </si>
  <si>
    <t>6,323,440</t>
  </si>
  <si>
    <t>5,369,723</t>
  </si>
  <si>
    <t>3,429,094</t>
  </si>
  <si>
    <t>3,429,478</t>
  </si>
  <si>
    <t>3,382,943</t>
  </si>
  <si>
    <t>3,370,706</t>
  </si>
  <si>
    <t>Other Intangibles</t>
  </si>
  <si>
    <t>226,686</t>
  </si>
  <si>
    <t>311,022</t>
  </si>
  <si>
    <t>272,650</t>
  </si>
  <si>
    <t>194,164</t>
  </si>
  <si>
    <t>1,089,837</t>
  </si>
  <si>
    <t>920,586</t>
  </si>
  <si>
    <t>665,598</t>
  </si>
  <si>
    <t>544,059</t>
  </si>
  <si>
    <t>445,716</t>
  </si>
  <si>
    <t>345,545</t>
  </si>
  <si>
    <t>Other Long-term Assets</t>
  </si>
  <si>
    <t>840,973</t>
  </si>
  <si>
    <t>781,637</t>
  </si>
  <si>
    <t>845,667</t>
  </si>
  <si>
    <t>879,493</t>
  </si>
  <si>
    <t>887,660</t>
  </si>
  <si>
    <t>1,070,992</t>
  </si>
  <si>
    <t>1,055,732</t>
  </si>
  <si>
    <t>1,150,034</t>
  </si>
  <si>
    <t>1,232,235</t>
  </si>
  <si>
    <t>1,282,021</t>
  </si>
  <si>
    <t>Total Assets</t>
  </si>
  <si>
    <t>11,772,625</t>
  </si>
  <si>
    <t>10,227,155</t>
  </si>
  <si>
    <t>10,503,153</t>
  </si>
  <si>
    <t>9,298,319</t>
  </si>
  <si>
    <t>13,762,506</t>
  </si>
  <si>
    <t>12,939,692</t>
  </si>
  <si>
    <t>11,644,724</t>
  </si>
  <si>
    <t>10,340,278</t>
  </si>
  <si>
    <t>9,875,964</t>
  </si>
  <si>
    <t>9,459,986</t>
  </si>
  <si>
    <t>Accounts Payable</t>
  </si>
  <si>
    <t>2,145,755</t>
  </si>
  <si>
    <t>2,329,172</t>
  </si>
  <si>
    <t>2,330,538</t>
  </si>
  <si>
    <t>1,888,242</t>
  </si>
  <si>
    <t>2,176,947</t>
  </si>
  <si>
    <t>2,352,944</t>
  </si>
  <si>
    <t>2,153,520</t>
  </si>
  <si>
    <t>1,730,398</t>
  </si>
  <si>
    <t>1,652,514</t>
  </si>
  <si>
    <t>1,704,352</t>
  </si>
  <si>
    <t>Accrued Expenses</t>
  </si>
  <si>
    <t>56,208</t>
  </si>
  <si>
    <t>54,411</t>
  </si>
  <si>
    <t>44,005</t>
  </si>
  <si>
    <t>92,469</t>
  </si>
  <si>
    <t>101,316</t>
  </si>
  <si>
    <t>74,790</t>
  </si>
  <si>
    <t>56,122</t>
  </si>
  <si>
    <t>38,793</t>
  </si>
  <si>
    <t>60,961</t>
  </si>
  <si>
    <t>21,951</t>
  </si>
  <si>
    <t>Short-term Borrowings</t>
  </si>
  <si>
    <t>323,721</t>
  </si>
  <si>
    <t>319,321</t>
  </si>
  <si>
    <t>394,144</t>
  </si>
  <si>
    <t>Current Portion of LT Debt</t>
  </si>
  <si>
    <t>40,859</t>
  </si>
  <si>
    <t>7,750</t>
  </si>
  <si>
    <t>8,200</t>
  </si>
  <si>
    <t>21,011</t>
  </si>
  <si>
    <t>334,323</t>
  </si>
  <si>
    <t>1,176,755</t>
  </si>
  <si>
    <t>393,182</t>
  </si>
  <si>
    <t>206,222</t>
  </si>
  <si>
    <t>110,874</t>
  </si>
  <si>
    <t>547,286</t>
  </si>
  <si>
    <t>Current Portion of Capital Lease Obligations</t>
  </si>
  <si>
    <t>131,075</t>
  </si>
  <si>
    <t>97,409</t>
  </si>
  <si>
    <t>91,317</t>
  </si>
  <si>
    <t>87,625</t>
  </si>
  <si>
    <t>Other Current Liabilities</t>
  </si>
  <si>
    <t>1,876,187</t>
  </si>
  <si>
    <t>2,698,510</t>
  </si>
  <si>
    <t>2,312,865</t>
  </si>
  <si>
    <t>1,960,430</t>
  </si>
  <si>
    <t>1,890,264</t>
  </si>
  <si>
    <t>2,003,579</t>
  </si>
  <si>
    <t>1,793,974</t>
  </si>
  <si>
    <t>2,201,620</t>
  </si>
  <si>
    <t>2,035,638</t>
  </si>
  <si>
    <t>1,573,462</t>
  </si>
  <si>
    <t>Total Current Liabilities</t>
  </si>
  <si>
    <t>4,442,730</t>
  </si>
  <si>
    <t>5,409,164</t>
  </si>
  <si>
    <t>5,089,752</t>
  </si>
  <si>
    <t>3,962,152</t>
  </si>
  <si>
    <t>4,502,850</t>
  </si>
  <si>
    <t>5,608,068</t>
  </si>
  <si>
    <t>4,527,873</t>
  </si>
  <si>
    <t>4,274,442</t>
  </si>
  <si>
    <t>3,951,304</t>
  </si>
  <si>
    <t>3,934,676</t>
  </si>
  <si>
    <t>Long-term Debt</t>
  </si>
  <si>
    <t>3,885,645</t>
  </si>
  <si>
    <t>879,616</t>
  </si>
  <si>
    <t>874,944</t>
  </si>
  <si>
    <t>821,940</t>
  </si>
  <si>
    <t>2,799,357</t>
  </si>
  <si>
    <t>2,491,273</t>
  </si>
  <si>
    <t>1,664,599</t>
  </si>
  <si>
    <t>1,796,288</t>
  </si>
  <si>
    <t>1,553,297</t>
  </si>
  <si>
    <t>1,509,111</t>
  </si>
  <si>
    <t>Capital Leases</t>
  </si>
  <si>
    <t>480,675</t>
  </si>
  <si>
    <t>399,201</t>
  </si>
  <si>
    <t>405,741</t>
  </si>
  <si>
    <t>348,660</t>
  </si>
  <si>
    <t>Other Non-current Liabilities</t>
  </si>
  <si>
    <t>1,404,007</t>
  </si>
  <si>
    <t>613,489</t>
  </si>
  <si>
    <t>634,961</t>
  </si>
  <si>
    <t>617,893</t>
  </si>
  <si>
    <t>1,237,077</t>
  </si>
  <si>
    <t>1,184,486</t>
  </si>
  <si>
    <t>1,254,150</t>
  </si>
  <si>
    <t>1,301,654</t>
  </si>
  <si>
    <t>972,163</t>
  </si>
  <si>
    <t>788,454</t>
  </si>
  <si>
    <t>Total Liabilities</t>
  </si>
  <si>
    <t>9,732,382</t>
  </si>
  <si>
    <t>6,902,269</t>
  </si>
  <si>
    <t>6,599,657</t>
  </si>
  <si>
    <t>5,401,985</t>
  </si>
  <si>
    <t>8,539,284</t>
  </si>
  <si>
    <t>9,283,827</t>
  </si>
  <si>
    <t>7,927,297</t>
  </si>
  <si>
    <t>7,771,585</t>
  </si>
  <si>
    <t>6,882,505</t>
  </si>
  <si>
    <t>6,580,901</t>
  </si>
  <si>
    <t>Common Stock</t>
  </si>
  <si>
    <t>497,130</t>
  </si>
  <si>
    <t>531,460</t>
  </si>
  <si>
    <t>526,812</t>
  </si>
  <si>
    <t>554,839</t>
  </si>
  <si>
    <t>1,801,733</t>
  </si>
  <si>
    <t>1,805,080</t>
  </si>
  <si>
    <t>Additional Paid In Capital</t>
  </si>
  <si>
    <t>Retained Earnings</t>
  </si>
  <si>
    <t>1,610,503</t>
  </si>
  <si>
    <t>2,785,067</t>
  </si>
  <si>
    <t>2,901,353</t>
  </si>
  <si>
    <t>2,959,366</t>
  </si>
  <si>
    <t>3,145,424</t>
  </si>
  <si>
    <t>1,346,624</t>
  </si>
  <si>
    <t>1,555,853</t>
  </si>
  <si>
    <t>478,351</t>
  </si>
  <si>
    <t>1,501,556</t>
  </si>
  <si>
    <t>1,404,589</t>
  </si>
  <si>
    <t>Treasury Stock</t>
  </si>
  <si>
    <t>Other Common Equity Adj</t>
  </si>
  <si>
    <t>-70,975</t>
  </si>
  <si>
    <t>-2,721</t>
  </si>
  <si>
    <t>440,013</t>
  </si>
  <si>
    <t>359,017</t>
  </si>
  <si>
    <t>277,974</t>
  </si>
  <si>
    <t>499,199</t>
  </si>
  <si>
    <t>354,073</t>
  </si>
  <si>
    <t>274,074</t>
  </si>
  <si>
    <t>-333,269</t>
  </si>
  <si>
    <t>-340,155</t>
  </si>
  <si>
    <t>Common Equity</t>
  </si>
  <si>
    <t>2,036,658</t>
  </si>
  <si>
    <t>3,313,806</t>
  </si>
  <si>
    <t>3,868,178</t>
  </si>
  <si>
    <t>3,873,222</t>
  </si>
  <si>
    <t>5,225,131</t>
  </si>
  <si>
    <t>3,650,903</t>
  </si>
  <si>
    <t>3,715,006</t>
  </si>
  <si>
    <t>2,557,505</t>
  </si>
  <si>
    <t>2,973,367</t>
  </si>
  <si>
    <t>2,869,514</t>
  </si>
  <si>
    <t>Total Preferred Equity</t>
  </si>
  <si>
    <t>Minority Interest, Total</t>
  </si>
  <si>
    <t>3,585</t>
  </si>
  <si>
    <t>11,080</t>
  </si>
  <si>
    <t>35,318</t>
  </si>
  <si>
    <t>23,112</t>
  </si>
  <si>
    <t>-1,909</t>
  </si>
  <si>
    <t>4,962</t>
  </si>
  <si>
    <t>2,421</t>
  </si>
  <si>
    <t>11,188</t>
  </si>
  <si>
    <t>20,092</t>
  </si>
  <si>
    <t>9,571</t>
  </si>
  <si>
    <t>Other Equity</t>
  </si>
  <si>
    <t>Total Equity</t>
  </si>
  <si>
    <t>2,040,243</t>
  </si>
  <si>
    <t>3,324,886</t>
  </si>
  <si>
    <t>3,903,496</t>
  </si>
  <si>
    <t>3,896,334</t>
  </si>
  <si>
    <t>5,223,222</t>
  </si>
  <si>
    <t>3,655,865</t>
  </si>
  <si>
    <t>3,717,427</t>
  </si>
  <si>
    <t>2,568,693</t>
  </si>
  <si>
    <t>2,993,459</t>
  </si>
  <si>
    <t>2,879,085</t>
  </si>
  <si>
    <t>Total Liabilities And Equity</t>
  </si>
  <si>
    <t>Cash And Short Term Investments</t>
  </si>
  <si>
    <t>1,178,896</t>
  </si>
  <si>
    <t>1,834,484</t>
  </si>
  <si>
    <t>1,731,092</t>
  </si>
  <si>
    <t>1,161,114</t>
  </si>
  <si>
    <t>786,092</t>
  </si>
  <si>
    <t>Total Debt</t>
  </si>
  <si>
    <t>4,250,225</t>
  </si>
  <si>
    <t>1,206,687</t>
  </si>
  <si>
    <t>1,277,288</t>
  </si>
  <si>
    <t>842,951</t>
  </si>
  <si>
    <t>3,133,680</t>
  </si>
  <si>
    <t>3,668,028</t>
  </si>
  <si>
    <t>2,669,531</t>
  </si>
  <si>
    <t>2,499,120</t>
  </si>
  <si>
    <t>2,161,229</t>
  </si>
  <si>
    <t>2,492,682</t>
  </si>
  <si>
    <t>Income Statement</t>
  </si>
  <si>
    <t>Revenue</t>
  </si>
  <si>
    <t>7,913,158</t>
  </si>
  <si>
    <t>8,238,762</t>
  </si>
  <si>
    <t>9,586,954</t>
  </si>
  <si>
    <t>8,470,833</t>
  </si>
  <si>
    <t>9,334,718</t>
  </si>
  <si>
    <t>10,084,006</t>
  </si>
  <si>
    <t>7,629,832</t>
  </si>
  <si>
    <t>7,007,501</t>
  </si>
  <si>
    <t>7,371,252</t>
  </si>
  <si>
    <t>7,549,031</t>
  </si>
  <si>
    <t>Revenue Growth (YoY)</t>
  </si>
  <si>
    <t>-2.2%</t>
  </si>
  <si>
    <t>4.1%</t>
  </si>
  <si>
    <t>16.4%</t>
  </si>
  <si>
    <t>-11.6%</t>
  </si>
  <si>
    <t>10.2%</t>
  </si>
  <si>
    <t>8.0%</t>
  </si>
  <si>
    <t>-24.3%</t>
  </si>
  <si>
    <t>-8.2%</t>
  </si>
  <si>
    <t>5.2%</t>
  </si>
  <si>
    <t>2.4%</t>
  </si>
  <si>
    <t>Cost of Revenues</t>
  </si>
  <si>
    <t>-6,797,331</t>
  </si>
  <si>
    <t>-6,897,933</t>
  </si>
  <si>
    <t>-8,154,155</t>
  </si>
  <si>
    <t>-7,264,735</t>
  </si>
  <si>
    <t>-8,468,341</t>
  </si>
  <si>
    <t>-9,546,220</t>
  </si>
  <si>
    <t>-7,045,603</t>
  </si>
  <si>
    <t>-6,958,326</t>
  </si>
  <si>
    <t>-6,925,647</t>
  </si>
  <si>
    <t>-7,138,019</t>
  </si>
  <si>
    <t>Gross Profit</t>
  </si>
  <si>
    <t>1,115,827</t>
  </si>
  <si>
    <t>1,340,829</t>
  </si>
  <si>
    <t>1,432,799</t>
  </si>
  <si>
    <t>1,206,098</t>
  </si>
  <si>
    <t>866,377</t>
  </si>
  <si>
    <t>537,786</t>
  </si>
  <si>
    <t>584,229</t>
  </si>
  <si>
    <t>49,175</t>
  </si>
  <si>
    <t>445,605</t>
  </si>
  <si>
    <t>411,012</t>
  </si>
  <si>
    <t>Gross Profit Margin</t>
  </si>
  <si>
    <t>14.1%</t>
  </si>
  <si>
    <t>16.3%</t>
  </si>
  <si>
    <t>14.9%</t>
  </si>
  <si>
    <t>14.2%</t>
  </si>
  <si>
    <t>9.3%</t>
  </si>
  <si>
    <t>5.3%</t>
  </si>
  <si>
    <t>7.7%</t>
  </si>
  <si>
    <t>0.7%</t>
  </si>
  <si>
    <t>6.0%</t>
  </si>
  <si>
    <t>5.4%</t>
  </si>
  <si>
    <t>R&amp;D Expenses</t>
  </si>
  <si>
    <t>Selling, General &amp; Admin Expenses</t>
  </si>
  <si>
    <t>-836,588</t>
  </si>
  <si>
    <t>-824,215</t>
  </si>
  <si>
    <t>-855,633</t>
  </si>
  <si>
    <t>-724,115</t>
  </si>
  <si>
    <t>-130,606</t>
  </si>
  <si>
    <t>-98,034</t>
  </si>
  <si>
    <t>-73,944</t>
  </si>
  <si>
    <t>-121,233</t>
  </si>
  <si>
    <t>-144,748</t>
  </si>
  <si>
    <t>-127,269</t>
  </si>
  <si>
    <t>Other Inc / (Exp)</t>
  </si>
  <si>
    <t>-59,684</t>
  </si>
  <si>
    <t>1,380,750</t>
  </si>
  <si>
    <t>-36,215</t>
  </si>
  <si>
    <t>-185,461</t>
  </si>
  <si>
    <t>-160,470</t>
  </si>
  <si>
    <t>-1,598,569</t>
  </si>
  <si>
    <t>2,410,436</t>
  </si>
  <si>
    <t>-240,268</t>
  </si>
  <si>
    <t>-132,458</t>
  </si>
  <si>
    <t>-202,755</t>
  </si>
  <si>
    <t>Operating Expenses</t>
  </si>
  <si>
    <t>-896,272</t>
  </si>
  <si>
    <t>556,535</t>
  </si>
  <si>
    <t>-891,848</t>
  </si>
  <si>
    <t>-909,576</t>
  </si>
  <si>
    <t>-291,076</t>
  </si>
  <si>
    <t>-1,696,603</t>
  </si>
  <si>
    <t>2,336,492</t>
  </si>
  <si>
    <t>-361,501</t>
  </si>
  <si>
    <t>-277,206</t>
  </si>
  <si>
    <t>-330,024</t>
  </si>
  <si>
    <t>Operating Income</t>
  </si>
  <si>
    <t>219,555</t>
  </si>
  <si>
    <t>1,897,364</t>
  </si>
  <si>
    <t>540,951</t>
  </si>
  <si>
    <t>296,522</t>
  </si>
  <si>
    <t>575,301</t>
  </si>
  <si>
    <t>-1,158,817</t>
  </si>
  <si>
    <t>2,920,721</t>
  </si>
  <si>
    <t>-312,326</t>
  </si>
  <si>
    <t>168,399</t>
  </si>
  <si>
    <t>80,988</t>
  </si>
  <si>
    <t>Net Interest Expenses</t>
  </si>
  <si>
    <t>-141,463</t>
  </si>
  <si>
    <t>-239,735</t>
  </si>
  <si>
    <t>-19,698</t>
  </si>
  <si>
    <t>-26,538</t>
  </si>
  <si>
    <t>-89,768</t>
  </si>
  <si>
    <t>-169,023</t>
  </si>
  <si>
    <t>-167,210</t>
  </si>
  <si>
    <t>-93,642</t>
  </si>
  <si>
    <t>-84,751</t>
  </si>
  <si>
    <t>-101,726</t>
  </si>
  <si>
    <t>EBT, Incl. Unusual Items</t>
  </si>
  <si>
    <t>78,092</t>
  </si>
  <si>
    <t>1,657,629</t>
  </si>
  <si>
    <t>521,253</t>
  </si>
  <si>
    <t>269,984</t>
  </si>
  <si>
    <t>485,533</t>
  </si>
  <si>
    <t>-1,327,840</t>
  </si>
  <si>
    <t>2,753,511</t>
  </si>
  <si>
    <t>-405,968</t>
  </si>
  <si>
    <t>83,648</t>
  </si>
  <si>
    <t>-20,738</t>
  </si>
  <si>
    <t>Earnings of Discontinued Ops.</t>
  </si>
  <si>
    <t>-2,112,576</t>
  </si>
  <si>
    <t>-609,344</t>
  </si>
  <si>
    <t>566,377</t>
  </si>
  <si>
    <t>-6,890</t>
  </si>
  <si>
    <t>Income Tax Expense</t>
  </si>
  <si>
    <t>-41,708</t>
  </si>
  <si>
    <t>-323,042</t>
  </si>
  <si>
    <t>-83,718</t>
  </si>
  <si>
    <t>-13,419</t>
  </si>
  <si>
    <t>-102,382</t>
  </si>
  <si>
    <t>11,545</t>
  </si>
  <si>
    <t>-310,348</t>
  </si>
  <si>
    <t>59,039</t>
  </si>
  <si>
    <t>22,031</t>
  </si>
  <si>
    <t>27,757</t>
  </si>
  <si>
    <t>Net Income to Company</t>
  </si>
  <si>
    <t>36,384</t>
  </si>
  <si>
    <t>1,334,587</t>
  </si>
  <si>
    <t>437,535</t>
  </si>
  <si>
    <t>256,565</t>
  </si>
  <si>
    <t>383,151</t>
  </si>
  <si>
    <t>-1,316,295</t>
  </si>
  <si>
    <t>330,587</t>
  </si>
  <si>
    <t>-956,273</t>
  </si>
  <si>
    <t>672,056</t>
  </si>
  <si>
    <t>Minority Interest in Earnings</t>
  </si>
  <si>
    <t>-1,243</t>
  </si>
  <si>
    <t>-33,199</t>
  </si>
  <si>
    <t>-1,032</t>
  </si>
  <si>
    <t>-1,116</t>
  </si>
  <si>
    <t>-2,368</t>
  </si>
  <si>
    <t>-9,174</t>
  </si>
  <si>
    <t>-5,493</t>
  </si>
  <si>
    <t>9,621</t>
  </si>
  <si>
    <t>Net Income to Stockholders</t>
  </si>
  <si>
    <t>35,768</t>
  </si>
  <si>
    <t>1,333,344</t>
  </si>
  <si>
    <t>404,336</t>
  </si>
  <si>
    <t>255,533</t>
  </si>
  <si>
    <t>382,035</t>
  </si>
  <si>
    <t>-1,316,898</t>
  </si>
  <si>
    <t>328,219</t>
  </si>
  <si>
    <t>-965,447</t>
  </si>
  <si>
    <t>666,563</t>
  </si>
  <si>
    <t>9,750</t>
  </si>
  <si>
    <t>Preferred Dividends &amp; Other Adj.</t>
  </si>
  <si>
    <t>2,112,576</t>
  </si>
  <si>
    <t>609,344</t>
  </si>
  <si>
    <t>-566,377</t>
  </si>
  <si>
    <t>6,890</t>
  </si>
  <si>
    <t>Net Income to Common Excl Extra Items</t>
  </si>
  <si>
    <t>2,440,795</t>
  </si>
  <si>
    <t>-356,103</t>
  </si>
  <si>
    <t>100,186</t>
  </si>
  <si>
    <t>16,640</t>
  </si>
  <si>
    <t>Basic EPS (Cont. Ops)</t>
  </si>
  <si>
    <t>Diluted EPS (Cont. Ops)</t>
  </si>
  <si>
    <t>Weighted Average Basic Shares Out.</t>
  </si>
  <si>
    <t>151,497</t>
  </si>
  <si>
    <t>152,218</t>
  </si>
  <si>
    <t>150,918</t>
  </si>
  <si>
    <t>150,077</t>
  </si>
  <si>
    <t>162,910</t>
  </si>
  <si>
    <t>175,541</t>
  </si>
  <si>
    <t>175,554</t>
  </si>
  <si>
    <t>Weighted Average Diluted Shares Out.</t>
  </si>
  <si>
    <t>151,814</t>
  </si>
  <si>
    <t>152,605</t>
  </si>
  <si>
    <t>150,988</t>
  </si>
  <si>
    <t>150,279</t>
  </si>
  <si>
    <t>163,029</t>
  </si>
  <si>
    <t>EBITDA</t>
  </si>
  <si>
    <t>480,192</t>
  </si>
  <si>
    <t>647,377</t>
  </si>
  <si>
    <t>645,597</t>
  </si>
  <si>
    <t>556,272</t>
  </si>
  <si>
    <t>812,436</t>
  </si>
  <si>
    <t>557,850</t>
  </si>
  <si>
    <t>638,391</t>
  </si>
  <si>
    <t>48,147</t>
  </si>
  <si>
    <t>394,528</t>
  </si>
  <si>
    <t>373,684</t>
  </si>
  <si>
    <t>EBIT</t>
  </si>
  <si>
    <t>279,239</t>
  </si>
  <si>
    <t>480,142</t>
  </si>
  <si>
    <t>483,178</t>
  </si>
  <si>
    <t>413,173</t>
  </si>
  <si>
    <t>596,879</t>
  </si>
  <si>
    <t>233,281</t>
  </si>
  <si>
    <t>348,168</t>
  </si>
  <si>
    <t>-198,828</t>
  </si>
  <si>
    <t>211,380</t>
  </si>
  <si>
    <t>199,476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</si>
  <si>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</si>
  <si>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</si>
  <si>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</si>
  <si>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</si>
  <si>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</si>
  <si>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200,953</t>
  </si>
  <si>
    <t>167,235</t>
  </si>
  <si>
    <t>162,419</t>
  </si>
  <si>
    <t>143,099</t>
  </si>
  <si>
    <t>215,557</t>
  </si>
  <si>
    <t>324,569</t>
  </si>
  <si>
    <t>402,260</t>
  </si>
  <si>
    <t>354,293</t>
  </si>
  <si>
    <t>271,314</t>
  </si>
  <si>
    <t>251,459</t>
  </si>
  <si>
    <t>Amortization of Deferred Charges (CF)</t>
  </si>
  <si>
    <t>Stock-Based Comp</t>
  </si>
  <si>
    <t>15,341</t>
  </si>
  <si>
    <t>17,200</t>
  </si>
  <si>
    <t>21,625</t>
  </si>
  <si>
    <t>30,541</t>
  </si>
  <si>
    <t>42,069</t>
  </si>
  <si>
    <t>45,586</t>
  </si>
  <si>
    <t>16,061</t>
  </si>
  <si>
    <t>10,079</t>
  </si>
  <si>
    <t>36,801</t>
  </si>
  <si>
    <t>17,085</t>
  </si>
  <si>
    <t>Change In Accounts Receivable</t>
  </si>
  <si>
    <t>159,488</t>
  </si>
  <si>
    <t>362,102</t>
  </si>
  <si>
    <t>32,275</t>
  </si>
  <si>
    <t>-68,500</t>
  </si>
  <si>
    <t>95,182</t>
  </si>
  <si>
    <t>-401,455</t>
  </si>
  <si>
    <t>-49,720</t>
  </si>
  <si>
    <t>557,772</t>
  </si>
  <si>
    <t>-121,724</t>
  </si>
  <si>
    <t>-164,839</t>
  </si>
  <si>
    <t>Change In Inventories</t>
  </si>
  <si>
    <t>6,136</t>
  </si>
  <si>
    <t>-27,033</t>
  </si>
  <si>
    <t>-1,298</t>
  </si>
  <si>
    <t>11,571</t>
  </si>
  <si>
    <t>11,956</t>
  </si>
  <si>
    <t>15,193</t>
  </si>
  <si>
    <t>69,500</t>
  </si>
  <si>
    <t>Change in Other Net Operating Assets</t>
  </si>
  <si>
    <t>-220,102</t>
  </si>
  <si>
    <t>168,254</t>
  </si>
  <si>
    <t>-258,799</t>
  </si>
  <si>
    <t>296,574</t>
  </si>
  <si>
    <t>-55,444</t>
  </si>
  <si>
    <t>-223,477</t>
  </si>
  <si>
    <t>-14,843</t>
  </si>
  <si>
    <t>-74,110</t>
  </si>
  <si>
    <t>103,160</t>
  </si>
  <si>
    <t>-120,269</t>
  </si>
  <si>
    <t>Other Operating Activities</t>
  </si>
  <si>
    <t>141,745</t>
  </si>
  <si>
    <t>-1,790,128</t>
  </si>
  <si>
    <t>-849,515</t>
  </si>
  <si>
    <t>-550,325</t>
  </si>
  <si>
    <t>-926,826</t>
  </si>
  <si>
    <t>1,256,190</t>
  </si>
  <si>
    <t>-1,052,443</t>
  </si>
  <si>
    <t>169,398</t>
  </si>
  <si>
    <t>-820,975</t>
  </si>
  <si>
    <t>-238,054</t>
  </si>
  <si>
    <t>Cash from Operations</t>
  </si>
  <si>
    <t>333,193</t>
  </si>
  <si>
    <t>264,143</t>
  </si>
  <si>
    <t>-514,692</t>
  </si>
  <si>
    <t>105,624</t>
  </si>
  <si>
    <t>-235,856</t>
  </si>
  <si>
    <t>-303,529</t>
  </si>
  <si>
    <t>-355,273</t>
  </si>
  <si>
    <t>121,485</t>
  </si>
  <si>
    <t>134,198</t>
  </si>
  <si>
    <t>-245,360</t>
  </si>
  <si>
    <t>Capital Expenditures</t>
  </si>
  <si>
    <t>-1,601,466</t>
  </si>
  <si>
    <t>-1,592,530</t>
  </si>
  <si>
    <t>-115,975</t>
  </si>
  <si>
    <t>-151,339</t>
  </si>
  <si>
    <t>-124,816</t>
  </si>
  <si>
    <t>-152,945</t>
  </si>
  <si>
    <t>-122,444</t>
  </si>
  <si>
    <t>-75,821</t>
  </si>
  <si>
    <t>-106,291</t>
  </si>
  <si>
    <t>-109,827</t>
  </si>
  <si>
    <t>Cash Acquisitions</t>
  </si>
  <si>
    <t>-1,925</t>
  </si>
  <si>
    <t>-1,762,991</t>
  </si>
  <si>
    <t>-3,176,722</t>
  </si>
  <si>
    <t>19,466</t>
  </si>
  <si>
    <t>14,890</t>
  </si>
  <si>
    <t>Other Investing Activities</t>
  </si>
  <si>
    <t>-67,531</t>
  </si>
  <si>
    <t>2,856,476</t>
  </si>
  <si>
    <t>700,003</t>
  </si>
  <si>
    <t>64,262</t>
  </si>
  <si>
    <t>237,787</t>
  </si>
  <si>
    <t>88,102</t>
  </si>
  <si>
    <t>2,826,028</t>
  </si>
  <si>
    <t>-109,302</t>
  </si>
  <si>
    <t>-157,416</t>
  </si>
  <si>
    <t>27,357</t>
  </si>
  <si>
    <t>Cash from Investing</t>
  </si>
  <si>
    <t>-1,670,922</t>
  </si>
  <si>
    <t>-499,045</t>
  </si>
  <si>
    <t>584,028</t>
  </si>
  <si>
    <t>-87,077</t>
  </si>
  <si>
    <t>-3,063,751</t>
  </si>
  <si>
    <t>-45,377</t>
  </si>
  <si>
    <t>2,718,474</t>
  </si>
  <si>
    <t>-185,123</t>
  </si>
  <si>
    <t>-263,707</t>
  </si>
  <si>
    <t>-82,470</t>
  </si>
  <si>
    <t>Dividends Paid (Ex Special Dividends)</t>
  </si>
  <si>
    <t>-139,415</t>
  </si>
  <si>
    <t>-146,182</t>
  </si>
  <si>
    <t>-150,863</t>
  </si>
  <si>
    <t>-156,104</t>
  </si>
  <si>
    <t>-177,948</t>
  </si>
  <si>
    <t>-201,521</t>
  </si>
  <si>
    <t>-42,133</t>
  </si>
  <si>
    <t>-14,044</t>
  </si>
  <si>
    <t>Special Dividend Paid</t>
  </si>
  <si>
    <t>Long-Term Debt Issued</t>
  </si>
  <si>
    <t>1,744,756</t>
  </si>
  <si>
    <t>1,657,827</t>
  </si>
  <si>
    <t>2,074</t>
  </si>
  <si>
    <t>5,816</t>
  </si>
  <si>
    <t>4,187,902</t>
  </si>
  <si>
    <t>2,704,293</t>
  </si>
  <si>
    <t>1,926,212</t>
  </si>
  <si>
    <t>1,329,225</t>
  </si>
  <si>
    <t>121,039</t>
  </si>
  <si>
    <t>794,436</t>
  </si>
  <si>
    <t>Long-Term Debt Repaid</t>
  </si>
  <si>
    <t>-410,187</t>
  </si>
  <si>
    <t>-909,912</t>
  </si>
  <si>
    <t>-10,491</t>
  </si>
  <si>
    <t>-13,866</t>
  </si>
  <si>
    <t>-2,231,462</t>
  </si>
  <si>
    <t>-2,244,257</t>
  </si>
  <si>
    <t>-3,680,097</t>
  </si>
  <si>
    <t>-1,505,823</t>
  </si>
  <si>
    <t>-299,027</t>
  </si>
  <si>
    <t>-490,458</t>
  </si>
  <si>
    <t>Repurchase of Common Stock</t>
  </si>
  <si>
    <t>-121,777</t>
  </si>
  <si>
    <t>Other Financing Activities</t>
  </si>
  <si>
    <t>74,394</t>
  </si>
  <si>
    <t>214,850</t>
  </si>
  <si>
    <t>39,584</t>
  </si>
  <si>
    <t>-374,075</t>
  </si>
  <si>
    <t>1,174,921</t>
  </si>
  <si>
    <t>11,200</t>
  </si>
  <si>
    <t>-6,129</t>
  </si>
  <si>
    <t>-6,816</t>
  </si>
  <si>
    <t>Cash from Financing</t>
  </si>
  <si>
    <t>1,269,548</t>
  </si>
  <si>
    <t>816,583</t>
  </si>
  <si>
    <t>-241,473</t>
  </si>
  <si>
    <t>-538,229</t>
  </si>
  <si>
    <t>2,953,413</t>
  </si>
  <si>
    <t>269,715</t>
  </si>
  <si>
    <t>-1,802,147</t>
  </si>
  <si>
    <t>-190,430</t>
  </si>
  <si>
    <t>-192,535</t>
  </si>
  <si>
    <t>283,118</t>
  </si>
  <si>
    <t>Beginning Cash (CF)</t>
  </si>
  <si>
    <t>1,174,900</t>
  </si>
  <si>
    <t>706,570</t>
  </si>
  <si>
    <t>610,610</t>
  </si>
  <si>
    <t>Foreign Exchange Rate Adjustments</t>
  </si>
  <si>
    <t>1,975</t>
  </si>
  <si>
    <t>11,830</t>
  </si>
  <si>
    <t>51,766</t>
  </si>
  <si>
    <t>-6,668</t>
  </si>
  <si>
    <t>-2,720</t>
  </si>
  <si>
    <t>6,705</t>
  </si>
  <si>
    <t>-6,502</t>
  </si>
  <si>
    <t>-1,666</t>
  </si>
  <si>
    <t>4,381</t>
  </si>
  <si>
    <t>Additions / Reductions</t>
  </si>
  <si>
    <t>-68,181</t>
  </si>
  <si>
    <t>581,681</t>
  </si>
  <si>
    <t>-172,137</t>
  </si>
  <si>
    <t>-519,682</t>
  </si>
  <si>
    <t>-346,194</t>
  </si>
  <si>
    <t>-79,191</t>
  </si>
  <si>
    <t>561,054</t>
  </si>
  <si>
    <t>-254,068</t>
  </si>
  <si>
    <t>-322,044</t>
  </si>
  <si>
    <t>-44,712</t>
  </si>
  <si>
    <t>Ending Cash (CF)</t>
  </si>
  <si>
    <t>Levered Free Cash Flow</t>
  </si>
  <si>
    <t>-1,268,273</t>
  </si>
  <si>
    <t>-1,328,387</t>
  </si>
  <si>
    <t>-630,667</t>
  </si>
  <si>
    <t>-45,715</t>
  </si>
  <si>
    <t>-360,672</t>
  </si>
  <si>
    <t>-456,474</t>
  </si>
  <si>
    <t>-477,717</t>
  </si>
  <si>
    <t>45,664</t>
  </si>
  <si>
    <t>27,907</t>
  </si>
  <si>
    <t>-355,187</t>
  </si>
  <si>
    <t>Cash Interest Paid</t>
  </si>
  <si>
    <t>140,773</t>
  </si>
  <si>
    <t>221,183</t>
  </si>
  <si>
    <t>65,779</t>
  </si>
  <si>
    <t>60,446</t>
  </si>
  <si>
    <t>136,990</t>
  </si>
  <si>
    <t>186,153</t>
  </si>
  <si>
    <t>217,486</t>
  </si>
  <si>
    <t>105,005</t>
  </si>
  <si>
    <t>97,011</t>
  </si>
  <si>
    <t>120,579</t>
  </si>
  <si>
    <t>Valuation Ratios</t>
  </si>
  <si>
    <t>Price Close (Split Adjusted)</t>
  </si>
  <si>
    <t>Market Cap</t>
  </si>
  <si>
    <t>7,253,805.15</t>
  </si>
  <si>
    <t>6,755,635.53</t>
  </si>
  <si>
    <t>6,158,467.89</t>
  </si>
  <si>
    <t>8,685,222.981</t>
  </si>
  <si>
    <t>10,010,984.243</t>
  </si>
  <si>
    <t>8,061,451.16</t>
  </si>
  <si>
    <t>5,257,849.847</t>
  </si>
  <si>
    <t>3,814,793.895</t>
  </si>
  <si>
    <t>5,426,381.929</t>
  </si>
  <si>
    <t>4,188,724.452</t>
  </si>
  <si>
    <t>Total Enterprise Value (TEV)</t>
  </si>
  <si>
    <t>10,111,423.15</t>
  </si>
  <si>
    <t>9,777,830.53</t>
  </si>
  <si>
    <t>6,089,061.89</t>
  </si>
  <si>
    <t>8,710,510.981</t>
  </si>
  <si>
    <t>12,211,202.243</t>
  </si>
  <si>
    <t>10,923,264.16</t>
  </si>
  <si>
    <t>6,998,164.847</t>
  </si>
  <si>
    <t>5,484,149.895</t>
  </si>
  <si>
    <t>7,287,766.929</t>
  </si>
  <si>
    <t>6,326,406.452</t>
  </si>
  <si>
    <t>Enterprise Value (EV)</t>
  </si>
  <si>
    <t>9,337,405.15</t>
  </si>
  <si>
    <t>8,945,422.53</t>
  </si>
  <si>
    <t>5,537,763.89</t>
  </si>
  <si>
    <t>8,209,806.981</t>
  </si>
  <si>
    <t>11,820,843.243</t>
  </si>
  <si>
    <t>10,571,683.16</t>
  </si>
  <si>
    <t>6,585,500.847</t>
  </si>
  <si>
    <t>5,085,997.895</t>
  </si>
  <si>
    <t>6,872,794.929</t>
  </si>
  <si>
    <t>6,912,146.72</t>
  </si>
  <si>
    <t>EV/EBITDA</t>
  </si>
  <si>
    <t>21.9x</t>
  </si>
  <si>
    <t>10.3x</t>
  </si>
  <si>
    <t>12.6x</t>
  </si>
  <si>
    <t>13.3x</t>
  </si>
  <si>
    <t>17.1x</t>
  </si>
  <si>
    <t>10.4x</t>
  </si>
  <si>
    <t>105.7x</t>
  </si>
  <si>
    <t>7.0x</t>
  </si>
  <si>
    <t>47.1x</t>
  </si>
  <si>
    <t>18.5x</t>
  </si>
  <si>
    <t>EV / EBIT</t>
  </si>
  <si>
    <t>38.8x</t>
  </si>
  <si>
    <t>13.0x</t>
  </si>
  <si>
    <t>19.7x</t>
  </si>
  <si>
    <t>18.2x</t>
  </si>
  <si>
    <t>21.8x</t>
  </si>
  <si>
    <t>15.6x</t>
  </si>
  <si>
    <t>-25.7x</t>
  </si>
  <si>
    <t>10.5x</t>
  </si>
  <si>
    <t>-60.9x</t>
  </si>
  <si>
    <t>34.7x</t>
  </si>
  <si>
    <t>EV / LTM EBITDA - CAPEX</t>
  </si>
  <si>
    <t>-11.1x</t>
  </si>
  <si>
    <t>-8.9x</t>
  </si>
  <si>
    <t>-186.9x</t>
  </si>
  <si>
    <t>18.0x</t>
  </si>
  <si>
    <t>20.9x</t>
  </si>
  <si>
    <t>12.1x</t>
  </si>
  <si>
    <t>-115.1x</t>
  </si>
  <si>
    <t>8.3x</t>
  </si>
  <si>
    <t>95.2x</t>
  </si>
  <si>
    <t>26.2x</t>
  </si>
  <si>
    <t>EV / Free Cash Flow</t>
  </si>
  <si>
    <t>-14.3x</t>
  </si>
  <si>
    <t>-3.0x</t>
  </si>
  <si>
    <t>2.9x</t>
  </si>
  <si>
    <t>49.1x</t>
  </si>
  <si>
    <t>46.5x</t>
  </si>
  <si>
    <t>17.8x</t>
  </si>
  <si>
    <t>-16.9x</t>
  </si>
  <si>
    <t>6.5x</t>
  </si>
  <si>
    <t>12.0x</t>
  </si>
  <si>
    <t>253.7x</t>
  </si>
  <si>
    <t>EV / Invested Capital</t>
  </si>
  <si>
    <t>1.8x</t>
  </si>
  <si>
    <t>1.6x</t>
  </si>
  <si>
    <t>1.2x</t>
  </si>
  <si>
    <t>1.9x</t>
  </si>
  <si>
    <t>1.5x</t>
  </si>
  <si>
    <t>1.3x</t>
  </si>
  <si>
    <t>1.1x</t>
  </si>
  <si>
    <t>0.9x</t>
  </si>
  <si>
    <t>1.4x</t>
  </si>
  <si>
    <t>EV / Revenue</t>
  </si>
  <si>
    <t>0.6x</t>
  </si>
  <si>
    <t>1.0x</t>
  </si>
  <si>
    <t>0.7x</t>
  </si>
  <si>
    <t>P/E Ratio</t>
  </si>
  <si>
    <t>195.7x</t>
  </si>
  <si>
    <t>24.2x</t>
  </si>
  <si>
    <t>4.1x</t>
  </si>
  <si>
    <t>28.6x</t>
  </si>
  <si>
    <t>30.2x</t>
  </si>
  <si>
    <t>24.1x</t>
  </si>
  <si>
    <t>-5.4x</t>
  </si>
  <si>
    <t>2.1x</t>
  </si>
  <si>
    <t>-26.2x</t>
  </si>
  <si>
    <t>328.0x</t>
  </si>
  <si>
    <t>Price/Book</t>
  </si>
  <si>
    <t>3.7x</t>
  </si>
  <si>
    <t>3.2x</t>
  </si>
  <si>
    <t>2.3x</t>
  </si>
  <si>
    <t>2.0x</t>
  </si>
  <si>
    <t>Price / Operating Cash Flow</t>
  </si>
  <si>
    <t>27.4x</t>
  </si>
  <si>
    <t>38.0x</t>
  </si>
  <si>
    <t>-19.0x</t>
  </si>
  <si>
    <t>78.9x</t>
  </si>
  <si>
    <t>-26.9x</t>
  </si>
  <si>
    <t>43.6x</t>
  </si>
  <si>
    <t>-6.7x</t>
  </si>
  <si>
    <t>11.6x</t>
  </si>
  <si>
    <t>44.0x</t>
  </si>
  <si>
    <t>-22.2x</t>
  </si>
  <si>
    <t>Price / LTM Sales</t>
  </si>
  <si>
    <t>0.8x</t>
  </si>
  <si>
    <t>0.5x</t>
  </si>
  <si>
    <t>Altman Z-Score</t>
  </si>
  <si>
    <t>Piotroski Score</t>
  </si>
  <si>
    <t>Dividend Per Share</t>
  </si>
  <si>
    <t>Dividend Yield</t>
  </si>
  <si>
    <t>1.1%</t>
  </si>
  <si>
    <t>2.6%</t>
  </si>
  <si>
    <t>1.9%</t>
  </si>
  <si>
    <t>2.0%</t>
  </si>
  <si>
    <t>2.5%</t>
  </si>
  <si>
    <t>0.3%</t>
  </si>
  <si>
    <t>0.4%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</si>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</sst>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B3094FD-E8D3-2EFA-C725-AA5BD93158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42</v>
      </c>
      <c r="K13" s="3" t="s">
        <v>42</v>
      </c>
      <c r="L13" s="3" t="s">
        <v>42</v>
      </c>
      <c r="M13" s="3" t="s">
        <v>42</v>
      </c>
    </row>
    <row r="14" spans="3:13" ht="12.75" x14ac:dyDescent="0.2">
      <c r="C14" s="3" t="s">
        <v>43</v>
      </c>
      <c r="D14" s="3" t="s">
        <v>44</v>
      </c>
      <c r="E14" s="3" t="s">
        <v>45</v>
      </c>
      <c r="F14" s="3" t="s">
        <v>46</v>
      </c>
      <c r="G14" s="3" t="s">
        <v>47</v>
      </c>
      <c r="H14" s="3" t="s">
        <v>48</v>
      </c>
      <c r="I14" s="3" t="s">
        <v>49</v>
      </c>
      <c r="J14" s="3" t="s">
        <v>50</v>
      </c>
      <c r="K14" s="3" t="s">
        <v>51</v>
      </c>
      <c r="L14" s="3" t="s">
        <v>52</v>
      </c>
      <c r="M14" s="3" t="s">
        <v>53</v>
      </c>
    </row>
    <row r="15" spans="3:13" ht="12.75" x14ac:dyDescent="0.2">
      <c r="C15" s="3" t="s">
        <v>54</v>
      </c>
      <c r="D15" s="39" t="str">
        <f>E15</f>
        <v>101,771</v>
      </c>
      <c r="E15" s="3" t="s">
        <v>55</v>
      </c>
      <c r="F15" s="3" t="s">
        <v>56</v>
      </c>
      <c r="G15" s="3" t="s">
        <v>57</v>
      </c>
      <c r="H15" s="3" t="s">
        <v>58</v>
      </c>
      <c r="I15" s="3" t="s">
        <v>59</v>
      </c>
      <c r="J15" s="3" t="s">
        <v>60</v>
      </c>
      <c r="K15" s="3" t="s">
        <v>61</v>
      </c>
      <c r="L15" s="3" t="s">
        <v>62</v>
      </c>
      <c r="M15" s="3" t="s">
        <v>63</v>
      </c>
    </row>
    <row r="16" spans="3:13" ht="12.75" x14ac:dyDescent="0.2">
      <c r="C16" s="3" t="s">
        <v>64</v>
      </c>
      <c r="D16" s="3" t="s">
        <v>65</v>
      </c>
      <c r="E16" s="3" t="s">
        <v>66</v>
      </c>
      <c r="F16" s="3" t="s">
        <v>67</v>
      </c>
      <c r="G16" s="3" t="s">
        <v>68</v>
      </c>
      <c r="H16" s="3" t="s">
        <v>69</v>
      </c>
      <c r="I16" s="3" t="s">
        <v>70</v>
      </c>
      <c r="J16" s="3" t="s">
        <v>71</v>
      </c>
      <c r="K16" s="3" t="s">
        <v>72</v>
      </c>
      <c r="L16" s="3" t="s">
        <v>73</v>
      </c>
      <c r="M16" s="3" t="s">
        <v>74</v>
      </c>
    </row>
    <row r="17" spans="3:13" ht="12.75" x14ac:dyDescent="0.2">
      <c r="C17" s="3" t="s">
        <v>75</v>
      </c>
      <c r="D17" s="3" t="s">
        <v>76</v>
      </c>
      <c r="E17" s="3" t="s">
        <v>77</v>
      </c>
      <c r="F17" s="3" t="s">
        <v>78</v>
      </c>
      <c r="G17" s="3" t="s">
        <v>79</v>
      </c>
      <c r="H17" s="3" t="s">
        <v>80</v>
      </c>
      <c r="I17" s="3" t="s">
        <v>81</v>
      </c>
      <c r="J17" s="3" t="s">
        <v>82</v>
      </c>
      <c r="K17" s="3" t="s">
        <v>83</v>
      </c>
      <c r="L17" s="3" t="s">
        <v>84</v>
      </c>
      <c r="M17" s="3" t="s">
        <v>85</v>
      </c>
    </row>
    <row r="18" spans="3:13" ht="12.75" x14ac:dyDescent="0.2">
      <c r="C18" s="3" t="s">
        <v>86</v>
      </c>
      <c r="D18" s="3" t="s">
        <v>87</v>
      </c>
      <c r="E18" s="3" t="s">
        <v>88</v>
      </c>
      <c r="F18" s="3" t="s">
        <v>89</v>
      </c>
      <c r="G18" s="3" t="s">
        <v>90</v>
      </c>
      <c r="H18" s="3" t="s">
        <v>91</v>
      </c>
      <c r="I18" s="3" t="s">
        <v>92</v>
      </c>
      <c r="J18" s="3" t="s">
        <v>93</v>
      </c>
      <c r="K18" s="3" t="s">
        <v>94</v>
      </c>
      <c r="L18" s="3" t="s">
        <v>95</v>
      </c>
      <c r="M18" s="3" t="s">
        <v>96</v>
      </c>
    </row>
    <row r="19" spans="3:13" ht="12.75" x14ac:dyDescent="0.2"/>
    <row r="20" spans="3:13" ht="12.75" x14ac:dyDescent="0.2">
      <c r="C20" s="3" t="s">
        <v>97</v>
      </c>
      <c r="D20" s="3" t="s">
        <v>98</v>
      </c>
      <c r="E20" s="3" t="s">
        <v>99</v>
      </c>
      <c r="F20" s="3" t="s">
        <v>100</v>
      </c>
      <c r="G20" s="3" t="s">
        <v>101</v>
      </c>
      <c r="H20" s="3" t="s">
        <v>102</v>
      </c>
      <c r="I20" s="3" t="s">
        <v>103</v>
      </c>
      <c r="J20" s="3" t="s">
        <v>104</v>
      </c>
      <c r="K20" s="3" t="s">
        <v>105</v>
      </c>
      <c r="L20" s="3" t="s">
        <v>106</v>
      </c>
      <c r="M20" s="3" t="s">
        <v>107</v>
      </c>
    </row>
    <row r="21" spans="3:13" ht="12.75" x14ac:dyDescent="0.2">
      <c r="C21" s="3" t="s">
        <v>108</v>
      </c>
      <c r="D21" s="3" t="s">
        <v>42</v>
      </c>
      <c r="E21" s="3" t="s">
        <v>42</v>
      </c>
      <c r="F21" s="3" t="s">
        <v>42</v>
      </c>
      <c r="G21" s="3" t="s">
        <v>42</v>
      </c>
      <c r="H21" s="3" t="s">
        <v>42</v>
      </c>
      <c r="I21" s="3" t="s">
        <v>42</v>
      </c>
      <c r="J21" s="3" t="s">
        <v>42</v>
      </c>
      <c r="K21" s="3" t="s">
        <v>42</v>
      </c>
      <c r="L21" s="3" t="s">
        <v>42</v>
      </c>
      <c r="M21" s="3" t="s">
        <v>42</v>
      </c>
    </row>
    <row r="22" spans="3:13" ht="12.75" x14ac:dyDescent="0.2">
      <c r="C22" s="3" t="s">
        <v>109</v>
      </c>
      <c r="D22" s="3" t="s">
        <v>42</v>
      </c>
      <c r="E22" s="3" t="s">
        <v>42</v>
      </c>
      <c r="F22" s="3" t="s">
        <v>42</v>
      </c>
      <c r="G22" s="3" t="s">
        <v>42</v>
      </c>
      <c r="H22" s="3" t="s">
        <v>42</v>
      </c>
      <c r="I22" s="3" t="s">
        <v>42</v>
      </c>
      <c r="J22" s="3" t="s">
        <v>42</v>
      </c>
      <c r="K22" s="3" t="s">
        <v>42</v>
      </c>
      <c r="L22" s="3" t="s">
        <v>42</v>
      </c>
      <c r="M22" s="3" t="s">
        <v>42</v>
      </c>
    </row>
    <row r="23" spans="3:13" ht="12.75" x14ac:dyDescent="0.2">
      <c r="C23" s="3" t="s">
        <v>110</v>
      </c>
      <c r="D23" s="3" t="s">
        <v>111</v>
      </c>
      <c r="E23" s="3" t="s">
        <v>112</v>
      </c>
      <c r="F23" s="3" t="s">
        <v>113</v>
      </c>
      <c r="G23" s="3" t="s">
        <v>114</v>
      </c>
      <c r="H23" s="3" t="s">
        <v>115</v>
      </c>
      <c r="I23" s="3" t="s">
        <v>116</v>
      </c>
      <c r="J23" s="3" t="s">
        <v>117</v>
      </c>
      <c r="K23" s="3" t="s">
        <v>118</v>
      </c>
      <c r="L23" s="3" t="s">
        <v>119</v>
      </c>
      <c r="M23" s="3" t="s">
        <v>120</v>
      </c>
    </row>
    <row r="24" spans="3:13" ht="12.75" x14ac:dyDescent="0.2">
      <c r="C24" s="3" t="s">
        <v>121</v>
      </c>
      <c r="D24" s="3" t="s">
        <v>122</v>
      </c>
      <c r="E24" s="3" t="s">
        <v>123</v>
      </c>
      <c r="F24" s="3" t="s">
        <v>124</v>
      </c>
      <c r="G24" s="3" t="s">
        <v>125</v>
      </c>
      <c r="H24" s="3" t="s">
        <v>126</v>
      </c>
      <c r="I24" s="3" t="s">
        <v>127</v>
      </c>
      <c r="J24" s="3" t="s">
        <v>128</v>
      </c>
      <c r="K24" s="3" t="s">
        <v>129</v>
      </c>
      <c r="L24" s="3" t="s">
        <v>130</v>
      </c>
      <c r="M24" s="3" t="s">
        <v>131</v>
      </c>
    </row>
    <row r="25" spans="3:13" ht="12.75" x14ac:dyDescent="0.2">
      <c r="C25" s="3" t="s">
        <v>132</v>
      </c>
      <c r="D25" s="3" t="s">
        <v>133</v>
      </c>
      <c r="E25" s="3" t="s">
        <v>134</v>
      </c>
      <c r="F25" s="3" t="s">
        <v>135</v>
      </c>
      <c r="G25" s="3" t="s">
        <v>136</v>
      </c>
      <c r="H25" s="3" t="s">
        <v>137</v>
      </c>
      <c r="I25" s="3" t="s">
        <v>138</v>
      </c>
      <c r="J25" s="3" t="s">
        <v>139</v>
      </c>
      <c r="K25" s="3" t="s">
        <v>140</v>
      </c>
      <c r="L25" s="3" t="s">
        <v>141</v>
      </c>
      <c r="M25" s="3" t="s">
        <v>142</v>
      </c>
    </row>
    <row r="26" spans="3:13" ht="12.75" x14ac:dyDescent="0.2">
      <c r="C26" s="3" t="s">
        <v>143</v>
      </c>
      <c r="D26" s="3" t="s">
        <v>144</v>
      </c>
      <c r="E26" s="3" t="s">
        <v>145</v>
      </c>
      <c r="F26" s="3" t="s">
        <v>146</v>
      </c>
      <c r="G26" s="3" t="s">
        <v>147</v>
      </c>
      <c r="H26" s="3" t="s">
        <v>148</v>
      </c>
      <c r="I26" s="3" t="s">
        <v>149</v>
      </c>
      <c r="J26" s="3" t="s">
        <v>150</v>
      </c>
      <c r="K26" s="3" t="s">
        <v>151</v>
      </c>
      <c r="L26" s="3" t="s">
        <v>152</v>
      </c>
      <c r="M26" s="3" t="s">
        <v>153</v>
      </c>
    </row>
    <row r="27" spans="3:13" ht="12.75" x14ac:dyDescent="0.2">
      <c r="C27" s="3" t="s">
        <v>154</v>
      </c>
      <c r="D27" s="3" t="s">
        <v>155</v>
      </c>
      <c r="E27" s="3" t="s">
        <v>156</v>
      </c>
      <c r="F27" s="3" t="s">
        <v>157</v>
      </c>
      <c r="G27" s="3" t="s">
        <v>158</v>
      </c>
      <c r="H27" s="3" t="s">
        <v>159</v>
      </c>
      <c r="I27" s="3" t="s">
        <v>160</v>
      </c>
      <c r="J27" s="3" t="s">
        <v>161</v>
      </c>
      <c r="K27" s="3" t="s">
        <v>162</v>
      </c>
      <c r="L27" s="3" t="s">
        <v>163</v>
      </c>
      <c r="M27" s="3" t="s">
        <v>164</v>
      </c>
    </row>
    <row r="28" spans="3:13" ht="12.75" x14ac:dyDescent="0.2"/>
    <row r="29" spans="3:13" ht="12.75" x14ac:dyDescent="0.2">
      <c r="C29" s="3" t="s">
        <v>165</v>
      </c>
      <c r="D29" s="3" t="s">
        <v>166</v>
      </c>
      <c r="E29" s="3" t="s">
        <v>167</v>
      </c>
      <c r="F29" s="3" t="s">
        <v>168</v>
      </c>
      <c r="G29" s="3" t="s">
        <v>169</v>
      </c>
      <c r="H29" s="3" t="s">
        <v>170</v>
      </c>
      <c r="I29" s="3" t="s">
        <v>171</v>
      </c>
      <c r="J29" s="3" t="s">
        <v>172</v>
      </c>
      <c r="K29" s="3" t="s">
        <v>173</v>
      </c>
      <c r="L29" s="3" t="s">
        <v>174</v>
      </c>
      <c r="M29" s="3" t="s">
        <v>175</v>
      </c>
    </row>
    <row r="30" spans="3:13" ht="12.75" x14ac:dyDescent="0.2">
      <c r="C30" s="3" t="s">
        <v>176</v>
      </c>
      <c r="D30" s="3" t="s">
        <v>177</v>
      </c>
      <c r="E30" s="3" t="s">
        <v>178</v>
      </c>
      <c r="F30" s="3" t="s">
        <v>179</v>
      </c>
      <c r="G30" s="3" t="s">
        <v>180</v>
      </c>
      <c r="H30" s="3" t="s">
        <v>181</v>
      </c>
      <c r="I30" s="3" t="s">
        <v>182</v>
      </c>
      <c r="J30" s="3" t="s">
        <v>183</v>
      </c>
      <c r="K30" s="3" t="s">
        <v>184</v>
      </c>
      <c r="L30" s="3" t="s">
        <v>185</v>
      </c>
      <c r="M30" s="3" t="s">
        <v>186</v>
      </c>
    </row>
    <row r="31" spans="3:13" ht="12.75" x14ac:dyDescent="0.2">
      <c r="C31" s="3" t="s">
        <v>187</v>
      </c>
      <c r="D31" s="3" t="s">
        <v>188</v>
      </c>
      <c r="E31" s="3" t="s">
        <v>189</v>
      </c>
      <c r="F31" s="3" t="s">
        <v>190</v>
      </c>
      <c r="G31" s="3" t="s">
        <v>42</v>
      </c>
      <c r="H31" s="3" t="s">
        <v>42</v>
      </c>
      <c r="I31" s="3" t="s">
        <v>42</v>
      </c>
      <c r="J31" s="3" t="s">
        <v>42</v>
      </c>
      <c r="K31" s="3" t="s">
        <v>42</v>
      </c>
      <c r="L31" s="3" t="s">
        <v>42</v>
      </c>
      <c r="M31" s="3" t="s">
        <v>42</v>
      </c>
    </row>
    <row r="32" spans="3:13" ht="12.75" x14ac:dyDescent="0.2">
      <c r="C32" s="3" t="s">
        <v>191</v>
      </c>
      <c r="D32" s="3" t="s">
        <v>192</v>
      </c>
      <c r="E32" s="3" t="s">
        <v>193</v>
      </c>
      <c r="F32" s="3" t="s">
        <v>194</v>
      </c>
      <c r="G32" s="3" t="s">
        <v>195</v>
      </c>
      <c r="H32" s="3" t="s">
        <v>196</v>
      </c>
      <c r="I32" s="3" t="s">
        <v>197</v>
      </c>
      <c r="J32" s="3" t="s">
        <v>198</v>
      </c>
      <c r="K32" s="3" t="s">
        <v>199</v>
      </c>
      <c r="L32" s="3" t="s">
        <v>200</v>
      </c>
      <c r="M32" s="3" t="s">
        <v>201</v>
      </c>
    </row>
    <row r="33" spans="3:13" ht="12.75" x14ac:dyDescent="0.2">
      <c r="C33" s="3" t="s">
        <v>202</v>
      </c>
      <c r="D33" s="3" t="s">
        <v>42</v>
      </c>
      <c r="E33" s="3" t="s">
        <v>42</v>
      </c>
      <c r="F33" s="3" t="s">
        <v>42</v>
      </c>
      <c r="G33" s="3" t="s">
        <v>42</v>
      </c>
      <c r="H33" s="3" t="s">
        <v>42</v>
      </c>
      <c r="I33" s="3" t="s">
        <v>42</v>
      </c>
      <c r="J33" s="3" t="s">
        <v>203</v>
      </c>
      <c r="K33" s="3" t="s">
        <v>204</v>
      </c>
      <c r="L33" s="3" t="s">
        <v>205</v>
      </c>
      <c r="M33" s="3" t="s">
        <v>206</v>
      </c>
    </row>
    <row r="34" spans="3:13" ht="12.75" x14ac:dyDescent="0.2">
      <c r="C34" s="3" t="s">
        <v>207</v>
      </c>
      <c r="D34" s="3" t="s">
        <v>208</v>
      </c>
      <c r="E34" s="3" t="s">
        <v>209</v>
      </c>
      <c r="F34" s="3" t="s">
        <v>210</v>
      </c>
      <c r="G34" s="3" t="s">
        <v>211</v>
      </c>
      <c r="H34" s="3" t="s">
        <v>212</v>
      </c>
      <c r="I34" s="3" t="s">
        <v>213</v>
      </c>
      <c r="J34" s="3" t="s">
        <v>214</v>
      </c>
      <c r="K34" s="3" t="s">
        <v>215</v>
      </c>
      <c r="L34" s="3" t="s">
        <v>216</v>
      </c>
      <c r="M34" s="3" t="s">
        <v>217</v>
      </c>
    </row>
    <row r="35" spans="3:13" ht="12.75" x14ac:dyDescent="0.2">
      <c r="C35" s="3" t="s">
        <v>218</v>
      </c>
      <c r="D35" s="3" t="s">
        <v>219</v>
      </c>
      <c r="E35" s="3" t="s">
        <v>220</v>
      </c>
      <c r="F35" s="3" t="s">
        <v>221</v>
      </c>
      <c r="G35" s="3" t="s">
        <v>222</v>
      </c>
      <c r="H35" s="3" t="s">
        <v>223</v>
      </c>
      <c r="I35" s="3" t="s">
        <v>224</v>
      </c>
      <c r="J35" s="3" t="s">
        <v>225</v>
      </c>
      <c r="K35" s="3" t="s">
        <v>226</v>
      </c>
      <c r="L35" s="3" t="s">
        <v>227</v>
      </c>
      <c r="M35" s="3" t="s">
        <v>228</v>
      </c>
    </row>
    <row r="36" spans="3:13" ht="12.75" x14ac:dyDescent="0.2"/>
    <row r="37" spans="3:13" ht="12.75" x14ac:dyDescent="0.2">
      <c r="C37" s="3" t="s">
        <v>229</v>
      </c>
      <c r="D37" s="3" t="s">
        <v>230</v>
      </c>
      <c r="E37" s="3" t="s">
        <v>231</v>
      </c>
      <c r="F37" s="3" t="s">
        <v>232</v>
      </c>
      <c r="G37" s="3" t="s">
        <v>233</v>
      </c>
      <c r="H37" s="3" t="s">
        <v>234</v>
      </c>
      <c r="I37" s="3" t="s">
        <v>235</v>
      </c>
      <c r="J37" s="3" t="s">
        <v>236</v>
      </c>
      <c r="K37" s="3" t="s">
        <v>237</v>
      </c>
      <c r="L37" s="3" t="s">
        <v>238</v>
      </c>
      <c r="M37" s="3" t="s">
        <v>239</v>
      </c>
    </row>
    <row r="38" spans="3:13" ht="12.75" x14ac:dyDescent="0.2">
      <c r="C38" s="3" t="s">
        <v>240</v>
      </c>
      <c r="D38" s="3" t="s">
        <v>42</v>
      </c>
      <c r="E38" s="3" t="s">
        <v>42</v>
      </c>
      <c r="F38" s="3" t="s">
        <v>42</v>
      </c>
      <c r="G38" s="3" t="s">
        <v>42</v>
      </c>
      <c r="H38" s="3" t="s">
        <v>42</v>
      </c>
      <c r="I38" s="3" t="s">
        <v>42</v>
      </c>
      <c r="J38" s="3" t="s">
        <v>241</v>
      </c>
      <c r="K38" s="3" t="s">
        <v>242</v>
      </c>
      <c r="L38" s="3" t="s">
        <v>243</v>
      </c>
      <c r="M38" s="3" t="s">
        <v>244</v>
      </c>
    </row>
    <row r="39" spans="3:13" ht="12.75" x14ac:dyDescent="0.2">
      <c r="C39" s="3" t="s">
        <v>245</v>
      </c>
      <c r="D39" s="3" t="s">
        <v>246</v>
      </c>
      <c r="E39" s="3" t="s">
        <v>247</v>
      </c>
      <c r="F39" s="3" t="s">
        <v>248</v>
      </c>
      <c r="G39" s="3" t="s">
        <v>249</v>
      </c>
      <c r="H39" s="3" t="s">
        <v>250</v>
      </c>
      <c r="I39" s="3" t="s">
        <v>251</v>
      </c>
      <c r="J39" s="3" t="s">
        <v>252</v>
      </c>
      <c r="K39" s="3" t="s">
        <v>253</v>
      </c>
      <c r="L39" s="3" t="s">
        <v>254</v>
      </c>
      <c r="M39" s="3" t="s">
        <v>255</v>
      </c>
    </row>
    <row r="40" spans="3:13" ht="12.75" x14ac:dyDescent="0.2">
      <c r="C40" s="3" t="s">
        <v>256</v>
      </c>
      <c r="D40" s="3" t="s">
        <v>257</v>
      </c>
      <c r="E40" s="3" t="s">
        <v>258</v>
      </c>
      <c r="F40" s="3" t="s">
        <v>259</v>
      </c>
      <c r="G40" s="3" t="s">
        <v>260</v>
      </c>
      <c r="H40" s="3" t="s">
        <v>261</v>
      </c>
      <c r="I40" s="3" t="s">
        <v>262</v>
      </c>
      <c r="J40" s="3" t="s">
        <v>263</v>
      </c>
      <c r="K40" s="3" t="s">
        <v>264</v>
      </c>
      <c r="L40" s="3" t="s">
        <v>265</v>
      </c>
      <c r="M40" s="3" t="s">
        <v>266</v>
      </c>
    </row>
    <row r="41" spans="3:13" ht="12.75" x14ac:dyDescent="0.2"/>
    <row r="42" spans="3:13" ht="12.75" x14ac:dyDescent="0.2">
      <c r="C42" s="3" t="s">
        <v>267</v>
      </c>
      <c r="D42" s="3" t="s">
        <v>268</v>
      </c>
      <c r="E42" s="3" t="s">
        <v>269</v>
      </c>
      <c r="F42" s="3" t="s">
        <v>270</v>
      </c>
      <c r="G42" s="3" t="s">
        <v>271</v>
      </c>
      <c r="H42" s="3" t="s">
        <v>272</v>
      </c>
      <c r="I42" s="3" t="s">
        <v>273</v>
      </c>
      <c r="J42" s="3" t="s">
        <v>273</v>
      </c>
      <c r="K42" s="3" t="s">
        <v>273</v>
      </c>
      <c r="L42" s="3" t="s">
        <v>273</v>
      </c>
      <c r="M42" s="3" t="s">
        <v>273</v>
      </c>
    </row>
    <row r="43" spans="3:13" ht="12.75" x14ac:dyDescent="0.2">
      <c r="C43" s="3" t="s">
        <v>274</v>
      </c>
      <c r="D43" s="3" t="s">
        <v>42</v>
      </c>
      <c r="E43" s="3" t="s">
        <v>42</v>
      </c>
      <c r="F43" s="3" t="s">
        <v>42</v>
      </c>
      <c r="G43" s="3" t="s">
        <v>42</v>
      </c>
      <c r="H43" s="3" t="s">
        <v>42</v>
      </c>
      <c r="I43" s="3" t="s">
        <v>42</v>
      </c>
      <c r="J43" s="3" t="s">
        <v>42</v>
      </c>
      <c r="K43" s="3" t="s">
        <v>42</v>
      </c>
      <c r="L43" s="3" t="s">
        <v>42</v>
      </c>
      <c r="M43" s="3" t="s">
        <v>42</v>
      </c>
    </row>
    <row r="44" spans="3:13" ht="12.75" x14ac:dyDescent="0.2">
      <c r="C44" s="3" t="s">
        <v>275</v>
      </c>
      <c r="D44" s="3" t="s">
        <v>276</v>
      </c>
      <c r="E44" s="3" t="s">
        <v>277</v>
      </c>
      <c r="F44" s="3" t="s">
        <v>278</v>
      </c>
      <c r="G44" s="3" t="s">
        <v>279</v>
      </c>
      <c r="H44" s="3" t="s">
        <v>280</v>
      </c>
      <c r="I44" s="3" t="s">
        <v>281</v>
      </c>
      <c r="J44" s="3" t="s">
        <v>282</v>
      </c>
      <c r="K44" s="3" t="s">
        <v>283</v>
      </c>
      <c r="L44" s="3" t="s">
        <v>284</v>
      </c>
      <c r="M44" s="3" t="s">
        <v>285</v>
      </c>
    </row>
    <row r="45" spans="3:13" ht="12.75" x14ac:dyDescent="0.2">
      <c r="C45" s="3" t="s">
        <v>286</v>
      </c>
      <c r="D45" s="3" t="s">
        <v>42</v>
      </c>
      <c r="E45" s="3" t="s">
        <v>42</v>
      </c>
      <c r="F45" s="3" t="s">
        <v>42</v>
      </c>
      <c r="G45" s="3" t="s">
        <v>42</v>
      </c>
      <c r="H45" s="3" t="s">
        <v>42</v>
      </c>
      <c r="I45" s="3" t="s">
        <v>42</v>
      </c>
      <c r="J45" s="3" t="s">
        <v>42</v>
      </c>
      <c r="K45" s="3" t="s">
        <v>42</v>
      </c>
      <c r="L45" s="3" t="s">
        <v>42</v>
      </c>
      <c r="M45" s="3" t="s">
        <v>42</v>
      </c>
    </row>
    <row r="46" spans="3:13" ht="12.75" x14ac:dyDescent="0.2">
      <c r="C46" s="3" t="s">
        <v>287</v>
      </c>
      <c r="D46" s="3" t="s">
        <v>288</v>
      </c>
      <c r="E46" s="3" t="s">
        <v>289</v>
      </c>
      <c r="F46" s="3" t="s">
        <v>290</v>
      </c>
      <c r="G46" s="3" t="s">
        <v>291</v>
      </c>
      <c r="H46" s="3" t="s">
        <v>292</v>
      </c>
      <c r="I46" s="3" t="s">
        <v>293</v>
      </c>
      <c r="J46" s="3" t="s">
        <v>294</v>
      </c>
      <c r="K46" s="3" t="s">
        <v>295</v>
      </c>
      <c r="L46" s="3" t="s">
        <v>296</v>
      </c>
      <c r="M46" s="3" t="s">
        <v>297</v>
      </c>
    </row>
    <row r="47" spans="3:13" ht="12.75" x14ac:dyDescent="0.2">
      <c r="C47" s="3" t="s">
        <v>298</v>
      </c>
      <c r="D47" s="3" t="s">
        <v>299</v>
      </c>
      <c r="E47" s="3" t="s">
        <v>300</v>
      </c>
      <c r="F47" s="3" t="s">
        <v>301</v>
      </c>
      <c r="G47" s="3" t="s">
        <v>302</v>
      </c>
      <c r="H47" s="3" t="s">
        <v>303</v>
      </c>
      <c r="I47" s="3" t="s">
        <v>304</v>
      </c>
      <c r="J47" s="3" t="s">
        <v>305</v>
      </c>
      <c r="K47" s="3" t="s">
        <v>306</v>
      </c>
      <c r="L47" s="3" t="s">
        <v>307</v>
      </c>
      <c r="M47" s="3" t="s">
        <v>308</v>
      </c>
    </row>
    <row r="48" spans="3:13" ht="12.75" x14ac:dyDescent="0.2">
      <c r="C48" s="3" t="s">
        <v>309</v>
      </c>
      <c r="D48" s="3" t="s">
        <v>42</v>
      </c>
      <c r="E48" s="3" t="s">
        <v>42</v>
      </c>
      <c r="F48" s="3" t="s">
        <v>42</v>
      </c>
      <c r="G48" s="3" t="s">
        <v>42</v>
      </c>
      <c r="H48" s="3" t="s">
        <v>42</v>
      </c>
      <c r="I48" s="3" t="s">
        <v>42</v>
      </c>
      <c r="J48" s="3" t="s">
        <v>42</v>
      </c>
      <c r="K48" s="3" t="s">
        <v>42</v>
      </c>
      <c r="L48" s="3" t="s">
        <v>42</v>
      </c>
      <c r="M48" s="3" t="s">
        <v>42</v>
      </c>
    </row>
    <row r="49" spans="3:13" ht="12.75" x14ac:dyDescent="0.2">
      <c r="C49" s="3" t="s">
        <v>310</v>
      </c>
      <c r="D49" s="3" t="s">
        <v>311</v>
      </c>
      <c r="E49" s="3" t="s">
        <v>312</v>
      </c>
      <c r="F49" s="3" t="s">
        <v>313</v>
      </c>
      <c r="G49" s="3" t="s">
        <v>314</v>
      </c>
      <c r="H49" s="3" t="s">
        <v>315</v>
      </c>
      <c r="I49" s="3" t="s">
        <v>316</v>
      </c>
      <c r="J49" s="3" t="s">
        <v>317</v>
      </c>
      <c r="K49" s="3" t="s">
        <v>318</v>
      </c>
      <c r="L49" s="3" t="s">
        <v>319</v>
      </c>
      <c r="M49" s="3" t="s">
        <v>320</v>
      </c>
    </row>
    <row r="50" spans="3:13" ht="12.75" x14ac:dyDescent="0.2">
      <c r="C50" s="3" t="s">
        <v>321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322</v>
      </c>
      <c r="D51" s="3" t="s">
        <v>323</v>
      </c>
      <c r="E51" s="3" t="s">
        <v>324</v>
      </c>
      <c r="F51" s="3" t="s">
        <v>325</v>
      </c>
      <c r="G51" s="3" t="s">
        <v>326</v>
      </c>
      <c r="H51" s="3" t="s">
        <v>327</v>
      </c>
      <c r="I51" s="3" t="s">
        <v>328</v>
      </c>
      <c r="J51" s="3" t="s">
        <v>329</v>
      </c>
      <c r="K51" s="3" t="s">
        <v>330</v>
      </c>
      <c r="L51" s="3" t="s">
        <v>331</v>
      </c>
      <c r="M51" s="3" t="s">
        <v>332</v>
      </c>
    </row>
    <row r="52" spans="3:13" ht="12.75" x14ac:dyDescent="0.2"/>
    <row r="53" spans="3:13" ht="12.75" x14ac:dyDescent="0.2">
      <c r="C53" s="3" t="s">
        <v>333</v>
      </c>
      <c r="D53" s="3" t="s">
        <v>155</v>
      </c>
      <c r="E53" s="3" t="s">
        <v>156</v>
      </c>
      <c r="F53" s="3" t="s">
        <v>157</v>
      </c>
      <c r="G53" s="3" t="s">
        <v>158</v>
      </c>
      <c r="H53" s="3" t="s">
        <v>159</v>
      </c>
      <c r="I53" s="3" t="s">
        <v>160</v>
      </c>
      <c r="J53" s="3" t="s">
        <v>161</v>
      </c>
      <c r="K53" s="3" t="s">
        <v>162</v>
      </c>
      <c r="L53" s="3" t="s">
        <v>163</v>
      </c>
      <c r="M53" s="3" t="s">
        <v>164</v>
      </c>
    </row>
    <row r="54" spans="3:13" ht="12.75" x14ac:dyDescent="0.2"/>
    <row r="55" spans="3:13" ht="12.75" x14ac:dyDescent="0.2">
      <c r="C55" s="3" t="s">
        <v>334</v>
      </c>
      <c r="D55" s="3" t="s">
        <v>335</v>
      </c>
      <c r="E55" s="3" t="s">
        <v>336</v>
      </c>
      <c r="F55" s="3" t="s">
        <v>337</v>
      </c>
      <c r="G55" s="3" t="s">
        <v>338</v>
      </c>
      <c r="H55" s="3" t="s">
        <v>339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340</v>
      </c>
      <c r="D56" s="3" t="s">
        <v>341</v>
      </c>
      <c r="E56" s="3" t="s">
        <v>342</v>
      </c>
      <c r="F56" s="3" t="s">
        <v>343</v>
      </c>
      <c r="G56" s="3" t="s">
        <v>344</v>
      </c>
      <c r="H56" s="3" t="s">
        <v>345</v>
      </c>
      <c r="I56" s="3" t="s">
        <v>346</v>
      </c>
      <c r="J56" s="3" t="s">
        <v>347</v>
      </c>
      <c r="K56" s="3" t="s">
        <v>348</v>
      </c>
      <c r="L56" s="3" t="s">
        <v>349</v>
      </c>
      <c r="M56" s="3" t="s">
        <v>350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E9DB-CB8E-49A6-AF13-EE4FB88F5939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352</v>
      </c>
      <c r="D12" s="3" t="s">
        <v>353</v>
      </c>
      <c r="E12" s="3" t="s">
        <v>354</v>
      </c>
      <c r="F12" s="3" t="s">
        <v>355</v>
      </c>
      <c r="G12" s="3" t="s">
        <v>356</v>
      </c>
      <c r="H12" s="3" t="s">
        <v>357</v>
      </c>
      <c r="I12" s="3" t="s">
        <v>358</v>
      </c>
      <c r="J12" s="3" t="s">
        <v>359</v>
      </c>
      <c r="K12" s="3" t="s">
        <v>360</v>
      </c>
      <c r="L12" s="3" t="s">
        <v>361</v>
      </c>
      <c r="M12" s="3" t="s">
        <v>362</v>
      </c>
    </row>
    <row r="13" spans="3:13" x14ac:dyDescent="0.2">
      <c r="C13" s="3" t="s">
        <v>363</v>
      </c>
      <c r="D13" s="3" t="s">
        <v>364</v>
      </c>
      <c r="E13" s="3" t="s">
        <v>365</v>
      </c>
      <c r="F13" s="3" t="s">
        <v>366</v>
      </c>
      <c r="G13" s="3" t="s">
        <v>367</v>
      </c>
      <c r="H13" s="3" t="s">
        <v>368</v>
      </c>
      <c r="I13" s="3" t="s">
        <v>369</v>
      </c>
      <c r="J13" s="3" t="s">
        <v>370</v>
      </c>
      <c r="K13" s="3" t="s">
        <v>371</v>
      </c>
      <c r="L13" s="3" t="s">
        <v>372</v>
      </c>
      <c r="M13" s="3" t="s">
        <v>373</v>
      </c>
    </row>
    <row r="15" spans="3:13" x14ac:dyDescent="0.2">
      <c r="C15" s="3" t="s">
        <v>374</v>
      </c>
      <c r="D15" s="3" t="s">
        <v>375</v>
      </c>
      <c r="E15" s="3" t="s">
        <v>376</v>
      </c>
      <c r="F15" s="3" t="s">
        <v>377</v>
      </c>
      <c r="G15" s="3" t="s">
        <v>378</v>
      </c>
      <c r="H15" s="3" t="s">
        <v>379</v>
      </c>
      <c r="I15" s="3" t="s">
        <v>380</v>
      </c>
      <c r="J15" s="3" t="s">
        <v>381</v>
      </c>
      <c r="K15" s="3" t="s">
        <v>382</v>
      </c>
      <c r="L15" s="3" t="s">
        <v>383</v>
      </c>
      <c r="M15" s="3" t="s">
        <v>384</v>
      </c>
    </row>
    <row r="16" spans="3:13" x14ac:dyDescent="0.2">
      <c r="C16" s="3" t="s">
        <v>385</v>
      </c>
      <c r="D16" s="3" t="s">
        <v>386</v>
      </c>
      <c r="E16" s="3" t="s">
        <v>387</v>
      </c>
      <c r="F16" s="3" t="s">
        <v>388</v>
      </c>
      <c r="G16" s="3" t="s">
        <v>389</v>
      </c>
      <c r="H16" s="3" t="s">
        <v>390</v>
      </c>
      <c r="I16" s="3" t="s">
        <v>391</v>
      </c>
      <c r="J16" s="3" t="s">
        <v>392</v>
      </c>
      <c r="K16" s="3" t="s">
        <v>393</v>
      </c>
      <c r="L16" s="3" t="s">
        <v>394</v>
      </c>
      <c r="M16" s="3" t="s">
        <v>395</v>
      </c>
    </row>
    <row r="17" spans="3:13" x14ac:dyDescent="0.2">
      <c r="C17" s="3" t="s">
        <v>396</v>
      </c>
      <c r="D17" s="3" t="s">
        <v>397</v>
      </c>
      <c r="E17" s="3" t="s">
        <v>398</v>
      </c>
      <c r="F17" s="3" t="s">
        <v>399</v>
      </c>
      <c r="G17" s="3" t="s">
        <v>400</v>
      </c>
      <c r="H17" s="3" t="s">
        <v>401</v>
      </c>
      <c r="I17" s="3" t="s">
        <v>402</v>
      </c>
      <c r="J17" s="3" t="s">
        <v>403</v>
      </c>
      <c r="K17" s="3" t="s">
        <v>404</v>
      </c>
      <c r="L17" s="3" t="s">
        <v>405</v>
      </c>
      <c r="M17" s="3" t="s">
        <v>406</v>
      </c>
    </row>
    <row r="19" spans="3:13" x14ac:dyDescent="0.2">
      <c r="C19" s="3" t="s">
        <v>407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408</v>
      </c>
      <c r="D20" s="3" t="s">
        <v>409</v>
      </c>
      <c r="E20" s="3" t="s">
        <v>410</v>
      </c>
      <c r="F20" s="3" t="s">
        <v>411</v>
      </c>
      <c r="G20" s="3" t="s">
        <v>412</v>
      </c>
      <c r="H20" s="3" t="s">
        <v>413</v>
      </c>
      <c r="I20" s="3" t="s">
        <v>414</v>
      </c>
      <c r="J20" s="3" t="s">
        <v>415</v>
      </c>
      <c r="K20" s="3" t="s">
        <v>416</v>
      </c>
      <c r="L20" s="3" t="s">
        <v>417</v>
      </c>
      <c r="M20" s="3" t="s">
        <v>418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419</v>
      </c>
      <c r="D22" s="3" t="s">
        <v>420</v>
      </c>
      <c r="E22" s="3" t="s">
        <v>421</v>
      </c>
      <c r="F22" s="3" t="s">
        <v>422</v>
      </c>
      <c r="G22" s="3" t="s">
        <v>423</v>
      </c>
      <c r="H22" s="3" t="s">
        <v>424</v>
      </c>
      <c r="I22" s="3" t="s">
        <v>425</v>
      </c>
      <c r="J22" s="3" t="s">
        <v>426</v>
      </c>
      <c r="K22" s="3" t="s">
        <v>427</v>
      </c>
      <c r="L22" s="3" t="s">
        <v>428</v>
      </c>
      <c r="M22" s="3" t="s">
        <v>429</v>
      </c>
    </row>
    <row r="23" spans="3:13" x14ac:dyDescent="0.2">
      <c r="C23" s="3" t="s">
        <v>430</v>
      </c>
      <c r="D23" s="3" t="s">
        <v>431</v>
      </c>
      <c r="E23" s="3" t="s">
        <v>432</v>
      </c>
      <c r="F23" s="3" t="s">
        <v>433</v>
      </c>
      <c r="G23" s="3" t="s">
        <v>434</v>
      </c>
      <c r="H23" s="3" t="s">
        <v>435</v>
      </c>
      <c r="I23" s="3" t="s">
        <v>436</v>
      </c>
      <c r="J23" s="3" t="s">
        <v>437</v>
      </c>
      <c r="K23" s="3" t="s">
        <v>438</v>
      </c>
      <c r="L23" s="3" t="s">
        <v>439</v>
      </c>
      <c r="M23" s="3" t="s">
        <v>440</v>
      </c>
    </row>
    <row r="24" spans="3:13" x14ac:dyDescent="0.2">
      <c r="C24" s="3" t="s">
        <v>441</v>
      </c>
      <c r="D24" s="3" t="s">
        <v>442</v>
      </c>
      <c r="E24" s="3" t="s">
        <v>443</v>
      </c>
      <c r="F24" s="3" t="s">
        <v>444</v>
      </c>
      <c r="G24" s="3" t="s">
        <v>445</v>
      </c>
      <c r="H24" s="3" t="s">
        <v>446</v>
      </c>
      <c r="I24" s="3" t="s">
        <v>447</v>
      </c>
      <c r="J24" s="3" t="s">
        <v>448</v>
      </c>
      <c r="K24" s="3" t="s">
        <v>449</v>
      </c>
      <c r="L24" s="3" t="s">
        <v>450</v>
      </c>
      <c r="M24" s="3" t="s">
        <v>451</v>
      </c>
    </row>
    <row r="26" spans="3:13" x14ac:dyDescent="0.2">
      <c r="C26" s="3" t="s">
        <v>452</v>
      </c>
      <c r="D26" s="3" t="s">
        <v>453</v>
      </c>
      <c r="E26" s="3" t="s">
        <v>454</v>
      </c>
      <c r="F26" s="3" t="s">
        <v>455</v>
      </c>
      <c r="G26" s="3" t="s">
        <v>456</v>
      </c>
      <c r="H26" s="3" t="s">
        <v>457</v>
      </c>
      <c r="I26" s="3" t="s">
        <v>458</v>
      </c>
      <c r="J26" s="3" t="s">
        <v>459</v>
      </c>
      <c r="K26" s="3" t="s">
        <v>460</v>
      </c>
      <c r="L26" s="3" t="s">
        <v>461</v>
      </c>
      <c r="M26" s="3" t="s">
        <v>462</v>
      </c>
    </row>
    <row r="27" spans="3:13" x14ac:dyDescent="0.2">
      <c r="C27" s="3" t="s">
        <v>463</v>
      </c>
      <c r="D27" s="3" t="s">
        <v>464</v>
      </c>
      <c r="E27" s="3" t="s">
        <v>465</v>
      </c>
      <c r="F27" s="3" t="s">
        <v>466</v>
      </c>
      <c r="G27" s="3" t="s">
        <v>467</v>
      </c>
      <c r="H27" s="3" t="s">
        <v>468</v>
      </c>
      <c r="I27" s="3" t="s">
        <v>469</v>
      </c>
      <c r="J27" s="3" t="s">
        <v>470</v>
      </c>
      <c r="K27" s="3" t="s">
        <v>471</v>
      </c>
      <c r="L27" s="3" t="s">
        <v>472</v>
      </c>
      <c r="M27" s="3" t="s">
        <v>473</v>
      </c>
    </row>
    <row r="28" spans="3:13" x14ac:dyDescent="0.2">
      <c r="C28" s="3" t="s">
        <v>474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475</v>
      </c>
      <c r="K28" s="3" t="s">
        <v>476</v>
      </c>
      <c r="L28" s="3" t="s">
        <v>477</v>
      </c>
      <c r="M28" s="3" t="s">
        <v>478</v>
      </c>
    </row>
    <row r="29" spans="3:13" x14ac:dyDescent="0.2">
      <c r="C29" s="3" t="s">
        <v>479</v>
      </c>
      <c r="D29" s="3" t="s">
        <v>480</v>
      </c>
      <c r="E29" s="3" t="s">
        <v>481</v>
      </c>
      <c r="F29" s="3" t="s">
        <v>482</v>
      </c>
      <c r="G29" s="3" t="s">
        <v>483</v>
      </c>
      <c r="H29" s="3" t="s">
        <v>484</v>
      </c>
      <c r="I29" s="3" t="s">
        <v>485</v>
      </c>
      <c r="J29" s="3" t="s">
        <v>486</v>
      </c>
      <c r="K29" s="3" t="s">
        <v>487</v>
      </c>
      <c r="L29" s="3" t="s">
        <v>488</v>
      </c>
      <c r="M29" s="3" t="s">
        <v>489</v>
      </c>
    </row>
    <row r="30" spans="3:13" x14ac:dyDescent="0.2">
      <c r="C30" s="3" t="s">
        <v>490</v>
      </c>
      <c r="D30" s="3" t="s">
        <v>491</v>
      </c>
      <c r="E30" s="3" t="s">
        <v>492</v>
      </c>
      <c r="F30" s="3" t="s">
        <v>493</v>
      </c>
      <c r="G30" s="3" t="s">
        <v>494</v>
      </c>
      <c r="H30" s="3" t="s">
        <v>495</v>
      </c>
      <c r="I30" s="3" t="s">
        <v>496</v>
      </c>
      <c r="J30" s="3" t="s">
        <v>497</v>
      </c>
      <c r="K30" s="3" t="s">
        <v>498</v>
      </c>
      <c r="L30" s="3" t="s">
        <v>499</v>
      </c>
      <c r="M30" s="3">
        <v>129</v>
      </c>
    </row>
    <row r="32" spans="3:13" x14ac:dyDescent="0.2">
      <c r="C32" s="3" t="s">
        <v>500</v>
      </c>
      <c r="D32" s="3">
        <v>-616</v>
      </c>
      <c r="E32" s="3" t="s">
        <v>501</v>
      </c>
      <c r="F32" s="3" t="s">
        <v>502</v>
      </c>
      <c r="G32" s="3" t="s">
        <v>503</v>
      </c>
      <c r="H32" s="3" t="s">
        <v>504</v>
      </c>
      <c r="I32" s="3">
        <v>-603</v>
      </c>
      <c r="J32" s="3" t="s">
        <v>505</v>
      </c>
      <c r="K32" s="3" t="s">
        <v>506</v>
      </c>
      <c r="L32" s="3" t="s">
        <v>507</v>
      </c>
      <c r="M32" s="3" t="s">
        <v>508</v>
      </c>
    </row>
    <row r="33" spans="3:13" x14ac:dyDescent="0.2">
      <c r="C33" s="3" t="s">
        <v>509</v>
      </c>
      <c r="D33" s="3" t="s">
        <v>510</v>
      </c>
      <c r="E33" s="3" t="s">
        <v>511</v>
      </c>
      <c r="F33" s="3" t="s">
        <v>512</v>
      </c>
      <c r="G33" s="3" t="s">
        <v>513</v>
      </c>
      <c r="H33" s="3" t="s">
        <v>514</v>
      </c>
      <c r="I33" s="3" t="s">
        <v>515</v>
      </c>
      <c r="J33" s="3" t="s">
        <v>516</v>
      </c>
      <c r="K33" s="3" t="s">
        <v>517</v>
      </c>
      <c r="L33" s="3" t="s">
        <v>518</v>
      </c>
      <c r="M33" s="3" t="s">
        <v>519</v>
      </c>
    </row>
    <row r="35" spans="3:13" x14ac:dyDescent="0.2">
      <c r="C35" s="3" t="s">
        <v>520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 t="s">
        <v>521</v>
      </c>
      <c r="K35" s="3" t="s">
        <v>522</v>
      </c>
      <c r="L35" s="3" t="s">
        <v>523</v>
      </c>
      <c r="M35" s="3" t="s">
        <v>524</v>
      </c>
    </row>
    <row r="36" spans="3:13" x14ac:dyDescent="0.2">
      <c r="C36" s="3" t="s">
        <v>525</v>
      </c>
      <c r="D36" s="3" t="s">
        <v>510</v>
      </c>
      <c r="E36" s="3" t="s">
        <v>511</v>
      </c>
      <c r="F36" s="3" t="s">
        <v>512</v>
      </c>
      <c r="G36" s="3" t="s">
        <v>513</v>
      </c>
      <c r="H36" s="3" t="s">
        <v>514</v>
      </c>
      <c r="I36" s="3" t="s">
        <v>515</v>
      </c>
      <c r="J36" s="3" t="s">
        <v>526</v>
      </c>
      <c r="K36" s="3" t="s">
        <v>527</v>
      </c>
      <c r="L36" s="3" t="s">
        <v>528</v>
      </c>
      <c r="M36" s="3" t="s">
        <v>529</v>
      </c>
    </row>
    <row r="38" spans="3:13" x14ac:dyDescent="0.2">
      <c r="C38" s="3" t="s">
        <v>530</v>
      </c>
      <c r="D38" s="3">
        <v>0.24</v>
      </c>
      <c r="E38" s="3">
        <v>8.76</v>
      </c>
      <c r="F38" s="3">
        <v>2.68</v>
      </c>
      <c r="G38" s="3">
        <v>1.7</v>
      </c>
      <c r="H38" s="3">
        <v>2.35</v>
      </c>
      <c r="I38" s="3">
        <v>-7.5</v>
      </c>
      <c r="J38" s="3">
        <v>13.9</v>
      </c>
      <c r="K38" s="3">
        <v>-2.0299999999999998</v>
      </c>
      <c r="L38" s="3">
        <v>0.56999999999999995</v>
      </c>
      <c r="M38" s="3">
        <v>9.5000000000000001E-2</v>
      </c>
    </row>
    <row r="39" spans="3:13" x14ac:dyDescent="0.2">
      <c r="C39" s="3" t="s">
        <v>531</v>
      </c>
      <c r="D39" s="3">
        <v>0.24</v>
      </c>
      <c r="E39" s="3">
        <v>8.74</v>
      </c>
      <c r="F39" s="3">
        <v>2.68</v>
      </c>
      <c r="G39" s="3">
        <v>1.7</v>
      </c>
      <c r="H39" s="3">
        <v>2.34</v>
      </c>
      <c r="I39" s="3">
        <v>-7.5</v>
      </c>
      <c r="J39" s="3">
        <v>13.9</v>
      </c>
      <c r="K39" s="3">
        <v>-2.0299999999999998</v>
      </c>
      <c r="L39" s="3">
        <v>0.56999999999999995</v>
      </c>
      <c r="M39" s="3">
        <v>0.09</v>
      </c>
    </row>
    <row r="40" spans="3:13" x14ac:dyDescent="0.2">
      <c r="C40" s="3" t="s">
        <v>532</v>
      </c>
      <c r="D40" s="3" t="s">
        <v>533</v>
      </c>
      <c r="E40" s="3" t="s">
        <v>534</v>
      </c>
      <c r="F40" s="3" t="s">
        <v>535</v>
      </c>
      <c r="G40" s="3" t="s">
        <v>536</v>
      </c>
      <c r="H40" s="3" t="s">
        <v>537</v>
      </c>
      <c r="I40" s="3" t="s">
        <v>538</v>
      </c>
      <c r="J40" s="3" t="s">
        <v>539</v>
      </c>
      <c r="K40" s="3" t="s">
        <v>539</v>
      </c>
      <c r="L40" s="3" t="s">
        <v>539</v>
      </c>
      <c r="M40" s="3" t="s">
        <v>539</v>
      </c>
    </row>
    <row r="41" spans="3:13" x14ac:dyDescent="0.2">
      <c r="C41" s="3" t="s">
        <v>540</v>
      </c>
      <c r="D41" s="3" t="s">
        <v>541</v>
      </c>
      <c r="E41" s="3" t="s">
        <v>542</v>
      </c>
      <c r="F41" s="3" t="s">
        <v>543</v>
      </c>
      <c r="G41" s="3" t="s">
        <v>544</v>
      </c>
      <c r="H41" s="3" t="s">
        <v>545</v>
      </c>
      <c r="I41" s="3" t="s">
        <v>538</v>
      </c>
      <c r="J41" s="3" t="s">
        <v>539</v>
      </c>
      <c r="K41" s="3" t="s">
        <v>539</v>
      </c>
      <c r="L41" s="3" t="s">
        <v>539</v>
      </c>
      <c r="M41" s="3" t="s">
        <v>539</v>
      </c>
    </row>
    <row r="43" spans="3:13" x14ac:dyDescent="0.2">
      <c r="C43" s="3" t="s">
        <v>546</v>
      </c>
      <c r="D43" s="3" t="s">
        <v>547</v>
      </c>
      <c r="E43" s="3" t="s">
        <v>548</v>
      </c>
      <c r="F43" s="3" t="s">
        <v>549</v>
      </c>
      <c r="G43" s="3" t="s">
        <v>550</v>
      </c>
      <c r="H43" s="3" t="s">
        <v>551</v>
      </c>
      <c r="I43" s="3" t="s">
        <v>552</v>
      </c>
      <c r="J43" s="3" t="s">
        <v>553</v>
      </c>
      <c r="K43" s="3" t="s">
        <v>554</v>
      </c>
      <c r="L43" s="3" t="s">
        <v>555</v>
      </c>
      <c r="M43" s="3" t="s">
        <v>556</v>
      </c>
    </row>
    <row r="44" spans="3:13" x14ac:dyDescent="0.2">
      <c r="C44" s="3" t="s">
        <v>557</v>
      </c>
      <c r="D44" s="3" t="s">
        <v>558</v>
      </c>
      <c r="E44" s="3" t="s">
        <v>559</v>
      </c>
      <c r="F44" s="3" t="s">
        <v>560</v>
      </c>
      <c r="G44" s="3" t="s">
        <v>561</v>
      </c>
      <c r="H44" s="3" t="s">
        <v>562</v>
      </c>
      <c r="I44" s="3" t="s">
        <v>563</v>
      </c>
      <c r="J44" s="3" t="s">
        <v>564</v>
      </c>
      <c r="K44" s="3" t="s">
        <v>565</v>
      </c>
      <c r="L44" s="3" t="s">
        <v>566</v>
      </c>
      <c r="M44" s="3" t="s">
        <v>567</v>
      </c>
    </row>
    <row r="46" spans="3:13" x14ac:dyDescent="0.2">
      <c r="C46" s="3" t="s">
        <v>568</v>
      </c>
      <c r="D46" s="3" t="s">
        <v>353</v>
      </c>
      <c r="E46" s="3" t="s">
        <v>354</v>
      </c>
      <c r="F46" s="3" t="s">
        <v>355</v>
      </c>
      <c r="G46" s="3" t="s">
        <v>356</v>
      </c>
      <c r="H46" s="3" t="s">
        <v>357</v>
      </c>
      <c r="I46" s="3" t="s">
        <v>358</v>
      </c>
      <c r="J46" s="3" t="s">
        <v>359</v>
      </c>
      <c r="K46" s="3" t="s">
        <v>360</v>
      </c>
      <c r="L46" s="3" t="s">
        <v>361</v>
      </c>
      <c r="M46" s="3" t="s">
        <v>362</v>
      </c>
    </row>
    <row r="47" spans="3:13" x14ac:dyDescent="0.2">
      <c r="C47" s="3" t="s">
        <v>569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570</v>
      </c>
      <c r="D48" s="3" t="s">
        <v>558</v>
      </c>
      <c r="E48" s="3" t="s">
        <v>559</v>
      </c>
      <c r="F48" s="3" t="s">
        <v>560</v>
      </c>
      <c r="G48" s="3" t="s">
        <v>561</v>
      </c>
      <c r="H48" s="3" t="s">
        <v>562</v>
      </c>
      <c r="I48" s="3" t="s">
        <v>563</v>
      </c>
      <c r="J48" s="3" t="s">
        <v>564</v>
      </c>
      <c r="K48" s="3" t="s">
        <v>565</v>
      </c>
      <c r="L48" s="3" t="s">
        <v>566</v>
      </c>
      <c r="M48" s="3" t="s">
        <v>567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58DE-532E-4D48-8BFA-6230DD57FC67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571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509</v>
      </c>
      <c r="D12" s="3" t="s">
        <v>510</v>
      </c>
      <c r="E12" s="3" t="s">
        <v>511</v>
      </c>
      <c r="F12" s="3" t="s">
        <v>512</v>
      </c>
      <c r="G12" s="3" t="s">
        <v>513</v>
      </c>
      <c r="H12" s="3" t="s">
        <v>514</v>
      </c>
      <c r="I12" s="3" t="s">
        <v>515</v>
      </c>
      <c r="J12" s="3" t="s">
        <v>516</v>
      </c>
      <c r="K12" s="3" t="s">
        <v>517</v>
      </c>
      <c r="L12" s="3" t="s">
        <v>518</v>
      </c>
      <c r="M12" s="3" t="s">
        <v>519</v>
      </c>
    </row>
    <row r="13" spans="3:13" x14ac:dyDescent="0.2">
      <c r="C13" s="3" t="s">
        <v>572</v>
      </c>
      <c r="D13" s="3" t="s">
        <v>573</v>
      </c>
      <c r="E13" s="3" t="s">
        <v>574</v>
      </c>
      <c r="F13" s="3" t="s">
        <v>575</v>
      </c>
      <c r="G13" s="3" t="s">
        <v>576</v>
      </c>
      <c r="H13" s="3" t="s">
        <v>577</v>
      </c>
      <c r="I13" s="3" t="s">
        <v>578</v>
      </c>
      <c r="J13" s="3" t="s">
        <v>579</v>
      </c>
      <c r="K13" s="3" t="s">
        <v>580</v>
      </c>
      <c r="L13" s="3" t="s">
        <v>581</v>
      </c>
      <c r="M13" s="3" t="s">
        <v>582</v>
      </c>
    </row>
    <row r="14" spans="3:13" x14ac:dyDescent="0.2">
      <c r="C14" s="3" t="s">
        <v>583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584</v>
      </c>
      <c r="D15" s="3" t="s">
        <v>585</v>
      </c>
      <c r="E15" s="3" t="s">
        <v>586</v>
      </c>
      <c r="F15" s="3" t="s">
        <v>587</v>
      </c>
      <c r="G15" s="3" t="s">
        <v>588</v>
      </c>
      <c r="H15" s="3" t="s">
        <v>589</v>
      </c>
      <c r="I15" s="3" t="s">
        <v>590</v>
      </c>
      <c r="J15" s="3" t="s">
        <v>591</v>
      </c>
      <c r="K15" s="3" t="s">
        <v>592</v>
      </c>
      <c r="L15" s="3" t="s">
        <v>593</v>
      </c>
      <c r="M15" s="3" t="s">
        <v>594</v>
      </c>
    </row>
    <row r="16" spans="3:13" x14ac:dyDescent="0.2">
      <c r="C16" s="3" t="s">
        <v>595</v>
      </c>
      <c r="D16" s="3" t="s">
        <v>596</v>
      </c>
      <c r="E16" s="3" t="s">
        <v>597</v>
      </c>
      <c r="F16" s="3" t="s">
        <v>598</v>
      </c>
      <c r="G16" s="3" t="s">
        <v>599</v>
      </c>
      <c r="H16" s="3" t="s">
        <v>600</v>
      </c>
      <c r="I16" s="3" t="s">
        <v>601</v>
      </c>
      <c r="J16" s="3" t="s">
        <v>602</v>
      </c>
      <c r="K16" s="3" t="s">
        <v>603</v>
      </c>
      <c r="L16" s="3" t="s">
        <v>604</v>
      </c>
      <c r="M16" s="3" t="s">
        <v>605</v>
      </c>
    </row>
    <row r="17" spans="3:13" x14ac:dyDescent="0.2">
      <c r="C17" s="3" t="s">
        <v>606</v>
      </c>
      <c r="D17" s="3" t="s">
        <v>3</v>
      </c>
      <c r="E17" s="3" t="s">
        <v>607</v>
      </c>
      <c r="F17" s="3" t="s">
        <v>608</v>
      </c>
      <c r="G17" s="3" t="s">
        <v>609</v>
      </c>
      <c r="H17" s="3" t="s">
        <v>610</v>
      </c>
      <c r="I17" s="3" t="s">
        <v>611</v>
      </c>
      <c r="J17" s="3" t="s">
        <v>612</v>
      </c>
      <c r="K17" s="3" t="s">
        <v>613</v>
      </c>
      <c r="L17" s="3">
        <v>-941</v>
      </c>
      <c r="M17" s="3">
        <v>-492</v>
      </c>
    </row>
    <row r="18" spans="3:13" x14ac:dyDescent="0.2">
      <c r="C18" s="3" t="s">
        <v>614</v>
      </c>
      <c r="D18" s="3" t="s">
        <v>615</v>
      </c>
      <c r="E18" s="3" t="s">
        <v>616</v>
      </c>
      <c r="F18" s="3" t="s">
        <v>617</v>
      </c>
      <c r="G18" s="3" t="s">
        <v>618</v>
      </c>
      <c r="H18" s="3" t="s">
        <v>619</v>
      </c>
      <c r="I18" s="3" t="s">
        <v>620</v>
      </c>
      <c r="J18" s="3" t="s">
        <v>621</v>
      </c>
      <c r="K18" s="3" t="s">
        <v>622</v>
      </c>
      <c r="L18" s="3" t="s">
        <v>623</v>
      </c>
      <c r="M18" s="3" t="s">
        <v>624</v>
      </c>
    </row>
    <row r="19" spans="3:13" x14ac:dyDescent="0.2">
      <c r="C19" s="3" t="s">
        <v>625</v>
      </c>
      <c r="D19" s="3" t="s">
        <v>626</v>
      </c>
      <c r="E19" s="3" t="s">
        <v>627</v>
      </c>
      <c r="F19" s="3" t="s">
        <v>628</v>
      </c>
      <c r="G19" s="3" t="s">
        <v>629</v>
      </c>
      <c r="H19" s="3" t="s">
        <v>630</v>
      </c>
      <c r="I19" s="3" t="s">
        <v>631</v>
      </c>
      <c r="J19" s="3" t="s">
        <v>632</v>
      </c>
      <c r="K19" s="3" t="s">
        <v>633</v>
      </c>
      <c r="L19" s="3" t="s">
        <v>634</v>
      </c>
      <c r="M19" s="3" t="s">
        <v>635</v>
      </c>
    </row>
    <row r="20" spans="3:13" x14ac:dyDescent="0.2">
      <c r="C20" s="3" t="s">
        <v>636</v>
      </c>
      <c r="D20" s="3" t="s">
        <v>637</v>
      </c>
      <c r="E20" s="3" t="s">
        <v>638</v>
      </c>
      <c r="F20" s="3" t="s">
        <v>639</v>
      </c>
      <c r="G20" s="3" t="s">
        <v>640</v>
      </c>
      <c r="H20" s="3" t="s">
        <v>641</v>
      </c>
      <c r="I20" s="3" t="s">
        <v>642</v>
      </c>
      <c r="J20" s="3" t="s">
        <v>643</v>
      </c>
      <c r="K20" s="3" t="s">
        <v>644</v>
      </c>
      <c r="L20" s="3" t="s">
        <v>645</v>
      </c>
      <c r="M20" s="3" t="s">
        <v>646</v>
      </c>
    </row>
    <row r="22" spans="3:13" x14ac:dyDescent="0.2">
      <c r="C22" s="3" t="s">
        <v>647</v>
      </c>
      <c r="D22" s="3" t="s">
        <v>648</v>
      </c>
      <c r="E22" s="3" t="s">
        <v>649</v>
      </c>
      <c r="F22" s="3" t="s">
        <v>650</v>
      </c>
      <c r="G22" s="3" t="s">
        <v>651</v>
      </c>
      <c r="H22" s="3" t="s">
        <v>652</v>
      </c>
      <c r="I22" s="3" t="s">
        <v>653</v>
      </c>
      <c r="J22" s="3" t="s">
        <v>654</v>
      </c>
      <c r="K22" s="3" t="s">
        <v>655</v>
      </c>
      <c r="L22" s="3" t="s">
        <v>656</v>
      </c>
      <c r="M22" s="3" t="s">
        <v>657</v>
      </c>
    </row>
    <row r="23" spans="3:13" x14ac:dyDescent="0.2">
      <c r="C23" s="3" t="s">
        <v>658</v>
      </c>
      <c r="D23" s="3" t="s">
        <v>659</v>
      </c>
      <c r="E23" s="3" t="s">
        <v>660</v>
      </c>
      <c r="F23" s="3" t="s">
        <v>3</v>
      </c>
      <c r="G23" s="3" t="s">
        <v>3</v>
      </c>
      <c r="H23" s="3" t="s">
        <v>661</v>
      </c>
      <c r="I23" s="3" t="s">
        <v>662</v>
      </c>
      <c r="J23" s="3" t="s">
        <v>663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664</v>
      </c>
      <c r="D24" s="3" t="s">
        <v>665</v>
      </c>
      <c r="E24" s="3" t="s">
        <v>666</v>
      </c>
      <c r="F24" s="3" t="s">
        <v>667</v>
      </c>
      <c r="G24" s="3" t="s">
        <v>668</v>
      </c>
      <c r="H24" s="3" t="s">
        <v>669</v>
      </c>
      <c r="I24" s="3" t="s">
        <v>670</v>
      </c>
      <c r="J24" s="3" t="s">
        <v>671</v>
      </c>
      <c r="K24" s="3" t="s">
        <v>672</v>
      </c>
      <c r="L24" s="3" t="s">
        <v>673</v>
      </c>
      <c r="M24" s="3" t="s">
        <v>674</v>
      </c>
    </row>
    <row r="25" spans="3:13" x14ac:dyDescent="0.2">
      <c r="C25" s="3" t="s">
        <v>675</v>
      </c>
      <c r="D25" s="3" t="s">
        <v>676</v>
      </c>
      <c r="E25" s="3" t="s">
        <v>677</v>
      </c>
      <c r="F25" s="3" t="s">
        <v>678</v>
      </c>
      <c r="G25" s="3" t="s">
        <v>679</v>
      </c>
      <c r="H25" s="3" t="s">
        <v>680</v>
      </c>
      <c r="I25" s="3" t="s">
        <v>681</v>
      </c>
      <c r="J25" s="3" t="s">
        <v>682</v>
      </c>
      <c r="K25" s="3" t="s">
        <v>683</v>
      </c>
      <c r="L25" s="3" t="s">
        <v>684</v>
      </c>
      <c r="M25" s="3" t="s">
        <v>685</v>
      </c>
    </row>
    <row r="27" spans="3:13" x14ac:dyDescent="0.2">
      <c r="C27" s="3" t="s">
        <v>686</v>
      </c>
      <c r="D27" s="3" t="s">
        <v>687</v>
      </c>
      <c r="E27" s="3" t="s">
        <v>688</v>
      </c>
      <c r="F27" s="3" t="s">
        <v>689</v>
      </c>
      <c r="G27" s="3" t="s">
        <v>690</v>
      </c>
      <c r="H27" s="3" t="s">
        <v>691</v>
      </c>
      <c r="I27" s="3" t="s">
        <v>692</v>
      </c>
      <c r="J27" s="3" t="s">
        <v>693</v>
      </c>
      <c r="K27" s="3" t="s">
        <v>694</v>
      </c>
      <c r="L27" s="3" t="s">
        <v>694</v>
      </c>
      <c r="M27" s="3" t="s">
        <v>694</v>
      </c>
    </row>
    <row r="28" spans="3:13" x14ac:dyDescent="0.2">
      <c r="C28" s="3" t="s">
        <v>695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696</v>
      </c>
      <c r="D29" s="3" t="s">
        <v>697</v>
      </c>
      <c r="E29" s="3" t="s">
        <v>698</v>
      </c>
      <c r="F29" s="3" t="s">
        <v>699</v>
      </c>
      <c r="G29" s="3" t="s">
        <v>700</v>
      </c>
      <c r="H29" s="3" t="s">
        <v>701</v>
      </c>
      <c r="I29" s="3" t="s">
        <v>702</v>
      </c>
      <c r="J29" s="3" t="s">
        <v>703</v>
      </c>
      <c r="K29" s="3" t="s">
        <v>704</v>
      </c>
      <c r="L29" s="3" t="s">
        <v>705</v>
      </c>
      <c r="M29" s="3" t="s">
        <v>706</v>
      </c>
    </row>
    <row r="30" spans="3:13" x14ac:dyDescent="0.2">
      <c r="C30" s="3" t="s">
        <v>707</v>
      </c>
      <c r="D30" s="3" t="s">
        <v>708</v>
      </c>
      <c r="E30" s="3" t="s">
        <v>709</v>
      </c>
      <c r="F30" s="3" t="s">
        <v>710</v>
      </c>
      <c r="G30" s="3" t="s">
        <v>711</v>
      </c>
      <c r="H30" s="3" t="s">
        <v>712</v>
      </c>
      <c r="I30" s="3" t="s">
        <v>713</v>
      </c>
      <c r="J30" s="3" t="s">
        <v>714</v>
      </c>
      <c r="K30" s="3" t="s">
        <v>715</v>
      </c>
      <c r="L30" s="3" t="s">
        <v>716</v>
      </c>
      <c r="M30" s="3" t="s">
        <v>717</v>
      </c>
    </row>
    <row r="31" spans="3:13" x14ac:dyDescent="0.2">
      <c r="C31" s="3" t="s">
        <v>718</v>
      </c>
      <c r="D31" s="3" t="s">
        <v>3</v>
      </c>
      <c r="E31" s="3" t="s">
        <v>3</v>
      </c>
      <c r="F31" s="3" t="s">
        <v>719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720</v>
      </c>
      <c r="D32" s="3" t="s">
        <v>721</v>
      </c>
      <c r="E32" s="3" t="s">
        <v>722</v>
      </c>
      <c r="F32" s="3" t="s">
        <v>723</v>
      </c>
      <c r="G32" s="3" t="s">
        <v>724</v>
      </c>
      <c r="H32" s="3" t="s">
        <v>725</v>
      </c>
      <c r="I32" s="3" t="s">
        <v>726</v>
      </c>
      <c r="J32" s="3" t="s">
        <v>727</v>
      </c>
      <c r="K32" s="3">
        <v>212</v>
      </c>
      <c r="L32" s="3">
        <v>-503</v>
      </c>
      <c r="M32" s="3" t="s">
        <v>728</v>
      </c>
    </row>
    <row r="33" spans="3:13" x14ac:dyDescent="0.2">
      <c r="C33" s="3" t="s">
        <v>729</v>
      </c>
      <c r="D33" s="3" t="s">
        <v>730</v>
      </c>
      <c r="E33" s="3" t="s">
        <v>731</v>
      </c>
      <c r="F33" s="3" t="s">
        <v>732</v>
      </c>
      <c r="G33" s="3" t="s">
        <v>733</v>
      </c>
      <c r="H33" s="3" t="s">
        <v>734</v>
      </c>
      <c r="I33" s="3" t="s">
        <v>735</v>
      </c>
      <c r="J33" s="3" t="s">
        <v>736</v>
      </c>
      <c r="K33" s="3" t="s">
        <v>737</v>
      </c>
      <c r="L33" s="3" t="s">
        <v>738</v>
      </c>
      <c r="M33" s="3" t="s">
        <v>739</v>
      </c>
    </row>
    <row r="35" spans="3:13" x14ac:dyDescent="0.2">
      <c r="C35" s="3" t="s">
        <v>740</v>
      </c>
      <c r="D35" s="3" t="s">
        <v>741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742</v>
      </c>
      <c r="J35" s="3" t="s">
        <v>31</v>
      </c>
      <c r="K35" s="3" t="s">
        <v>32</v>
      </c>
      <c r="L35" s="3" t="s">
        <v>33</v>
      </c>
      <c r="M35" s="3" t="s">
        <v>743</v>
      </c>
    </row>
    <row r="36" spans="3:13" x14ac:dyDescent="0.2">
      <c r="C36" s="3" t="s">
        <v>744</v>
      </c>
      <c r="D36" s="3" t="s">
        <v>745</v>
      </c>
      <c r="E36" s="3" t="s">
        <v>746</v>
      </c>
      <c r="F36" s="3" t="s">
        <v>747</v>
      </c>
      <c r="G36" s="3" t="s">
        <v>748</v>
      </c>
      <c r="H36" s="3" t="s">
        <v>749</v>
      </c>
      <c r="I36" s="3" t="s">
        <v>750</v>
      </c>
      <c r="J36" s="3" t="s">
        <v>751</v>
      </c>
      <c r="K36" s="3" t="s">
        <v>752</v>
      </c>
      <c r="L36" s="3">
        <v>-248</v>
      </c>
      <c r="M36" s="3" t="s">
        <v>753</v>
      </c>
    </row>
    <row r="37" spans="3:13" x14ac:dyDescent="0.2">
      <c r="C37" s="3" t="s">
        <v>754</v>
      </c>
      <c r="D37" s="3" t="s">
        <v>755</v>
      </c>
      <c r="E37" s="3" t="s">
        <v>756</v>
      </c>
      <c r="F37" s="3" t="s">
        <v>757</v>
      </c>
      <c r="G37" s="3" t="s">
        <v>758</v>
      </c>
      <c r="H37" s="3" t="s">
        <v>759</v>
      </c>
      <c r="I37" s="3" t="s">
        <v>760</v>
      </c>
      <c r="J37" s="3" t="s">
        <v>761</v>
      </c>
      <c r="K37" s="3" t="s">
        <v>762</v>
      </c>
      <c r="L37" s="3" t="s">
        <v>763</v>
      </c>
      <c r="M37" s="3" t="s">
        <v>764</v>
      </c>
    </row>
    <row r="38" spans="3:13" x14ac:dyDescent="0.2">
      <c r="C38" s="3" t="s">
        <v>765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742</v>
      </c>
      <c r="I38" s="3" t="s">
        <v>31</v>
      </c>
      <c r="J38" s="3" t="s">
        <v>32</v>
      </c>
      <c r="K38" s="3" t="s">
        <v>33</v>
      </c>
      <c r="L38" s="3" t="s">
        <v>743</v>
      </c>
      <c r="M38" s="3" t="s">
        <v>35</v>
      </c>
    </row>
    <row r="40" spans="3:13" x14ac:dyDescent="0.2">
      <c r="C40" s="3" t="s">
        <v>766</v>
      </c>
      <c r="D40" s="3" t="s">
        <v>767</v>
      </c>
      <c r="E40" s="3" t="s">
        <v>768</v>
      </c>
      <c r="F40" s="3" t="s">
        <v>769</v>
      </c>
      <c r="G40" s="3" t="s">
        <v>770</v>
      </c>
      <c r="H40" s="3" t="s">
        <v>771</v>
      </c>
      <c r="I40" s="3" t="s">
        <v>772</v>
      </c>
      <c r="J40" s="3" t="s">
        <v>773</v>
      </c>
      <c r="K40" s="3" t="s">
        <v>774</v>
      </c>
      <c r="L40" s="3" t="s">
        <v>775</v>
      </c>
      <c r="M40" s="3" t="s">
        <v>776</v>
      </c>
    </row>
    <row r="41" spans="3:13" x14ac:dyDescent="0.2">
      <c r="C41" s="3" t="s">
        <v>777</v>
      </c>
      <c r="D41" s="3" t="s">
        <v>778</v>
      </c>
      <c r="E41" s="3" t="s">
        <v>779</v>
      </c>
      <c r="F41" s="3" t="s">
        <v>780</v>
      </c>
      <c r="G41" s="3" t="s">
        <v>781</v>
      </c>
      <c r="H41" s="3" t="s">
        <v>782</v>
      </c>
      <c r="I41" s="3" t="s">
        <v>783</v>
      </c>
      <c r="J41" s="3" t="s">
        <v>784</v>
      </c>
      <c r="K41" s="3" t="s">
        <v>785</v>
      </c>
      <c r="L41" s="3" t="s">
        <v>786</v>
      </c>
      <c r="M41" s="3" t="s">
        <v>787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D28E-42A8-4B94-82D7-D51AAA6741C1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788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789</v>
      </c>
      <c r="D12" s="3">
        <v>47.79</v>
      </c>
      <c r="E12" s="3">
        <v>44.31</v>
      </c>
      <c r="F12" s="3">
        <v>41.12</v>
      </c>
      <c r="G12" s="3">
        <v>57.79</v>
      </c>
      <c r="H12" s="3">
        <v>57.05</v>
      </c>
      <c r="I12" s="3">
        <v>45.92</v>
      </c>
      <c r="J12" s="3">
        <v>29.95</v>
      </c>
      <c r="K12" s="3">
        <v>21.73</v>
      </c>
      <c r="L12" s="3">
        <v>30.91</v>
      </c>
      <c r="M12" s="3">
        <v>23.86</v>
      </c>
    </row>
    <row r="13" spans="3:13" ht="12.75" x14ac:dyDescent="0.2">
      <c r="C13" s="3" t="s">
        <v>790</v>
      </c>
      <c r="D13" s="3" t="s">
        <v>791</v>
      </c>
      <c r="E13" s="3" t="s">
        <v>792</v>
      </c>
      <c r="F13" s="3" t="s">
        <v>793</v>
      </c>
      <c r="G13" s="3" t="s">
        <v>794</v>
      </c>
      <c r="H13" s="3" t="s">
        <v>795</v>
      </c>
      <c r="I13" s="3" t="s">
        <v>796</v>
      </c>
      <c r="J13" s="3" t="s">
        <v>797</v>
      </c>
      <c r="K13" s="3" t="s">
        <v>798</v>
      </c>
      <c r="L13" s="3" t="s">
        <v>799</v>
      </c>
      <c r="M13" s="3" t="s">
        <v>800</v>
      </c>
    </row>
    <row r="14" spans="3:13" ht="12.75" x14ac:dyDescent="0.2"/>
    <row r="15" spans="3:13" ht="12.75" x14ac:dyDescent="0.2">
      <c r="C15" s="3" t="s">
        <v>801</v>
      </c>
      <c r="D15" s="3" t="s">
        <v>802</v>
      </c>
      <c r="E15" s="3" t="s">
        <v>803</v>
      </c>
      <c r="F15" s="3" t="s">
        <v>804</v>
      </c>
      <c r="G15" s="3" t="s">
        <v>805</v>
      </c>
      <c r="H15" s="3" t="s">
        <v>806</v>
      </c>
      <c r="I15" s="3" t="s">
        <v>807</v>
      </c>
      <c r="J15" s="3" t="s">
        <v>808</v>
      </c>
      <c r="K15" s="3" t="s">
        <v>809</v>
      </c>
      <c r="L15" s="3" t="s">
        <v>810</v>
      </c>
      <c r="M15" s="3" t="s">
        <v>811</v>
      </c>
    </row>
    <row r="16" spans="3:13" ht="12.75" x14ac:dyDescent="0.2">
      <c r="C16" s="3" t="s">
        <v>812</v>
      </c>
      <c r="D16" s="3" t="s">
        <v>813</v>
      </c>
      <c r="E16" s="3" t="s">
        <v>814</v>
      </c>
      <c r="F16" s="3" t="s">
        <v>815</v>
      </c>
      <c r="G16" s="3" t="s">
        <v>816</v>
      </c>
      <c r="H16" s="3" t="s">
        <v>817</v>
      </c>
      <c r="I16" s="3" t="s">
        <v>818</v>
      </c>
      <c r="J16" s="3" t="s">
        <v>819</v>
      </c>
      <c r="K16" s="3" t="s">
        <v>820</v>
      </c>
      <c r="L16" s="3" t="s">
        <v>821</v>
      </c>
      <c r="M16" s="3" t="s">
        <v>822</v>
      </c>
    </row>
    <row r="17" spans="3:13" ht="12.75" x14ac:dyDescent="0.2">
      <c r="C17" s="3" t="s">
        <v>823</v>
      </c>
      <c r="D17" s="3" t="s">
        <v>824</v>
      </c>
      <c r="E17" s="3" t="s">
        <v>825</v>
      </c>
      <c r="F17" s="3" t="s">
        <v>826</v>
      </c>
      <c r="G17" s="3" t="s">
        <v>827</v>
      </c>
      <c r="H17" s="3" t="s">
        <v>828</v>
      </c>
      <c r="I17" s="3" t="s">
        <v>829</v>
      </c>
      <c r="J17" s="3" t="s">
        <v>830</v>
      </c>
      <c r="K17" s="3" t="s">
        <v>831</v>
      </c>
      <c r="L17" s="3" t="s">
        <v>832</v>
      </c>
      <c r="M17" s="3" t="s">
        <v>833</v>
      </c>
    </row>
    <row r="18" spans="3:13" ht="12.75" x14ac:dyDescent="0.2">
      <c r="C18" s="3" t="s">
        <v>834</v>
      </c>
      <c r="D18" s="3" t="s">
        <v>835</v>
      </c>
      <c r="E18" s="3" t="s">
        <v>836</v>
      </c>
      <c r="F18" s="3" t="s">
        <v>837</v>
      </c>
      <c r="G18" s="3" t="s">
        <v>838</v>
      </c>
      <c r="H18" s="3" t="s">
        <v>839</v>
      </c>
      <c r="I18" s="3" t="s">
        <v>840</v>
      </c>
      <c r="J18" s="3" t="s">
        <v>841</v>
      </c>
      <c r="K18" s="3" t="s">
        <v>842</v>
      </c>
      <c r="L18" s="3" t="s">
        <v>843</v>
      </c>
      <c r="M18" s="3" t="s">
        <v>844</v>
      </c>
    </row>
    <row r="19" spans="3:13" ht="12.75" x14ac:dyDescent="0.2">
      <c r="C19" s="3" t="s">
        <v>845</v>
      </c>
      <c r="D19" s="3" t="s">
        <v>846</v>
      </c>
      <c r="E19" s="3" t="s">
        <v>847</v>
      </c>
      <c r="F19" s="3" t="s">
        <v>848</v>
      </c>
      <c r="G19" s="3" t="s">
        <v>849</v>
      </c>
      <c r="H19" s="3" t="s">
        <v>850</v>
      </c>
      <c r="I19" s="3" t="s">
        <v>851</v>
      </c>
      <c r="J19" s="3" t="s">
        <v>852</v>
      </c>
      <c r="K19" s="3" t="s">
        <v>853</v>
      </c>
      <c r="L19" s="3" t="s">
        <v>854</v>
      </c>
      <c r="M19" s="3" t="s">
        <v>855</v>
      </c>
    </row>
    <row r="20" spans="3:13" ht="12.75" x14ac:dyDescent="0.2">
      <c r="C20" s="3" t="s">
        <v>856</v>
      </c>
      <c r="D20" s="3" t="s">
        <v>857</v>
      </c>
      <c r="E20" s="3" t="s">
        <v>858</v>
      </c>
      <c r="F20" s="3" t="s">
        <v>859</v>
      </c>
      <c r="G20" s="3" t="s">
        <v>860</v>
      </c>
      <c r="H20" s="3" t="s">
        <v>861</v>
      </c>
      <c r="I20" s="3" t="s">
        <v>862</v>
      </c>
      <c r="J20" s="3" t="s">
        <v>863</v>
      </c>
      <c r="K20" s="3" t="s">
        <v>864</v>
      </c>
      <c r="L20" s="3" t="s">
        <v>865</v>
      </c>
      <c r="M20" s="3" t="s">
        <v>866</v>
      </c>
    </row>
    <row r="21" spans="3:13" ht="12.75" x14ac:dyDescent="0.2">
      <c r="C21" s="3" t="s">
        <v>867</v>
      </c>
      <c r="D21" s="3" t="s">
        <v>868</v>
      </c>
      <c r="E21" s="3" t="s">
        <v>869</v>
      </c>
      <c r="F21" s="3" t="s">
        <v>870</v>
      </c>
      <c r="G21" s="3" t="s">
        <v>871</v>
      </c>
      <c r="H21" s="3" t="s">
        <v>872</v>
      </c>
      <c r="I21" s="3" t="s">
        <v>873</v>
      </c>
      <c r="J21" s="3" t="s">
        <v>874</v>
      </c>
      <c r="K21" s="3" t="s">
        <v>875</v>
      </c>
      <c r="L21" s="3" t="s">
        <v>876</v>
      </c>
      <c r="M21" s="3" t="s">
        <v>876</v>
      </c>
    </row>
    <row r="22" spans="3:13" ht="12.75" x14ac:dyDescent="0.2">
      <c r="C22" s="3" t="s">
        <v>877</v>
      </c>
      <c r="D22" s="3" t="s">
        <v>874</v>
      </c>
      <c r="E22" s="3" t="s">
        <v>870</v>
      </c>
      <c r="F22" s="3" t="s">
        <v>878</v>
      </c>
      <c r="G22" s="3" t="s">
        <v>875</v>
      </c>
      <c r="H22" s="3" t="s">
        <v>876</v>
      </c>
      <c r="I22" s="3" t="s">
        <v>879</v>
      </c>
      <c r="J22" s="3" t="s">
        <v>880</v>
      </c>
      <c r="K22" s="3" t="s">
        <v>875</v>
      </c>
      <c r="L22" s="3" t="s">
        <v>879</v>
      </c>
      <c r="M22" s="3" t="s">
        <v>875</v>
      </c>
    </row>
    <row r="23" spans="3:13" ht="12.75" x14ac:dyDescent="0.2"/>
    <row r="24" spans="3:13" ht="12.75" x14ac:dyDescent="0.2">
      <c r="C24" s="3" t="s">
        <v>881</v>
      </c>
      <c r="D24" s="3" t="s">
        <v>882</v>
      </c>
      <c r="E24" s="3" t="s">
        <v>883</v>
      </c>
      <c r="F24" s="3" t="s">
        <v>884</v>
      </c>
      <c r="G24" s="3" t="s">
        <v>885</v>
      </c>
      <c r="H24" s="3" t="s">
        <v>886</v>
      </c>
      <c r="I24" s="3" t="s">
        <v>887</v>
      </c>
      <c r="J24" s="3" t="s">
        <v>888</v>
      </c>
      <c r="K24" s="3" t="s">
        <v>889</v>
      </c>
      <c r="L24" s="3" t="s">
        <v>890</v>
      </c>
      <c r="M24" s="3" t="s">
        <v>891</v>
      </c>
    </row>
    <row r="25" spans="3:13" ht="12.75" x14ac:dyDescent="0.2">
      <c r="C25" s="3" t="s">
        <v>892</v>
      </c>
      <c r="D25" s="3" t="s">
        <v>893</v>
      </c>
      <c r="E25" s="3" t="s">
        <v>894</v>
      </c>
      <c r="F25" s="3" t="s">
        <v>869</v>
      </c>
      <c r="G25" s="3" t="s">
        <v>895</v>
      </c>
      <c r="H25" s="3" t="s">
        <v>896</v>
      </c>
      <c r="I25" s="3" t="s">
        <v>869</v>
      </c>
      <c r="J25" s="3" t="s">
        <v>876</v>
      </c>
      <c r="K25" s="3" t="s">
        <v>874</v>
      </c>
      <c r="L25" s="3" t="s">
        <v>871</v>
      </c>
      <c r="M25" s="3" t="s">
        <v>871</v>
      </c>
    </row>
    <row r="26" spans="3:13" ht="12.75" x14ac:dyDescent="0.2">
      <c r="C26" s="3" t="s">
        <v>897</v>
      </c>
      <c r="D26" s="3" t="s">
        <v>898</v>
      </c>
      <c r="E26" s="3" t="s">
        <v>899</v>
      </c>
      <c r="F26" s="3" t="s">
        <v>900</v>
      </c>
      <c r="G26" s="3" t="s">
        <v>901</v>
      </c>
      <c r="H26" s="3" t="s">
        <v>902</v>
      </c>
      <c r="I26" s="3" t="s">
        <v>903</v>
      </c>
      <c r="J26" s="3" t="s">
        <v>904</v>
      </c>
      <c r="K26" s="3" t="s">
        <v>905</v>
      </c>
      <c r="L26" s="3" t="s">
        <v>906</v>
      </c>
      <c r="M26" s="3" t="s">
        <v>907</v>
      </c>
    </row>
    <row r="27" spans="3:13" ht="12.75" x14ac:dyDescent="0.2">
      <c r="C27" s="3" t="s">
        <v>908</v>
      </c>
      <c r="D27" s="3" t="s">
        <v>875</v>
      </c>
      <c r="E27" s="3" t="s">
        <v>875</v>
      </c>
      <c r="F27" s="3" t="s">
        <v>878</v>
      </c>
      <c r="G27" s="3" t="s">
        <v>879</v>
      </c>
      <c r="H27" s="3" t="s">
        <v>870</v>
      </c>
      <c r="I27" s="3" t="s">
        <v>909</v>
      </c>
      <c r="J27" s="3" t="s">
        <v>910</v>
      </c>
      <c r="K27" s="3" t="s">
        <v>880</v>
      </c>
      <c r="L27" s="3" t="s">
        <v>909</v>
      </c>
      <c r="M27" s="3" t="s">
        <v>880</v>
      </c>
    </row>
    <row r="28" spans="3:13" ht="12.75" x14ac:dyDescent="0.2"/>
    <row r="29" spans="3:13" ht="12.75" x14ac:dyDescent="0.2">
      <c r="C29" s="3" t="s">
        <v>911</v>
      </c>
      <c r="D29" s="3">
        <v>3.8</v>
      </c>
      <c r="E29" s="3">
        <v>5.2</v>
      </c>
      <c r="F29" s="3">
        <v>5.8</v>
      </c>
      <c r="G29" s="3">
        <v>6.4</v>
      </c>
      <c r="H29" s="3">
        <v>6.3</v>
      </c>
      <c r="I29" s="3">
        <v>3.6</v>
      </c>
      <c r="J29" s="3">
        <v>5.3</v>
      </c>
      <c r="K29" s="3">
        <v>3.4</v>
      </c>
      <c r="L29" s="3">
        <v>4.4000000000000004</v>
      </c>
      <c r="M29" s="3">
        <v>4.0999999999999996</v>
      </c>
    </row>
    <row r="30" spans="3:13" ht="12.75" x14ac:dyDescent="0.2">
      <c r="C30" s="3" t="s">
        <v>912</v>
      </c>
      <c r="D30" s="3">
        <v>3</v>
      </c>
      <c r="E30" s="3">
        <v>9</v>
      </c>
      <c r="F30" s="3">
        <v>4</v>
      </c>
      <c r="G30" s="3">
        <v>4</v>
      </c>
      <c r="H30" s="3">
        <v>2</v>
      </c>
      <c r="I30" s="3">
        <v>2</v>
      </c>
      <c r="J30" s="3">
        <v>7</v>
      </c>
      <c r="K30" s="3">
        <v>2</v>
      </c>
      <c r="L30" s="3">
        <v>7</v>
      </c>
      <c r="M30" s="3">
        <v>2</v>
      </c>
    </row>
    <row r="31" spans="3:13" ht="12.75" x14ac:dyDescent="0.2">
      <c r="C31" s="3" t="s">
        <v>913</v>
      </c>
      <c r="D31" s="3">
        <v>0.46</v>
      </c>
      <c r="E31" s="3">
        <v>0.96</v>
      </c>
      <c r="F31" s="3">
        <v>1</v>
      </c>
      <c r="G31" s="3">
        <v>1.04</v>
      </c>
      <c r="H31" s="3">
        <v>1.0920000000000001</v>
      </c>
      <c r="I31" s="3">
        <v>1.1479999999999999</v>
      </c>
      <c r="J31" s="3">
        <v>0.08</v>
      </c>
      <c r="K31" s="3">
        <v>0.08</v>
      </c>
      <c r="L31" s="3">
        <v>0.08</v>
      </c>
      <c r="M31" s="3">
        <v>0.08</v>
      </c>
    </row>
    <row r="32" spans="3:13" ht="12.75" x14ac:dyDescent="0.2">
      <c r="C32" s="3" t="s">
        <v>914</v>
      </c>
      <c r="D32" s="3" t="s">
        <v>915</v>
      </c>
      <c r="E32" s="3" t="s">
        <v>373</v>
      </c>
      <c r="F32" s="3" t="s">
        <v>916</v>
      </c>
      <c r="G32" s="3" t="s">
        <v>917</v>
      </c>
      <c r="H32" s="3" t="s">
        <v>918</v>
      </c>
      <c r="I32" s="3" t="s">
        <v>919</v>
      </c>
      <c r="J32" s="3" t="s">
        <v>920</v>
      </c>
      <c r="K32" s="3" t="s">
        <v>921</v>
      </c>
      <c r="L32" s="3" t="s">
        <v>920</v>
      </c>
      <c r="M32" s="3" t="s">
        <v>920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F079-20F6-44BB-86A5-F5894ED9A14A}">
  <dimension ref="A3:BJ22"/>
  <sheetViews>
    <sheetView showGridLines="0" tabSelected="1" workbookViewId="0">
      <selection activeCell="C22" sqref="C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922</v>
      </c>
      <c r="C3" s="9"/>
      <c r="D3" s="9"/>
      <c r="E3" s="9"/>
      <c r="F3" s="9"/>
      <c r="H3" s="9" t="s">
        <v>923</v>
      </c>
      <c r="I3" s="9"/>
      <c r="J3" s="9"/>
      <c r="K3" s="9"/>
      <c r="L3" s="9"/>
      <c r="N3" s="11" t="s">
        <v>924</v>
      </c>
      <c r="O3" s="11"/>
      <c r="P3" s="11"/>
      <c r="Q3" s="11"/>
      <c r="R3" s="11"/>
      <c r="S3" s="11"/>
      <c r="T3" s="11"/>
      <c r="V3" s="9" t="s">
        <v>925</v>
      </c>
      <c r="W3" s="9"/>
      <c r="X3" s="9"/>
      <c r="Y3" s="9"/>
      <c r="AA3" s="9" t="s">
        <v>926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927</v>
      </c>
      <c r="C4" s="15" t="s">
        <v>928</v>
      </c>
      <c r="D4" s="14" t="s">
        <v>929</v>
      </c>
      <c r="E4" s="15" t="s">
        <v>930</v>
      </c>
      <c r="F4" s="14" t="s">
        <v>931</v>
      </c>
      <c r="H4" s="16" t="s">
        <v>932</v>
      </c>
      <c r="I4" s="17" t="s">
        <v>933</v>
      </c>
      <c r="J4" s="16" t="s">
        <v>934</v>
      </c>
      <c r="K4" s="17" t="s">
        <v>935</v>
      </c>
      <c r="L4" s="16" t="s">
        <v>936</v>
      </c>
      <c r="N4" s="18" t="s">
        <v>937</v>
      </c>
      <c r="O4" s="19" t="s">
        <v>938</v>
      </c>
      <c r="P4" s="18" t="s">
        <v>939</v>
      </c>
      <c r="Q4" s="19" t="s">
        <v>940</v>
      </c>
      <c r="R4" s="18" t="s">
        <v>941</v>
      </c>
      <c r="S4" s="19" t="s">
        <v>942</v>
      </c>
      <c r="T4" s="18" t="s">
        <v>943</v>
      </c>
      <c r="V4" s="19" t="s">
        <v>944</v>
      </c>
      <c r="W4" s="18" t="s">
        <v>945</v>
      </c>
      <c r="X4" s="19" t="s">
        <v>946</v>
      </c>
      <c r="Y4" s="18" t="s">
        <v>947</v>
      </c>
      <c r="AA4" s="20" t="s">
        <v>546</v>
      </c>
      <c r="AB4" s="21" t="s">
        <v>823</v>
      </c>
      <c r="AC4" s="20" t="s">
        <v>834</v>
      </c>
      <c r="AD4" s="21" t="s">
        <v>856</v>
      </c>
      <c r="AE4" s="20" t="s">
        <v>867</v>
      </c>
      <c r="AF4" s="21" t="s">
        <v>877</v>
      </c>
      <c r="AG4" s="20" t="s">
        <v>881</v>
      </c>
      <c r="AH4" s="21" t="s">
        <v>892</v>
      </c>
      <c r="AI4" s="20" t="s">
        <v>913</v>
      </c>
      <c r="AJ4" s="22"/>
      <c r="AK4" s="21" t="s">
        <v>911</v>
      </c>
      <c r="AL4" s="20" t="s">
        <v>912</v>
      </c>
    </row>
    <row r="5" spans="1:62" ht="63" x14ac:dyDescent="0.2">
      <c r="A5" s="23" t="s">
        <v>948</v>
      </c>
      <c r="B5" s="18" t="s">
        <v>949</v>
      </c>
      <c r="C5" s="24" t="s">
        <v>950</v>
      </c>
      <c r="D5" s="25" t="s">
        <v>951</v>
      </c>
      <c r="E5" s="19" t="s">
        <v>952</v>
      </c>
      <c r="F5" s="18" t="s">
        <v>949</v>
      </c>
      <c r="H5" s="19" t="s">
        <v>953</v>
      </c>
      <c r="I5" s="18" t="s">
        <v>954</v>
      </c>
      <c r="J5" s="19" t="s">
        <v>955</v>
      </c>
      <c r="K5" s="18" t="s">
        <v>956</v>
      </c>
      <c r="L5" s="19" t="s">
        <v>957</v>
      </c>
      <c r="N5" s="18" t="s">
        <v>958</v>
      </c>
      <c r="O5" s="19" t="s">
        <v>959</v>
      </c>
      <c r="P5" s="18" t="s">
        <v>960</v>
      </c>
      <c r="Q5" s="19" t="s">
        <v>961</v>
      </c>
      <c r="R5" s="18" t="s">
        <v>962</v>
      </c>
      <c r="S5" s="19" t="s">
        <v>963</v>
      </c>
      <c r="T5" s="18" t="s">
        <v>964</v>
      </c>
      <c r="V5" s="19" t="s">
        <v>965</v>
      </c>
      <c r="W5" s="18" t="s">
        <v>966</v>
      </c>
      <c r="X5" s="19" t="s">
        <v>967</v>
      </c>
      <c r="Y5" s="18" t="s">
        <v>968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0.8813871200815715</v>
      </c>
      <c r="C7" s="31">
        <f>(sheet!D18-sheet!D15)/sheet!D35</f>
        <v>0.85847980858616213</v>
      </c>
      <c r="D7" s="31">
        <f>sheet!D12/sheet!D35</f>
        <v>0.24955241484402607</v>
      </c>
      <c r="E7" s="31">
        <f>Sheet2!D20/sheet!D35</f>
        <v>7.4997355229779891E-2</v>
      </c>
      <c r="F7" s="31">
        <f>sheet!D18/sheet!D35</f>
        <v>0.8813871200815715</v>
      </c>
      <c r="G7" s="29"/>
      <c r="H7" s="32">
        <f>Sheet1!D33/sheet!D51</f>
        <v>1.7531245052672648E-2</v>
      </c>
      <c r="I7" s="32">
        <f>Sheet1!D33/Sheet1!D12</f>
        <v>4.5200664513459733E-3</v>
      </c>
      <c r="J7" s="32">
        <f>Sheet1!D12/sheet!D27</f>
        <v>0.6721659782758731</v>
      </c>
      <c r="K7" s="32">
        <f>Sheet1!D30/sheet!D27</f>
        <v>3.0905596670241344E-3</v>
      </c>
      <c r="L7" s="32">
        <f>Sheet1!D38</f>
        <v>0.24</v>
      </c>
      <c r="M7" s="29"/>
      <c r="N7" s="32">
        <f>sheet!D40/sheet!D27</f>
        <v>0.82669600025482848</v>
      </c>
      <c r="O7" s="32">
        <f>sheet!D51/sheet!D27</f>
        <v>0.17330399974517152</v>
      </c>
      <c r="P7" s="32">
        <f>sheet!D40/sheet!D51</f>
        <v>4.7702072743295778</v>
      </c>
      <c r="Q7" s="31">
        <f>Sheet1!D24/Sheet1!D26</f>
        <v>-1.5520312731951111</v>
      </c>
      <c r="R7" s="31">
        <f>ABS(Sheet2!D20/(Sheet1!D26+Sheet2!D30))</f>
        <v>0.60399347412308524</v>
      </c>
      <c r="S7" s="31">
        <f>sheet!D40/Sheet1!D43</f>
        <v>20.2676887578302</v>
      </c>
      <c r="T7" s="31">
        <f>Sheet2!D20/sheet!D40</f>
        <v>3.4235503702998916E-2</v>
      </c>
      <c r="V7" s="31">
        <f>ABS(Sheet1!D15/sheet!D15)</f>
        <v>66.790451110827249</v>
      </c>
      <c r="W7" s="31">
        <f>Sheet1!D12/sheet!D14</f>
        <v>3.4976628935565701</v>
      </c>
      <c r="X7" s="31">
        <f>Sheet1!D12/sheet!D27</f>
        <v>0.6721659782758731</v>
      </c>
      <c r="Y7" s="31">
        <f>Sheet1!D12/(sheet!D18-sheet!D35)</f>
        <v>-15.016477375157743</v>
      </c>
      <c r="AA7" s="17" t="str">
        <f>Sheet1!D43</f>
        <v>480,192</v>
      </c>
      <c r="AB7" s="17" t="str">
        <f>Sheet3!D17</f>
        <v>21.9x</v>
      </c>
      <c r="AC7" s="17" t="str">
        <f>Sheet3!D18</f>
        <v>38.8x</v>
      </c>
      <c r="AD7" s="17" t="str">
        <f>Sheet3!D20</f>
        <v>-14.3x</v>
      </c>
      <c r="AE7" s="17" t="str">
        <f>Sheet3!D21</f>
        <v>1.8x</v>
      </c>
      <c r="AF7" s="17" t="str">
        <f>Sheet3!D22</f>
        <v>1.1x</v>
      </c>
      <c r="AG7" s="17" t="str">
        <f>Sheet3!D24</f>
        <v>195.7x</v>
      </c>
      <c r="AH7" s="17" t="str">
        <f>Sheet3!D25</f>
        <v>3.7x</v>
      </c>
      <c r="AI7" s="17">
        <f>Sheet3!D31</f>
        <v>0.46</v>
      </c>
      <c r="AK7" s="17">
        <f>Sheet3!D29</f>
        <v>3.8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0.93245314802805013</v>
      </c>
      <c r="C8" s="34">
        <f>(sheet!E18-sheet!E15)/sheet!E35</f>
        <v>0.91363859553897797</v>
      </c>
      <c r="D8" s="34">
        <f>sheet!E12/sheet!E35</f>
        <v>0.31468910907489583</v>
      </c>
      <c r="E8" s="34">
        <f>Sheet2!E20/sheet!E35</f>
        <v>4.8832499809582403E-2</v>
      </c>
      <c r="F8" s="34">
        <f>sheet!E18/sheet!E35</f>
        <v>0.93245314802805013</v>
      </c>
      <c r="G8" s="29"/>
      <c r="H8" s="35">
        <f>Sheet1!E33/sheet!E51</f>
        <v>0.40101946352446372</v>
      </c>
      <c r="I8" s="35">
        <f>Sheet1!E33/Sheet1!E12</f>
        <v>0.16183790720013516</v>
      </c>
      <c r="J8" s="35">
        <f>Sheet1!E12/sheet!E27</f>
        <v>0.80557711308765734</v>
      </c>
      <c r="K8" s="35">
        <f>Sheet1!E30/sheet!E27</f>
        <v>0.13049445324726183</v>
      </c>
      <c r="L8" s="35">
        <f>Sheet1!E38</f>
        <v>8.76</v>
      </c>
      <c r="M8" s="29"/>
      <c r="N8" s="35">
        <f>sheet!E40/sheet!E27</f>
        <v>0.67489629325066458</v>
      </c>
      <c r="O8" s="35">
        <f>sheet!E51/sheet!E27</f>
        <v>0.32510370674933547</v>
      </c>
      <c r="P8" s="35">
        <f>sheet!E40/sheet!E51</f>
        <v>2.0759415510787438</v>
      </c>
      <c r="Q8" s="34">
        <f>Sheet1!E24/Sheet1!E26</f>
        <v>-7.9144221744843266</v>
      </c>
      <c r="R8" s="34">
        <f>ABS(Sheet2!E20/(Sheet1!E26+Sheet2!E30))</f>
        <v>0.22976009157593591</v>
      </c>
      <c r="S8" s="34">
        <f>sheet!E40/Sheet1!E43</f>
        <v>10.661900252866568</v>
      </c>
      <c r="T8" s="34">
        <f>Sheet2!E20/sheet!E40</f>
        <v>3.8269009799531142E-2</v>
      </c>
      <c r="U8" s="12"/>
      <c r="V8" s="34">
        <f>ABS(Sheet1!E15/sheet!E15)</f>
        <v>67.77896453803146</v>
      </c>
      <c r="W8" s="34">
        <f>Sheet1!E12/sheet!E14</f>
        <v>3.0546788100979718</v>
      </c>
      <c r="X8" s="34">
        <f>Sheet1!E12/sheet!E27</f>
        <v>0.80557711308765734</v>
      </c>
      <c r="Y8" s="34">
        <f>Sheet1!E12/(sheet!E18-sheet!E35)</f>
        <v>-22.548969269675837</v>
      </c>
      <c r="Z8" s="12"/>
      <c r="AA8" s="36" t="str">
        <f>Sheet1!E43</f>
        <v>647,377</v>
      </c>
      <c r="AB8" s="36" t="str">
        <f>Sheet3!E17</f>
        <v>10.3x</v>
      </c>
      <c r="AC8" s="36" t="str">
        <f>Sheet3!E18</f>
        <v>13.0x</v>
      </c>
      <c r="AD8" s="36" t="str">
        <f>Sheet3!E20</f>
        <v>-3.0x</v>
      </c>
      <c r="AE8" s="36" t="str">
        <f>Sheet3!E21</f>
        <v>1.6x</v>
      </c>
      <c r="AF8" s="36" t="str">
        <f>Sheet3!E22</f>
        <v>1.2x</v>
      </c>
      <c r="AG8" s="36" t="str">
        <f>Sheet3!E24</f>
        <v>24.2x</v>
      </c>
      <c r="AH8" s="36" t="str">
        <f>Sheet3!E25</f>
        <v>3.2x</v>
      </c>
      <c r="AI8" s="36">
        <f>Sheet3!E31</f>
        <v>0.96</v>
      </c>
      <c r="AK8" s="36">
        <f>Sheet3!E29</f>
        <v>5.2</v>
      </c>
      <c r="AL8" s="36">
        <f>Sheet3!E30</f>
        <v>9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1.0212314863278211</v>
      </c>
      <c r="C9" s="31">
        <f>(sheet!F18-sheet!F15)/sheet!F35</f>
        <v>0.99133101180568328</v>
      </c>
      <c r="D9" s="31">
        <f>sheet!F12/sheet!F35</f>
        <v>0.31078803053665482</v>
      </c>
      <c r="E9" s="31">
        <f>Sheet2!F20/sheet!F35</f>
        <v>-0.10112319814403531</v>
      </c>
      <c r="F9" s="31">
        <f>sheet!F18/sheet!F35</f>
        <v>1.0212314863278211</v>
      </c>
      <c r="G9" s="29"/>
      <c r="H9" s="32">
        <f>Sheet1!F33/sheet!F51</f>
        <v>0.1035830445323884</v>
      </c>
      <c r="I9" s="32">
        <f>Sheet1!F33/Sheet1!F12</f>
        <v>4.217564828202993E-2</v>
      </c>
      <c r="J9" s="32">
        <f>Sheet1!F12/sheet!F27</f>
        <v>0.91276914656008534</v>
      </c>
      <c r="K9" s="32">
        <f>Sheet1!F30/sheet!F27</f>
        <v>4.1657490850604578E-2</v>
      </c>
      <c r="L9" s="32">
        <f>Sheet1!F38</f>
        <v>2.68</v>
      </c>
      <c r="M9" s="29"/>
      <c r="N9" s="32">
        <f>sheet!F40/sheet!F27</f>
        <v>0.62835007735296244</v>
      </c>
      <c r="O9" s="32">
        <f>sheet!F51/sheet!F27</f>
        <v>0.3716499226470375</v>
      </c>
      <c r="P9" s="32">
        <f>sheet!F40/sheet!F51</f>
        <v>1.6907041790231117</v>
      </c>
      <c r="Q9" s="31">
        <f>Sheet1!F24/Sheet1!F26</f>
        <v>-27.462229667986598</v>
      </c>
      <c r="R9" s="31">
        <f>ABS(Sheet2!F20/(Sheet1!F26+Sheet2!F30))</f>
        <v>17.04899135446686</v>
      </c>
      <c r="S9" s="31">
        <f>sheet!F40/Sheet1!F43</f>
        <v>10.22256454103721</v>
      </c>
      <c r="T9" s="31">
        <f>Sheet2!F20/sheet!F40</f>
        <v>-7.7987689360219783E-2</v>
      </c>
      <c r="V9" s="31">
        <f>ABS(Sheet1!F15/sheet!F15)</f>
        <v>53.580191344801754</v>
      </c>
      <c r="W9" s="31">
        <f>Sheet1!F12/sheet!F14</f>
        <v>3.3397434512914876</v>
      </c>
      <c r="X9" s="31">
        <f>Sheet1!F12/sheet!F27</f>
        <v>0.91276914656008534</v>
      </c>
      <c r="Y9" s="31">
        <f>Sheet1!F12/(sheet!F18-sheet!F35)</f>
        <v>88.716341393446413</v>
      </c>
      <c r="AA9" s="17" t="str">
        <f>Sheet1!F43</f>
        <v>645,597</v>
      </c>
      <c r="AB9" s="17" t="str">
        <f>Sheet3!F17</f>
        <v>12.6x</v>
      </c>
      <c r="AC9" s="17" t="str">
        <f>Sheet3!F18</f>
        <v>19.7x</v>
      </c>
      <c r="AD9" s="17" t="str">
        <f>Sheet3!F20</f>
        <v>2.9x</v>
      </c>
      <c r="AE9" s="17" t="str">
        <f>Sheet3!F21</f>
        <v>1.2x</v>
      </c>
      <c r="AF9" s="17" t="str">
        <f>Sheet3!F22</f>
        <v>0.6x</v>
      </c>
      <c r="AG9" s="17" t="str">
        <f>Sheet3!F24</f>
        <v>4.1x</v>
      </c>
      <c r="AH9" s="17" t="str">
        <f>Sheet3!F25</f>
        <v>1.6x</v>
      </c>
      <c r="AI9" s="17">
        <f>Sheet3!F31</f>
        <v>1</v>
      </c>
      <c r="AK9" s="17">
        <f>Sheet3!F29</f>
        <v>5.8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1.0575134421900019</v>
      </c>
      <c r="C10" s="34">
        <f>(sheet!G18-sheet!G15)/sheet!G35</f>
        <v>1.0224832363826526</v>
      </c>
      <c r="D10" s="34">
        <f>sheet!G12/sheet!G35</f>
        <v>0.26639159729359196</v>
      </c>
      <c r="E10" s="34">
        <f>Sheet2!G20/sheet!G35</f>
        <v>2.665824026942934E-2</v>
      </c>
      <c r="F10" s="34">
        <f>sheet!G18/sheet!G35</f>
        <v>1.0575134421900019</v>
      </c>
      <c r="G10" s="29"/>
      <c r="H10" s="35">
        <f>Sheet1!G33/sheet!G51</f>
        <v>6.5582930005487206E-2</v>
      </c>
      <c r="I10" s="35">
        <f>Sheet1!G33/Sheet1!G12</f>
        <v>3.0166218599752822E-2</v>
      </c>
      <c r="J10" s="35">
        <f>Sheet1!G12/sheet!G27</f>
        <v>0.91100692501515601</v>
      </c>
      <c r="K10" s="35">
        <f>Sheet1!G30/sheet!G27</f>
        <v>2.7592621849175103E-2</v>
      </c>
      <c r="L10" s="35">
        <f>Sheet1!G38</f>
        <v>1.7</v>
      </c>
      <c r="M10" s="29"/>
      <c r="N10" s="35">
        <f>sheet!G40/sheet!G27</f>
        <v>0.58096361288529674</v>
      </c>
      <c r="O10" s="35">
        <f>sheet!G51/sheet!G27</f>
        <v>0.4190363871147032</v>
      </c>
      <c r="P10" s="35">
        <f>sheet!G40/sheet!G51</f>
        <v>1.3864276009192231</v>
      </c>
      <c r="Q10" s="34">
        <f>Sheet1!G24/Sheet1!G26</f>
        <v>-11.173487075137539</v>
      </c>
      <c r="R10" s="34">
        <f>ABS(Sheet2!G20/(Sheet1!G26+Sheet2!G30))</f>
        <v>2.6141966141966142</v>
      </c>
      <c r="S10" s="34">
        <f>sheet!G40/Sheet1!G43</f>
        <v>9.7110496303966407</v>
      </c>
      <c r="T10" s="34">
        <f>Sheet2!G20/sheet!G40</f>
        <v>1.955281253094927E-2</v>
      </c>
      <c r="U10" s="12"/>
      <c r="V10" s="34">
        <f>ABS(Sheet1!G15/sheet!G15)</f>
        <v>52.341474836989804</v>
      </c>
      <c r="W10" s="34">
        <f>Sheet1!G12/sheet!G14</f>
        <v>3.4696791333454575</v>
      </c>
      <c r="X10" s="34">
        <f>Sheet1!G12/sheet!G27</f>
        <v>0.91100692501515601</v>
      </c>
      <c r="Y10" s="34">
        <f>Sheet1!G12/(sheet!G18-sheet!G35)</f>
        <v>37.17283007938493</v>
      </c>
      <c r="Z10" s="12"/>
      <c r="AA10" s="36" t="str">
        <f>Sheet1!G43</f>
        <v>556,272</v>
      </c>
      <c r="AB10" s="36" t="str">
        <f>Sheet3!G17</f>
        <v>13.3x</v>
      </c>
      <c r="AC10" s="36" t="str">
        <f>Sheet3!G18</f>
        <v>18.2x</v>
      </c>
      <c r="AD10" s="36" t="str">
        <f>Sheet3!G20</f>
        <v>49.1x</v>
      </c>
      <c r="AE10" s="36" t="str">
        <f>Sheet3!G21</f>
        <v>1.9x</v>
      </c>
      <c r="AF10" s="36" t="str">
        <f>Sheet3!G22</f>
        <v>0.9x</v>
      </c>
      <c r="AG10" s="36" t="str">
        <f>Sheet3!G24</f>
        <v>28.6x</v>
      </c>
      <c r="AH10" s="36" t="str">
        <f>Sheet3!G25</f>
        <v>2.3x</v>
      </c>
      <c r="AI10" s="36">
        <f>Sheet3!G31</f>
        <v>1.04</v>
      </c>
      <c r="AK10" s="36">
        <f>Sheet3!G29</f>
        <v>6.4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1.0248600330901541</v>
      </c>
      <c r="C11" s="31">
        <f>(sheet!H18-sheet!H15)/sheet!H35</f>
        <v>1.0003784269962357</v>
      </c>
      <c r="D11" s="31">
        <f>sheet!H12/sheet!H35</f>
        <v>0.15690751412993992</v>
      </c>
      <c r="E11" s="31">
        <f>Sheet2!H20/sheet!H35</f>
        <v>-5.2379270906203847E-2</v>
      </c>
      <c r="F11" s="31">
        <f>sheet!H18/sheet!H35</f>
        <v>1.0248600330901541</v>
      </c>
      <c r="G11" s="29"/>
      <c r="H11" s="32">
        <f>Sheet1!H33/sheet!H51</f>
        <v>7.314163556517414E-2</v>
      </c>
      <c r="I11" s="32">
        <f>Sheet1!H33/Sheet1!H12</f>
        <v>4.0926249727094056E-2</v>
      </c>
      <c r="J11" s="32">
        <f>Sheet1!H12/sheet!H27</f>
        <v>0.67827167523124055</v>
      </c>
      <c r="K11" s="32">
        <f>Sheet1!H30/sheet!H27</f>
        <v>2.7840205846231782E-2</v>
      </c>
      <c r="L11" s="32">
        <f>Sheet1!H38</f>
        <v>2.35</v>
      </c>
      <c r="M11" s="29"/>
      <c r="N11" s="32">
        <f>sheet!H40/sheet!H27</f>
        <v>0.62047449788577747</v>
      </c>
      <c r="O11" s="32">
        <f>sheet!H51/sheet!H27</f>
        <v>0.37952550211422253</v>
      </c>
      <c r="P11" s="32">
        <f>sheet!H40/sheet!H51</f>
        <v>1.634869052090836</v>
      </c>
      <c r="Q11" s="31">
        <f>Sheet1!H24/Sheet1!H26</f>
        <v>-6.408753676142946</v>
      </c>
      <c r="R11" s="31">
        <f>ABS(Sheet2!H20/(Sheet1!H26+Sheet2!H30))</f>
        <v>0.10160819910133852</v>
      </c>
      <c r="S11" s="31">
        <f>sheet!H40/Sheet1!H43</f>
        <v>10.510715921007932</v>
      </c>
      <c r="T11" s="31">
        <f>Sheet2!H20/sheet!H40</f>
        <v>-2.7620114285928421E-2</v>
      </c>
      <c r="V11" s="31">
        <f>ABS(Sheet1!H15/sheet!H15)</f>
        <v>76.819407277048541</v>
      </c>
      <c r="W11" s="31">
        <f>Sheet1!H12/sheet!H14</f>
        <v>3.0571603084435521</v>
      </c>
      <c r="X11" s="31">
        <f>Sheet1!H12/sheet!H27</f>
        <v>0.67827167523124055</v>
      </c>
      <c r="Y11" s="31">
        <f>Sheet1!H12/(sheet!H18-sheet!H35)</f>
        <v>83.389624891684008</v>
      </c>
      <c r="AA11" s="17" t="str">
        <f>Sheet1!H43</f>
        <v>812,436</v>
      </c>
      <c r="AB11" s="17" t="str">
        <f>Sheet3!H17</f>
        <v>17.1x</v>
      </c>
      <c r="AC11" s="17" t="str">
        <f>Sheet3!H18</f>
        <v>21.8x</v>
      </c>
      <c r="AD11" s="17" t="str">
        <f>Sheet3!H20</f>
        <v>46.5x</v>
      </c>
      <c r="AE11" s="17" t="str">
        <f>Sheet3!H21</f>
        <v>1.5x</v>
      </c>
      <c r="AF11" s="17" t="str">
        <f>Sheet3!H22</f>
        <v>1.4x</v>
      </c>
      <c r="AG11" s="17" t="str">
        <f>Sheet3!H24</f>
        <v>30.2x</v>
      </c>
      <c r="AH11" s="17" t="str">
        <f>Sheet3!H25</f>
        <v>2.0x</v>
      </c>
      <c r="AI11" s="17">
        <f>Sheet3!H31</f>
        <v>1.0920000000000001</v>
      </c>
      <c r="AK11" s="17">
        <f>Sheet3!H29</f>
        <v>6.3</v>
      </c>
      <c r="AL11" s="17">
        <f>Sheet3!H30</f>
        <v>2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0.8305913908319229</v>
      </c>
      <c r="C12" s="34">
        <f>(sheet!I18-sheet!I15)/sheet!I35</f>
        <v>0.81201012541217399</v>
      </c>
      <c r="D12" s="34">
        <f>sheet!I12/sheet!I35</f>
        <v>0.11306638935191228</v>
      </c>
      <c r="E12" s="34">
        <f>Sheet2!I20/sheet!I35</f>
        <v>-5.4123630455265519E-2</v>
      </c>
      <c r="F12" s="34">
        <f>sheet!I18/sheet!I35</f>
        <v>0.8305913908319229</v>
      </c>
      <c r="G12" s="29"/>
      <c r="H12" s="35">
        <f>Sheet1!I33/sheet!I51</f>
        <v>-0.36021516111782026</v>
      </c>
      <c r="I12" s="35">
        <f>Sheet1!I33/Sheet1!I12</f>
        <v>-0.13059274260646017</v>
      </c>
      <c r="J12" s="35">
        <f>Sheet1!I12/sheet!I27</f>
        <v>0.77930803917125691</v>
      </c>
      <c r="K12" s="35">
        <f>Sheet1!I30/sheet!I27</f>
        <v>-0.10172537337055627</v>
      </c>
      <c r="L12" s="35">
        <f>Sheet1!I38</f>
        <v>-7.5</v>
      </c>
      <c r="M12" s="29"/>
      <c r="N12" s="35">
        <f>sheet!I40/sheet!I27</f>
        <v>0.71746893202713014</v>
      </c>
      <c r="O12" s="35">
        <f>sheet!I51/sheet!I27</f>
        <v>0.28253106797286981</v>
      </c>
      <c r="P12" s="35">
        <f>sheet!I40/sheet!I51</f>
        <v>2.5394337591787441</v>
      </c>
      <c r="Q12" s="34">
        <f>Sheet1!I24/Sheet1!I26</f>
        <v>6.8559722641297336</v>
      </c>
      <c r="R12" s="34">
        <f>ABS(Sheet2!I20/(Sheet1!I26+Sheet2!I30))</f>
        <v>0.12577446462905256</v>
      </c>
      <c r="S12" s="34">
        <f>sheet!I40/Sheet1!I43</f>
        <v>16.642156493681096</v>
      </c>
      <c r="T12" s="34">
        <f>Sheet2!I20/sheet!I40</f>
        <v>-3.2694383469230953E-2</v>
      </c>
      <c r="U12" s="12"/>
      <c r="V12" s="34">
        <f>ABS(Sheet1!I15/sheet!I15)</f>
        <v>91.609999520176572</v>
      </c>
      <c r="W12" s="34">
        <f>Sheet1!I12/sheet!I14</f>
        <v>3.0846881603596392</v>
      </c>
      <c r="X12" s="34">
        <f>Sheet1!I12/sheet!I27</f>
        <v>0.77930803917125691</v>
      </c>
      <c r="Y12" s="34">
        <f>Sheet1!I12/(sheet!I18-sheet!I35)</f>
        <v>-10.614128655709406</v>
      </c>
      <c r="Z12" s="12"/>
      <c r="AA12" s="36" t="str">
        <f>Sheet1!I43</f>
        <v>557,850</v>
      </c>
      <c r="AB12" s="36" t="str">
        <f>Sheet3!I17</f>
        <v>10.4x</v>
      </c>
      <c r="AC12" s="36" t="str">
        <f>Sheet3!I18</f>
        <v>15.6x</v>
      </c>
      <c r="AD12" s="36" t="str">
        <f>Sheet3!I20</f>
        <v>17.8x</v>
      </c>
      <c r="AE12" s="36" t="str">
        <f>Sheet3!I21</f>
        <v>1.3x</v>
      </c>
      <c r="AF12" s="36" t="str">
        <f>Sheet3!I22</f>
        <v>1.0x</v>
      </c>
      <c r="AG12" s="36" t="str">
        <f>Sheet3!I24</f>
        <v>24.1x</v>
      </c>
      <c r="AH12" s="36" t="str">
        <f>Sheet3!I25</f>
        <v>1.6x</v>
      </c>
      <c r="AI12" s="36">
        <f>Sheet3!I31</f>
        <v>1.1479999999999999</v>
      </c>
      <c r="AK12" s="36">
        <f>Sheet3!I29</f>
        <v>3.6</v>
      </c>
      <c r="AL12" s="36">
        <f>Sheet3!I30</f>
        <v>2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1.1374197111977302</v>
      </c>
      <c r="C13" s="31">
        <f>(sheet!J18-sheet!J15)/sheet!J35</f>
        <v>1.1186718355395568</v>
      </c>
      <c r="D13" s="31">
        <f>sheet!J12/sheet!J35</f>
        <v>0.26251531348162815</v>
      </c>
      <c r="E13" s="31">
        <f>Sheet2!J20/sheet!J35</f>
        <v>-7.8463552312531729E-2</v>
      </c>
      <c r="F13" s="31">
        <f>sheet!J18/sheet!J35</f>
        <v>1.1374197111977302</v>
      </c>
      <c r="G13" s="29"/>
      <c r="H13" s="32">
        <f>Sheet1!J33/sheet!J51</f>
        <v>8.8291982599792818E-2</v>
      </c>
      <c r="I13" s="32">
        <f>Sheet1!J33/Sheet1!J12</f>
        <v>4.3017854128373993E-2</v>
      </c>
      <c r="J13" s="32">
        <f>Sheet1!J12/sheet!J27</f>
        <v>0.65521793389006044</v>
      </c>
      <c r="K13" s="32">
        <f>Sheet1!J30/sheet!J27</f>
        <v>2.8389423398957329E-2</v>
      </c>
      <c r="L13" s="32">
        <f>Sheet1!J38</f>
        <v>13.9</v>
      </c>
      <c r="M13" s="29"/>
      <c r="N13" s="32">
        <f>sheet!J40/sheet!J27</f>
        <v>0.68076297901092375</v>
      </c>
      <c r="O13" s="32">
        <f>sheet!J51/sheet!J27</f>
        <v>0.31923702098907625</v>
      </c>
      <c r="P13" s="32">
        <f>sheet!J40/sheet!J51</f>
        <v>2.1324687747735194</v>
      </c>
      <c r="Q13" s="31">
        <f>Sheet1!J24/Sheet1!J26</f>
        <v>-17.467382333592489</v>
      </c>
      <c r="R13" s="31">
        <f>ABS(Sheet2!J20/(Sheet1!J26+Sheet2!J30))</f>
        <v>9.234329363370275E-2</v>
      </c>
      <c r="S13" s="31">
        <f>sheet!J40/Sheet1!J43</f>
        <v>12.417620235874253</v>
      </c>
      <c r="T13" s="31">
        <f>Sheet2!J20/sheet!J40</f>
        <v>-4.481641094057659E-2</v>
      </c>
      <c r="V13" s="31">
        <f>ABS(Sheet1!J15/sheet!J15)</f>
        <v>82.998810196965408</v>
      </c>
      <c r="W13" s="31">
        <f>Sheet1!J12/sheet!J14</f>
        <v>2.3053637901861253</v>
      </c>
      <c r="X13" s="31">
        <f>Sheet1!J12/sheet!J27</f>
        <v>0.65521793389006044</v>
      </c>
      <c r="Y13" s="31">
        <f>Sheet1!J12/(sheet!J18-sheet!J35)</f>
        <v>12.262293501162773</v>
      </c>
      <c r="AA13" s="17" t="str">
        <f>Sheet1!J43</f>
        <v>638,391</v>
      </c>
      <c r="AB13" s="17" t="str">
        <f>Sheet3!J17</f>
        <v>105.7x</v>
      </c>
      <c r="AC13" s="17" t="str">
        <f>Sheet3!J18</f>
        <v>-25.7x</v>
      </c>
      <c r="AD13" s="17" t="str">
        <f>Sheet3!J20</f>
        <v>-16.9x</v>
      </c>
      <c r="AE13" s="17" t="str">
        <f>Sheet3!J21</f>
        <v>1.1x</v>
      </c>
      <c r="AF13" s="17" t="str">
        <f>Sheet3!J22</f>
        <v>0.7x</v>
      </c>
      <c r="AG13" s="17" t="str">
        <f>Sheet3!J24</f>
        <v>-5.4x</v>
      </c>
      <c r="AH13" s="17" t="str">
        <f>Sheet3!J25</f>
        <v>1.4x</v>
      </c>
      <c r="AI13" s="17">
        <f>Sheet3!J31</f>
        <v>0.08</v>
      </c>
      <c r="AK13" s="17">
        <f>Sheet3!J29</f>
        <v>5.3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0.94785611782777723</v>
      </c>
      <c r="C14" s="34">
        <f>(sheet!K18-sheet!K15)/sheet!K35</f>
        <v>0.94408439744883654</v>
      </c>
      <c r="D14" s="34">
        <f>sheet!K12/sheet!K35</f>
        <v>0.21825117758060583</v>
      </c>
      <c r="E14" s="34">
        <f>Sheet2!K20/sheet!K35</f>
        <v>2.842125358116919E-2</v>
      </c>
      <c r="F14" s="34">
        <f>sheet!K18/sheet!K35</f>
        <v>0.94785611782777723</v>
      </c>
      <c r="G14" s="29"/>
      <c r="H14" s="35">
        <f>Sheet1!K33/sheet!K51</f>
        <v>-0.37585145441670142</v>
      </c>
      <c r="I14" s="35">
        <f>Sheet1!K33/Sheet1!K12</f>
        <v>-0.1377733659973791</v>
      </c>
      <c r="J14" s="35">
        <f>Sheet1!K12/sheet!K27</f>
        <v>0.67768980679242863</v>
      </c>
      <c r="K14" s="35">
        <f>Sheet1!K30/sheet!K27</f>
        <v>-9.2480395594779941E-2</v>
      </c>
      <c r="L14" s="35">
        <f>Sheet1!K38</f>
        <v>-2.0299999999999998</v>
      </c>
      <c r="M14" s="29"/>
      <c r="N14" s="35">
        <f>sheet!K40/sheet!K27</f>
        <v>0.75158375819296153</v>
      </c>
      <c r="O14" s="35">
        <f>sheet!K51/sheet!K27</f>
        <v>0.24841624180703845</v>
      </c>
      <c r="P14" s="35">
        <f>sheet!K40/sheet!K51</f>
        <v>3.0255016850982193</v>
      </c>
      <c r="Q14" s="34">
        <f>Sheet1!K24/Sheet1!K26</f>
        <v>3.3353196215373444</v>
      </c>
      <c r="R14" s="34">
        <f>ABS(Sheet2!K20/(Sheet1!K26+Sheet2!K30))</f>
        <v>7.5953521958905007E-2</v>
      </c>
      <c r="S14" s="34">
        <f>sheet!K40/Sheet1!K43</f>
        <v>161.41369140341038</v>
      </c>
      <c r="T14" s="34">
        <f>Sheet2!K20/sheet!K40</f>
        <v>1.5631946379020496E-2</v>
      </c>
      <c r="U14" s="12"/>
      <c r="V14" s="34">
        <f>ABS(Sheet1!K15/sheet!K15)</f>
        <v>431.60439151470041</v>
      </c>
      <c r="W14" s="34">
        <f>Sheet1!K12/sheet!K14</f>
        <v>3.0344539845633678</v>
      </c>
      <c r="X14" s="34">
        <f>Sheet1!K12/sheet!K27</f>
        <v>0.67768980679242863</v>
      </c>
      <c r="Y14" s="34">
        <f>Sheet1!K12/(sheet!K18-sheet!K35)</f>
        <v>-31.439843686907206</v>
      </c>
      <c r="Z14" s="12"/>
      <c r="AA14" s="36" t="str">
        <f>Sheet1!K43</f>
        <v>48,147</v>
      </c>
      <c r="AB14" s="36" t="str">
        <f>Sheet3!K17</f>
        <v>7.0x</v>
      </c>
      <c r="AC14" s="36" t="str">
        <f>Sheet3!K18</f>
        <v>10.5x</v>
      </c>
      <c r="AD14" s="36" t="str">
        <f>Sheet3!K20</f>
        <v>6.5x</v>
      </c>
      <c r="AE14" s="36" t="str">
        <f>Sheet3!K21</f>
        <v>0.9x</v>
      </c>
      <c r="AF14" s="36" t="str">
        <f>Sheet3!K22</f>
        <v>0.9x</v>
      </c>
      <c r="AG14" s="36" t="str">
        <f>Sheet3!K24</f>
        <v>2.1x</v>
      </c>
      <c r="AH14" s="36" t="str">
        <f>Sheet3!K25</f>
        <v>1.1x</v>
      </c>
      <c r="AI14" s="36">
        <f>Sheet3!K31</f>
        <v>0.08</v>
      </c>
      <c r="AK14" s="36">
        <f>Sheet3!K29</f>
        <v>3.4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0.91926614606216073</v>
      </c>
      <c r="C15" s="31">
        <f>(sheet!L18-sheet!L15)/sheet!L35</f>
        <v>0.91495440492556379</v>
      </c>
      <c r="D15" s="31">
        <f>sheet!L12/sheet!L35</f>
        <v>0.15398612711145485</v>
      </c>
      <c r="E15" s="31">
        <f>Sheet2!L20/sheet!L35</f>
        <v>3.3962965137584962E-2</v>
      </c>
      <c r="F15" s="31">
        <f>sheet!L18/sheet!L35</f>
        <v>0.91926614606216073</v>
      </c>
      <c r="G15" s="29"/>
      <c r="H15" s="32">
        <f>Sheet1!L33/sheet!L51</f>
        <v>0.22267316839816412</v>
      </c>
      <c r="I15" s="32">
        <f>Sheet1!L33/Sheet1!L12</f>
        <v>9.0427379229471472E-2</v>
      </c>
      <c r="J15" s="32">
        <f>Sheet1!L12/sheet!L27</f>
        <v>0.74638303663318339</v>
      </c>
      <c r="K15" s="32">
        <f>Sheet1!L30/sheet!L27</f>
        <v>6.8049660772355997E-2</v>
      </c>
      <c r="L15" s="32">
        <f>Sheet1!L38</f>
        <v>0.56999999999999995</v>
      </c>
      <c r="M15" s="29"/>
      <c r="N15" s="32">
        <f>sheet!L40/sheet!L27</f>
        <v>0.6968945006279893</v>
      </c>
      <c r="O15" s="32">
        <f>sheet!L51/sheet!L27</f>
        <v>0.30310549937201064</v>
      </c>
      <c r="P15" s="32">
        <f>sheet!L40/sheet!L51</f>
        <v>2.2991813149937914</v>
      </c>
      <c r="Q15" s="31">
        <f>Sheet1!L24/Sheet1!L26</f>
        <v>-1.9869854043020141</v>
      </c>
      <c r="R15" s="31">
        <f>ABS(Sheet2!L20/(Sheet1!L26+Sheet2!L30))</f>
        <v>0.34967611483722361</v>
      </c>
      <c r="S15" s="31">
        <f>sheet!L40/Sheet1!L43</f>
        <v>17.444908853110551</v>
      </c>
      <c r="T15" s="31">
        <f>Sheet2!L20/sheet!L40</f>
        <v>1.9498423902343697E-2</v>
      </c>
      <c r="V15" s="31">
        <f>ABS(Sheet1!L15/sheet!L15)</f>
        <v>406.50625110054585</v>
      </c>
      <c r="W15" s="31">
        <f>Sheet1!L12/sheet!L14</f>
        <v>3.2506299506358598</v>
      </c>
      <c r="X15" s="31">
        <f>Sheet1!L12/sheet!L27</f>
        <v>0.74638303663318339</v>
      </c>
      <c r="Y15" s="31">
        <f>Sheet1!L12/(sheet!L18-sheet!L35)</f>
        <v>-23.107083296761168</v>
      </c>
      <c r="AA15" s="17" t="str">
        <f>Sheet1!L43</f>
        <v>394,528</v>
      </c>
      <c r="AB15" s="17" t="str">
        <f>Sheet3!L17</f>
        <v>47.1x</v>
      </c>
      <c r="AC15" s="17" t="str">
        <f>Sheet3!L18</f>
        <v>-60.9x</v>
      </c>
      <c r="AD15" s="17" t="str">
        <f>Sheet3!L20</f>
        <v>12.0x</v>
      </c>
      <c r="AE15" s="17" t="str">
        <f>Sheet3!L21</f>
        <v>1.4x</v>
      </c>
      <c r="AF15" s="17" t="str">
        <f>Sheet3!L22</f>
        <v>1.0x</v>
      </c>
      <c r="AG15" s="17" t="str">
        <f>Sheet3!L24</f>
        <v>-26.2x</v>
      </c>
      <c r="AH15" s="17" t="str">
        <f>Sheet3!L25</f>
        <v>1.9x</v>
      </c>
      <c r="AI15" s="17">
        <f>Sheet3!L31</f>
        <v>0.08</v>
      </c>
      <c r="AK15" s="17">
        <f>Sheet3!L29</f>
        <v>4.4000000000000004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0.85434124690317581</v>
      </c>
      <c r="C16" s="34">
        <f>(sheet!M18-sheet!M15)/sheet!M35</f>
        <v>0.84991623198453947</v>
      </c>
      <c r="D16" s="34">
        <f>sheet!M12/sheet!M35</f>
        <v>0.14493671143443576</v>
      </c>
      <c r="E16" s="34">
        <f>Sheet2!M20/sheet!M35</f>
        <v>-6.2358374615851468E-2</v>
      </c>
      <c r="F16" s="34">
        <f>sheet!M18/sheet!M35</f>
        <v>0.85434124690317581</v>
      </c>
      <c r="G16" s="29"/>
      <c r="H16" s="35">
        <f>Sheet1!M33/sheet!M51</f>
        <v>3.386492583581242E-3</v>
      </c>
      <c r="I16" s="35">
        <f>Sheet1!M33/Sheet1!M12</f>
        <v>1.2915564924822801E-3</v>
      </c>
      <c r="J16" s="35">
        <f>Sheet1!M12/sheet!M27</f>
        <v>0.79799600126258119</v>
      </c>
      <c r="K16" s="35">
        <f>Sheet1!M30/sheet!M27</f>
        <v>1.3636383817058503E-5</v>
      </c>
      <c r="L16" s="35">
        <f>Sheet1!M38</f>
        <v>9.5000000000000001E-2</v>
      </c>
      <c r="M16" s="29"/>
      <c r="N16" s="35">
        <f>sheet!M40/sheet!M27</f>
        <v>0.69565652634158237</v>
      </c>
      <c r="O16" s="35">
        <f>sheet!M51/sheet!M27</f>
        <v>0.30434347365841768</v>
      </c>
      <c r="P16" s="35">
        <f>sheet!M40/sheet!M51</f>
        <v>2.2857612748494747</v>
      </c>
      <c r="Q16" s="34">
        <f>Sheet1!M24/Sheet1!M26</f>
        <v>-0.79613864695358116</v>
      </c>
      <c r="R16" s="34">
        <f>ABS(Sheet2!M20/(Sheet1!M26+Sheet2!M30))</f>
        <v>0.41433068100455261</v>
      </c>
      <c r="S16" s="34">
        <f>sheet!M40/Sheet1!M43</f>
        <v>17.610871752603803</v>
      </c>
      <c r="T16" s="34">
        <f>Sheet2!M20/sheet!M40</f>
        <v>-3.7283648545996972E-2</v>
      </c>
      <c r="U16" s="12"/>
      <c r="V16" s="34">
        <f>ABS(Sheet1!M15/sheet!M15)</f>
        <v>409.97179943713746</v>
      </c>
      <c r="W16" s="34">
        <f>Sheet1!M12/sheet!M14</f>
        <v>3.190939021570558</v>
      </c>
      <c r="X16" s="34">
        <f>Sheet1!M12/sheet!M27</f>
        <v>0.79799600126258119</v>
      </c>
      <c r="Y16" s="34">
        <f>Sheet1!M12/(sheet!M18-sheet!M35)</f>
        <v>-13.171815675600223</v>
      </c>
      <c r="Z16" s="12"/>
      <c r="AA16" s="36" t="str">
        <f>Sheet1!M43</f>
        <v>373,684</v>
      </c>
      <c r="AB16" s="36" t="str">
        <f>Sheet3!M17</f>
        <v>18.5x</v>
      </c>
      <c r="AC16" s="36" t="str">
        <f>Sheet3!M18</f>
        <v>34.7x</v>
      </c>
      <c r="AD16" s="36" t="str">
        <f>Sheet3!M20</f>
        <v>253.7x</v>
      </c>
      <c r="AE16" s="36" t="str">
        <f>Sheet3!M21</f>
        <v>1.4x</v>
      </c>
      <c r="AF16" s="36" t="str">
        <f>Sheet3!M22</f>
        <v>0.9x</v>
      </c>
      <c r="AG16" s="36" t="str">
        <f>Sheet3!M24</f>
        <v>328.0x</v>
      </c>
      <c r="AH16" s="36" t="str">
        <f>Sheet3!M25</f>
        <v>1.9x</v>
      </c>
      <c r="AI16" s="36">
        <f>Sheet3!M31</f>
        <v>0.08</v>
      </c>
      <c r="AK16" s="36">
        <f>Sheet3!M29</f>
        <v>4.0999999999999996</v>
      </c>
      <c r="AL16" s="36">
        <f>Sheet3!M30</f>
        <v>2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2023-04-28T01:57:25Z</dcterms:created>
  <dcterms:modified xsi:type="dcterms:W3CDTF">2023-05-06T15:51:01Z</dcterms:modified>
  <cp:category/>
  <dc:identifier/>
  <cp:version/>
</cp:coreProperties>
</file>