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Real State/"/>
    </mc:Choice>
  </mc:AlternateContent>
  <xr:revisionPtr revIDLastSave="4" documentId="8_{DB06A20C-F311-4FC5-944B-58619BF6491E}" xr6:coauthVersionLast="47" xr6:coauthVersionMax="47" xr10:uidLastSave="{5D3B6C72-D07D-4DC0-8C7C-99A7FA40EF77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<sst xmlns="http://schemas.openxmlformats.org/spreadsheetml/2006/main" count="1257" uniqueCount="840">
  <si>
    <t>Boardwalk REIT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</si>
  <si>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</si>
  <si>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</si>
  <si>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</si>
  <si>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</si>
  <si>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</si>
  <si>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</si>
  <si>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</si>
  <si>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</si>
  <si>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</si>
  <si>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</si>
  <si>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</si>
  <si>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</si>
  <si>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</si>
  <si>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</si>
  <si>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</si>
  <si>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</si>
  <si>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</si>
  <si>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</si>
  <si>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</si>
  <si>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</si>
  <si>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</si>
  <si>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</si>
  <si>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</si>
  <si>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</si>
  <si>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</si>
  <si>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131,079</t>
  </si>
  <si>
    <t>139,564</t>
  </si>
  <si>
    <t>237,016</t>
  </si>
  <si>
    <t>99,102</t>
  </si>
  <si>
    <t>70,834</t>
  </si>
  <si>
    <t>38,086</t>
  </si>
  <si>
    <t>35,166</t>
  </si>
  <si>
    <t>52,960</t>
  </si>
  <si>
    <t>64,300</t>
  </si>
  <si>
    <t>52,816</t>
  </si>
  <si>
    <t>Short Term Investments</t>
  </si>
  <si>
    <t/>
  </si>
  <si>
    <t>Accounts Receivable, Net</t>
  </si>
  <si>
    <t>4,819</t>
  </si>
  <si>
    <t>6,968</t>
  </si>
  <si>
    <t>4,948</t>
  </si>
  <si>
    <t>5,281</t>
  </si>
  <si>
    <t>5,218</t>
  </si>
  <si>
    <t>8,213</t>
  </si>
  <si>
    <t>4,370</t>
  </si>
  <si>
    <t>3,047</t>
  </si>
  <si>
    <t>2,560</t>
  </si>
  <si>
    <t>2,418</t>
  </si>
  <si>
    <t>Inventory</t>
  </si>
  <si>
    <t>3,585</t>
  </si>
  <si>
    <t>3,594</t>
  </si>
  <si>
    <t>4,026</t>
  </si>
  <si>
    <t>7,277</t>
  </si>
  <si>
    <t>14,870</t>
  </si>
  <si>
    <t>9,994</t>
  </si>
  <si>
    <t>8,263</t>
  </si>
  <si>
    <t>6,441</t>
  </si>
  <si>
    <t>8,015</t>
  </si>
  <si>
    <t>7,765</t>
  </si>
  <si>
    <t>Prepaid Expenses</t>
  </si>
  <si>
    <t>Other Current Assets</t>
  </si>
  <si>
    <t>16,913</t>
  </si>
  <si>
    <t>16,631</t>
  </si>
  <si>
    <t>17,760</t>
  </si>
  <si>
    <t>19,853</t>
  </si>
  <si>
    <t>17,453</t>
  </si>
  <si>
    <t>18,453</t>
  </si>
  <si>
    <t>14,150</t>
  </si>
  <si>
    <t>22,587</t>
  </si>
  <si>
    <t>18,595</t>
  </si>
  <si>
    <t>27,146</t>
  </si>
  <si>
    <t>Total Current Assets</t>
  </si>
  <si>
    <t>156,396</t>
  </si>
  <si>
    <t>166,757</t>
  </si>
  <si>
    <t>263,750</t>
  </si>
  <si>
    <t>131,513</t>
  </si>
  <si>
    <t>108,375</t>
  </si>
  <si>
    <t>74,746</t>
  </si>
  <si>
    <t>61,949</t>
  </si>
  <si>
    <t>85,035</t>
  </si>
  <si>
    <t>93,470</t>
  </si>
  <si>
    <t>90,145</t>
  </si>
  <si>
    <t>Property Plant And Equipment, Net</t>
  </si>
  <si>
    <t>5,768,832</t>
  </si>
  <si>
    <t>5,804,232</t>
  </si>
  <si>
    <t>5,569,619</t>
  </si>
  <si>
    <t>5,636,715</t>
  </si>
  <si>
    <t>5,718,346</t>
  </si>
  <si>
    <t>5,975,432</t>
  </si>
  <si>
    <t>6,183,771</t>
  </si>
  <si>
    <t>5,981,144</t>
  </si>
  <si>
    <t>6,522,846</t>
  </si>
  <si>
    <t>6,932,097</t>
  </si>
  <si>
    <t>Real Estate Owned</t>
  </si>
  <si>
    <t>Capitalized / Purchased Software</t>
  </si>
  <si>
    <t>Long-term Investments</t>
  </si>
  <si>
    <t>20,376</t>
  </si>
  <si>
    <t>27,205</t>
  </si>
  <si>
    <t>36,986</t>
  </si>
  <si>
    <t>43,137</t>
  </si>
  <si>
    <t>44,174</t>
  </si>
  <si>
    <t>Goodwill</t>
  </si>
  <si>
    <t>Other Intangibles</t>
  </si>
  <si>
    <t>Other Long-term Assets</t>
  </si>
  <si>
    <t>38,354</t>
  </si>
  <si>
    <t>38,537</t>
  </si>
  <si>
    <t>3,459</t>
  </si>
  <si>
    <t>4,579</t>
  </si>
  <si>
    <t>1,200</t>
  </si>
  <si>
    <t>Total Assets</t>
  </si>
  <si>
    <t>5,925,683</t>
  </si>
  <si>
    <t>5,971,645</t>
  </si>
  <si>
    <t>5,833,842</t>
  </si>
  <si>
    <t>5,768,613</t>
  </si>
  <si>
    <t>5,865,075</t>
  </si>
  <si>
    <t>6,109,091</t>
  </si>
  <si>
    <t>6,276,384</t>
  </si>
  <si>
    <t>6,107,744</t>
  </si>
  <si>
    <t>6,660,653</t>
  </si>
  <si>
    <t>7,067,275</t>
  </si>
  <si>
    <t>Accounts Payable</t>
  </si>
  <si>
    <t>49,792</t>
  </si>
  <si>
    <t>51,689</t>
  </si>
  <si>
    <t>47,480</t>
  </si>
  <si>
    <t>54,462</t>
  </si>
  <si>
    <t>63,381</t>
  </si>
  <si>
    <t>63,217</t>
  </si>
  <si>
    <t>52,505</t>
  </si>
  <si>
    <t>49,923</t>
  </si>
  <si>
    <t>50,079</t>
  </si>
  <si>
    <t>49,791</t>
  </si>
  <si>
    <t>Accrued Expenses</t>
  </si>
  <si>
    <t>3,453</t>
  </si>
  <si>
    <t>3,250</t>
  </si>
  <si>
    <t>2,218</t>
  </si>
  <si>
    <t>2,762</t>
  </si>
  <si>
    <t>1,724</t>
  </si>
  <si>
    <t>1,586</t>
  </si>
  <si>
    <t>1,584</t>
  </si>
  <si>
    <t>2,328</t>
  </si>
  <si>
    <t>3,878</t>
  </si>
  <si>
    <t>Short-term Borrowings</t>
  </si>
  <si>
    <t>Current Portion of LT Debt</t>
  </si>
  <si>
    <t>470,787</t>
  </si>
  <si>
    <t>468,320</t>
  </si>
  <si>
    <t>299,140</t>
  </si>
  <si>
    <t>343,822</t>
  </si>
  <si>
    <t>259,945</t>
  </si>
  <si>
    <t>588,605</t>
  </si>
  <si>
    <t>374,674</t>
  </si>
  <si>
    <t>465,296</t>
  </si>
  <si>
    <t>528,610</t>
  </si>
  <si>
    <t>504,953</t>
  </si>
  <si>
    <t>Current Portion of Capital Lease Obligations</t>
  </si>
  <si>
    <t>3,659</t>
  </si>
  <si>
    <t>3,842</t>
  </si>
  <si>
    <t>3,909</t>
  </si>
  <si>
    <t>3,396</t>
  </si>
  <si>
    <t>Other Current Liabilities</t>
  </si>
  <si>
    <t>28,953</t>
  </si>
  <si>
    <t>101,529</t>
  </si>
  <si>
    <t>78,491</t>
  </si>
  <si>
    <t>27,453</t>
  </si>
  <si>
    <t>27,003</t>
  </si>
  <si>
    <t>21,458</t>
  </si>
  <si>
    <t>20,599</t>
  </si>
  <si>
    <t>20,813</t>
  </si>
  <si>
    <t>21,201</t>
  </si>
  <si>
    <t>22,924</t>
  </si>
  <si>
    <t>Total Current Liabilities</t>
  </si>
  <si>
    <t>552,985</t>
  </si>
  <si>
    <t>624,788</t>
  </si>
  <si>
    <t>427,329</t>
  </si>
  <si>
    <t>428,499</t>
  </si>
  <si>
    <t>352,053</t>
  </si>
  <si>
    <t>674,866</t>
  </si>
  <si>
    <t>453,021</t>
  </si>
  <si>
    <t>540,847</t>
  </si>
  <si>
    <t>606,127</t>
  </si>
  <si>
    <t>584,942</t>
  </si>
  <si>
    <t>Long-term Debt</t>
  </si>
  <si>
    <t>2,061,818</t>
  </si>
  <si>
    <t>1,977,571</t>
  </si>
  <si>
    <t>2,185,646</t>
  </si>
  <si>
    <t>2,309,553</t>
  </si>
  <si>
    <t>2,526,863</t>
  </si>
  <si>
    <t>2,299,790</t>
  </si>
  <si>
    <t>2,587,231</t>
  </si>
  <si>
    <t>2,603,668</t>
  </si>
  <si>
    <t>2,716,378</t>
  </si>
  <si>
    <t>2,930,800</t>
  </si>
  <si>
    <t>Capital Leases</t>
  </si>
  <si>
    <t>110,367</t>
  </si>
  <si>
    <t>80,030</t>
  </si>
  <si>
    <t>76,182</t>
  </si>
  <si>
    <t>76,602</t>
  </si>
  <si>
    <t>Other Non-current Liabilities</t>
  </si>
  <si>
    <t>11,358</t>
  </si>
  <si>
    <t>11,298</t>
  </si>
  <si>
    <t>10,129</t>
  </si>
  <si>
    <t>9,242</t>
  </si>
  <si>
    <t>8,552</t>
  </si>
  <si>
    <t>7,750</t>
  </si>
  <si>
    <t>7,710</t>
  </si>
  <si>
    <t>6,750</t>
  </si>
  <si>
    <t>8,788</t>
  </si>
  <si>
    <t>7,933</t>
  </si>
  <si>
    <t>Total Liabilities</t>
  </si>
  <si>
    <t>2,626,161</t>
  </si>
  <si>
    <t>2,613,657</t>
  </si>
  <si>
    <t>2,623,104</t>
  </si>
  <si>
    <t>2,747,294</t>
  </si>
  <si>
    <t>2,887,468</t>
  </si>
  <si>
    <t>2,982,406</t>
  </si>
  <si>
    <t>3,158,329</t>
  </si>
  <si>
    <t>3,231,295</t>
  </si>
  <si>
    <t>3,407,475</t>
  </si>
  <si>
    <t>3,600,277</t>
  </si>
  <si>
    <t>Common Stock</t>
  </si>
  <si>
    <t>195,223</t>
  </si>
  <si>
    <t>195,951</t>
  </si>
  <si>
    <t>193,336</t>
  </si>
  <si>
    <t>191,743</t>
  </si>
  <si>
    <t>194,942</t>
  </si>
  <si>
    <t>197,217</t>
  </si>
  <si>
    <t>200,268</t>
  </si>
  <si>
    <t>202,512</t>
  </si>
  <si>
    <t>214,689</t>
  </si>
  <si>
    <t>211,899</t>
  </si>
  <si>
    <t>Additional Paid In Capital</t>
  </si>
  <si>
    <t>Retained Earnings</t>
  </si>
  <si>
    <t>3,107,758</t>
  </si>
  <si>
    <t>3,163,051</t>
  </si>
  <si>
    <t>3,017,402</t>
  </si>
  <si>
    <t>2,829,576</t>
  </si>
  <si>
    <t>2,782,665</t>
  </si>
  <si>
    <t>2,929,468</t>
  </si>
  <si>
    <t>2,917,787</t>
  </si>
  <si>
    <t>2,673,937</t>
  </si>
  <si>
    <t>3,038,489</t>
  </si>
  <si>
    <t>3,255,099</t>
  </si>
  <si>
    <t>Treasury Stock</t>
  </si>
  <si>
    <t>Other Common Equity Adj</t>
  </si>
  <si>
    <t>-3,459</t>
  </si>
  <si>
    <t>-1,014</t>
  </si>
  <si>
    <t>Common Equity</t>
  </si>
  <si>
    <t>3,299,522</t>
  </si>
  <si>
    <t>3,357,988</t>
  </si>
  <si>
    <t>3,210,738</t>
  </si>
  <si>
    <t>3,021,319</t>
  </si>
  <si>
    <t>2,977,607</t>
  </si>
  <si>
    <t>3,126,685</t>
  </si>
  <si>
    <t>3,118,055</t>
  </si>
  <si>
    <t>2,876,449</t>
  </si>
  <si>
    <t>3,253,178</t>
  </si>
  <si>
    <t>3,466,998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</si>
  <si>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</si>
  <si>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</si>
  <si>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</si>
  <si>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</si>
  <si>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</si>
  <si>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</si>
  <si>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</si>
  <si>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2,532,605</t>
  </si>
  <si>
    <t>2,445,891</t>
  </si>
  <si>
    <t>2,484,786</t>
  </si>
  <si>
    <t>2,653,375</t>
  </si>
  <si>
    <t>2,786,808</t>
  </si>
  <si>
    <t>2,888,395</t>
  </si>
  <si>
    <t>3,075,931</t>
  </si>
  <si>
    <t>3,152,836</t>
  </si>
  <si>
    <t>3,325,079</t>
  </si>
  <si>
    <t>3,515,751</t>
  </si>
  <si>
    <t>Income Statement</t>
  </si>
  <si>
    <t>Revenue</t>
  </si>
  <si>
    <t>453,584</t>
  </si>
  <si>
    <t>473,245</t>
  </si>
  <si>
    <t>476,148</t>
  </si>
  <si>
    <t>438,846</t>
  </si>
  <si>
    <t>422,926</t>
  </si>
  <si>
    <t>434,616</t>
  </si>
  <si>
    <t>455,313</t>
  </si>
  <si>
    <t>465,572</t>
  </si>
  <si>
    <t>470,531</t>
  </si>
  <si>
    <t>494,559</t>
  </si>
  <si>
    <t>Revenue Growth (YoY)</t>
  </si>
  <si>
    <t>3.1%</t>
  </si>
  <si>
    <t>4.3%</t>
  </si>
  <si>
    <t>0.6%</t>
  </si>
  <si>
    <t>-7.8%</t>
  </si>
  <si>
    <t>-3.6%</t>
  </si>
  <si>
    <t>2.8%</t>
  </si>
  <si>
    <t>4.8%</t>
  </si>
  <si>
    <t>2.3%</t>
  </si>
  <si>
    <t>1.1%</t>
  </si>
  <si>
    <t>5.1%</t>
  </si>
  <si>
    <t>Cost of Revenues</t>
  </si>
  <si>
    <t>-169,395</t>
  </si>
  <si>
    <t>-181,632</t>
  </si>
  <si>
    <t>-181,446</t>
  </si>
  <si>
    <t>-185,747</t>
  </si>
  <si>
    <t>-206,843</t>
  </si>
  <si>
    <t>-207,209</t>
  </si>
  <si>
    <t>-196,520</t>
  </si>
  <si>
    <t>-196,428</t>
  </si>
  <si>
    <t>-196,191</t>
  </si>
  <si>
    <t>-206,146</t>
  </si>
  <si>
    <t>Gross Profit</t>
  </si>
  <si>
    <t>284,189</t>
  </si>
  <si>
    <t>291,613</t>
  </si>
  <si>
    <t>294,702</t>
  </si>
  <si>
    <t>253,099</t>
  </si>
  <si>
    <t>216,083</t>
  </si>
  <si>
    <t>227,407</t>
  </si>
  <si>
    <t>258,793</t>
  </si>
  <si>
    <t>269,144</t>
  </si>
  <si>
    <t>274,340</t>
  </si>
  <si>
    <t>288,413</t>
  </si>
  <si>
    <t>Gross Profit Margin</t>
  </si>
  <si>
    <t>62.7%</t>
  </si>
  <si>
    <t>61.6%</t>
  </si>
  <si>
    <t>61.9%</t>
  </si>
  <si>
    <t>57.7%</t>
  </si>
  <si>
    <t>51.1%</t>
  </si>
  <si>
    <t>52.3%</t>
  </si>
  <si>
    <t>56.8%</t>
  </si>
  <si>
    <t>57.8%</t>
  </si>
  <si>
    <t>58.3%</t>
  </si>
  <si>
    <t>R&amp;D Expenses</t>
  </si>
  <si>
    <t>Selling and Marketing Expense</t>
  </si>
  <si>
    <t>General &amp; Admin Expenses</t>
  </si>
  <si>
    <t>-32,202</t>
  </si>
  <si>
    <t>-32,943</t>
  </si>
  <si>
    <t>-33,407</t>
  </si>
  <si>
    <t>-33,947</t>
  </si>
  <si>
    <t>-33,402</t>
  </si>
  <si>
    <t>-39,188</t>
  </si>
  <si>
    <t>-40,913</t>
  </si>
  <si>
    <t>-39,324</t>
  </si>
  <si>
    <t>-35,674</t>
  </si>
  <si>
    <t>-36,415</t>
  </si>
  <si>
    <t>Other Inc / (Exp)</t>
  </si>
  <si>
    <t>162,504</t>
  </si>
  <si>
    <t>68,958</t>
  </si>
  <si>
    <t>-146,865</t>
  </si>
  <si>
    <t>-191,900</t>
  </si>
  <si>
    <t>-39,520</t>
  </si>
  <si>
    <t>85,590</t>
  </si>
  <si>
    <t>-95,655</t>
  </si>
  <si>
    <t>-335,549</t>
  </si>
  <si>
    <t>297,240</t>
  </si>
  <si>
    <t>127,262</t>
  </si>
  <si>
    <t>Operating Expenses</t>
  </si>
  <si>
    <t>130,302</t>
  </si>
  <si>
    <t>36,015</t>
  </si>
  <si>
    <t>-180,272</t>
  </si>
  <si>
    <t>-225,847</t>
  </si>
  <si>
    <t>-72,922</t>
  </si>
  <si>
    <t>46,402</t>
  </si>
  <si>
    <t>-136,568</t>
  </si>
  <si>
    <t>-374,873</t>
  </si>
  <si>
    <t>261,566</t>
  </si>
  <si>
    <t>90,847</t>
  </si>
  <si>
    <t>Operating Income</t>
  </si>
  <si>
    <t>414,491</t>
  </si>
  <si>
    <t>327,628</t>
  </si>
  <si>
    <t>114,430</t>
  </si>
  <si>
    <t>27,252</t>
  </si>
  <si>
    <t>143,161</t>
  </si>
  <si>
    <t>273,809</t>
  </si>
  <si>
    <t>122,225</t>
  </si>
  <si>
    <t>-105,729</t>
  </si>
  <si>
    <t>535,906</t>
  </si>
  <si>
    <t>379,260</t>
  </si>
  <si>
    <t>Net Interest Expenses</t>
  </si>
  <si>
    <t>-88,818</t>
  </si>
  <si>
    <t>-91,977</t>
  </si>
  <si>
    <t>-85,370</t>
  </si>
  <si>
    <t>-84,634</t>
  </si>
  <si>
    <t>-85,763</t>
  </si>
  <si>
    <t>-80,586</t>
  </si>
  <si>
    <t>-88,198</t>
  </si>
  <si>
    <t>-91,622</t>
  </si>
  <si>
    <t>-89,749</t>
  </si>
  <si>
    <t>-96,086</t>
  </si>
  <si>
    <t>EBT, Incl. Unusual Items</t>
  </si>
  <si>
    <t>325,673</t>
  </si>
  <si>
    <t>235,651</t>
  </si>
  <si>
    <t>29,060</t>
  </si>
  <si>
    <t>-57,382</t>
  </si>
  <si>
    <t>57,398</t>
  </si>
  <si>
    <t>193,223</t>
  </si>
  <si>
    <t>34,027</t>
  </si>
  <si>
    <t>-197,351</t>
  </si>
  <si>
    <t>446,157</t>
  </si>
  <si>
    <t>283,174</t>
  </si>
  <si>
    <t>Earnings of Discontinued Ops.</t>
  </si>
  <si>
    <t>12,595</t>
  </si>
  <si>
    <t>11,181</t>
  </si>
  <si>
    <t>Income Tax Expense</t>
  </si>
  <si>
    <t>Net Income to Company</t>
  </si>
  <si>
    <t>337,730</t>
  </si>
  <si>
    <t>246,791</t>
  </si>
  <si>
    <t>28,848</t>
  </si>
  <si>
    <t>-57,440</t>
  </si>
  <si>
    <t>57,258</t>
  </si>
  <si>
    <t>193,200</t>
  </si>
  <si>
    <t>34,781</t>
  </si>
  <si>
    <t>-197,279</t>
  </si>
  <si>
    <t>446,267</t>
  </si>
  <si>
    <t>283,096</t>
  </si>
  <si>
    <t>Minority Interest in Earnings</t>
  </si>
  <si>
    <t>Net Income to Stockholders</t>
  </si>
  <si>
    <t>Preferred Dividends &amp; Other Adj.</t>
  </si>
  <si>
    <t>-12,595</t>
  </si>
  <si>
    <t>-11,181</t>
  </si>
  <si>
    <t>Net Income to Common Excl Extra Items</t>
  </si>
  <si>
    <t>325,135</t>
  </si>
  <si>
    <t>235,610</t>
  </si>
  <si>
    <t>Basic EPS (Cont. Ops)</t>
  </si>
  <si>
    <t>Diluted EPS (Cont. Ops)</t>
  </si>
  <si>
    <t>Weighted Average Basic Shares Out.</t>
  </si>
  <si>
    <t>47,884.02</t>
  </si>
  <si>
    <t>47,774.547</t>
  </si>
  <si>
    <t>47,438.491</t>
  </si>
  <si>
    <t>46,343.403</t>
  </si>
  <si>
    <t>46,295.727</t>
  </si>
  <si>
    <t>46,334.199</t>
  </si>
  <si>
    <t>46,422.02</t>
  </si>
  <si>
    <t>46,529.256</t>
  </si>
  <si>
    <t>46,532.264</t>
  </si>
  <si>
    <t>45,856.07</t>
  </si>
  <si>
    <t>Weighted Average Diluted Shares Out.</t>
  </si>
  <si>
    <t>52,359.059</t>
  </si>
  <si>
    <t>51,913.491</t>
  </si>
  <si>
    <t>50,770.727</t>
  </si>
  <si>
    <t>50,809.199</t>
  </si>
  <si>
    <t>51,009.67</t>
  </si>
  <si>
    <t>50,356.788</t>
  </si>
  <si>
    <t>EBITDA</t>
  </si>
  <si>
    <t>243,977</t>
  </si>
  <si>
    <t>250,253</t>
  </si>
  <si>
    <t>258,145</t>
  </si>
  <si>
    <t>218,684</t>
  </si>
  <si>
    <t>183,268</t>
  </si>
  <si>
    <t>188,612</t>
  </si>
  <si>
    <t>216,695</t>
  </si>
  <si>
    <t>231,866</t>
  </si>
  <si>
    <t>236,221</t>
  </si>
  <si>
    <t>252,190</t>
  </si>
  <si>
    <t>EBIT</t>
  </si>
  <si>
    <t>239,787</t>
  </si>
  <si>
    <t>245,645</t>
  </si>
  <si>
    <t>253,152</t>
  </si>
  <si>
    <t>213,465</t>
  </si>
  <si>
    <t>177,682</t>
  </si>
  <si>
    <t>181,858</t>
  </si>
  <si>
    <t>207,886</t>
  </si>
  <si>
    <t>223,671</t>
  </si>
  <si>
    <t>228,412</t>
  </si>
  <si>
    <t>244,408</t>
  </si>
  <si>
    <t>Revenue (Reported)</t>
  </si>
  <si>
    <t>Operating Income (Reported)</t>
  </si>
  <si>
    <t>154,760</t>
  </si>
  <si>
    <t>Operating Income (Adjusted)</t>
  </si>
  <si>
    <t>Cash Flow Statement</t>
  </si>
  <si>
    <t>Depreciation &amp; Amortization (CF)</t>
  </si>
  <si>
    <t>4,190</t>
  </si>
  <si>
    <t>4,608</t>
  </si>
  <si>
    <t>4,993</t>
  </si>
  <si>
    <t>5,219</t>
  </si>
  <si>
    <t>5,586</t>
  </si>
  <si>
    <t>6,754</t>
  </si>
  <si>
    <t>8,809</t>
  </si>
  <si>
    <t>8,195</t>
  </si>
  <si>
    <t>7,809</t>
  </si>
  <si>
    <t>7,782</t>
  </si>
  <si>
    <t>Amortization of Deferred Charges (CF)</t>
  </si>
  <si>
    <t>7,730</t>
  </si>
  <si>
    <t>7,325</t>
  </si>
  <si>
    <t>4,656</t>
  </si>
  <si>
    <t>4,860</t>
  </si>
  <si>
    <t>5,780</t>
  </si>
  <si>
    <t>6,519</t>
  </si>
  <si>
    <t>6,120</t>
  </si>
  <si>
    <t>6,199</t>
  </si>
  <si>
    <t>6,906</t>
  </si>
  <si>
    <t>7,192</t>
  </si>
  <si>
    <t>Stock-Based Comp</t>
  </si>
  <si>
    <t>3,100</t>
  </si>
  <si>
    <t>2,900</t>
  </si>
  <si>
    <t>-1,506</t>
  </si>
  <si>
    <t>3,600</t>
  </si>
  <si>
    <t>1,702</t>
  </si>
  <si>
    <t>1,050</t>
  </si>
  <si>
    <t>4,837</t>
  </si>
  <si>
    <t>2,364</t>
  </si>
  <si>
    <t>Change In Accounts Receivable</t>
  </si>
  <si>
    <t>-2,358</t>
  </si>
  <si>
    <t>-2,427</t>
  </si>
  <si>
    <t>2,016</t>
  </si>
  <si>
    <t>-2,995</t>
  </si>
  <si>
    <t>3,843</t>
  </si>
  <si>
    <t>-6,804</t>
  </si>
  <si>
    <t>5,019</t>
  </si>
  <si>
    <t>1,514</t>
  </si>
  <si>
    <t>Change In Inventories</t>
  </si>
  <si>
    <t>-3,251</t>
  </si>
  <si>
    <t>-7,593</t>
  </si>
  <si>
    <t>4,876</t>
  </si>
  <si>
    <t>1,731</t>
  </si>
  <si>
    <t>1,822</t>
  </si>
  <si>
    <t>-1,574</t>
  </si>
  <si>
    <t>Change in Other Net Operating Assets</t>
  </si>
  <si>
    <t>2,426</t>
  </si>
  <si>
    <t>2,724</t>
  </si>
  <si>
    <t>3,772</t>
  </si>
  <si>
    <t>-1,316</t>
  </si>
  <si>
    <t>3,128</t>
  </si>
  <si>
    <t>-9,065</t>
  </si>
  <si>
    <t>Other Operating Activities</t>
  </si>
  <si>
    <t>-182,359</t>
  </si>
  <si>
    <t>-88,344</t>
  </si>
  <si>
    <t>133,193</t>
  </si>
  <si>
    <t>180,385</t>
  </si>
  <si>
    <t>37,563</t>
  </si>
  <si>
    <t>-101,436</t>
  </si>
  <si>
    <t>98,878</t>
  </si>
  <si>
    <t>327,614</t>
  </si>
  <si>
    <t>-307,241</t>
  </si>
  <si>
    <t>-132,229</t>
  </si>
  <si>
    <t>Cash from Operations</t>
  </si>
  <si>
    <t>170,107</t>
  </si>
  <si>
    <t>173,568</t>
  </si>
  <si>
    <t>172,220</t>
  </si>
  <si>
    <t>133,687</t>
  </si>
  <si>
    <t>102,063</t>
  </si>
  <si>
    <t>107,304</t>
  </si>
  <si>
    <t>160,743</t>
  </si>
  <si>
    <t>141,081</t>
  </si>
  <si>
    <t>161,860</t>
  </si>
  <si>
    <t>160,904</t>
  </si>
  <si>
    <t>Capital Expenditures</t>
  </si>
  <si>
    <t>-5,850</t>
  </si>
  <si>
    <t>-6,310</t>
  </si>
  <si>
    <t>-7,644</t>
  </si>
  <si>
    <t>-4,209</t>
  </si>
  <si>
    <t>-11,728</t>
  </si>
  <si>
    <t>-8,008</t>
  </si>
  <si>
    <t>-5,630</t>
  </si>
  <si>
    <t>-4,963</t>
  </si>
  <si>
    <t>-5,511</t>
  </si>
  <si>
    <t>-5,467</t>
  </si>
  <si>
    <t>Cash Acquisitions</t>
  </si>
  <si>
    <t>Other Investing Activities</t>
  </si>
  <si>
    <t>-87,692</t>
  </si>
  <si>
    <t>69,636</t>
  </si>
  <si>
    <t>35,177</t>
  </si>
  <si>
    <t>-243,653</t>
  </si>
  <si>
    <t>-190,441</t>
  </si>
  <si>
    <t>-199,318</t>
  </si>
  <si>
    <t>-193,257</t>
  </si>
  <si>
    <t>-212,073</t>
  </si>
  <si>
    <t>-132,366</t>
  </si>
  <si>
    <t>-191,591</t>
  </si>
  <si>
    <t>Cash from Investing</t>
  </si>
  <si>
    <t>-93,542</t>
  </si>
  <si>
    <t>63,326</t>
  </si>
  <si>
    <t>27,533</t>
  </si>
  <si>
    <t>-247,862</t>
  </si>
  <si>
    <t>-202,169</t>
  </si>
  <si>
    <t>-207,326</t>
  </si>
  <si>
    <t>-198,887</t>
  </si>
  <si>
    <t>-217,036</t>
  </si>
  <si>
    <t>-137,877</t>
  </si>
  <si>
    <t>-197,058</t>
  </si>
  <si>
    <t>Dividends Paid (Ex Special Dividends)</t>
  </si>
  <si>
    <t>-94,320</t>
  </si>
  <si>
    <t>-97,008</t>
  </si>
  <si>
    <t>-90,559</t>
  </si>
  <si>
    <t>-98,215</t>
  </si>
  <si>
    <t>-104,155</t>
  </si>
  <si>
    <t>-51,216</t>
  </si>
  <si>
    <t>-46,456</t>
  </si>
  <si>
    <t>-46,564</t>
  </si>
  <si>
    <t>-46,587</t>
  </si>
  <si>
    <t>-48,631</t>
  </si>
  <si>
    <t>Special Dividend Paid</t>
  </si>
  <si>
    <t>-72,794</t>
  </si>
  <si>
    <t>-51,322</t>
  </si>
  <si>
    <t>Long-Term Debt Issued</t>
  </si>
  <si>
    <t>68,411</t>
  </si>
  <si>
    <t>9,779</t>
  </si>
  <si>
    <t>200,564</t>
  </si>
  <si>
    <t>281,348</t>
  </si>
  <si>
    <t>287,996</t>
  </si>
  <si>
    <t>221,265</t>
  </si>
  <si>
    <t>159,198</t>
  </si>
  <si>
    <t>290,862</t>
  </si>
  <si>
    <t>210,197</t>
  </si>
  <si>
    <t>352,712</t>
  </si>
  <si>
    <t>Long-Term Debt Repaid</t>
  </si>
  <si>
    <t>-57,761</t>
  </si>
  <si>
    <t>-46,977</t>
  </si>
  <si>
    <t>-93,717</t>
  </si>
  <si>
    <t>-111,282</t>
  </si>
  <si>
    <t>-92,937</t>
  </si>
  <si>
    <t>-92,997</t>
  </si>
  <si>
    <t>-108,129</t>
  </si>
  <si>
    <t>-136,207</t>
  </si>
  <si>
    <t>-142,161</t>
  </si>
  <si>
    <t>-239,405</t>
  </si>
  <si>
    <t>Repurchase of Common Stock</t>
  </si>
  <si>
    <t>-31,634</t>
  </si>
  <si>
    <t>-37,115</t>
  </si>
  <si>
    <t>-32,646</t>
  </si>
  <si>
    <t>-24,049</t>
  </si>
  <si>
    <t>-21,671</t>
  </si>
  <si>
    <t>Other Financing Activities</t>
  </si>
  <si>
    <t>-62,569</t>
  </si>
  <si>
    <t>-8,680</t>
  </si>
  <si>
    <t>-11,622</t>
  </si>
  <si>
    <t>-19,066</t>
  </si>
  <si>
    <t>-9,778</t>
  </si>
  <si>
    <t>30,611</t>
  </si>
  <si>
    <t>-14,342</t>
  </si>
  <si>
    <t>-10,043</t>
  </si>
  <si>
    <t>-18,335</t>
  </si>
  <si>
    <t>Cash from Financing</t>
  </si>
  <si>
    <t>-84,142</t>
  </si>
  <si>
    <t>-228,409</t>
  </si>
  <si>
    <t>-102,301</t>
  </si>
  <si>
    <t>-23,739</t>
  </si>
  <si>
    <t>71,838</t>
  </si>
  <si>
    <t>67,274</t>
  </si>
  <si>
    <t>35,224</t>
  </si>
  <si>
    <t>93,749</t>
  </si>
  <si>
    <t>-12,643</t>
  </si>
  <si>
    <t>24,670</t>
  </si>
  <si>
    <t>Beginning Cash (CF)</t>
  </si>
  <si>
    <t>138,656</t>
  </si>
  <si>
    <t>Foreign Exchange Rate Adjustments</t>
  </si>
  <si>
    <t>Additions / Reductions</t>
  </si>
  <si>
    <t>-7,577</t>
  </si>
  <si>
    <t>8,485</t>
  </si>
  <si>
    <t>97,452</t>
  </si>
  <si>
    <t>-137,914</t>
  </si>
  <si>
    <t>-28,268</t>
  </si>
  <si>
    <t>-32,748</t>
  </si>
  <si>
    <t>-2,920</t>
  </si>
  <si>
    <t>17,794</t>
  </si>
  <si>
    <t>11,340</t>
  </si>
  <si>
    <t>-11,484</t>
  </si>
  <si>
    <t>Ending Cash (CF)</t>
  </si>
  <si>
    <t>Levered Free Cash Flow</t>
  </si>
  <si>
    <t>164,257</t>
  </si>
  <si>
    <t>167,258</t>
  </si>
  <si>
    <t>164,576</t>
  </si>
  <si>
    <t>129,478</t>
  </si>
  <si>
    <t>90,335</t>
  </si>
  <si>
    <t>99,296</t>
  </si>
  <si>
    <t>155,113</t>
  </si>
  <si>
    <t>136,118</t>
  </si>
  <si>
    <t>156,349</t>
  </si>
  <si>
    <t>155,437</t>
  </si>
  <si>
    <t>Cash Interest Paid</t>
  </si>
  <si>
    <t>89,211</t>
  </si>
  <si>
    <t>86,196</t>
  </si>
  <si>
    <t>87,498</t>
  </si>
  <si>
    <t>84,256</t>
  </si>
  <si>
    <t>79,907</t>
  </si>
  <si>
    <t>74,328</t>
  </si>
  <si>
    <t>81,673</t>
  </si>
  <si>
    <t>85,448</t>
  </si>
  <si>
    <t>82,951</t>
  </si>
  <si>
    <t>87,639</t>
  </si>
  <si>
    <t>Valuation Ratios</t>
  </si>
  <si>
    <t>Price Close (Split Adjusted)</t>
  </si>
  <si>
    <t>Market Cap</t>
  </si>
  <si>
    <t>2,868,141.276</t>
  </si>
  <si>
    <t>2,921,853.413</t>
  </si>
  <si>
    <t>2,243,218.062</t>
  </si>
  <si>
    <t>2,241,648.531</t>
  </si>
  <si>
    <t>1,988,073.234</t>
  </si>
  <si>
    <t>1,746,100.244</t>
  </si>
  <si>
    <t>2,124,859.13</t>
  </si>
  <si>
    <t>1,570,561.505</t>
  </si>
  <si>
    <t>2,553,735.322</t>
  </si>
  <si>
    <t>2,260,084.034</t>
  </si>
  <si>
    <t>Total Enterprise Value (TEV)</t>
  </si>
  <si>
    <t>5,252,685.276</t>
  </si>
  <si>
    <t>5,251,723.413</t>
  </si>
  <si>
    <t>4,486,668.062</t>
  </si>
  <si>
    <t>4,776,372.531</t>
  </si>
  <si>
    <t>4,639,685.234</t>
  </si>
  <si>
    <t>4,569,034.244</t>
  </si>
  <si>
    <t>5,173,690.13</t>
  </si>
  <si>
    <t>4,612,944.505</t>
  </si>
  <si>
    <t>5,789,655.322</t>
  </si>
  <si>
    <t>5,696,440.034</t>
  </si>
  <si>
    <t>Enterprise Value (EV)</t>
  </si>
  <si>
    <t>6,114,935.99</t>
  </si>
  <si>
    <t>EV/EBITDA</t>
  </si>
  <si>
    <t>21.5x</t>
  </si>
  <si>
    <t>21.3x</t>
  </si>
  <si>
    <t>17.7x</t>
  </si>
  <si>
    <t>20.5x</t>
  </si>
  <si>
    <t>24.9x</t>
  </si>
  <si>
    <t>24.6x</t>
  </si>
  <si>
    <t>24.5x</t>
  </si>
  <si>
    <t>20.1x</t>
  </si>
  <si>
    <t>24.8x</t>
  </si>
  <si>
    <t>24.2x</t>
  </si>
  <si>
    <t>EV / EBIT</t>
  </si>
  <si>
    <t>21.9x</t>
  </si>
  <si>
    <t>21.7x</t>
  </si>
  <si>
    <t>21.0x</t>
  </si>
  <si>
    <t>25.6x</t>
  </si>
  <si>
    <t>25.4x</t>
  </si>
  <si>
    <t>25.5x</t>
  </si>
  <si>
    <t>20.9x</t>
  </si>
  <si>
    <t>25.7x</t>
  </si>
  <si>
    <t>25.0x</t>
  </si>
  <si>
    <t>EV / LTM EBITDA - CAPEX</t>
  </si>
  <si>
    <t>22.0x</t>
  </si>
  <si>
    <t>18.2x</t>
  </si>
  <si>
    <t>21.2x</t>
  </si>
  <si>
    <t>26.2x</t>
  </si>
  <si>
    <t>EV / Free Cash Flow</t>
  </si>
  <si>
    <t>24.0x</t>
  </si>
  <si>
    <t>30.4x</t>
  </si>
  <si>
    <t>21.1x</t>
  </si>
  <si>
    <t>25.3x</t>
  </si>
  <si>
    <t>EV / Invested Capital</t>
  </si>
  <si>
    <t>0.9x</t>
  </si>
  <si>
    <t>0.8x</t>
  </si>
  <si>
    <t>0.7x</t>
  </si>
  <si>
    <t>EV / Revenue</t>
  </si>
  <si>
    <t>11.7x</t>
  </si>
  <si>
    <t>11.2x</t>
  </si>
  <si>
    <t>9.3x</t>
  </si>
  <si>
    <t>10.7x</t>
  </si>
  <si>
    <t>11.0x</t>
  </si>
  <si>
    <t>10.6x</t>
  </si>
  <si>
    <t>11.5x</t>
  </si>
  <si>
    <t>9.9x</t>
  </si>
  <si>
    <t>12.4x</t>
  </si>
  <si>
    <t>P/E Ratio</t>
  </si>
  <si>
    <t>7.7x</t>
  </si>
  <si>
    <t>13.3x</t>
  </si>
  <si>
    <t>-22.4x</t>
  </si>
  <si>
    <t>15.8x</t>
  </si>
  <si>
    <t>49.3x</t>
  </si>
  <si>
    <t>19.1x</t>
  </si>
  <si>
    <t>12.0x</t>
  </si>
  <si>
    <t>-13.4x</t>
  </si>
  <si>
    <t>20.2x</t>
  </si>
  <si>
    <t>9.4x</t>
  </si>
  <si>
    <t>Price/Book</t>
  </si>
  <si>
    <t>0.6x</t>
  </si>
  <si>
    <t>Price / Operating Cash Flow</t>
  </si>
  <si>
    <t>19.0x</t>
  </si>
  <si>
    <t>18.4x</t>
  </si>
  <si>
    <t>14.3x</t>
  </si>
  <si>
    <t>16.1x</t>
  </si>
  <si>
    <t>20.7x</t>
  </si>
  <si>
    <t>16.0x</t>
  </si>
  <si>
    <t>18.0x</t>
  </si>
  <si>
    <t>18.1x</t>
  </si>
  <si>
    <t>Price / LTM Sales</t>
  </si>
  <si>
    <t>7.0x</t>
  </si>
  <si>
    <t>6.8x</t>
  </si>
  <si>
    <t>5.1x</t>
  </si>
  <si>
    <t>5.5x</t>
  </si>
  <si>
    <t>5.2x</t>
  </si>
  <si>
    <t>4.4x</t>
  </si>
  <si>
    <t>3.7x</t>
  </si>
  <si>
    <t>6.0x</t>
  </si>
  <si>
    <t>5.9x</t>
  </si>
  <si>
    <t>Altman Z-Score</t>
  </si>
  <si>
    <t>Piotroski Score</t>
  </si>
  <si>
    <t>Dividend Per Share</t>
  </si>
  <si>
    <t>Dividend Yield</t>
  </si>
  <si>
    <t>2.7%</t>
  </si>
  <si>
    <t>39.3%</t>
  </si>
  <si>
    <t>5.8%</t>
  </si>
  <si>
    <t>5.5%</t>
  </si>
  <si>
    <t>5.9%</t>
  </si>
  <si>
    <t>2.9%</t>
  </si>
  <si>
    <t>2.4%</t>
  </si>
  <si>
    <t>1.9%</t>
  </si>
  <si>
    <t>2.2%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</si>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</sst>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54210AF7-7C96-FAEC-EBF2-137E871D1C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3:13" ht="12.75" x14ac:dyDescent="0.2">
      <c r="C15" s="3" t="s">
        <v>49</v>
      </c>
      <c r="D15" s="3" t="s">
        <v>50</v>
      </c>
      <c r="E15" s="3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58</v>
      </c>
      <c r="M15" s="3" t="s">
        <v>59</v>
      </c>
    </row>
    <row r="16" spans="3:13" ht="12.75" x14ac:dyDescent="0.2">
      <c r="C16" s="3" t="s">
        <v>60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</row>
    <row r="17" spans="3:13" ht="12.75" x14ac:dyDescent="0.2">
      <c r="C17" s="3" t="s">
        <v>61</v>
      </c>
      <c r="D17" s="3" t="s">
        <v>62</v>
      </c>
      <c r="E17" s="3" t="s">
        <v>63</v>
      </c>
      <c r="F17" s="3" t="s">
        <v>64</v>
      </c>
      <c r="G17" s="3" t="s">
        <v>65</v>
      </c>
      <c r="H17" s="3" t="s">
        <v>66</v>
      </c>
      <c r="I17" s="3" t="s">
        <v>67</v>
      </c>
      <c r="J17" s="3" t="s">
        <v>68</v>
      </c>
      <c r="K17" s="3" t="s">
        <v>69</v>
      </c>
      <c r="L17" s="3" t="s">
        <v>70</v>
      </c>
      <c r="M17" s="3" t="s">
        <v>71</v>
      </c>
    </row>
    <row r="18" spans="3:13" ht="12.75" x14ac:dyDescent="0.2">
      <c r="C18" s="3" t="s">
        <v>72</v>
      </c>
      <c r="D18" s="3" t="s">
        <v>73</v>
      </c>
      <c r="E18" s="3" t="s">
        <v>74</v>
      </c>
      <c r="F18" s="3" t="s">
        <v>75</v>
      </c>
      <c r="G18" s="3" t="s">
        <v>76</v>
      </c>
      <c r="H18" s="3" t="s">
        <v>77</v>
      </c>
      <c r="I18" s="3" t="s">
        <v>78</v>
      </c>
      <c r="J18" s="3" t="s">
        <v>79</v>
      </c>
      <c r="K18" s="3" t="s">
        <v>80</v>
      </c>
      <c r="L18" s="3" t="s">
        <v>81</v>
      </c>
      <c r="M18" s="3" t="s">
        <v>82</v>
      </c>
    </row>
    <row r="19" spans="3:13" ht="12.75" x14ac:dyDescent="0.2"/>
    <row r="20" spans="3:13" ht="12.75" x14ac:dyDescent="0.2">
      <c r="C20" s="3" t="s">
        <v>83</v>
      </c>
      <c r="D20" s="3" t="s">
        <v>84</v>
      </c>
      <c r="E20" s="3" t="s">
        <v>85</v>
      </c>
      <c r="F20" s="3" t="s">
        <v>86</v>
      </c>
      <c r="G20" s="3" t="s">
        <v>87</v>
      </c>
      <c r="H20" s="3" t="s">
        <v>88</v>
      </c>
      <c r="I20" s="3" t="s">
        <v>89</v>
      </c>
      <c r="J20" s="3" t="s">
        <v>90</v>
      </c>
      <c r="K20" s="3" t="s">
        <v>91</v>
      </c>
      <c r="L20" s="3" t="s">
        <v>92</v>
      </c>
      <c r="M20" s="3" t="s">
        <v>93</v>
      </c>
    </row>
    <row r="21" spans="3:13" ht="12.75" x14ac:dyDescent="0.2">
      <c r="C21" s="3" t="s">
        <v>94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95</v>
      </c>
      <c r="D22" s="3" t="s">
        <v>37</v>
      </c>
      <c r="E22" s="3" t="s">
        <v>37</v>
      </c>
      <c r="F22" s="3" t="s">
        <v>37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</row>
    <row r="23" spans="3:13" ht="12.75" x14ac:dyDescent="0.2">
      <c r="C23" s="3" t="s">
        <v>96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97</v>
      </c>
      <c r="J23" s="3" t="s">
        <v>98</v>
      </c>
      <c r="K23" s="3" t="s">
        <v>99</v>
      </c>
      <c r="L23" s="3" t="s">
        <v>100</v>
      </c>
      <c r="M23" s="3" t="s">
        <v>101</v>
      </c>
    </row>
    <row r="24" spans="3:13" ht="12.75" x14ac:dyDescent="0.2">
      <c r="C24" s="3" t="s">
        <v>102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</row>
    <row r="25" spans="3:13" ht="12.75" x14ac:dyDescent="0.2">
      <c r="C25" s="3" t="s">
        <v>103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</row>
    <row r="26" spans="3:13" ht="12.75" x14ac:dyDescent="0.2">
      <c r="C26" s="3" t="s">
        <v>104</v>
      </c>
      <c r="D26" s="3">
        <v>455</v>
      </c>
      <c r="E26" s="3">
        <v>656</v>
      </c>
      <c r="F26" s="3">
        <v>473</v>
      </c>
      <c r="G26" s="3">
        <v>385</v>
      </c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109</v>
      </c>
      <c r="M26" s="3">
        <v>859</v>
      </c>
    </row>
    <row r="27" spans="3:13" ht="12.75" x14ac:dyDescent="0.2"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114</v>
      </c>
      <c r="H27" s="3" t="s">
        <v>115</v>
      </c>
      <c r="I27" s="3" t="s">
        <v>116</v>
      </c>
      <c r="J27" s="3" t="s">
        <v>117</v>
      </c>
      <c r="K27" s="3" t="s">
        <v>118</v>
      </c>
      <c r="L27" s="3" t="s">
        <v>119</v>
      </c>
      <c r="M27" s="3" t="s">
        <v>120</v>
      </c>
    </row>
    <row r="28" spans="3:13" ht="12.75" x14ac:dyDescent="0.2"/>
    <row r="29" spans="3:13" ht="12.75" x14ac:dyDescent="0.2">
      <c r="C29" s="3" t="s">
        <v>121</v>
      </c>
      <c r="D29" s="3" t="s">
        <v>122</v>
      </c>
      <c r="E29" s="3" t="s">
        <v>123</v>
      </c>
      <c r="F29" s="3" t="s">
        <v>124</v>
      </c>
      <c r="G29" s="3" t="s">
        <v>125</v>
      </c>
      <c r="H29" s="3" t="s">
        <v>126</v>
      </c>
      <c r="I29" s="3" t="s">
        <v>127</v>
      </c>
      <c r="J29" s="3" t="s">
        <v>128</v>
      </c>
      <c r="K29" s="3" t="s">
        <v>129</v>
      </c>
      <c r="L29" s="3" t="s">
        <v>130</v>
      </c>
      <c r="M29" s="3" t="s">
        <v>131</v>
      </c>
    </row>
    <row r="30" spans="3:13" ht="12.75" x14ac:dyDescent="0.2">
      <c r="C30" s="3" t="s">
        <v>132</v>
      </c>
      <c r="D30" s="3" t="s">
        <v>133</v>
      </c>
      <c r="E30" s="3" t="s">
        <v>134</v>
      </c>
      <c r="F30" s="3" t="s">
        <v>135</v>
      </c>
      <c r="G30" s="3" t="s">
        <v>136</v>
      </c>
      <c r="H30" s="3" t="s">
        <v>137</v>
      </c>
      <c r="I30" s="3" t="s">
        <v>138</v>
      </c>
      <c r="J30" s="3" t="s">
        <v>139</v>
      </c>
      <c r="K30" s="3">
        <v>973</v>
      </c>
      <c r="L30" s="3" t="s">
        <v>140</v>
      </c>
      <c r="M30" s="3" t="s">
        <v>141</v>
      </c>
    </row>
    <row r="31" spans="3:13" ht="12.75" x14ac:dyDescent="0.2">
      <c r="C31" s="3" t="s">
        <v>142</v>
      </c>
      <c r="D31" s="3" t="s">
        <v>37</v>
      </c>
      <c r="E31" s="3" t="s">
        <v>37</v>
      </c>
      <c r="F31" s="3" t="s">
        <v>37</v>
      </c>
      <c r="G31" s="3" t="s">
        <v>37</v>
      </c>
      <c r="H31" s="3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</row>
    <row r="32" spans="3:13" ht="12.75" x14ac:dyDescent="0.2">
      <c r="C32" s="3" t="s">
        <v>143</v>
      </c>
      <c r="D32" s="3" t="s">
        <v>144</v>
      </c>
      <c r="E32" s="3" t="s">
        <v>145</v>
      </c>
      <c r="F32" s="3" t="s">
        <v>146</v>
      </c>
      <c r="G32" s="3" t="s">
        <v>147</v>
      </c>
      <c r="H32" s="3" t="s">
        <v>148</v>
      </c>
      <c r="I32" s="3" t="s">
        <v>149</v>
      </c>
      <c r="J32" s="3" t="s">
        <v>150</v>
      </c>
      <c r="K32" s="3" t="s">
        <v>151</v>
      </c>
      <c r="L32" s="3" t="s">
        <v>152</v>
      </c>
      <c r="M32" s="3" t="s">
        <v>153</v>
      </c>
    </row>
    <row r="33" spans="3:13" ht="12.75" x14ac:dyDescent="0.2">
      <c r="C33" s="3" t="s">
        <v>154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 t="s">
        <v>155</v>
      </c>
      <c r="K33" s="3" t="s">
        <v>156</v>
      </c>
      <c r="L33" s="3" t="s">
        <v>157</v>
      </c>
      <c r="M33" s="3" t="s">
        <v>158</v>
      </c>
    </row>
    <row r="34" spans="3:13" ht="12.75" x14ac:dyDescent="0.2">
      <c r="C34" s="3" t="s">
        <v>159</v>
      </c>
      <c r="D34" s="3" t="s">
        <v>160</v>
      </c>
      <c r="E34" s="3" t="s">
        <v>161</v>
      </c>
      <c r="F34" s="3" t="s">
        <v>162</v>
      </c>
      <c r="G34" s="3" t="s">
        <v>163</v>
      </c>
      <c r="H34" s="3" t="s">
        <v>164</v>
      </c>
      <c r="I34" s="3" t="s">
        <v>165</v>
      </c>
      <c r="J34" s="3" t="s">
        <v>166</v>
      </c>
      <c r="K34" s="3" t="s">
        <v>167</v>
      </c>
      <c r="L34" s="3" t="s">
        <v>168</v>
      </c>
      <c r="M34" s="3" t="s">
        <v>169</v>
      </c>
    </row>
    <row r="35" spans="3:13" ht="12.75" x14ac:dyDescent="0.2">
      <c r="C35" s="3" t="s">
        <v>170</v>
      </c>
      <c r="D35" s="3" t="s">
        <v>171</v>
      </c>
      <c r="E35" s="3" t="s">
        <v>172</v>
      </c>
      <c r="F35" s="3" t="s">
        <v>173</v>
      </c>
      <c r="G35" s="3" t="s">
        <v>174</v>
      </c>
      <c r="H35" s="3" t="s">
        <v>175</v>
      </c>
      <c r="I35" s="3" t="s">
        <v>176</v>
      </c>
      <c r="J35" s="3" t="s">
        <v>177</v>
      </c>
      <c r="K35" s="3" t="s">
        <v>178</v>
      </c>
      <c r="L35" s="3" t="s">
        <v>179</v>
      </c>
      <c r="M35" s="3" t="s">
        <v>180</v>
      </c>
    </row>
    <row r="36" spans="3:13" ht="12.75" x14ac:dyDescent="0.2"/>
    <row r="37" spans="3:13" ht="12.75" x14ac:dyDescent="0.2">
      <c r="C37" s="3" t="s">
        <v>181</v>
      </c>
      <c r="D37" s="3" t="s">
        <v>182</v>
      </c>
      <c r="E37" s="3" t="s">
        <v>183</v>
      </c>
      <c r="F37" s="3" t="s">
        <v>184</v>
      </c>
      <c r="G37" s="3" t="s">
        <v>185</v>
      </c>
      <c r="H37" s="3" t="s">
        <v>186</v>
      </c>
      <c r="I37" s="3" t="s">
        <v>187</v>
      </c>
      <c r="J37" s="3" t="s">
        <v>188</v>
      </c>
      <c r="K37" s="3" t="s">
        <v>189</v>
      </c>
      <c r="L37" s="3" t="s">
        <v>190</v>
      </c>
      <c r="M37" s="3" t="s">
        <v>191</v>
      </c>
    </row>
    <row r="38" spans="3:13" ht="12.75" x14ac:dyDescent="0.2">
      <c r="C38" s="3" t="s">
        <v>192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37</v>
      </c>
      <c r="J38" s="3" t="s">
        <v>193</v>
      </c>
      <c r="K38" s="3" t="s">
        <v>194</v>
      </c>
      <c r="L38" s="3" t="s">
        <v>195</v>
      </c>
      <c r="M38" s="3" t="s">
        <v>196</v>
      </c>
    </row>
    <row r="39" spans="3:13" ht="12.75" x14ac:dyDescent="0.2">
      <c r="C39" s="3" t="s">
        <v>197</v>
      </c>
      <c r="D39" s="3" t="s">
        <v>198</v>
      </c>
      <c r="E39" s="3" t="s">
        <v>199</v>
      </c>
      <c r="F39" s="3" t="s">
        <v>200</v>
      </c>
      <c r="G39" s="3" t="s">
        <v>201</v>
      </c>
      <c r="H39" s="3" t="s">
        <v>202</v>
      </c>
      <c r="I39" s="3" t="s">
        <v>203</v>
      </c>
      <c r="J39" s="3" t="s">
        <v>204</v>
      </c>
      <c r="K39" s="3" t="s">
        <v>205</v>
      </c>
      <c r="L39" s="3" t="s">
        <v>206</v>
      </c>
      <c r="M39" s="3" t="s">
        <v>207</v>
      </c>
    </row>
    <row r="40" spans="3:13" ht="12.75" x14ac:dyDescent="0.2">
      <c r="C40" s="3" t="s">
        <v>208</v>
      </c>
      <c r="D40" s="3" t="s">
        <v>209</v>
      </c>
      <c r="E40" s="3" t="s">
        <v>210</v>
      </c>
      <c r="F40" s="3" t="s">
        <v>211</v>
      </c>
      <c r="G40" s="3" t="s">
        <v>212</v>
      </c>
      <c r="H40" s="3" t="s">
        <v>213</v>
      </c>
      <c r="I40" s="3" t="s">
        <v>214</v>
      </c>
      <c r="J40" s="3" t="s">
        <v>215</v>
      </c>
      <c r="K40" s="3" t="s">
        <v>216</v>
      </c>
      <c r="L40" s="3" t="s">
        <v>217</v>
      </c>
      <c r="M40" s="3" t="s">
        <v>218</v>
      </c>
    </row>
    <row r="41" spans="3:13" ht="12.75" x14ac:dyDescent="0.2"/>
    <row r="42" spans="3:13" ht="12.75" x14ac:dyDescent="0.2">
      <c r="C42" s="3" t="s">
        <v>219</v>
      </c>
      <c r="D42" s="3" t="s">
        <v>220</v>
      </c>
      <c r="E42" s="3" t="s">
        <v>221</v>
      </c>
      <c r="F42" s="3" t="s">
        <v>222</v>
      </c>
      <c r="G42" s="3" t="s">
        <v>223</v>
      </c>
      <c r="H42" s="3" t="s">
        <v>224</v>
      </c>
      <c r="I42" s="3" t="s">
        <v>225</v>
      </c>
      <c r="J42" s="3" t="s">
        <v>226</v>
      </c>
      <c r="K42" s="3" t="s">
        <v>227</v>
      </c>
      <c r="L42" s="3" t="s">
        <v>228</v>
      </c>
      <c r="M42" s="3" t="s">
        <v>229</v>
      </c>
    </row>
    <row r="43" spans="3:13" ht="12.75" x14ac:dyDescent="0.2">
      <c r="C43" s="3" t="s">
        <v>230</v>
      </c>
      <c r="D43" s="3" t="s">
        <v>37</v>
      </c>
      <c r="E43" s="3" t="s">
        <v>37</v>
      </c>
      <c r="F43" s="3" t="s">
        <v>37</v>
      </c>
      <c r="G43" s="3" t="s">
        <v>37</v>
      </c>
      <c r="H43" s="3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</row>
    <row r="44" spans="3:13" ht="12.75" x14ac:dyDescent="0.2">
      <c r="C44" s="3" t="s">
        <v>231</v>
      </c>
      <c r="D44" s="3" t="s">
        <v>232</v>
      </c>
      <c r="E44" s="3" t="s">
        <v>233</v>
      </c>
      <c r="F44" s="3" t="s">
        <v>234</v>
      </c>
      <c r="G44" s="3" t="s">
        <v>235</v>
      </c>
      <c r="H44" s="3" t="s">
        <v>236</v>
      </c>
      <c r="I44" s="3" t="s">
        <v>237</v>
      </c>
      <c r="J44" s="3" t="s">
        <v>238</v>
      </c>
      <c r="K44" s="3" t="s">
        <v>239</v>
      </c>
      <c r="L44" s="3" t="s">
        <v>240</v>
      </c>
      <c r="M44" s="3" t="s">
        <v>241</v>
      </c>
    </row>
    <row r="45" spans="3:13" ht="12.75" x14ac:dyDescent="0.2">
      <c r="C45" s="3" t="s">
        <v>242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243</v>
      </c>
      <c r="D46" s="3" t="s">
        <v>244</v>
      </c>
      <c r="E46" s="3" t="s">
        <v>245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3:13" ht="12.75" x14ac:dyDescent="0.2">
      <c r="C47" s="3" t="s">
        <v>246</v>
      </c>
      <c r="D47" s="3" t="s">
        <v>247</v>
      </c>
      <c r="E47" s="3" t="s">
        <v>248</v>
      </c>
      <c r="F47" s="3" t="s">
        <v>249</v>
      </c>
      <c r="G47" s="3" t="s">
        <v>250</v>
      </c>
      <c r="H47" s="3" t="s">
        <v>251</v>
      </c>
      <c r="I47" s="3" t="s">
        <v>252</v>
      </c>
      <c r="J47" s="3" t="s">
        <v>253</v>
      </c>
      <c r="K47" s="3" t="s">
        <v>254</v>
      </c>
      <c r="L47" s="3" t="s">
        <v>255</v>
      </c>
      <c r="M47" s="3" t="s">
        <v>256</v>
      </c>
    </row>
    <row r="48" spans="3:13" ht="12.75" x14ac:dyDescent="0.2">
      <c r="C48" s="3" t="s">
        <v>257</v>
      </c>
      <c r="D48" s="3" t="s">
        <v>37</v>
      </c>
      <c r="E48" s="3" t="s">
        <v>37</v>
      </c>
      <c r="F48" s="3" t="s">
        <v>37</v>
      </c>
      <c r="G48" s="3" t="s">
        <v>37</v>
      </c>
      <c r="H48" s="3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</row>
    <row r="49" spans="3:13" ht="12.75" x14ac:dyDescent="0.2">
      <c r="C49" s="3" t="s">
        <v>258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</row>
    <row r="50" spans="3:13" ht="12.75" x14ac:dyDescent="0.2">
      <c r="C50" s="3" t="s">
        <v>259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260</v>
      </c>
      <c r="D51" s="3" t="s">
        <v>247</v>
      </c>
      <c r="E51" s="3" t="s">
        <v>248</v>
      </c>
      <c r="F51" s="3" t="s">
        <v>249</v>
      </c>
      <c r="G51" s="3" t="s">
        <v>250</v>
      </c>
      <c r="H51" s="3" t="s">
        <v>251</v>
      </c>
      <c r="I51" s="3" t="s">
        <v>252</v>
      </c>
      <c r="J51" s="3" t="s">
        <v>253</v>
      </c>
      <c r="K51" s="3" t="s">
        <v>254</v>
      </c>
      <c r="L51" s="3" t="s">
        <v>255</v>
      </c>
      <c r="M51" s="3" t="s">
        <v>256</v>
      </c>
    </row>
    <row r="52" spans="3:13" ht="12.75" x14ac:dyDescent="0.2"/>
    <row r="53" spans="3:13" ht="12.75" x14ac:dyDescent="0.2">
      <c r="C53" s="3" t="s">
        <v>261</v>
      </c>
      <c r="D53" s="3" t="s">
        <v>111</v>
      </c>
      <c r="E53" s="3" t="s">
        <v>112</v>
      </c>
      <c r="F53" s="3" t="s">
        <v>113</v>
      </c>
      <c r="G53" s="3" t="s">
        <v>114</v>
      </c>
      <c r="H53" s="3" t="s">
        <v>115</v>
      </c>
      <c r="I53" s="3" t="s">
        <v>116</v>
      </c>
      <c r="J53" s="3" t="s">
        <v>117</v>
      </c>
      <c r="K53" s="3" t="s">
        <v>118</v>
      </c>
      <c r="L53" s="3" t="s">
        <v>119</v>
      </c>
      <c r="M53" s="3" t="s">
        <v>120</v>
      </c>
    </row>
    <row r="54" spans="3:13" ht="12.75" x14ac:dyDescent="0.2"/>
    <row r="55" spans="3:13" ht="12.75" x14ac:dyDescent="0.2">
      <c r="C55" s="3" t="s">
        <v>262</v>
      </c>
      <c r="D55" s="3" t="s">
        <v>26</v>
      </c>
      <c r="E55" s="3" t="s">
        <v>27</v>
      </c>
      <c r="F55" s="3" t="s">
        <v>28</v>
      </c>
      <c r="G55" s="3" t="s">
        <v>29</v>
      </c>
      <c r="H55" s="3" t="s">
        <v>30</v>
      </c>
      <c r="I55" s="3" t="s">
        <v>31</v>
      </c>
      <c r="J55" s="3" t="s">
        <v>32</v>
      </c>
      <c r="K55" s="3" t="s">
        <v>33</v>
      </c>
      <c r="L55" s="3" t="s">
        <v>34</v>
      </c>
      <c r="M55" s="3" t="s">
        <v>35</v>
      </c>
    </row>
    <row r="56" spans="3:13" ht="12.75" x14ac:dyDescent="0.2">
      <c r="C56" s="3" t="s">
        <v>263</v>
      </c>
      <c r="D56" s="3" t="s">
        <v>264</v>
      </c>
      <c r="E56" s="3" t="s">
        <v>265</v>
      </c>
      <c r="F56" s="3" t="s">
        <v>266</v>
      </c>
      <c r="G56" s="3" t="s">
        <v>267</v>
      </c>
      <c r="H56" s="3" t="s">
        <v>268</v>
      </c>
      <c r="I56" s="3" t="s">
        <v>269</v>
      </c>
      <c r="J56" s="3" t="s">
        <v>270</v>
      </c>
      <c r="K56" s="3" t="s">
        <v>271</v>
      </c>
      <c r="L56" s="3" t="s">
        <v>272</v>
      </c>
      <c r="M56" s="3" t="s">
        <v>273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BC15-5262-4E30-813F-474789178625}">
  <dimension ref="C1:M48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274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275</v>
      </c>
      <c r="D12" s="3" t="s">
        <v>276</v>
      </c>
      <c r="E12" s="3" t="s">
        <v>277</v>
      </c>
      <c r="F12" s="3" t="s">
        <v>278</v>
      </c>
      <c r="G12" s="3" t="s">
        <v>279</v>
      </c>
      <c r="H12" s="3" t="s">
        <v>280</v>
      </c>
      <c r="I12" s="3" t="s">
        <v>281</v>
      </c>
      <c r="J12" s="3" t="s">
        <v>282</v>
      </c>
      <c r="K12" s="3" t="s">
        <v>283</v>
      </c>
      <c r="L12" s="3" t="s">
        <v>284</v>
      </c>
      <c r="M12" s="3" t="s">
        <v>285</v>
      </c>
    </row>
    <row r="13" spans="3:13" x14ac:dyDescent="0.2">
      <c r="C13" s="3" t="s">
        <v>286</v>
      </c>
      <c r="D13" s="3" t="s">
        <v>287</v>
      </c>
      <c r="E13" s="3" t="s">
        <v>288</v>
      </c>
      <c r="F13" s="3" t="s">
        <v>289</v>
      </c>
      <c r="G13" s="3" t="s">
        <v>290</v>
      </c>
      <c r="H13" s="3" t="s">
        <v>291</v>
      </c>
      <c r="I13" s="3" t="s">
        <v>292</v>
      </c>
      <c r="J13" s="3" t="s">
        <v>293</v>
      </c>
      <c r="K13" s="3" t="s">
        <v>294</v>
      </c>
      <c r="L13" s="3" t="s">
        <v>295</v>
      </c>
      <c r="M13" s="3" t="s">
        <v>296</v>
      </c>
    </row>
    <row r="15" spans="3:13" x14ac:dyDescent="0.2">
      <c r="C15" s="3" t="s">
        <v>297</v>
      </c>
      <c r="D15" s="3" t="s">
        <v>298</v>
      </c>
      <c r="E15" s="3" t="s">
        <v>299</v>
      </c>
      <c r="F15" s="3" t="s">
        <v>300</v>
      </c>
      <c r="G15" s="3" t="s">
        <v>301</v>
      </c>
      <c r="H15" s="3" t="s">
        <v>302</v>
      </c>
      <c r="I15" s="3" t="s">
        <v>303</v>
      </c>
      <c r="J15" s="3" t="s">
        <v>304</v>
      </c>
      <c r="K15" s="3" t="s">
        <v>305</v>
      </c>
      <c r="L15" s="3" t="s">
        <v>306</v>
      </c>
      <c r="M15" s="3" t="s">
        <v>307</v>
      </c>
    </row>
    <row r="16" spans="3:13" x14ac:dyDescent="0.2">
      <c r="C16" s="3" t="s">
        <v>308</v>
      </c>
      <c r="D16" s="3" t="s">
        <v>309</v>
      </c>
      <c r="E16" s="3" t="s">
        <v>310</v>
      </c>
      <c r="F16" s="3" t="s">
        <v>311</v>
      </c>
      <c r="G16" s="3" t="s">
        <v>312</v>
      </c>
      <c r="H16" s="3" t="s">
        <v>313</v>
      </c>
      <c r="I16" s="3" t="s">
        <v>314</v>
      </c>
      <c r="J16" s="3" t="s">
        <v>315</v>
      </c>
      <c r="K16" s="3" t="s">
        <v>316</v>
      </c>
      <c r="L16" s="3" t="s">
        <v>317</v>
      </c>
      <c r="M16" s="3" t="s">
        <v>318</v>
      </c>
    </row>
    <row r="17" spans="3:13" x14ac:dyDescent="0.2">
      <c r="C17" s="3" t="s">
        <v>319</v>
      </c>
      <c r="D17" s="3" t="s">
        <v>320</v>
      </c>
      <c r="E17" s="3" t="s">
        <v>321</v>
      </c>
      <c r="F17" s="3" t="s">
        <v>322</v>
      </c>
      <c r="G17" s="3" t="s">
        <v>323</v>
      </c>
      <c r="H17" s="3" t="s">
        <v>324</v>
      </c>
      <c r="I17" s="3" t="s">
        <v>325</v>
      </c>
      <c r="J17" s="3" t="s">
        <v>326</v>
      </c>
      <c r="K17" s="3" t="s">
        <v>327</v>
      </c>
      <c r="L17" s="3" t="s">
        <v>328</v>
      </c>
      <c r="M17" s="3" t="s">
        <v>328</v>
      </c>
    </row>
    <row r="19" spans="3:13" x14ac:dyDescent="0.2">
      <c r="C19" s="3" t="s">
        <v>329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330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331</v>
      </c>
      <c r="D21" s="3" t="s">
        <v>332</v>
      </c>
      <c r="E21" s="3" t="s">
        <v>333</v>
      </c>
      <c r="F21" s="3" t="s">
        <v>334</v>
      </c>
      <c r="G21" s="3" t="s">
        <v>335</v>
      </c>
      <c r="H21" s="3" t="s">
        <v>336</v>
      </c>
      <c r="I21" s="3" t="s">
        <v>337</v>
      </c>
      <c r="J21" s="3" t="s">
        <v>338</v>
      </c>
      <c r="K21" s="3" t="s">
        <v>339</v>
      </c>
      <c r="L21" s="3" t="s">
        <v>340</v>
      </c>
      <c r="M21" s="3" t="s">
        <v>341</v>
      </c>
    </row>
    <row r="22" spans="3:13" x14ac:dyDescent="0.2">
      <c r="C22" s="3" t="s">
        <v>342</v>
      </c>
      <c r="D22" s="3" t="s">
        <v>343</v>
      </c>
      <c r="E22" s="3" t="s">
        <v>344</v>
      </c>
      <c r="F22" s="3" t="s">
        <v>345</v>
      </c>
      <c r="G22" s="3" t="s">
        <v>346</v>
      </c>
      <c r="H22" s="3" t="s">
        <v>347</v>
      </c>
      <c r="I22" s="3" t="s">
        <v>348</v>
      </c>
      <c r="J22" s="3" t="s">
        <v>349</v>
      </c>
      <c r="K22" s="3" t="s">
        <v>350</v>
      </c>
      <c r="L22" s="3" t="s">
        <v>351</v>
      </c>
      <c r="M22" s="3" t="s">
        <v>352</v>
      </c>
    </row>
    <row r="23" spans="3:13" x14ac:dyDescent="0.2">
      <c r="C23" s="3" t="s">
        <v>353</v>
      </c>
      <c r="D23" s="3" t="s">
        <v>354</v>
      </c>
      <c r="E23" s="3" t="s">
        <v>355</v>
      </c>
      <c r="F23" s="3" t="s">
        <v>356</v>
      </c>
      <c r="G23" s="3" t="s">
        <v>357</v>
      </c>
      <c r="H23" s="3" t="s">
        <v>358</v>
      </c>
      <c r="I23" s="3" t="s">
        <v>359</v>
      </c>
      <c r="J23" s="3" t="s">
        <v>360</v>
      </c>
      <c r="K23" s="3" t="s">
        <v>361</v>
      </c>
      <c r="L23" s="3" t="s">
        <v>362</v>
      </c>
      <c r="M23" s="3" t="s">
        <v>363</v>
      </c>
    </row>
    <row r="24" spans="3:13" x14ac:dyDescent="0.2">
      <c r="C24" s="3" t="s">
        <v>364</v>
      </c>
      <c r="D24" s="3" t="s">
        <v>365</v>
      </c>
      <c r="E24" s="3" t="s">
        <v>366</v>
      </c>
      <c r="F24" s="3" t="s">
        <v>367</v>
      </c>
      <c r="G24" s="3" t="s">
        <v>368</v>
      </c>
      <c r="H24" s="3" t="s">
        <v>369</v>
      </c>
      <c r="I24" s="3" t="s">
        <v>370</v>
      </c>
      <c r="J24" s="3" t="s">
        <v>371</v>
      </c>
      <c r="K24" s="3" t="s">
        <v>372</v>
      </c>
      <c r="L24" s="3" t="s">
        <v>373</v>
      </c>
      <c r="M24" s="3" t="s">
        <v>374</v>
      </c>
    </row>
    <row r="26" spans="3:13" x14ac:dyDescent="0.2">
      <c r="C26" s="3" t="s">
        <v>375</v>
      </c>
      <c r="D26" s="3" t="s">
        <v>376</v>
      </c>
      <c r="E26" s="3" t="s">
        <v>377</v>
      </c>
      <c r="F26" s="3" t="s">
        <v>378</v>
      </c>
      <c r="G26" s="3" t="s">
        <v>379</v>
      </c>
      <c r="H26" s="3" t="s">
        <v>380</v>
      </c>
      <c r="I26" s="3" t="s">
        <v>381</v>
      </c>
      <c r="J26" s="3" t="s">
        <v>382</v>
      </c>
      <c r="K26" s="3" t="s">
        <v>383</v>
      </c>
      <c r="L26" s="3" t="s">
        <v>384</v>
      </c>
      <c r="M26" s="3" t="s">
        <v>385</v>
      </c>
    </row>
    <row r="27" spans="3:13" x14ac:dyDescent="0.2">
      <c r="C27" s="3" t="s">
        <v>386</v>
      </c>
      <c r="D27" s="3" t="s">
        <v>387</v>
      </c>
      <c r="E27" s="3" t="s">
        <v>388</v>
      </c>
      <c r="F27" s="3" t="s">
        <v>389</v>
      </c>
      <c r="G27" s="3" t="s">
        <v>390</v>
      </c>
      <c r="H27" s="3" t="s">
        <v>391</v>
      </c>
      <c r="I27" s="3" t="s">
        <v>392</v>
      </c>
      <c r="J27" s="3" t="s">
        <v>393</v>
      </c>
      <c r="K27" s="3" t="s">
        <v>394</v>
      </c>
      <c r="L27" s="3" t="s">
        <v>395</v>
      </c>
      <c r="M27" s="3" t="s">
        <v>396</v>
      </c>
    </row>
    <row r="28" spans="3:13" x14ac:dyDescent="0.2">
      <c r="C28" s="3" t="s">
        <v>397</v>
      </c>
      <c r="D28" s="3" t="s">
        <v>398</v>
      </c>
      <c r="E28" s="3" t="s">
        <v>399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400</v>
      </c>
      <c r="D29" s="3">
        <v>-538</v>
      </c>
      <c r="E29" s="3">
        <v>-41</v>
      </c>
      <c r="F29" s="3">
        <v>-212</v>
      </c>
      <c r="G29" s="3">
        <v>-58</v>
      </c>
      <c r="H29" s="3">
        <v>-140</v>
      </c>
      <c r="I29" s="3">
        <v>-23</v>
      </c>
      <c r="J29" s="3">
        <v>754</v>
      </c>
      <c r="K29" s="3">
        <v>72</v>
      </c>
      <c r="L29" s="3">
        <v>110</v>
      </c>
      <c r="M29" s="3">
        <v>-78</v>
      </c>
    </row>
    <row r="30" spans="3:13" x14ac:dyDescent="0.2">
      <c r="C30" s="3" t="s">
        <v>401</v>
      </c>
      <c r="D30" s="3" t="s">
        <v>402</v>
      </c>
      <c r="E30" s="3" t="s">
        <v>403</v>
      </c>
      <c r="F30" s="3" t="s">
        <v>404</v>
      </c>
      <c r="G30" s="3" t="s">
        <v>405</v>
      </c>
      <c r="H30" s="3" t="s">
        <v>406</v>
      </c>
      <c r="I30" s="3" t="s">
        <v>407</v>
      </c>
      <c r="J30" s="3" t="s">
        <v>408</v>
      </c>
      <c r="K30" s="3" t="s">
        <v>409</v>
      </c>
      <c r="L30" s="3" t="s">
        <v>410</v>
      </c>
      <c r="M30" s="3" t="s">
        <v>411</v>
      </c>
    </row>
    <row r="32" spans="3:13" x14ac:dyDescent="0.2">
      <c r="C32" s="3" t="s">
        <v>412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413</v>
      </c>
      <c r="D33" s="3" t="s">
        <v>402</v>
      </c>
      <c r="E33" s="3" t="s">
        <v>403</v>
      </c>
      <c r="F33" s="3" t="s">
        <v>404</v>
      </c>
      <c r="G33" s="3" t="s">
        <v>405</v>
      </c>
      <c r="H33" s="3" t="s">
        <v>406</v>
      </c>
      <c r="I33" s="3" t="s">
        <v>407</v>
      </c>
      <c r="J33" s="3" t="s">
        <v>408</v>
      </c>
      <c r="K33" s="3" t="s">
        <v>409</v>
      </c>
      <c r="L33" s="3" t="s">
        <v>410</v>
      </c>
      <c r="M33" s="3" t="s">
        <v>411</v>
      </c>
    </row>
    <row r="35" spans="3:13" x14ac:dyDescent="0.2">
      <c r="C35" s="3" t="s">
        <v>414</v>
      </c>
      <c r="D35" s="3" t="s">
        <v>415</v>
      </c>
      <c r="E35" s="3" t="s">
        <v>416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417</v>
      </c>
      <c r="D36" s="3" t="s">
        <v>418</v>
      </c>
      <c r="E36" s="3" t="s">
        <v>419</v>
      </c>
      <c r="F36" s="3" t="s">
        <v>404</v>
      </c>
      <c r="G36" s="3" t="s">
        <v>405</v>
      </c>
      <c r="H36" s="3" t="s">
        <v>406</v>
      </c>
      <c r="I36" s="3" t="s">
        <v>407</v>
      </c>
      <c r="J36" s="3" t="s">
        <v>408</v>
      </c>
      <c r="K36" s="3" t="s">
        <v>409</v>
      </c>
      <c r="L36" s="3" t="s">
        <v>410</v>
      </c>
      <c r="M36" s="3" t="s">
        <v>411</v>
      </c>
    </row>
    <row r="38" spans="3:13" x14ac:dyDescent="0.2">
      <c r="C38" s="3" t="s">
        <v>420</v>
      </c>
      <c r="D38" s="3">
        <v>6.79</v>
      </c>
      <c r="E38" s="3">
        <v>4.93</v>
      </c>
      <c r="F38" s="3">
        <v>0.61</v>
      </c>
      <c r="G38" s="3">
        <v>-1.24</v>
      </c>
      <c r="H38" s="3">
        <v>1.24</v>
      </c>
      <c r="I38" s="3">
        <v>4.17</v>
      </c>
      <c r="J38" s="3">
        <v>0.75</v>
      </c>
      <c r="K38" s="3">
        <v>-4.24</v>
      </c>
      <c r="L38" s="3">
        <v>9.59</v>
      </c>
      <c r="M38" s="3">
        <v>6.17</v>
      </c>
    </row>
    <row r="39" spans="3:13" x14ac:dyDescent="0.2">
      <c r="C39" s="3" t="s">
        <v>421</v>
      </c>
      <c r="D39" s="3">
        <v>5.98</v>
      </c>
      <c r="E39" s="3">
        <v>4.93</v>
      </c>
      <c r="F39" s="3">
        <v>-0.4</v>
      </c>
      <c r="G39" s="3">
        <v>-1.24</v>
      </c>
      <c r="H39" s="3">
        <v>0.84</v>
      </c>
      <c r="I39" s="3">
        <v>3.43</v>
      </c>
      <c r="J39" s="3">
        <v>0.75</v>
      </c>
      <c r="K39" s="3">
        <v>-4.8499999999999996</v>
      </c>
      <c r="L39" s="3">
        <v>9.59</v>
      </c>
      <c r="M39" s="3">
        <v>5.23</v>
      </c>
    </row>
    <row r="40" spans="3:13" x14ac:dyDescent="0.2">
      <c r="C40" s="3" t="s">
        <v>422</v>
      </c>
      <c r="D40" s="3" t="s">
        <v>423</v>
      </c>
      <c r="E40" s="3" t="s">
        <v>424</v>
      </c>
      <c r="F40" s="3" t="s">
        <v>425</v>
      </c>
      <c r="G40" s="3" t="s">
        <v>426</v>
      </c>
      <c r="H40" s="3" t="s">
        <v>427</v>
      </c>
      <c r="I40" s="3" t="s">
        <v>428</v>
      </c>
      <c r="J40" s="3" t="s">
        <v>429</v>
      </c>
      <c r="K40" s="3" t="s">
        <v>430</v>
      </c>
      <c r="L40" s="3" t="s">
        <v>431</v>
      </c>
      <c r="M40" s="3" t="s">
        <v>432</v>
      </c>
    </row>
    <row r="41" spans="3:13" x14ac:dyDescent="0.2">
      <c r="C41" s="3" t="s">
        <v>433</v>
      </c>
      <c r="D41" s="3" t="s">
        <v>434</v>
      </c>
      <c r="E41" s="3" t="s">
        <v>424</v>
      </c>
      <c r="F41" s="3" t="s">
        <v>435</v>
      </c>
      <c r="G41" s="3" t="s">
        <v>426</v>
      </c>
      <c r="H41" s="3" t="s">
        <v>436</v>
      </c>
      <c r="I41" s="3" t="s">
        <v>437</v>
      </c>
      <c r="J41" s="3" t="s">
        <v>429</v>
      </c>
      <c r="K41" s="3" t="s">
        <v>438</v>
      </c>
      <c r="L41" s="3" t="s">
        <v>431</v>
      </c>
      <c r="M41" s="3" t="s">
        <v>439</v>
      </c>
    </row>
    <row r="43" spans="3:13" x14ac:dyDescent="0.2">
      <c r="C43" s="3" t="s">
        <v>440</v>
      </c>
      <c r="D43" s="3" t="s">
        <v>441</v>
      </c>
      <c r="E43" s="3" t="s">
        <v>442</v>
      </c>
      <c r="F43" s="3" t="s">
        <v>443</v>
      </c>
      <c r="G43" s="3" t="s">
        <v>444</v>
      </c>
      <c r="H43" s="3" t="s">
        <v>445</v>
      </c>
      <c r="I43" s="3" t="s">
        <v>446</v>
      </c>
      <c r="J43" s="3" t="s">
        <v>447</v>
      </c>
      <c r="K43" s="3" t="s">
        <v>448</v>
      </c>
      <c r="L43" s="3" t="s">
        <v>449</v>
      </c>
      <c r="M43" s="3" t="s">
        <v>450</v>
      </c>
    </row>
    <row r="44" spans="3:13" x14ac:dyDescent="0.2">
      <c r="C44" s="3" t="s">
        <v>451</v>
      </c>
      <c r="D44" s="3" t="s">
        <v>452</v>
      </c>
      <c r="E44" s="3" t="s">
        <v>453</v>
      </c>
      <c r="F44" s="3" t="s">
        <v>454</v>
      </c>
      <c r="G44" s="3" t="s">
        <v>455</v>
      </c>
      <c r="H44" s="3" t="s">
        <v>456</v>
      </c>
      <c r="I44" s="3" t="s">
        <v>457</v>
      </c>
      <c r="J44" s="3" t="s">
        <v>458</v>
      </c>
      <c r="K44" s="3" t="s">
        <v>459</v>
      </c>
      <c r="L44" s="3" t="s">
        <v>460</v>
      </c>
      <c r="M44" s="3" t="s">
        <v>461</v>
      </c>
    </row>
    <row r="46" spans="3:13" x14ac:dyDescent="0.2">
      <c r="C46" s="3" t="s">
        <v>462</v>
      </c>
      <c r="D46" s="3" t="s">
        <v>276</v>
      </c>
      <c r="E46" s="3" t="s">
        <v>277</v>
      </c>
      <c r="F46" s="3" t="s">
        <v>278</v>
      </c>
      <c r="G46" s="3" t="s">
        <v>279</v>
      </c>
      <c r="H46" s="3" t="s">
        <v>280</v>
      </c>
      <c r="I46" s="3" t="s">
        <v>281</v>
      </c>
      <c r="J46" s="3" t="s">
        <v>282</v>
      </c>
      <c r="K46" s="3" t="s">
        <v>283</v>
      </c>
      <c r="L46" s="3" t="s">
        <v>284</v>
      </c>
      <c r="M46" s="3" t="s">
        <v>285</v>
      </c>
    </row>
    <row r="47" spans="3:13" x14ac:dyDescent="0.2">
      <c r="C47" s="3" t="s">
        <v>463</v>
      </c>
      <c r="D47" s="3" t="s">
        <v>3</v>
      </c>
      <c r="E47" s="3" t="s">
        <v>464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465</v>
      </c>
      <c r="D48" s="3" t="s">
        <v>452</v>
      </c>
      <c r="E48" s="3" t="s">
        <v>453</v>
      </c>
      <c r="F48" s="3" t="s">
        <v>454</v>
      </c>
      <c r="G48" s="3" t="s">
        <v>455</v>
      </c>
      <c r="H48" s="3" t="s">
        <v>456</v>
      </c>
      <c r="I48" s="3" t="s">
        <v>457</v>
      </c>
      <c r="J48" s="3" t="s">
        <v>458</v>
      </c>
      <c r="K48" s="3" t="s">
        <v>459</v>
      </c>
      <c r="L48" s="3" t="s">
        <v>460</v>
      </c>
      <c r="M48" s="3" t="s">
        <v>461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E3A1-9BE8-4262-A024-164A0E2C4BF9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466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413</v>
      </c>
      <c r="D12" s="3" t="s">
        <v>402</v>
      </c>
      <c r="E12" s="3" t="s">
        <v>403</v>
      </c>
      <c r="F12" s="3" t="s">
        <v>404</v>
      </c>
      <c r="G12" s="3" t="s">
        <v>405</v>
      </c>
      <c r="H12" s="3" t="s">
        <v>406</v>
      </c>
      <c r="I12" s="3" t="s">
        <v>407</v>
      </c>
      <c r="J12" s="3" t="s">
        <v>408</v>
      </c>
      <c r="K12" s="3" t="s">
        <v>409</v>
      </c>
      <c r="L12" s="3" t="s">
        <v>410</v>
      </c>
      <c r="M12" s="3" t="s">
        <v>411</v>
      </c>
    </row>
    <row r="13" spans="3:13" x14ac:dyDescent="0.2">
      <c r="C13" s="3" t="s">
        <v>467</v>
      </c>
      <c r="D13" s="3" t="s">
        <v>468</v>
      </c>
      <c r="E13" s="3" t="s">
        <v>469</v>
      </c>
      <c r="F13" s="3" t="s">
        <v>470</v>
      </c>
      <c r="G13" s="3" t="s">
        <v>471</v>
      </c>
      <c r="H13" s="3" t="s">
        <v>472</v>
      </c>
      <c r="I13" s="3" t="s">
        <v>473</v>
      </c>
      <c r="J13" s="3" t="s">
        <v>474</v>
      </c>
      <c r="K13" s="3" t="s">
        <v>475</v>
      </c>
      <c r="L13" s="3" t="s">
        <v>476</v>
      </c>
      <c r="M13" s="3" t="s">
        <v>477</v>
      </c>
    </row>
    <row r="14" spans="3:13" x14ac:dyDescent="0.2">
      <c r="C14" s="3" t="s">
        <v>478</v>
      </c>
      <c r="D14" s="3" t="s">
        <v>479</v>
      </c>
      <c r="E14" s="3" t="s">
        <v>480</v>
      </c>
      <c r="F14" s="3" t="s">
        <v>481</v>
      </c>
      <c r="G14" s="3" t="s">
        <v>482</v>
      </c>
      <c r="H14" s="3" t="s">
        <v>483</v>
      </c>
      <c r="I14" s="3" t="s">
        <v>484</v>
      </c>
      <c r="J14" s="3" t="s">
        <v>485</v>
      </c>
      <c r="K14" s="3" t="s">
        <v>486</v>
      </c>
      <c r="L14" s="3" t="s">
        <v>487</v>
      </c>
      <c r="M14" s="3" t="s">
        <v>488</v>
      </c>
    </row>
    <row r="15" spans="3:13" x14ac:dyDescent="0.2">
      <c r="C15" s="3" t="s">
        <v>489</v>
      </c>
      <c r="D15" s="3" t="s">
        <v>490</v>
      </c>
      <c r="E15" s="3" t="s">
        <v>491</v>
      </c>
      <c r="F15" s="3" t="s">
        <v>492</v>
      </c>
      <c r="G15" s="3" t="s">
        <v>493</v>
      </c>
      <c r="H15" s="3">
        <v>-587</v>
      </c>
      <c r="I15" s="3" t="s">
        <v>494</v>
      </c>
      <c r="J15" s="3" t="s">
        <v>133</v>
      </c>
      <c r="K15" s="3" t="s">
        <v>495</v>
      </c>
      <c r="L15" s="3" t="s">
        <v>496</v>
      </c>
      <c r="M15" s="3" t="s">
        <v>497</v>
      </c>
    </row>
    <row r="16" spans="3:13" x14ac:dyDescent="0.2">
      <c r="C16" s="3" t="s">
        <v>498</v>
      </c>
      <c r="D16" s="3" t="s">
        <v>499</v>
      </c>
      <c r="E16" s="3" t="s">
        <v>500</v>
      </c>
      <c r="F16" s="3" t="s">
        <v>501</v>
      </c>
      <c r="G16" s="3">
        <v>-272</v>
      </c>
      <c r="H16" s="3">
        <v>284</v>
      </c>
      <c r="I16" s="3" t="s">
        <v>502</v>
      </c>
      <c r="J16" s="3" t="s">
        <v>503</v>
      </c>
      <c r="K16" s="3" t="s">
        <v>504</v>
      </c>
      <c r="L16" s="3" t="s">
        <v>505</v>
      </c>
      <c r="M16" s="3" t="s">
        <v>506</v>
      </c>
    </row>
    <row r="17" spans="3:13" x14ac:dyDescent="0.2">
      <c r="C17" s="3" t="s">
        <v>507</v>
      </c>
      <c r="D17" s="3">
        <v>-352</v>
      </c>
      <c r="E17" s="3">
        <v>-9</v>
      </c>
      <c r="F17" s="3">
        <v>-432</v>
      </c>
      <c r="G17" s="3" t="s">
        <v>508</v>
      </c>
      <c r="H17" s="3" t="s">
        <v>509</v>
      </c>
      <c r="I17" s="3" t="s">
        <v>510</v>
      </c>
      <c r="J17" s="3" t="s">
        <v>511</v>
      </c>
      <c r="K17" s="3" t="s">
        <v>512</v>
      </c>
      <c r="L17" s="3" t="s">
        <v>513</v>
      </c>
      <c r="M17" s="3">
        <v>250</v>
      </c>
    </row>
    <row r="18" spans="3:13" x14ac:dyDescent="0.2">
      <c r="C18" s="3" t="s">
        <v>514</v>
      </c>
      <c r="D18" s="3" t="s">
        <v>515</v>
      </c>
      <c r="E18" s="3" t="s">
        <v>516</v>
      </c>
      <c r="F18" s="3">
        <v>452</v>
      </c>
      <c r="G18" s="3">
        <v>586</v>
      </c>
      <c r="H18" s="3" t="s">
        <v>517</v>
      </c>
      <c r="I18" s="3" t="s">
        <v>518</v>
      </c>
      <c r="J18" s="3" t="s">
        <v>519</v>
      </c>
      <c r="K18" s="3">
        <v>284</v>
      </c>
      <c r="L18" s="3">
        <v>-163</v>
      </c>
      <c r="M18" s="3" t="s">
        <v>520</v>
      </c>
    </row>
    <row r="19" spans="3:13" x14ac:dyDescent="0.2">
      <c r="C19" s="3" t="s">
        <v>521</v>
      </c>
      <c r="D19" s="3" t="s">
        <v>522</v>
      </c>
      <c r="E19" s="3" t="s">
        <v>523</v>
      </c>
      <c r="F19" s="3" t="s">
        <v>524</v>
      </c>
      <c r="G19" s="3" t="s">
        <v>525</v>
      </c>
      <c r="H19" s="3" t="s">
        <v>526</v>
      </c>
      <c r="I19" s="3" t="s">
        <v>527</v>
      </c>
      <c r="J19" s="3" t="s">
        <v>528</v>
      </c>
      <c r="K19" s="3" t="s">
        <v>529</v>
      </c>
      <c r="L19" s="3" t="s">
        <v>530</v>
      </c>
      <c r="M19" s="3" t="s">
        <v>531</v>
      </c>
    </row>
    <row r="20" spans="3:13" x14ac:dyDescent="0.2">
      <c r="C20" s="3" t="s">
        <v>532</v>
      </c>
      <c r="D20" s="3" t="s">
        <v>533</v>
      </c>
      <c r="E20" s="3" t="s">
        <v>534</v>
      </c>
      <c r="F20" s="3" t="s">
        <v>535</v>
      </c>
      <c r="G20" s="3" t="s">
        <v>536</v>
      </c>
      <c r="H20" s="3" t="s">
        <v>537</v>
      </c>
      <c r="I20" s="3" t="s">
        <v>538</v>
      </c>
      <c r="J20" s="3" t="s">
        <v>539</v>
      </c>
      <c r="K20" s="3" t="s">
        <v>540</v>
      </c>
      <c r="L20" s="3" t="s">
        <v>541</v>
      </c>
      <c r="M20" s="3" t="s">
        <v>542</v>
      </c>
    </row>
    <row r="22" spans="3:13" x14ac:dyDescent="0.2">
      <c r="C22" s="3" t="s">
        <v>543</v>
      </c>
      <c r="D22" s="3" t="s">
        <v>544</v>
      </c>
      <c r="E22" s="3" t="s">
        <v>545</v>
      </c>
      <c r="F22" s="3" t="s">
        <v>546</v>
      </c>
      <c r="G22" s="3" t="s">
        <v>547</v>
      </c>
      <c r="H22" s="3" t="s">
        <v>548</v>
      </c>
      <c r="I22" s="3" t="s">
        <v>549</v>
      </c>
      <c r="J22" s="3" t="s">
        <v>550</v>
      </c>
      <c r="K22" s="3" t="s">
        <v>551</v>
      </c>
      <c r="L22" s="3" t="s">
        <v>552</v>
      </c>
      <c r="M22" s="3" t="s">
        <v>553</v>
      </c>
    </row>
    <row r="23" spans="3:13" x14ac:dyDescent="0.2">
      <c r="C23" s="3" t="s">
        <v>554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555</v>
      </c>
      <c r="D24" s="3" t="s">
        <v>556</v>
      </c>
      <c r="E24" s="3" t="s">
        <v>557</v>
      </c>
      <c r="F24" s="3" t="s">
        <v>558</v>
      </c>
      <c r="G24" s="3" t="s">
        <v>559</v>
      </c>
      <c r="H24" s="3" t="s">
        <v>560</v>
      </c>
      <c r="I24" s="3" t="s">
        <v>561</v>
      </c>
      <c r="J24" s="3" t="s">
        <v>562</v>
      </c>
      <c r="K24" s="3" t="s">
        <v>563</v>
      </c>
      <c r="L24" s="3" t="s">
        <v>564</v>
      </c>
      <c r="M24" s="3" t="s">
        <v>565</v>
      </c>
    </row>
    <row r="25" spans="3:13" x14ac:dyDescent="0.2">
      <c r="C25" s="3" t="s">
        <v>566</v>
      </c>
      <c r="D25" s="3" t="s">
        <v>567</v>
      </c>
      <c r="E25" s="3" t="s">
        <v>568</v>
      </c>
      <c r="F25" s="3" t="s">
        <v>569</v>
      </c>
      <c r="G25" s="3" t="s">
        <v>570</v>
      </c>
      <c r="H25" s="3" t="s">
        <v>571</v>
      </c>
      <c r="I25" s="3" t="s">
        <v>572</v>
      </c>
      <c r="J25" s="3" t="s">
        <v>573</v>
      </c>
      <c r="K25" s="3" t="s">
        <v>574</v>
      </c>
      <c r="L25" s="3" t="s">
        <v>575</v>
      </c>
      <c r="M25" s="3" t="s">
        <v>576</v>
      </c>
    </row>
    <row r="27" spans="3:13" x14ac:dyDescent="0.2">
      <c r="C27" s="3" t="s">
        <v>577</v>
      </c>
      <c r="D27" s="3" t="s">
        <v>578</v>
      </c>
      <c r="E27" s="3" t="s">
        <v>579</v>
      </c>
      <c r="F27" s="3" t="s">
        <v>580</v>
      </c>
      <c r="G27" s="3" t="s">
        <v>581</v>
      </c>
      <c r="H27" s="3" t="s">
        <v>582</v>
      </c>
      <c r="I27" s="3" t="s">
        <v>583</v>
      </c>
      <c r="J27" s="3" t="s">
        <v>584</v>
      </c>
      <c r="K27" s="3" t="s">
        <v>585</v>
      </c>
      <c r="L27" s="3" t="s">
        <v>586</v>
      </c>
      <c r="M27" s="3" t="s">
        <v>587</v>
      </c>
    </row>
    <row r="28" spans="3:13" x14ac:dyDescent="0.2">
      <c r="C28" s="3" t="s">
        <v>588</v>
      </c>
      <c r="D28" s="3" t="s">
        <v>3</v>
      </c>
      <c r="E28" s="3" t="s">
        <v>3</v>
      </c>
      <c r="F28" s="3" t="s">
        <v>589</v>
      </c>
      <c r="G28" s="3" t="s">
        <v>590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591</v>
      </c>
      <c r="D29" s="3" t="s">
        <v>592</v>
      </c>
      <c r="E29" s="3" t="s">
        <v>593</v>
      </c>
      <c r="F29" s="3" t="s">
        <v>594</v>
      </c>
      <c r="G29" s="3" t="s">
        <v>595</v>
      </c>
      <c r="H29" s="3" t="s">
        <v>596</v>
      </c>
      <c r="I29" s="3" t="s">
        <v>597</v>
      </c>
      <c r="J29" s="3" t="s">
        <v>598</v>
      </c>
      <c r="K29" s="3" t="s">
        <v>599</v>
      </c>
      <c r="L29" s="3" t="s">
        <v>600</v>
      </c>
      <c r="M29" s="3" t="s">
        <v>601</v>
      </c>
    </row>
    <row r="30" spans="3:13" x14ac:dyDescent="0.2">
      <c r="C30" s="3" t="s">
        <v>602</v>
      </c>
      <c r="D30" s="3" t="s">
        <v>603</v>
      </c>
      <c r="E30" s="3" t="s">
        <v>604</v>
      </c>
      <c r="F30" s="3" t="s">
        <v>605</v>
      </c>
      <c r="G30" s="3" t="s">
        <v>606</v>
      </c>
      <c r="H30" s="3" t="s">
        <v>607</v>
      </c>
      <c r="I30" s="3" t="s">
        <v>608</v>
      </c>
      <c r="J30" s="3" t="s">
        <v>609</v>
      </c>
      <c r="K30" s="3" t="s">
        <v>610</v>
      </c>
      <c r="L30" s="3" t="s">
        <v>611</v>
      </c>
      <c r="M30" s="3" t="s">
        <v>612</v>
      </c>
    </row>
    <row r="31" spans="3:13" x14ac:dyDescent="0.2">
      <c r="C31" s="3" t="s">
        <v>613</v>
      </c>
      <c r="D31" s="3" t="s">
        <v>3</v>
      </c>
      <c r="E31" s="3" t="s">
        <v>614</v>
      </c>
      <c r="F31" s="3" t="s">
        <v>615</v>
      </c>
      <c r="G31" s="3" t="s">
        <v>616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617</v>
      </c>
      <c r="M31" s="3" t="s">
        <v>618</v>
      </c>
    </row>
    <row r="32" spans="3:13" x14ac:dyDescent="0.2">
      <c r="C32" s="3" t="s">
        <v>619</v>
      </c>
      <c r="D32" s="3">
        <v>-472</v>
      </c>
      <c r="E32" s="3" t="s">
        <v>620</v>
      </c>
      <c r="F32" s="3" t="s">
        <v>621</v>
      </c>
      <c r="G32" s="3" t="s">
        <v>622</v>
      </c>
      <c r="H32" s="3" t="s">
        <v>623</v>
      </c>
      <c r="I32" s="3" t="s">
        <v>624</v>
      </c>
      <c r="J32" s="3" t="s">
        <v>625</v>
      </c>
      <c r="K32" s="3" t="s">
        <v>626</v>
      </c>
      <c r="L32" s="3" t="s">
        <v>627</v>
      </c>
      <c r="M32" s="3" t="s">
        <v>628</v>
      </c>
    </row>
    <row r="33" spans="3:13" x14ac:dyDescent="0.2">
      <c r="C33" s="3" t="s">
        <v>629</v>
      </c>
      <c r="D33" s="3" t="s">
        <v>630</v>
      </c>
      <c r="E33" s="3" t="s">
        <v>631</v>
      </c>
      <c r="F33" s="3" t="s">
        <v>632</v>
      </c>
      <c r="G33" s="3" t="s">
        <v>633</v>
      </c>
      <c r="H33" s="3" t="s">
        <v>634</v>
      </c>
      <c r="I33" s="3" t="s">
        <v>635</v>
      </c>
      <c r="J33" s="3" t="s">
        <v>636</v>
      </c>
      <c r="K33" s="3" t="s">
        <v>637</v>
      </c>
      <c r="L33" s="3" t="s">
        <v>638</v>
      </c>
      <c r="M33" s="3" t="s">
        <v>639</v>
      </c>
    </row>
    <row r="35" spans="3:13" x14ac:dyDescent="0.2">
      <c r="C35" s="3" t="s">
        <v>640</v>
      </c>
      <c r="D35" s="3" t="s">
        <v>641</v>
      </c>
      <c r="E35" s="3" t="s">
        <v>26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 t="s">
        <v>33</v>
      </c>
      <c r="M35" s="3" t="s">
        <v>34</v>
      </c>
    </row>
    <row r="36" spans="3:13" x14ac:dyDescent="0.2">
      <c r="C36" s="3" t="s">
        <v>642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 t="s">
        <v>3</v>
      </c>
      <c r="M36" s="3" t="s">
        <v>3</v>
      </c>
    </row>
    <row r="37" spans="3:13" x14ac:dyDescent="0.2">
      <c r="C37" s="3" t="s">
        <v>643</v>
      </c>
      <c r="D37" s="3" t="s">
        <v>644</v>
      </c>
      <c r="E37" s="3" t="s">
        <v>645</v>
      </c>
      <c r="F37" s="3" t="s">
        <v>646</v>
      </c>
      <c r="G37" s="3" t="s">
        <v>647</v>
      </c>
      <c r="H37" s="3" t="s">
        <v>648</v>
      </c>
      <c r="I37" s="3" t="s">
        <v>649</v>
      </c>
      <c r="J37" s="3" t="s">
        <v>650</v>
      </c>
      <c r="K37" s="3" t="s">
        <v>651</v>
      </c>
      <c r="L37" s="3" t="s">
        <v>652</v>
      </c>
      <c r="M37" s="3" t="s">
        <v>653</v>
      </c>
    </row>
    <row r="38" spans="3:13" x14ac:dyDescent="0.2">
      <c r="C38" s="3" t="s">
        <v>654</v>
      </c>
      <c r="D38" s="3" t="s">
        <v>26</v>
      </c>
      <c r="E38" s="3" t="s">
        <v>27</v>
      </c>
      <c r="F38" s="3" t="s">
        <v>28</v>
      </c>
      <c r="G38" s="3" t="s">
        <v>29</v>
      </c>
      <c r="H38" s="3" t="s">
        <v>30</v>
      </c>
      <c r="I38" s="3" t="s">
        <v>31</v>
      </c>
      <c r="J38" s="3" t="s">
        <v>32</v>
      </c>
      <c r="K38" s="3" t="s">
        <v>33</v>
      </c>
      <c r="L38" s="3" t="s">
        <v>34</v>
      </c>
      <c r="M38" s="3" t="s">
        <v>35</v>
      </c>
    </row>
    <row r="40" spans="3:13" x14ac:dyDescent="0.2">
      <c r="C40" s="3" t="s">
        <v>655</v>
      </c>
      <c r="D40" s="3" t="s">
        <v>656</v>
      </c>
      <c r="E40" s="3" t="s">
        <v>657</v>
      </c>
      <c r="F40" s="3" t="s">
        <v>658</v>
      </c>
      <c r="G40" s="3" t="s">
        <v>659</v>
      </c>
      <c r="H40" s="3" t="s">
        <v>660</v>
      </c>
      <c r="I40" s="3" t="s">
        <v>661</v>
      </c>
      <c r="J40" s="3" t="s">
        <v>662</v>
      </c>
      <c r="K40" s="3" t="s">
        <v>663</v>
      </c>
      <c r="L40" s="3" t="s">
        <v>664</v>
      </c>
      <c r="M40" s="3" t="s">
        <v>665</v>
      </c>
    </row>
    <row r="41" spans="3:13" x14ac:dyDescent="0.2">
      <c r="C41" s="3" t="s">
        <v>666</v>
      </c>
      <c r="D41" s="3" t="s">
        <v>667</v>
      </c>
      <c r="E41" s="3" t="s">
        <v>668</v>
      </c>
      <c r="F41" s="3" t="s">
        <v>669</v>
      </c>
      <c r="G41" s="3" t="s">
        <v>670</v>
      </c>
      <c r="H41" s="3" t="s">
        <v>671</v>
      </c>
      <c r="I41" s="3" t="s">
        <v>672</v>
      </c>
      <c r="J41" s="3" t="s">
        <v>673</v>
      </c>
      <c r="K41" s="3" t="s">
        <v>674</v>
      </c>
      <c r="L41" s="3" t="s">
        <v>675</v>
      </c>
      <c r="M41" s="3" t="s">
        <v>676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C599-4FC2-4081-98D8-575AFF16250C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677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678</v>
      </c>
      <c r="D12" s="3">
        <v>59.85</v>
      </c>
      <c r="E12" s="3">
        <v>61.54</v>
      </c>
      <c r="F12" s="3">
        <v>47.45</v>
      </c>
      <c r="G12" s="3">
        <v>48.65</v>
      </c>
      <c r="H12" s="3">
        <v>43.09</v>
      </c>
      <c r="I12" s="3">
        <v>37.81</v>
      </c>
      <c r="J12" s="3">
        <v>45.93</v>
      </c>
      <c r="K12" s="3">
        <v>33.74</v>
      </c>
      <c r="L12" s="3">
        <v>54.83</v>
      </c>
      <c r="M12" s="3">
        <v>49.43</v>
      </c>
    </row>
    <row r="13" spans="3:13" ht="12.75" x14ac:dyDescent="0.2">
      <c r="C13" s="3" t="s">
        <v>679</v>
      </c>
      <c r="D13" s="3" t="s">
        <v>680</v>
      </c>
      <c r="E13" s="3" t="s">
        <v>681</v>
      </c>
      <c r="F13" s="3" t="s">
        <v>682</v>
      </c>
      <c r="G13" s="3" t="s">
        <v>683</v>
      </c>
      <c r="H13" s="3" t="s">
        <v>684</v>
      </c>
      <c r="I13" s="3" t="s">
        <v>685</v>
      </c>
      <c r="J13" s="3" t="s">
        <v>686</v>
      </c>
      <c r="K13" s="3" t="s">
        <v>687</v>
      </c>
      <c r="L13" s="3" t="s">
        <v>688</v>
      </c>
      <c r="M13" s="3" t="s">
        <v>689</v>
      </c>
    </row>
    <row r="14" spans="3:13" ht="12.75" x14ac:dyDescent="0.2"/>
    <row r="15" spans="3:13" ht="12.75" x14ac:dyDescent="0.2">
      <c r="C15" s="3" t="s">
        <v>690</v>
      </c>
      <c r="D15" s="3" t="s">
        <v>691</v>
      </c>
      <c r="E15" s="3" t="s">
        <v>692</v>
      </c>
      <c r="F15" s="3" t="s">
        <v>693</v>
      </c>
      <c r="G15" s="3" t="s">
        <v>694</v>
      </c>
      <c r="H15" s="3" t="s">
        <v>695</v>
      </c>
      <c r="I15" s="3" t="s">
        <v>696</v>
      </c>
      <c r="J15" s="3" t="s">
        <v>697</v>
      </c>
      <c r="K15" s="3" t="s">
        <v>698</v>
      </c>
      <c r="L15" s="3" t="s">
        <v>699</v>
      </c>
      <c r="M15" s="3" t="s">
        <v>700</v>
      </c>
    </row>
    <row r="16" spans="3:13" ht="12.75" x14ac:dyDescent="0.2">
      <c r="C16" s="3" t="s">
        <v>701</v>
      </c>
      <c r="D16" s="3" t="s">
        <v>691</v>
      </c>
      <c r="E16" s="3" t="s">
        <v>692</v>
      </c>
      <c r="F16" s="3" t="s">
        <v>693</v>
      </c>
      <c r="G16" s="3" t="s">
        <v>694</v>
      </c>
      <c r="H16" s="3" t="s">
        <v>695</v>
      </c>
      <c r="I16" s="3" t="s">
        <v>696</v>
      </c>
      <c r="J16" s="3" t="s">
        <v>697</v>
      </c>
      <c r="K16" s="3" t="s">
        <v>698</v>
      </c>
      <c r="L16" s="3" t="s">
        <v>699</v>
      </c>
      <c r="M16" s="3" t="s">
        <v>702</v>
      </c>
    </row>
    <row r="17" spans="3:13" ht="12.75" x14ac:dyDescent="0.2">
      <c r="C17" s="3" t="s">
        <v>703</v>
      </c>
      <c r="D17" s="3" t="s">
        <v>704</v>
      </c>
      <c r="E17" s="3" t="s">
        <v>705</v>
      </c>
      <c r="F17" s="3" t="s">
        <v>706</v>
      </c>
      <c r="G17" s="3" t="s">
        <v>707</v>
      </c>
      <c r="H17" s="3" t="s">
        <v>708</v>
      </c>
      <c r="I17" s="3" t="s">
        <v>709</v>
      </c>
      <c r="J17" s="3" t="s">
        <v>710</v>
      </c>
      <c r="K17" s="3" t="s">
        <v>711</v>
      </c>
      <c r="L17" s="3" t="s">
        <v>712</v>
      </c>
      <c r="M17" s="3" t="s">
        <v>713</v>
      </c>
    </row>
    <row r="18" spans="3:13" ht="12.75" x14ac:dyDescent="0.2">
      <c r="C18" s="3" t="s">
        <v>714</v>
      </c>
      <c r="D18" s="3" t="s">
        <v>715</v>
      </c>
      <c r="E18" s="3" t="s">
        <v>716</v>
      </c>
      <c r="F18" s="3" t="s">
        <v>706</v>
      </c>
      <c r="G18" s="3" t="s">
        <v>717</v>
      </c>
      <c r="H18" s="3" t="s">
        <v>718</v>
      </c>
      <c r="I18" s="3" t="s">
        <v>719</v>
      </c>
      <c r="J18" s="3" t="s">
        <v>720</v>
      </c>
      <c r="K18" s="3" t="s">
        <v>721</v>
      </c>
      <c r="L18" s="3" t="s">
        <v>722</v>
      </c>
      <c r="M18" s="3" t="s">
        <v>723</v>
      </c>
    </row>
    <row r="19" spans="3:13" ht="12.75" x14ac:dyDescent="0.2">
      <c r="C19" s="3" t="s">
        <v>724</v>
      </c>
      <c r="D19" s="3" t="s">
        <v>725</v>
      </c>
      <c r="E19" s="3" t="s">
        <v>716</v>
      </c>
      <c r="F19" s="3" t="s">
        <v>726</v>
      </c>
      <c r="G19" s="3" t="s">
        <v>727</v>
      </c>
      <c r="H19" s="3" t="s">
        <v>728</v>
      </c>
      <c r="I19" s="3" t="s">
        <v>718</v>
      </c>
      <c r="J19" s="3" t="s">
        <v>719</v>
      </c>
      <c r="K19" s="3" t="s">
        <v>707</v>
      </c>
      <c r="L19" s="3" t="s">
        <v>723</v>
      </c>
      <c r="M19" s="3" t="s">
        <v>712</v>
      </c>
    </row>
    <row r="20" spans="3:13" ht="12.75" x14ac:dyDescent="0.2">
      <c r="C20" s="3" t="s">
        <v>729</v>
      </c>
      <c r="D20" s="3" t="s">
        <v>725</v>
      </c>
      <c r="E20" s="3" t="s">
        <v>725</v>
      </c>
      <c r="F20" s="3" t="s">
        <v>726</v>
      </c>
      <c r="G20" s="3" t="s">
        <v>705</v>
      </c>
      <c r="H20" s="3" t="s">
        <v>730</v>
      </c>
      <c r="I20" s="3" t="s">
        <v>731</v>
      </c>
      <c r="J20" s="3" t="s">
        <v>710</v>
      </c>
      <c r="K20" s="3" t="s">
        <v>732</v>
      </c>
      <c r="L20" s="3" t="s">
        <v>709</v>
      </c>
      <c r="M20" s="3" t="s">
        <v>733</v>
      </c>
    </row>
    <row r="21" spans="3:13" ht="12.75" x14ac:dyDescent="0.2">
      <c r="C21" s="3" t="s">
        <v>734</v>
      </c>
      <c r="D21" s="3" t="s">
        <v>735</v>
      </c>
      <c r="E21" s="3" t="s">
        <v>735</v>
      </c>
      <c r="F21" s="3" t="s">
        <v>736</v>
      </c>
      <c r="G21" s="3" t="s">
        <v>736</v>
      </c>
      <c r="H21" s="3" t="s">
        <v>736</v>
      </c>
      <c r="I21" s="3" t="s">
        <v>736</v>
      </c>
      <c r="J21" s="3" t="s">
        <v>736</v>
      </c>
      <c r="K21" s="3" t="s">
        <v>737</v>
      </c>
      <c r="L21" s="3" t="s">
        <v>735</v>
      </c>
      <c r="M21" s="3" t="s">
        <v>735</v>
      </c>
    </row>
    <row r="22" spans="3:13" ht="12.75" x14ac:dyDescent="0.2">
      <c r="C22" s="3" t="s">
        <v>738</v>
      </c>
      <c r="D22" s="3" t="s">
        <v>739</v>
      </c>
      <c r="E22" s="3" t="s">
        <v>740</v>
      </c>
      <c r="F22" s="3" t="s">
        <v>741</v>
      </c>
      <c r="G22" s="3" t="s">
        <v>742</v>
      </c>
      <c r="H22" s="3" t="s">
        <v>743</v>
      </c>
      <c r="I22" s="3" t="s">
        <v>744</v>
      </c>
      <c r="J22" s="3" t="s">
        <v>745</v>
      </c>
      <c r="K22" s="3" t="s">
        <v>746</v>
      </c>
      <c r="L22" s="3" t="s">
        <v>747</v>
      </c>
      <c r="M22" s="3" t="s">
        <v>747</v>
      </c>
    </row>
    <row r="23" spans="3:13" ht="12.75" x14ac:dyDescent="0.2"/>
    <row r="24" spans="3:13" ht="12.75" x14ac:dyDescent="0.2">
      <c r="C24" s="3" t="s">
        <v>748</v>
      </c>
      <c r="D24" s="3" t="s">
        <v>749</v>
      </c>
      <c r="E24" s="3" t="s">
        <v>750</v>
      </c>
      <c r="F24" s="3" t="s">
        <v>751</v>
      </c>
      <c r="G24" s="3" t="s">
        <v>752</v>
      </c>
      <c r="H24" s="3" t="s">
        <v>753</v>
      </c>
      <c r="I24" s="3" t="s">
        <v>754</v>
      </c>
      <c r="J24" s="3" t="s">
        <v>755</v>
      </c>
      <c r="K24" s="3" t="s">
        <v>756</v>
      </c>
      <c r="L24" s="3" t="s">
        <v>757</v>
      </c>
      <c r="M24" s="3" t="s">
        <v>758</v>
      </c>
    </row>
    <row r="25" spans="3:13" ht="12.75" x14ac:dyDescent="0.2">
      <c r="C25" s="3" t="s">
        <v>759</v>
      </c>
      <c r="D25" s="3" t="s">
        <v>735</v>
      </c>
      <c r="E25" s="3" t="s">
        <v>735</v>
      </c>
      <c r="F25" s="3" t="s">
        <v>736</v>
      </c>
      <c r="G25" s="3" t="s">
        <v>736</v>
      </c>
      <c r="H25" s="3" t="s">
        <v>737</v>
      </c>
      <c r="I25" s="3" t="s">
        <v>760</v>
      </c>
      <c r="J25" s="3" t="s">
        <v>737</v>
      </c>
      <c r="K25" s="3" t="s">
        <v>760</v>
      </c>
      <c r="L25" s="3" t="s">
        <v>735</v>
      </c>
      <c r="M25" s="3" t="s">
        <v>736</v>
      </c>
    </row>
    <row r="26" spans="3:13" ht="12.75" x14ac:dyDescent="0.2">
      <c r="C26" s="3" t="s">
        <v>761</v>
      </c>
      <c r="D26" s="3" t="s">
        <v>762</v>
      </c>
      <c r="E26" s="3" t="s">
        <v>763</v>
      </c>
      <c r="F26" s="3" t="s">
        <v>764</v>
      </c>
      <c r="G26" s="3" t="s">
        <v>765</v>
      </c>
      <c r="H26" s="3" t="s">
        <v>766</v>
      </c>
      <c r="I26" s="3" t="s">
        <v>706</v>
      </c>
      <c r="J26" s="3" t="s">
        <v>767</v>
      </c>
      <c r="K26" s="3" t="s">
        <v>755</v>
      </c>
      <c r="L26" s="3" t="s">
        <v>768</v>
      </c>
      <c r="M26" s="3" t="s">
        <v>769</v>
      </c>
    </row>
    <row r="27" spans="3:13" ht="12.75" x14ac:dyDescent="0.2">
      <c r="C27" s="3" t="s">
        <v>770</v>
      </c>
      <c r="D27" s="3" t="s">
        <v>771</v>
      </c>
      <c r="E27" s="3" t="s">
        <v>772</v>
      </c>
      <c r="F27" s="3" t="s">
        <v>773</v>
      </c>
      <c r="G27" s="3" t="s">
        <v>774</v>
      </c>
      <c r="H27" s="3" t="s">
        <v>775</v>
      </c>
      <c r="I27" s="3" t="s">
        <v>776</v>
      </c>
      <c r="J27" s="3" t="s">
        <v>775</v>
      </c>
      <c r="K27" s="3" t="s">
        <v>777</v>
      </c>
      <c r="L27" s="3" t="s">
        <v>778</v>
      </c>
      <c r="M27" s="3" t="s">
        <v>779</v>
      </c>
    </row>
    <row r="28" spans="3:13" ht="12.75" x14ac:dyDescent="0.2"/>
    <row r="29" spans="3:13" ht="12.75" x14ac:dyDescent="0.2">
      <c r="C29" s="3" t="s">
        <v>780</v>
      </c>
      <c r="D29" s="3">
        <v>6.1</v>
      </c>
      <c r="E29" s="3">
        <v>6.1</v>
      </c>
      <c r="F29" s="3">
        <v>6.3</v>
      </c>
      <c r="G29" s="3">
        <v>5.9</v>
      </c>
      <c r="H29" s="3">
        <v>5.8</v>
      </c>
      <c r="I29" s="3">
        <v>5.5</v>
      </c>
      <c r="J29" s="3">
        <v>5.6</v>
      </c>
      <c r="K29" s="3">
        <v>5.4</v>
      </c>
      <c r="L29" s="3">
        <v>5.5</v>
      </c>
      <c r="M29" s="3">
        <v>5.5</v>
      </c>
    </row>
    <row r="30" spans="3:13" ht="12.75" x14ac:dyDescent="0.2">
      <c r="C30" s="3" t="s">
        <v>781</v>
      </c>
      <c r="D30" s="3">
        <v>3</v>
      </c>
      <c r="E30" s="3">
        <v>5</v>
      </c>
      <c r="F30" s="3">
        <v>5</v>
      </c>
      <c r="G30" s="3">
        <v>3</v>
      </c>
      <c r="H30" s="3">
        <v>5</v>
      </c>
      <c r="I30" s="3">
        <v>6</v>
      </c>
      <c r="J30" s="3">
        <v>6</v>
      </c>
      <c r="K30" s="3">
        <v>5</v>
      </c>
      <c r="L30" s="3">
        <v>7</v>
      </c>
      <c r="M30" s="3">
        <v>4</v>
      </c>
    </row>
    <row r="31" spans="3:13" ht="12.75" x14ac:dyDescent="0.2">
      <c r="C31" s="3" t="s">
        <v>782</v>
      </c>
      <c r="D31" s="3">
        <v>1.155</v>
      </c>
      <c r="E31" s="3">
        <v>2.04</v>
      </c>
      <c r="F31" s="3">
        <v>2.21</v>
      </c>
      <c r="G31" s="3">
        <v>2.25</v>
      </c>
      <c r="H31" s="3">
        <v>2.25</v>
      </c>
      <c r="I31" s="3">
        <v>1</v>
      </c>
      <c r="J31" s="3">
        <v>1</v>
      </c>
      <c r="K31" s="3">
        <v>1</v>
      </c>
      <c r="L31" s="3">
        <v>1</v>
      </c>
      <c r="M31" s="3">
        <v>1.08</v>
      </c>
    </row>
    <row r="32" spans="3:13" ht="12.75" x14ac:dyDescent="0.2">
      <c r="C32" s="3" t="s">
        <v>783</v>
      </c>
      <c r="D32" s="3" t="s">
        <v>784</v>
      </c>
      <c r="E32" s="3" t="s">
        <v>785</v>
      </c>
      <c r="F32" s="3" t="s">
        <v>786</v>
      </c>
      <c r="G32" s="3" t="s">
        <v>787</v>
      </c>
      <c r="H32" s="3" t="s">
        <v>788</v>
      </c>
      <c r="I32" s="3" t="s">
        <v>789</v>
      </c>
      <c r="J32" s="3" t="s">
        <v>790</v>
      </c>
      <c r="K32" s="3" t="s">
        <v>287</v>
      </c>
      <c r="L32" s="3" t="s">
        <v>791</v>
      </c>
      <c r="M32" s="3" t="s">
        <v>792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3E81-0019-4B50-8F3C-EDDFFC525597}">
  <dimension ref="A3:BJ22"/>
  <sheetViews>
    <sheetView showGridLines="0" tabSelected="1" workbookViewId="0">
      <selection activeCell="F10" sqref="F10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793</v>
      </c>
      <c r="C3" s="9"/>
      <c r="D3" s="9"/>
      <c r="E3" s="9"/>
      <c r="F3" s="9"/>
      <c r="H3" s="9" t="s">
        <v>794</v>
      </c>
      <c r="I3" s="9"/>
      <c r="J3" s="9"/>
      <c r="K3" s="9"/>
      <c r="L3" s="9"/>
      <c r="N3" s="11" t="s">
        <v>795</v>
      </c>
      <c r="O3" s="11"/>
      <c r="P3" s="11"/>
      <c r="Q3" s="11"/>
      <c r="R3" s="11"/>
      <c r="S3" s="11"/>
      <c r="T3" s="11"/>
      <c r="V3" s="9" t="s">
        <v>796</v>
      </c>
      <c r="W3" s="9"/>
      <c r="X3" s="9"/>
      <c r="Y3" s="9"/>
      <c r="AA3" s="9" t="s">
        <v>797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798</v>
      </c>
      <c r="C4" s="15" t="s">
        <v>799</v>
      </c>
      <c r="D4" s="14" t="s">
        <v>800</v>
      </c>
      <c r="E4" s="15" t="s">
        <v>801</v>
      </c>
      <c r="F4" s="14" t="s">
        <v>802</v>
      </c>
      <c r="H4" s="16" t="s">
        <v>803</v>
      </c>
      <c r="I4" s="17" t="s">
        <v>804</v>
      </c>
      <c r="J4" s="16" t="s">
        <v>805</v>
      </c>
      <c r="K4" s="17" t="s">
        <v>806</v>
      </c>
      <c r="L4" s="16" t="s">
        <v>807</v>
      </c>
      <c r="N4" s="18" t="s">
        <v>808</v>
      </c>
      <c r="O4" s="19" t="s">
        <v>809</v>
      </c>
      <c r="P4" s="18" t="s">
        <v>810</v>
      </c>
      <c r="Q4" s="19" t="s">
        <v>811</v>
      </c>
      <c r="R4" s="18" t="s">
        <v>812</v>
      </c>
      <c r="S4" s="19" t="s">
        <v>813</v>
      </c>
      <c r="T4" s="18" t="s">
        <v>814</v>
      </c>
      <c r="V4" s="19" t="s">
        <v>815</v>
      </c>
      <c r="W4" s="18" t="s">
        <v>816</v>
      </c>
      <c r="X4" s="19" t="s">
        <v>817</v>
      </c>
      <c r="Y4" s="18" t="s">
        <v>818</v>
      </c>
      <c r="AA4" s="20" t="s">
        <v>440</v>
      </c>
      <c r="AB4" s="21" t="s">
        <v>703</v>
      </c>
      <c r="AC4" s="20" t="s">
        <v>714</v>
      </c>
      <c r="AD4" s="21" t="s">
        <v>729</v>
      </c>
      <c r="AE4" s="20" t="s">
        <v>734</v>
      </c>
      <c r="AF4" s="21" t="s">
        <v>738</v>
      </c>
      <c r="AG4" s="20" t="s">
        <v>748</v>
      </c>
      <c r="AH4" s="21" t="s">
        <v>759</v>
      </c>
      <c r="AI4" s="20" t="s">
        <v>782</v>
      </c>
      <c r="AJ4" s="22"/>
      <c r="AK4" s="21" t="s">
        <v>780</v>
      </c>
      <c r="AL4" s="20" t="s">
        <v>781</v>
      </c>
    </row>
    <row r="5" spans="1:62" ht="63" x14ac:dyDescent="0.2">
      <c r="A5" s="23" t="s">
        <v>819</v>
      </c>
      <c r="B5" s="18" t="s">
        <v>820</v>
      </c>
      <c r="C5" s="24" t="s">
        <v>821</v>
      </c>
      <c r="D5" s="25" t="s">
        <v>822</v>
      </c>
      <c r="E5" s="19" t="s">
        <v>823</v>
      </c>
      <c r="F5" s="18" t="s">
        <v>820</v>
      </c>
      <c r="H5" s="19" t="s">
        <v>824</v>
      </c>
      <c r="I5" s="18" t="s">
        <v>825</v>
      </c>
      <c r="J5" s="19" t="s">
        <v>826</v>
      </c>
      <c r="K5" s="18" t="s">
        <v>827</v>
      </c>
      <c r="L5" s="19" t="s">
        <v>828</v>
      </c>
      <c r="N5" s="18" t="s">
        <v>829</v>
      </c>
      <c r="O5" s="19" t="s">
        <v>830</v>
      </c>
      <c r="P5" s="18" t="s">
        <v>831</v>
      </c>
      <c r="Q5" s="19" t="s">
        <v>832</v>
      </c>
      <c r="R5" s="18" t="s">
        <v>833</v>
      </c>
      <c r="S5" s="19" t="s">
        <v>834</v>
      </c>
      <c r="T5" s="18" t="s">
        <v>835</v>
      </c>
      <c r="V5" s="19" t="s">
        <v>836</v>
      </c>
      <c r="W5" s="18" t="s">
        <v>837</v>
      </c>
      <c r="X5" s="19" t="s">
        <v>838</v>
      </c>
      <c r="Y5" s="18" t="s">
        <v>839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0.28282141468575095</v>
      </c>
      <c r="C7" s="31">
        <f>(sheet!D18-sheet!D15)/sheet!D35</f>
        <v>0.27633841785943558</v>
      </c>
      <c r="D7" s="31">
        <f>sheet!D12/sheet!D35</f>
        <v>0.23703897935748711</v>
      </c>
      <c r="E7" s="31">
        <f>Sheet2!D20/sheet!D35</f>
        <v>0.30761593894951944</v>
      </c>
      <c r="F7" s="31">
        <f>sheet!D18/sheet!D35</f>
        <v>0.28282141468575095</v>
      </c>
      <c r="G7" s="29"/>
      <c r="H7" s="32">
        <f>Sheet1!D33/sheet!D51</f>
        <v>0.10235725053507751</v>
      </c>
      <c r="I7" s="32">
        <f>Sheet1!D33/Sheet1!D12</f>
        <v>0.74458093759920985</v>
      </c>
      <c r="J7" s="32">
        <f>Sheet1!D12/sheet!D27</f>
        <v>7.6545437884544279E-2</v>
      </c>
      <c r="K7" s="32">
        <f>Sheet1!D30/sheet!D27</f>
        <v>5.6994273909016055E-2</v>
      </c>
      <c r="L7" s="32">
        <f>Sheet1!D38</f>
        <v>6.79</v>
      </c>
      <c r="M7" s="29"/>
      <c r="N7" s="32">
        <f>sheet!D40/sheet!D27</f>
        <v>0.44318283647640283</v>
      </c>
      <c r="O7" s="32">
        <f>sheet!D51/sheet!D27</f>
        <v>0.55681716352359722</v>
      </c>
      <c r="P7" s="32">
        <f>sheet!D40/sheet!D51</f>
        <v>0.79592165168166784</v>
      </c>
      <c r="Q7" s="31">
        <f>Sheet1!D24/Sheet1!D26</f>
        <v>-4.6667454795199168</v>
      </c>
      <c r="R7" s="31">
        <f>ABS(Sheet2!D20/(Sheet1!D26+Sheet2!D30))</f>
        <v>1.1605141254886444</v>
      </c>
      <c r="S7" s="31">
        <f>sheet!D40/Sheet1!D43</f>
        <v>10.763969554507186</v>
      </c>
      <c r="T7" s="31">
        <f>Sheet2!D20/sheet!D40</f>
        <v>6.4774018043828999E-2</v>
      </c>
      <c r="V7" s="31">
        <f>ABS(Sheet1!D15/sheet!D15)</f>
        <v>47.2510460251046</v>
      </c>
      <c r="W7" s="31">
        <f>Sheet1!D12/sheet!D14</f>
        <v>94.124092135297786</v>
      </c>
      <c r="X7" s="31">
        <f>Sheet1!D12/sheet!D27</f>
        <v>7.6545437884544279E-2</v>
      </c>
      <c r="Y7" s="31">
        <f>Sheet1!D12/(sheet!D18-sheet!D35)</f>
        <v>-1.1437130127159352</v>
      </c>
      <c r="AA7" s="17" t="str">
        <f>Sheet1!D43</f>
        <v>243,977</v>
      </c>
      <c r="AB7" s="17" t="str">
        <f>Sheet3!D17</f>
        <v>21.5x</v>
      </c>
      <c r="AC7" s="17" t="str">
        <f>Sheet3!D18</f>
        <v>21.9x</v>
      </c>
      <c r="AD7" s="17" t="str">
        <f>Sheet3!D20</f>
        <v>22.0x</v>
      </c>
      <c r="AE7" s="17" t="str">
        <f>Sheet3!D21</f>
        <v>0.9x</v>
      </c>
      <c r="AF7" s="17" t="str">
        <f>Sheet3!D22</f>
        <v>11.7x</v>
      </c>
      <c r="AG7" s="17" t="str">
        <f>Sheet3!D24</f>
        <v>7.7x</v>
      </c>
      <c r="AH7" s="17" t="str">
        <f>Sheet3!D25</f>
        <v>0.9x</v>
      </c>
      <c r="AI7" s="17">
        <f>Sheet3!D31</f>
        <v>1.155</v>
      </c>
      <c r="AK7" s="17">
        <f>Sheet3!D29</f>
        <v>6.1</v>
      </c>
      <c r="AL7" s="17">
        <f>Sheet3!D30</f>
        <v>3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0.26690173306785664</v>
      </c>
      <c r="C8" s="34">
        <f>(sheet!E18-sheet!E15)/sheet!E35</f>
        <v>0.26114938187033043</v>
      </c>
      <c r="D8" s="34">
        <f>sheet!E12/sheet!E35</f>
        <v>0.22337816987522169</v>
      </c>
      <c r="E8" s="34">
        <f>Sheet2!E20/sheet!E35</f>
        <v>0.2778030307880433</v>
      </c>
      <c r="F8" s="34">
        <f>sheet!E18/sheet!E35</f>
        <v>0.26690173306785664</v>
      </c>
      <c r="G8" s="29"/>
      <c r="H8" s="35">
        <f>Sheet1!E33/sheet!E51</f>
        <v>7.3493711115108218E-2</v>
      </c>
      <c r="I8" s="35">
        <f>Sheet1!E33/Sheet1!E12</f>
        <v>0.52148675633128716</v>
      </c>
      <c r="J8" s="35">
        <f>Sheet1!E12/sheet!E27</f>
        <v>7.924868273314975E-2</v>
      </c>
      <c r="K8" s="35">
        <f>Sheet1!E30/sheet!E27</f>
        <v>4.1327138502037543E-2</v>
      </c>
      <c r="L8" s="35">
        <f>Sheet1!E38</f>
        <v>4.93</v>
      </c>
      <c r="M8" s="29"/>
      <c r="N8" s="35">
        <f>sheet!E40/sheet!E27</f>
        <v>0.4376778927749389</v>
      </c>
      <c r="O8" s="35">
        <f>sheet!E51/sheet!E27</f>
        <v>0.56232210722506115</v>
      </c>
      <c r="P8" s="35">
        <f>sheet!E40/sheet!E51</f>
        <v>0.7783401846581941</v>
      </c>
      <c r="Q8" s="34">
        <f>Sheet1!E24/Sheet1!E26</f>
        <v>-3.5620644291507659</v>
      </c>
      <c r="R8" s="34">
        <f>ABS(Sheet2!E20/(Sheet1!E26+Sheet2!E30))</f>
        <v>1.2491040200354073</v>
      </c>
      <c r="S8" s="34">
        <f>sheet!E40/Sheet1!E43</f>
        <v>10.444058612683964</v>
      </c>
      <c r="T8" s="34">
        <f>Sheet2!E20/sheet!E40</f>
        <v>6.640810175168356E-2</v>
      </c>
      <c r="U8" s="12"/>
      <c r="V8" s="34">
        <f>ABS(Sheet1!E15/sheet!E15)</f>
        <v>50.537562604340565</v>
      </c>
      <c r="W8" s="34">
        <f>Sheet1!E12/sheet!E14</f>
        <v>67.916905855338698</v>
      </c>
      <c r="X8" s="34">
        <f>Sheet1!E12/sheet!E27</f>
        <v>7.924868273314975E-2</v>
      </c>
      <c r="Y8" s="34">
        <f>Sheet1!E12/(sheet!E18-sheet!E35)</f>
        <v>-1.0332160923605607</v>
      </c>
      <c r="Z8" s="12"/>
      <c r="AA8" s="36" t="str">
        <f>Sheet1!E43</f>
        <v>250,253</v>
      </c>
      <c r="AB8" s="36" t="str">
        <f>Sheet3!E17</f>
        <v>21.3x</v>
      </c>
      <c r="AC8" s="36" t="str">
        <f>Sheet3!E18</f>
        <v>21.7x</v>
      </c>
      <c r="AD8" s="36" t="str">
        <f>Sheet3!E20</f>
        <v>22.0x</v>
      </c>
      <c r="AE8" s="36" t="str">
        <f>Sheet3!E21</f>
        <v>0.9x</v>
      </c>
      <c r="AF8" s="36" t="str">
        <f>Sheet3!E22</f>
        <v>11.2x</v>
      </c>
      <c r="AG8" s="36" t="str">
        <f>Sheet3!E24</f>
        <v>13.3x</v>
      </c>
      <c r="AH8" s="36" t="str">
        <f>Sheet3!E25</f>
        <v>0.9x</v>
      </c>
      <c r="AI8" s="36">
        <f>Sheet3!E31</f>
        <v>2.04</v>
      </c>
      <c r="AK8" s="36">
        <f>Sheet3!E29</f>
        <v>6.1</v>
      </c>
      <c r="AL8" s="36">
        <f>Sheet3!E30</f>
        <v>5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0.6172059467061678</v>
      </c>
      <c r="C9" s="31">
        <f>(sheet!F18-sheet!F15)/sheet!F35</f>
        <v>0.60778463432156493</v>
      </c>
      <c r="D9" s="31">
        <f>sheet!F12/sheet!F35</f>
        <v>0.5546452499128306</v>
      </c>
      <c r="E9" s="31">
        <f>Sheet2!F20/sheet!F35</f>
        <v>0.40301500717245964</v>
      </c>
      <c r="F9" s="31">
        <f>sheet!F18/sheet!F35</f>
        <v>0.6172059467061678</v>
      </c>
      <c r="G9" s="29"/>
      <c r="H9" s="32">
        <f>Sheet1!F33/sheet!F51</f>
        <v>8.9848502120073327E-3</v>
      </c>
      <c r="I9" s="32">
        <f>Sheet1!F33/Sheet1!F12</f>
        <v>6.0586204289422615E-2</v>
      </c>
      <c r="J9" s="32">
        <f>Sheet1!F12/sheet!F27</f>
        <v>8.1618254316795008E-2</v>
      </c>
      <c r="K9" s="32">
        <f>Sheet1!F30/sheet!F27</f>
        <v>4.9449402297833912E-3</v>
      </c>
      <c r="L9" s="32">
        <f>Sheet1!F38</f>
        <v>0.61</v>
      </c>
      <c r="M9" s="29"/>
      <c r="N9" s="32">
        <f>sheet!F40/sheet!F27</f>
        <v>0.44963576319002124</v>
      </c>
      <c r="O9" s="32">
        <f>sheet!F51/sheet!F27</f>
        <v>0.5503642368099787</v>
      </c>
      <c r="P9" s="32">
        <f>sheet!F40/sheet!F51</f>
        <v>0.81697852643224078</v>
      </c>
      <c r="Q9" s="31">
        <f>Sheet1!F24/Sheet1!F26</f>
        <v>-1.3404006091132716</v>
      </c>
      <c r="R9" s="31">
        <f>ABS(Sheet2!F20/(Sheet1!F26+Sheet2!F30))</f>
        <v>0.96165550821667678</v>
      </c>
      <c r="S9" s="31">
        <f>sheet!F40/Sheet1!F43</f>
        <v>10.161358926184896</v>
      </c>
      <c r="T9" s="31">
        <f>Sheet2!F20/sheet!F40</f>
        <v>6.5655040745620452E-2</v>
      </c>
      <c r="V9" s="31">
        <f>ABS(Sheet1!F15/sheet!F15)</f>
        <v>45.068554396423252</v>
      </c>
      <c r="W9" s="31">
        <f>Sheet1!F12/sheet!F14</f>
        <v>96.230396119644297</v>
      </c>
      <c r="X9" s="31">
        <f>Sheet1!F12/sheet!F27</f>
        <v>8.1618254316795008E-2</v>
      </c>
      <c r="Y9" s="31">
        <f>Sheet1!F12/(sheet!F18-sheet!F35)</f>
        <v>-2.9108137352594161</v>
      </c>
      <c r="AA9" s="17" t="str">
        <f>Sheet1!F43</f>
        <v>258,145</v>
      </c>
      <c r="AB9" s="17" t="str">
        <f>Sheet3!F17</f>
        <v>17.7x</v>
      </c>
      <c r="AC9" s="17" t="str">
        <f>Sheet3!F18</f>
        <v>17.7x</v>
      </c>
      <c r="AD9" s="17" t="str">
        <f>Sheet3!F20</f>
        <v>18.2x</v>
      </c>
      <c r="AE9" s="17" t="str">
        <f>Sheet3!F21</f>
        <v>0.8x</v>
      </c>
      <c r="AF9" s="17" t="str">
        <f>Sheet3!F22</f>
        <v>9.3x</v>
      </c>
      <c r="AG9" s="17" t="str">
        <f>Sheet3!F24</f>
        <v>-22.4x</v>
      </c>
      <c r="AH9" s="17" t="str">
        <f>Sheet3!F25</f>
        <v>0.8x</v>
      </c>
      <c r="AI9" s="17">
        <f>Sheet3!F31</f>
        <v>2.21</v>
      </c>
      <c r="AK9" s="17">
        <f>Sheet3!F29</f>
        <v>6.3</v>
      </c>
      <c r="AL9" s="17">
        <f>Sheet3!F30</f>
        <v>5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0.30691553539214794</v>
      </c>
      <c r="C10" s="34">
        <f>(sheet!G18-sheet!G15)/sheet!G35</f>
        <v>0.28993299867677635</v>
      </c>
      <c r="D10" s="34">
        <f>sheet!G12/sheet!G35</f>
        <v>0.23127708582750484</v>
      </c>
      <c r="E10" s="34">
        <f>Sheet2!G20/sheet!G35</f>
        <v>0.31198905948438621</v>
      </c>
      <c r="F10" s="34">
        <f>sheet!G18/sheet!G35</f>
        <v>0.30691553539214794</v>
      </c>
      <c r="G10" s="29"/>
      <c r="H10" s="35">
        <f>Sheet1!G33/sheet!G51</f>
        <v>-1.9011564154596056E-2</v>
      </c>
      <c r="I10" s="35">
        <f>Sheet1!G33/Sheet1!G12</f>
        <v>-0.13088874001358108</v>
      </c>
      <c r="J10" s="35">
        <f>Sheet1!G12/sheet!G27</f>
        <v>7.6074786088094315E-2</v>
      </c>
      <c r="K10" s="35">
        <f>Sheet1!G30/sheet!G27</f>
        <v>-9.9573328978733704E-3</v>
      </c>
      <c r="L10" s="35">
        <f>Sheet1!G38</f>
        <v>-1.24</v>
      </c>
      <c r="M10" s="29"/>
      <c r="N10" s="35">
        <f>sheet!G40/sheet!G27</f>
        <v>0.47624862336925705</v>
      </c>
      <c r="O10" s="35">
        <f>sheet!G51/sheet!G27</f>
        <v>0.523751376630743</v>
      </c>
      <c r="P10" s="35">
        <f>sheet!G40/sheet!G51</f>
        <v>0.90930285746059913</v>
      </c>
      <c r="Q10" s="34">
        <f>Sheet1!G24/Sheet1!G26</f>
        <v>-0.32199825129380627</v>
      </c>
      <c r="R10" s="34">
        <f>ABS(Sheet2!G20/(Sheet1!G26+Sheet2!G30))</f>
        <v>0.68236897445844136</v>
      </c>
      <c r="S10" s="34">
        <f>sheet!G40/Sheet1!G43</f>
        <v>12.562848676629292</v>
      </c>
      <c r="T10" s="34">
        <f>Sheet2!G20/sheet!G40</f>
        <v>4.8661337301359082E-2</v>
      </c>
      <c r="U10" s="12"/>
      <c r="V10" s="34">
        <f>ABS(Sheet1!G15/sheet!G15)</f>
        <v>25.525216435344234</v>
      </c>
      <c r="W10" s="34">
        <f>Sheet1!G12/sheet!G14</f>
        <v>83.099034273811782</v>
      </c>
      <c r="X10" s="34">
        <f>Sheet1!G12/sheet!G27</f>
        <v>7.6074786088094315E-2</v>
      </c>
      <c r="Y10" s="34">
        <f>Sheet1!G12/(sheet!G18-sheet!G35)</f>
        <v>-1.4776656138673203</v>
      </c>
      <c r="Z10" s="12"/>
      <c r="AA10" s="36" t="str">
        <f>Sheet1!G43</f>
        <v>218,684</v>
      </c>
      <c r="AB10" s="36" t="str">
        <f>Sheet3!G17</f>
        <v>20.5x</v>
      </c>
      <c r="AC10" s="36" t="str">
        <f>Sheet3!G18</f>
        <v>21.0x</v>
      </c>
      <c r="AD10" s="36" t="str">
        <f>Sheet3!G20</f>
        <v>21.3x</v>
      </c>
      <c r="AE10" s="36" t="str">
        <f>Sheet3!G21</f>
        <v>0.8x</v>
      </c>
      <c r="AF10" s="36" t="str">
        <f>Sheet3!G22</f>
        <v>10.7x</v>
      </c>
      <c r="AG10" s="36" t="str">
        <f>Sheet3!G24</f>
        <v>15.8x</v>
      </c>
      <c r="AH10" s="36" t="str">
        <f>Sheet3!G25</f>
        <v>0.8x</v>
      </c>
      <c r="AI10" s="36">
        <f>Sheet3!G31</f>
        <v>2.25</v>
      </c>
      <c r="AK10" s="36">
        <f>Sheet3!G29</f>
        <v>5.9</v>
      </c>
      <c r="AL10" s="36">
        <f>Sheet3!G30</f>
        <v>3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0.30783717224395191</v>
      </c>
      <c r="C11" s="31">
        <f>(sheet!H18-sheet!H15)/sheet!H35</f>
        <v>0.26559921375474715</v>
      </c>
      <c r="D11" s="31">
        <f>sheet!H12/sheet!H35</f>
        <v>0.20120265982678745</v>
      </c>
      <c r="E11" s="31">
        <f>Sheet2!H20/sheet!H35</f>
        <v>0.28990805361692701</v>
      </c>
      <c r="F11" s="31">
        <f>sheet!H18/sheet!H35</f>
        <v>0.30783717224395191</v>
      </c>
      <c r="G11" s="29"/>
      <c r="H11" s="32">
        <f>Sheet1!H33/sheet!H51</f>
        <v>1.922953566404163E-2</v>
      </c>
      <c r="I11" s="32">
        <f>Sheet1!H33/Sheet1!H12</f>
        <v>0.13538538656880872</v>
      </c>
      <c r="J11" s="32">
        <f>Sheet1!H12/sheet!H27</f>
        <v>7.210922281471252E-2</v>
      </c>
      <c r="K11" s="32">
        <f>Sheet1!H30/sheet!H27</f>
        <v>9.762535005946215E-3</v>
      </c>
      <c r="L11" s="32">
        <f>Sheet1!H38</f>
        <v>1.24</v>
      </c>
      <c r="M11" s="29"/>
      <c r="N11" s="32">
        <f>sheet!H40/sheet!H27</f>
        <v>0.49231561403733115</v>
      </c>
      <c r="O11" s="32">
        <f>sheet!H51/sheet!H27</f>
        <v>0.50768438596266885</v>
      </c>
      <c r="P11" s="32">
        <f>sheet!H40/sheet!H51</f>
        <v>0.96972770415974974</v>
      </c>
      <c r="Q11" s="31">
        <f>Sheet1!H24/Sheet1!H26</f>
        <v>-1.6692629688793537</v>
      </c>
      <c r="R11" s="31">
        <f>ABS(Sheet2!H20/(Sheet1!H26+Sheet2!H30))</f>
        <v>0.57114157806379406</v>
      </c>
      <c r="S11" s="31">
        <f>sheet!H40/Sheet1!H43</f>
        <v>15.755440120479298</v>
      </c>
      <c r="T11" s="31">
        <f>Sheet2!H20/sheet!H40</f>
        <v>3.5346885229550595E-2</v>
      </c>
      <c r="V11" s="31">
        <f>ABS(Sheet1!H15/sheet!H15)</f>
        <v>13.910087424344317</v>
      </c>
      <c r="W11" s="31">
        <f>Sheet1!H12/sheet!H14</f>
        <v>81.051360674587968</v>
      </c>
      <c r="X11" s="31">
        <f>Sheet1!H12/sheet!H27</f>
        <v>7.210922281471252E-2</v>
      </c>
      <c r="Y11" s="31">
        <f>Sheet1!H12/(sheet!H18-sheet!H35)</f>
        <v>-1.7355936933165899</v>
      </c>
      <c r="AA11" s="17" t="str">
        <f>Sheet1!H43</f>
        <v>183,268</v>
      </c>
      <c r="AB11" s="17" t="str">
        <f>Sheet3!H17</f>
        <v>24.9x</v>
      </c>
      <c r="AC11" s="17" t="str">
        <f>Sheet3!H18</f>
        <v>25.6x</v>
      </c>
      <c r="AD11" s="17" t="str">
        <f>Sheet3!H20</f>
        <v>24.0x</v>
      </c>
      <c r="AE11" s="17" t="str">
        <f>Sheet3!H21</f>
        <v>0.8x</v>
      </c>
      <c r="AF11" s="17" t="str">
        <f>Sheet3!H22</f>
        <v>11.0x</v>
      </c>
      <c r="AG11" s="17" t="str">
        <f>Sheet3!H24</f>
        <v>49.3x</v>
      </c>
      <c r="AH11" s="17" t="str">
        <f>Sheet3!H25</f>
        <v>0.7x</v>
      </c>
      <c r="AI11" s="17">
        <f>Sheet3!H31</f>
        <v>2.25</v>
      </c>
      <c r="AK11" s="17">
        <f>Sheet3!H29</f>
        <v>5.8</v>
      </c>
      <c r="AL11" s="17">
        <f>Sheet3!H30</f>
        <v>5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0.11075680209108178</v>
      </c>
      <c r="C12" s="34">
        <f>(sheet!I18-sheet!I15)/sheet!I35</f>
        <v>9.5947936331064243E-2</v>
      </c>
      <c r="D12" s="34">
        <f>sheet!I12/sheet!I35</f>
        <v>5.6434907077849532E-2</v>
      </c>
      <c r="E12" s="34">
        <f>Sheet2!I20/sheet!I35</f>
        <v>0.15900045342334626</v>
      </c>
      <c r="F12" s="34">
        <f>sheet!I18/sheet!I35</f>
        <v>0.11075680209108178</v>
      </c>
      <c r="G12" s="29"/>
      <c r="H12" s="35">
        <f>Sheet1!I33/sheet!I51</f>
        <v>6.1790682464015402E-2</v>
      </c>
      <c r="I12" s="35">
        <f>Sheet1!I33/Sheet1!I12</f>
        <v>0.44453034402783148</v>
      </c>
      <c r="J12" s="35">
        <f>Sheet1!I12/sheet!I27</f>
        <v>7.1142498941331858E-2</v>
      </c>
      <c r="K12" s="35">
        <f>Sheet1!I30/sheet!I27</f>
        <v>3.1624999529389887E-2</v>
      </c>
      <c r="L12" s="35">
        <f>Sheet1!I38</f>
        <v>4.17</v>
      </c>
      <c r="M12" s="29"/>
      <c r="N12" s="35">
        <f>sheet!I40/sheet!I27</f>
        <v>0.48819145106857958</v>
      </c>
      <c r="O12" s="35">
        <f>sheet!I51/sheet!I27</f>
        <v>0.51180854893142036</v>
      </c>
      <c r="P12" s="35">
        <f>sheet!I40/sheet!I51</f>
        <v>0.95385560105990852</v>
      </c>
      <c r="Q12" s="34">
        <f>Sheet1!I24/Sheet1!I26</f>
        <v>-3.3977241704514434</v>
      </c>
      <c r="R12" s="34">
        <f>ABS(Sheet2!I20/(Sheet1!I26+Sheet2!I30))</f>
        <v>0.61817113427006098</v>
      </c>
      <c r="S12" s="34">
        <f>sheet!I40/Sheet1!I43</f>
        <v>15.812387334846139</v>
      </c>
      <c r="T12" s="34">
        <f>Sheet2!I20/sheet!I40</f>
        <v>3.5979004870564234E-2</v>
      </c>
      <c r="U12" s="12"/>
      <c r="V12" s="34">
        <f>ABS(Sheet1!I15/sheet!I15)</f>
        <v>20.7333400040024</v>
      </c>
      <c r="W12" s="34">
        <f>Sheet1!I12/sheet!I14</f>
        <v>52.918056739315716</v>
      </c>
      <c r="X12" s="34">
        <f>Sheet1!I12/sheet!I27</f>
        <v>7.1142498941331858E-2</v>
      </c>
      <c r="Y12" s="34">
        <f>Sheet1!I12/(sheet!I18-sheet!I35)</f>
        <v>-0.72421515696860628</v>
      </c>
      <c r="Z12" s="12"/>
      <c r="AA12" s="36" t="str">
        <f>Sheet1!I43</f>
        <v>188,612</v>
      </c>
      <c r="AB12" s="36" t="str">
        <f>Sheet3!I17</f>
        <v>24.6x</v>
      </c>
      <c r="AC12" s="36" t="str">
        <f>Sheet3!I18</f>
        <v>25.4x</v>
      </c>
      <c r="AD12" s="36" t="str">
        <f>Sheet3!I20</f>
        <v>30.4x</v>
      </c>
      <c r="AE12" s="36" t="str">
        <f>Sheet3!I21</f>
        <v>0.8x</v>
      </c>
      <c r="AF12" s="36" t="str">
        <f>Sheet3!I22</f>
        <v>10.6x</v>
      </c>
      <c r="AG12" s="36" t="str">
        <f>Sheet3!I24</f>
        <v>19.1x</v>
      </c>
      <c r="AH12" s="36" t="str">
        <f>Sheet3!I25</f>
        <v>0.6x</v>
      </c>
      <c r="AI12" s="36">
        <f>Sheet3!I31</f>
        <v>1</v>
      </c>
      <c r="AK12" s="36">
        <f>Sheet3!I29</f>
        <v>5.5</v>
      </c>
      <c r="AL12" s="36">
        <f>Sheet3!I30</f>
        <v>6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0.13674642014387853</v>
      </c>
      <c r="C13" s="31">
        <f>(sheet!J18-sheet!J15)/sheet!J35</f>
        <v>0.11850664759470311</v>
      </c>
      <c r="D13" s="31">
        <f>sheet!J12/sheet!J35</f>
        <v>7.7625540537855864E-2</v>
      </c>
      <c r="E13" s="31">
        <f>Sheet2!J20/sheet!J35</f>
        <v>0.35482461077963273</v>
      </c>
      <c r="F13" s="31">
        <f>sheet!J18/sheet!J35</f>
        <v>0.13674642014387853</v>
      </c>
      <c r="G13" s="29"/>
      <c r="H13" s="32">
        <f>Sheet1!J33/sheet!J51</f>
        <v>1.1154710228010732E-2</v>
      </c>
      <c r="I13" s="32">
        <f>Sheet1!J33/Sheet1!J12</f>
        <v>7.638920918137633E-2</v>
      </c>
      <c r="J13" s="32">
        <f>Sheet1!J12/sheet!J27</f>
        <v>7.2543840529833745E-2</v>
      </c>
      <c r="K13" s="32">
        <f>Sheet1!J30/sheet!J27</f>
        <v>5.5415666090538754E-3</v>
      </c>
      <c r="L13" s="32">
        <f>Sheet1!J38</f>
        <v>0.75</v>
      </c>
      <c r="M13" s="29"/>
      <c r="N13" s="32">
        <f>sheet!J40/sheet!J27</f>
        <v>0.50320837603307889</v>
      </c>
      <c r="O13" s="32">
        <f>sheet!J51/sheet!J27</f>
        <v>0.49679162396692106</v>
      </c>
      <c r="P13" s="32">
        <f>sheet!J40/sheet!J51</f>
        <v>1.0129163853748571</v>
      </c>
      <c r="Q13" s="31">
        <f>Sheet1!J24/Sheet1!J26</f>
        <v>-1.3858023991473729</v>
      </c>
      <c r="R13" s="31">
        <f>ABS(Sheet2!J20/(Sheet1!J26+Sheet2!J30))</f>
        <v>0.8187513688896586</v>
      </c>
      <c r="S13" s="31">
        <f>sheet!J40/Sheet1!J43</f>
        <v>14.574997115761786</v>
      </c>
      <c r="T13" s="31">
        <f>Sheet2!J20/sheet!J40</f>
        <v>5.0894951095975118E-2</v>
      </c>
      <c r="V13" s="31">
        <f>ABS(Sheet1!J15/sheet!J15)</f>
        <v>23.783129613941668</v>
      </c>
      <c r="W13" s="31">
        <f>Sheet1!J12/sheet!J14</f>
        <v>104.19061784897025</v>
      </c>
      <c r="X13" s="31">
        <f>Sheet1!J12/sheet!J27</f>
        <v>7.2543840529833745E-2</v>
      </c>
      <c r="Y13" s="31">
        <f>Sheet1!J12/(sheet!J18-sheet!J35)</f>
        <v>-1.1642689837165534</v>
      </c>
      <c r="AA13" s="17" t="str">
        <f>Sheet1!J43</f>
        <v>216,695</v>
      </c>
      <c r="AB13" s="17" t="str">
        <f>Sheet3!J17</f>
        <v>24.5x</v>
      </c>
      <c r="AC13" s="17" t="str">
        <f>Sheet3!J18</f>
        <v>25.5x</v>
      </c>
      <c r="AD13" s="17" t="str">
        <f>Sheet3!J20</f>
        <v>24.5x</v>
      </c>
      <c r="AE13" s="17" t="str">
        <f>Sheet3!J21</f>
        <v>0.8x</v>
      </c>
      <c r="AF13" s="17" t="str">
        <f>Sheet3!J22</f>
        <v>11.5x</v>
      </c>
      <c r="AG13" s="17" t="str">
        <f>Sheet3!J24</f>
        <v>12.0x</v>
      </c>
      <c r="AH13" s="17" t="str">
        <f>Sheet3!J25</f>
        <v>0.7x</v>
      </c>
      <c r="AI13" s="17">
        <f>Sheet3!J31</f>
        <v>1</v>
      </c>
      <c r="AK13" s="17">
        <f>Sheet3!J29</f>
        <v>5.6</v>
      </c>
      <c r="AL13" s="17">
        <f>Sheet3!J30</f>
        <v>6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0.15722561093987764</v>
      </c>
      <c r="C14" s="34">
        <f>(sheet!K18-sheet!K15)/sheet!K35</f>
        <v>0.14531651280306629</v>
      </c>
      <c r="D14" s="34">
        <f>sheet!K12/sheet!K35</f>
        <v>9.7920483981606632E-2</v>
      </c>
      <c r="E14" s="34">
        <f>Sheet2!K20/sheet!K35</f>
        <v>0.26085195998128863</v>
      </c>
      <c r="F14" s="34">
        <f>sheet!K18/sheet!K35</f>
        <v>0.15722561093987764</v>
      </c>
      <c r="G14" s="29"/>
      <c r="H14" s="35">
        <f>Sheet1!K33/sheet!K51</f>
        <v>-6.8584216163749129E-2</v>
      </c>
      <c r="I14" s="35">
        <f>Sheet1!K33/Sheet1!K12</f>
        <v>-0.42373467476566462</v>
      </c>
      <c r="J14" s="35">
        <f>Sheet1!K12/sheet!K27</f>
        <v>7.6226508511162222E-2</v>
      </c>
      <c r="K14" s="35">
        <f>Sheet1!K30/sheet!K27</f>
        <v>-3.2299814792499486E-2</v>
      </c>
      <c r="L14" s="35">
        <f>Sheet1!K38</f>
        <v>-4.24</v>
      </c>
      <c r="M14" s="29"/>
      <c r="N14" s="35">
        <f>sheet!K40/sheet!K27</f>
        <v>0.52904885993911988</v>
      </c>
      <c r="O14" s="35">
        <f>sheet!K51/sheet!K27</f>
        <v>0.47095114006088007</v>
      </c>
      <c r="P14" s="35">
        <f>sheet!K40/sheet!K51</f>
        <v>1.1233625209416194</v>
      </c>
      <c r="Q14" s="34">
        <f>Sheet1!K24/Sheet1!K26</f>
        <v>1.153969570627142</v>
      </c>
      <c r="R14" s="34">
        <f>ABS(Sheet2!K20/(Sheet1!K26+Sheet2!K30))</f>
        <v>0.61924074634923565</v>
      </c>
      <c r="S14" s="34">
        <f>sheet!K40/Sheet1!K43</f>
        <v>13.936044957001027</v>
      </c>
      <c r="T14" s="34">
        <f>Sheet2!K20/sheet!K40</f>
        <v>4.3660823292209473E-2</v>
      </c>
      <c r="U14" s="12"/>
      <c r="V14" s="34">
        <f>ABS(Sheet1!K15/sheet!K15)</f>
        <v>30.496506753609687</v>
      </c>
      <c r="W14" s="34">
        <f>Sheet1!K12/sheet!K14</f>
        <v>152.79684936002624</v>
      </c>
      <c r="X14" s="34">
        <f>Sheet1!K12/sheet!K27</f>
        <v>7.6226508511162222E-2</v>
      </c>
      <c r="Y14" s="34">
        <f>Sheet1!K12/(sheet!K18-sheet!K35)</f>
        <v>-1.0214123366651162</v>
      </c>
      <c r="Z14" s="12"/>
      <c r="AA14" s="36" t="str">
        <f>Sheet1!K43</f>
        <v>231,866</v>
      </c>
      <c r="AB14" s="36" t="str">
        <f>Sheet3!K17</f>
        <v>20.1x</v>
      </c>
      <c r="AC14" s="36" t="str">
        <f>Sheet3!K18</f>
        <v>20.9x</v>
      </c>
      <c r="AD14" s="36" t="str">
        <f>Sheet3!K20</f>
        <v>21.1x</v>
      </c>
      <c r="AE14" s="36" t="str">
        <f>Sheet3!K21</f>
        <v>0.7x</v>
      </c>
      <c r="AF14" s="36" t="str">
        <f>Sheet3!K22</f>
        <v>9.9x</v>
      </c>
      <c r="AG14" s="36" t="str">
        <f>Sheet3!K24</f>
        <v>-13.4x</v>
      </c>
      <c r="AH14" s="36" t="str">
        <f>Sheet3!K25</f>
        <v>0.6x</v>
      </c>
      <c r="AI14" s="36">
        <f>Sheet3!K31</f>
        <v>1</v>
      </c>
      <c r="AK14" s="36">
        <f>Sheet3!K29</f>
        <v>5.4</v>
      </c>
      <c r="AL14" s="36">
        <f>Sheet3!K30</f>
        <v>5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0.15420860644716372</v>
      </c>
      <c r="C15" s="31">
        <f>(sheet!L18-sheet!L15)/sheet!L35</f>
        <v>0.1409853050598307</v>
      </c>
      <c r="D15" s="31">
        <f>sheet!L12/sheet!L35</f>
        <v>0.10608337856587811</v>
      </c>
      <c r="E15" s="31">
        <f>Sheet2!L20/sheet!L35</f>
        <v>0.26703974579584805</v>
      </c>
      <c r="F15" s="31">
        <f>sheet!L18/sheet!L35</f>
        <v>0.15420860644716372</v>
      </c>
      <c r="G15" s="29"/>
      <c r="H15" s="32">
        <f>Sheet1!L33/sheet!L51</f>
        <v>0.13717878333125333</v>
      </c>
      <c r="I15" s="32">
        <f>Sheet1!L33/Sheet1!L12</f>
        <v>0.9484327281305589</v>
      </c>
      <c r="J15" s="32">
        <f>Sheet1!L12/sheet!L27</f>
        <v>7.0643373855386257E-2</v>
      </c>
      <c r="K15" s="32">
        <f>Sheet1!L30/sheet!L27</f>
        <v>6.7000487790010985E-2</v>
      </c>
      <c r="L15" s="32">
        <f>Sheet1!L38</f>
        <v>9.59</v>
      </c>
      <c r="M15" s="29"/>
      <c r="N15" s="32">
        <f>sheet!L40/sheet!L27</f>
        <v>0.5115827231954585</v>
      </c>
      <c r="O15" s="32">
        <f>sheet!L51/sheet!L27</f>
        <v>0.48841727680454156</v>
      </c>
      <c r="P15" s="32">
        <f>sheet!L40/sheet!L51</f>
        <v>1.0474296211274021</v>
      </c>
      <c r="Q15" s="31">
        <f>Sheet1!L24/Sheet1!L26</f>
        <v>-5.9711640241116895</v>
      </c>
      <c r="R15" s="31">
        <f>ABS(Sheet2!L20/(Sheet1!L26+Sheet2!L30))</f>
        <v>0.6979431676081238</v>
      </c>
      <c r="S15" s="31">
        <f>sheet!L40/Sheet1!L43</f>
        <v>14.424945284288865</v>
      </c>
      <c r="T15" s="31">
        <f>Sheet2!L20/sheet!L40</f>
        <v>4.7501449020168895E-2</v>
      </c>
      <c r="V15" s="31">
        <f>ABS(Sheet1!L15/sheet!L15)</f>
        <v>24.477978789769182</v>
      </c>
      <c r="W15" s="31">
        <f>Sheet1!L12/sheet!L14</f>
        <v>183.80117187499999</v>
      </c>
      <c r="X15" s="31">
        <f>Sheet1!L12/sheet!L27</f>
        <v>7.0643373855386257E-2</v>
      </c>
      <c r="Y15" s="31">
        <f>Sheet1!L12/(sheet!L18-sheet!L35)</f>
        <v>-0.91782809948952226</v>
      </c>
      <c r="AA15" s="17" t="str">
        <f>Sheet1!L43</f>
        <v>236,221</v>
      </c>
      <c r="AB15" s="17" t="str">
        <f>Sheet3!L17</f>
        <v>24.8x</v>
      </c>
      <c r="AC15" s="17" t="str">
        <f>Sheet3!L18</f>
        <v>25.7x</v>
      </c>
      <c r="AD15" s="17" t="str">
        <f>Sheet3!L20</f>
        <v>24.6x</v>
      </c>
      <c r="AE15" s="17" t="str">
        <f>Sheet3!L21</f>
        <v>0.9x</v>
      </c>
      <c r="AF15" s="17" t="str">
        <f>Sheet3!L22</f>
        <v>12.4x</v>
      </c>
      <c r="AG15" s="17" t="str">
        <f>Sheet3!L24</f>
        <v>20.2x</v>
      </c>
      <c r="AH15" s="17" t="str">
        <f>Sheet3!L25</f>
        <v>0.9x</v>
      </c>
      <c r="AI15" s="17">
        <f>Sheet3!L31</f>
        <v>1</v>
      </c>
      <c r="AK15" s="17">
        <f>Sheet3!L29</f>
        <v>5.5</v>
      </c>
      <c r="AL15" s="17">
        <f>Sheet3!L30</f>
        <v>7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0.15410929630630046</v>
      </c>
      <c r="C16" s="34">
        <f>(sheet!M18-sheet!M15)/sheet!M35</f>
        <v>0.14083447589675557</v>
      </c>
      <c r="D16" s="34">
        <f>sheet!M12/sheet!M35</f>
        <v>9.0292712781780068E-2</v>
      </c>
      <c r="E16" s="34">
        <f>Sheet2!M20/sheet!M35</f>
        <v>0.27507684522568049</v>
      </c>
      <c r="F16" s="34">
        <f>sheet!M18/sheet!M35</f>
        <v>0.15410929630630046</v>
      </c>
      <c r="G16" s="29"/>
      <c r="H16" s="35">
        <f>Sheet1!M33/sheet!M51</f>
        <v>8.1654503406116755E-2</v>
      </c>
      <c r="I16" s="35">
        <f>Sheet1!M33/Sheet1!M12</f>
        <v>0.57242108626068877</v>
      </c>
      <c r="J16" s="35">
        <f>Sheet1!M12/sheet!M27</f>
        <v>6.9978740037709014E-2</v>
      </c>
      <c r="K16" s="35">
        <f>Sheet1!M30/sheet!M27</f>
        <v>4.0057306387539751E-2</v>
      </c>
      <c r="L16" s="35">
        <f>Sheet1!M38</f>
        <v>6.17</v>
      </c>
      <c r="M16" s="29"/>
      <c r="N16" s="35">
        <f>sheet!M40/sheet!M27</f>
        <v>0.50942930620359328</v>
      </c>
      <c r="O16" s="35">
        <f>sheet!M51/sheet!M27</f>
        <v>0.49057069379640666</v>
      </c>
      <c r="P16" s="35">
        <f>sheet!M40/sheet!M51</f>
        <v>1.0384421911982644</v>
      </c>
      <c r="Q16" s="34">
        <f>Sheet1!M24/Sheet1!M26</f>
        <v>-3.9470890660450015</v>
      </c>
      <c r="R16" s="34">
        <f>ABS(Sheet2!M20/(Sheet1!M26+Sheet2!M30))</f>
        <v>0.47960750064830354</v>
      </c>
      <c r="S16" s="34">
        <f>sheet!M40/Sheet1!M43</f>
        <v>14.276049803719419</v>
      </c>
      <c r="T16" s="34">
        <f>Sheet2!M20/sheet!M40</f>
        <v>4.469211674546153E-2</v>
      </c>
      <c r="U16" s="12"/>
      <c r="V16" s="34">
        <f>ABS(Sheet1!M15/sheet!M15)</f>
        <v>26.548100450740503</v>
      </c>
      <c r="W16" s="34">
        <f>Sheet1!M12/sheet!M14</f>
        <v>204.53225806451613</v>
      </c>
      <c r="X16" s="34">
        <f>Sheet1!M12/sheet!M27</f>
        <v>6.9978740037709014E-2</v>
      </c>
      <c r="Y16" s="34">
        <f>Sheet1!M12/(sheet!M18-sheet!M35)</f>
        <v>-0.99951899465841543</v>
      </c>
      <c r="Z16" s="12"/>
      <c r="AA16" s="36" t="str">
        <f>Sheet1!M43</f>
        <v>252,190</v>
      </c>
      <c r="AB16" s="36" t="str">
        <f>Sheet3!M17</f>
        <v>24.2x</v>
      </c>
      <c r="AC16" s="36" t="str">
        <f>Sheet3!M18</f>
        <v>25.0x</v>
      </c>
      <c r="AD16" s="36" t="str">
        <f>Sheet3!M20</f>
        <v>25.3x</v>
      </c>
      <c r="AE16" s="36" t="str">
        <f>Sheet3!M21</f>
        <v>0.9x</v>
      </c>
      <c r="AF16" s="36" t="str">
        <f>Sheet3!M22</f>
        <v>12.4x</v>
      </c>
      <c r="AG16" s="36" t="str">
        <f>Sheet3!M24</f>
        <v>9.4x</v>
      </c>
      <c r="AH16" s="36" t="str">
        <f>Sheet3!M25</f>
        <v>0.8x</v>
      </c>
      <c r="AI16" s="36">
        <f>Sheet3!M31</f>
        <v>1.08</v>
      </c>
      <c r="AK16" s="36">
        <f>Sheet3!M29</f>
        <v>5.5</v>
      </c>
      <c r="AL16" s="36">
        <f>Sheet3!M30</f>
        <v>4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2023-04-30T13:51:01Z</dcterms:created>
  <dcterms:modified xsi:type="dcterms:W3CDTF">2023-05-06T12:08:25Z</dcterms:modified>
  <cp:category/>
  <dc:identifier/>
  <cp:version/>
</cp:coreProperties>
</file>