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6" documentId="8_{DA355AB5-6F36-4962-8F0B-9F14AC499ACF}" xr6:coauthVersionLast="47" xr6:coauthVersionMax="47" xr10:uidLastSave="{1AED17CE-D810-4E8F-81B4-4E644F90876D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<sst xmlns="http://schemas.openxmlformats.org/spreadsheetml/2006/main" count="1227" uniqueCount="732">
  <si>
    <t>CT Real Estate Investment Trust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</si>
  <si>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</si>
  <si>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</si>
  <si>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</si>
  <si>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</si>
  <si>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</si>
  <si>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</si>
  <si>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</si>
  <si>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</si>
  <si>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</si>
  <si>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</si>
  <si>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</si>
  <si>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</si>
  <si>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</si>
  <si>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</si>
  <si>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</si>
  <si>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</si>
  <si>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</si>
  <si>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</si>
  <si>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</si>
  <si>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</si>
  <si>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</si>
  <si>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</si>
  <si>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</si>
  <si>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</si>
  <si>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</si>
  <si>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46,999</t>
  </si>
  <si>
    <t>2,710</t>
  </si>
  <si>
    <t>24,680</t>
  </si>
  <si>
    <t>6,369</t>
  </si>
  <si>
    <t>10,902</t>
  </si>
  <si>
    <t>4,991</t>
  </si>
  <si>
    <t>9,734</t>
  </si>
  <si>
    <t>4,531</t>
  </si>
  <si>
    <t>3,555</t>
  </si>
  <si>
    <t>2,611</t>
  </si>
  <si>
    <t>Short Term Investments</t>
  </si>
  <si>
    <t/>
  </si>
  <si>
    <t>Accounts Receivable, Net</t>
  </si>
  <si>
    <t>10,349</t>
  </si>
  <si>
    <t>2,511</t>
  </si>
  <si>
    <t>2,407</t>
  </si>
  <si>
    <t>1,966</t>
  </si>
  <si>
    <t>2,145</t>
  </si>
  <si>
    <t>2,882</t>
  </si>
  <si>
    <t>4,911</t>
  </si>
  <si>
    <t>2,884</t>
  </si>
  <si>
    <t>3,734</t>
  </si>
  <si>
    <t>Inventory</t>
  </si>
  <si>
    <t>Prepaid Expenses</t>
  </si>
  <si>
    <t>Other Current Assets</t>
  </si>
  <si>
    <t>7,055</t>
  </si>
  <si>
    <t>1,991</t>
  </si>
  <si>
    <t>2,110</t>
  </si>
  <si>
    <t>2,369</t>
  </si>
  <si>
    <t>3,004</t>
  </si>
  <si>
    <t>2,561</t>
  </si>
  <si>
    <t>3,240</t>
  </si>
  <si>
    <t>24,214</t>
  </si>
  <si>
    <t>3,005</t>
  </si>
  <si>
    <t>3,581</t>
  </si>
  <si>
    <t>Total Current Assets</t>
  </si>
  <si>
    <t>54,750</t>
  </si>
  <si>
    <t>15,050</t>
  </si>
  <si>
    <t>29,301</t>
  </si>
  <si>
    <t>11,145</t>
  </si>
  <si>
    <t>15,872</t>
  </si>
  <si>
    <t>9,697</t>
  </si>
  <si>
    <t>15,856</t>
  </si>
  <si>
    <t>33,656</t>
  </si>
  <si>
    <t>9,444</t>
  </si>
  <si>
    <t>9,926</t>
  </si>
  <si>
    <t>Property Plant And Equipment, Net</t>
  </si>
  <si>
    <t>3,547,864</t>
  </si>
  <si>
    <t>3,999,844</t>
  </si>
  <si>
    <t>4,319,061</t>
  </si>
  <si>
    <t>5,000,355</t>
  </si>
  <si>
    <t>5,436,597</t>
  </si>
  <si>
    <t>5,696,194</t>
  </si>
  <si>
    <t>6,006,982</t>
  </si>
  <si>
    <t>6,141,000</t>
  </si>
  <si>
    <t>6,489,000</t>
  </si>
  <si>
    <t>6,833,000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</si>
  <si>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</si>
  <si>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</si>
  <si>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</si>
  <si>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</si>
  <si>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</si>
  <si>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</si>
  <si>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2,526</t>
  </si>
  <si>
    <t>2,541</t>
  </si>
  <si>
    <t>3,101</t>
  </si>
  <si>
    <t>2,929</t>
  </si>
  <si>
    <t>2,801</t>
  </si>
  <si>
    <t>1,674</t>
  </si>
  <si>
    <t>1,486</t>
  </si>
  <si>
    <t>1,658</t>
  </si>
  <si>
    <t>1,863</t>
  </si>
  <si>
    <t>Total Assets</t>
  </si>
  <si>
    <t>3,603,252</t>
  </si>
  <si>
    <t>4,017,420</t>
  </si>
  <si>
    <t>4,350,903</t>
  </si>
  <si>
    <t>5,014,601</t>
  </si>
  <si>
    <t>5,455,398</t>
  </si>
  <si>
    <t>5,708,692</t>
  </si>
  <si>
    <t>6,024,512</t>
  </si>
  <si>
    <t>6,176,142</t>
  </si>
  <si>
    <t>6,500,102</t>
  </si>
  <si>
    <t>6,844,789</t>
  </si>
  <si>
    <t>Accounts Payable</t>
  </si>
  <si>
    <t>Accrued Expenses</t>
  </si>
  <si>
    <t>Short-term Borrowings</t>
  </si>
  <si>
    <t>78,000</t>
  </si>
  <si>
    <t>109,824</t>
  </si>
  <si>
    <t>179,941</t>
  </si>
  <si>
    <t>14,995</t>
  </si>
  <si>
    <t>2,000</t>
  </si>
  <si>
    <t>63,200</t>
  </si>
  <si>
    <t>79,300</t>
  </si>
  <si>
    <t>99,884</t>
  </si>
  <si>
    <t>Current Portion of LT Debt</t>
  </si>
  <si>
    <t>201,275</t>
  </si>
  <si>
    <t>204,176</t>
  </si>
  <si>
    <t>71,736</t>
  </si>
  <si>
    <t>37,100</t>
  </si>
  <si>
    <t>289,246</t>
  </si>
  <si>
    <t>150,514</t>
  </si>
  <si>
    <t>160,167</t>
  </si>
  <si>
    <t>56,167</t>
  </si>
  <si>
    <t>Current Portion of Capital Lease Obligations</t>
  </si>
  <si>
    <t>1,052</t>
  </si>
  <si>
    <t>1,067</t>
  </si>
  <si>
    <t>Other Current Liabilities</t>
  </si>
  <si>
    <t>22,591</t>
  </si>
  <si>
    <t>30,898</t>
  </si>
  <si>
    <t>41,014</t>
  </si>
  <si>
    <t>37,696</t>
  </si>
  <si>
    <t>45,575</t>
  </si>
  <si>
    <t>46,946</t>
  </si>
  <si>
    <t>50,880</t>
  </si>
  <si>
    <t>75,773</t>
  </si>
  <si>
    <t>62,821</t>
  </si>
  <si>
    <t>121,960</t>
  </si>
  <si>
    <t>Total Current Liabilities</t>
  </si>
  <si>
    <t>310,173</t>
  </si>
  <si>
    <t>245,190</t>
  </si>
  <si>
    <t>219,256</t>
  </si>
  <si>
    <t>225,931</t>
  </si>
  <si>
    <t>99,041</t>
  </si>
  <si>
    <t>343,010</t>
  </si>
  <si>
    <t>290,539</t>
  </si>
  <si>
    <t>303,355</t>
  </si>
  <si>
    <t>278,660</t>
  </si>
  <si>
    <t>Long-term Debt</t>
  </si>
  <si>
    <t>1,800,000</t>
  </si>
  <si>
    <t>1,704,498</t>
  </si>
  <si>
    <t>1,890,869</t>
  </si>
  <si>
    <t>2,201,563</t>
  </si>
  <si>
    <t>2,364,616</t>
  </si>
  <si>
    <t>2,521,394</t>
  </si>
  <si>
    <t>2,281,048</t>
  </si>
  <si>
    <t>2,438,627</t>
  </si>
  <si>
    <t>2,438,394</t>
  </si>
  <si>
    <t>2,631,583</t>
  </si>
  <si>
    <t>Capital Leases</t>
  </si>
  <si>
    <t>61,374</t>
  </si>
  <si>
    <t>65,830</t>
  </si>
  <si>
    <t>74,707</t>
  </si>
  <si>
    <t>102,223</t>
  </si>
  <si>
    <t>Other Non-current Liabilities</t>
  </si>
  <si>
    <t>1,481</t>
  </si>
  <si>
    <t>3,198</t>
  </si>
  <si>
    <t>3,410</t>
  </si>
  <si>
    <t>3,348</t>
  </si>
  <si>
    <t>4,975</t>
  </si>
  <si>
    <t>5,276</t>
  </si>
  <si>
    <t>5,497</t>
  </si>
  <si>
    <t>5,150</t>
  </si>
  <si>
    <t>Total Liabilities</t>
  </si>
  <si>
    <t>1,822,866</t>
  </si>
  <si>
    <t>2,015,231</t>
  </si>
  <si>
    <t>2,137,540</t>
  </si>
  <si>
    <t>2,424,017</t>
  </si>
  <si>
    <t>2,593,957</t>
  </si>
  <si>
    <t>2,623,783</t>
  </si>
  <si>
    <t>2,690,407</t>
  </si>
  <si>
    <t>2,800,272</t>
  </si>
  <si>
    <t>2,821,953</t>
  </si>
  <si>
    <t>3,017,616</t>
  </si>
  <si>
    <t>Common Stock</t>
  </si>
  <si>
    <t>876,124</t>
  </si>
  <si>
    <t>877,905</t>
  </si>
  <si>
    <t>879,727</t>
  </si>
  <si>
    <t>881,736</t>
  </si>
  <si>
    <t>884,090</t>
  </si>
  <si>
    <t>960,688</t>
  </si>
  <si>
    <t>1,057,496</t>
  </si>
  <si>
    <t>1,073,734</t>
  </si>
  <si>
    <t>1,093,257</t>
  </si>
  <si>
    <t>1,112,415</t>
  </si>
  <si>
    <t>Additional Paid In Capital</t>
  </si>
  <si>
    <t>Retained Earnings</t>
  </si>
  <si>
    <t>4,075</t>
  </si>
  <si>
    <t>104,683</t>
  </si>
  <si>
    <t>157,482</t>
  </si>
  <si>
    <t>212,471</t>
  </si>
  <si>
    <t>284,687</t>
  </si>
  <si>
    <t>345,667</t>
  </si>
  <si>
    <t>407,443</t>
  </si>
  <si>
    <t>408,115</t>
  </si>
  <si>
    <t>529,108</t>
  </si>
  <si>
    <t>585,835</t>
  </si>
  <si>
    <t>Treasury Stock</t>
  </si>
  <si>
    <t>Other Common Equity Adj</t>
  </si>
  <si>
    <t>Common Equity</t>
  </si>
  <si>
    <t>880,199</t>
  </si>
  <si>
    <t>982,588</t>
  </si>
  <si>
    <t>1,037,209</t>
  </si>
  <si>
    <t>1,094,207</t>
  </si>
  <si>
    <t>1,168,777</t>
  </si>
  <si>
    <t>1,306,355</t>
  </si>
  <si>
    <t>1,464,939</t>
  </si>
  <si>
    <t>1,481,849</t>
  </si>
  <si>
    <t>1,622,365</t>
  </si>
  <si>
    <t>1,698,250</t>
  </si>
  <si>
    <t>Total Preferred Equity</t>
  </si>
  <si>
    <t>Minority Interest, Total</t>
  </si>
  <si>
    <t>900,187</t>
  </si>
  <si>
    <t>1,019,601</t>
  </si>
  <si>
    <t>1,176,154</t>
  </si>
  <si>
    <t>1,496,377</t>
  </si>
  <si>
    <t>1,692,664</t>
  </si>
  <si>
    <t>1,778,554</t>
  </si>
  <si>
    <t>1,869,166</t>
  </si>
  <si>
    <t>1,894,021</t>
  </si>
  <si>
    <t>2,055,784</t>
  </si>
  <si>
    <t>2,128,923</t>
  </si>
  <si>
    <t>Other Equity</t>
  </si>
  <si>
    <t>Total Equity</t>
  </si>
  <si>
    <t>1,780,386</t>
  </si>
  <si>
    <t>2,002,189</t>
  </si>
  <si>
    <t>2,213,363</t>
  </si>
  <si>
    <t>2,590,584</t>
  </si>
  <si>
    <t>2,861,441</t>
  </si>
  <si>
    <t>3,084,909</t>
  </si>
  <si>
    <t>3,334,105</t>
  </si>
  <si>
    <t>3,375,870</t>
  </si>
  <si>
    <t>3,678,149</t>
  </si>
  <si>
    <t>3,827,173</t>
  </si>
  <si>
    <t>Total Liabilities And Equity</t>
  </si>
  <si>
    <t>Cash And Short Term Investments</t>
  </si>
  <si>
    <t>Total Debt</t>
  </si>
  <si>
    <t>1,983,773</t>
  </si>
  <si>
    <t>2,095,045</t>
  </si>
  <si>
    <t>2,383,123</t>
  </si>
  <si>
    <t>2,544,972</t>
  </si>
  <si>
    <t>2,573,489</t>
  </si>
  <si>
    <t>2,634,552</t>
  </si>
  <si>
    <t>2,719,223</t>
  </si>
  <si>
    <t>2,753,635</t>
  </si>
  <si>
    <t>2,890,506</t>
  </si>
  <si>
    <t>Income Statement</t>
  </si>
  <si>
    <t>Revenue</t>
  </si>
  <si>
    <t>126,052</t>
  </si>
  <si>
    <t>344,791</t>
  </si>
  <si>
    <t>378,180</t>
  </si>
  <si>
    <t>407,165</t>
  </si>
  <si>
    <t>443,303</t>
  </si>
  <si>
    <t>472,483</t>
  </si>
  <si>
    <t>489,013</t>
  </si>
  <si>
    <t>502,348</t>
  </si>
  <si>
    <t>514,537</t>
  </si>
  <si>
    <t>532,795</t>
  </si>
  <si>
    <t>Revenue Growth (YoY)</t>
  </si>
  <si>
    <t>NM</t>
  </si>
  <si>
    <t>173.5%</t>
  </si>
  <si>
    <t>9.7%</t>
  </si>
  <si>
    <t>7.7%</t>
  </si>
  <si>
    <t>8.9%</t>
  </si>
  <si>
    <t>6.6%</t>
  </si>
  <si>
    <t>3.5%</t>
  </si>
  <si>
    <t>2.7%</t>
  </si>
  <si>
    <t>2.4%</t>
  </si>
  <si>
    <t>Cost of Revenues</t>
  </si>
  <si>
    <t>-27,546</t>
  </si>
  <si>
    <t>-76,677</t>
  </si>
  <si>
    <t>-86,856</t>
  </si>
  <si>
    <t>-96,388</t>
  </si>
  <si>
    <t>-98,290</t>
  </si>
  <si>
    <t>-108,636</t>
  </si>
  <si>
    <t>-106,088</t>
  </si>
  <si>
    <t>-110,768</t>
  </si>
  <si>
    <t>-107,290</t>
  </si>
  <si>
    <t>-111,133</t>
  </si>
  <si>
    <t>Gross Profit</t>
  </si>
  <si>
    <t>98,506</t>
  </si>
  <si>
    <t>268,114</t>
  </si>
  <si>
    <t>291,324</t>
  </si>
  <si>
    <t>310,777</t>
  </si>
  <si>
    <t>345,013</t>
  </si>
  <si>
    <t>363,847</t>
  </si>
  <si>
    <t>382,925</t>
  </si>
  <si>
    <t>391,580</t>
  </si>
  <si>
    <t>407,247</t>
  </si>
  <si>
    <t>421,662</t>
  </si>
  <si>
    <t>Gross Profit Margin</t>
  </si>
  <si>
    <t>78.1%</t>
  </si>
  <si>
    <t>77.8%</t>
  </si>
  <si>
    <t>77.0%</t>
  </si>
  <si>
    <t>76.3%</t>
  </si>
  <si>
    <t>78.3%</t>
  </si>
  <si>
    <t>77.9%</t>
  </si>
  <si>
    <t>79.1%</t>
  </si>
  <si>
    <t>R&amp;D Expenses</t>
  </si>
  <si>
    <t>Selling and Marketing Expense</t>
  </si>
  <si>
    <t>General &amp; Admin Expenses</t>
  </si>
  <si>
    <t>-4,446</t>
  </si>
  <si>
    <t>-8,433</t>
  </si>
  <si>
    <t>-9,652</t>
  </si>
  <si>
    <t>-10,332</t>
  </si>
  <si>
    <t>-11,045</t>
  </si>
  <si>
    <t>-12,189</t>
  </si>
  <si>
    <t>-14,285</t>
  </si>
  <si>
    <t>-13,018</t>
  </si>
  <si>
    <t>-14,593</t>
  </si>
  <si>
    <t>-14,478</t>
  </si>
  <si>
    <t>Other Inc / (Exp)</t>
  </si>
  <si>
    <t>-1,110</t>
  </si>
  <si>
    <t>140,729</t>
  </si>
  <si>
    <t>39,910</t>
  </si>
  <si>
    <t>44,549</t>
  </si>
  <si>
    <t>79,687</t>
  </si>
  <si>
    <t>53,628</t>
  </si>
  <si>
    <t>47,306</t>
  </si>
  <si>
    <t>-87,359</t>
  </si>
  <si>
    <t>169,911</t>
  </si>
  <si>
    <t>27,845</t>
  </si>
  <si>
    <t>Operating Expenses</t>
  </si>
  <si>
    <t>-5,556</t>
  </si>
  <si>
    <t>132,296</t>
  </si>
  <si>
    <t>30,258</t>
  </si>
  <si>
    <t>34,217</t>
  </si>
  <si>
    <t>68,642</t>
  </si>
  <si>
    <t>41,439</t>
  </si>
  <si>
    <t>33,021</t>
  </si>
  <si>
    <t>-100,377</t>
  </si>
  <si>
    <t>155,318</t>
  </si>
  <si>
    <t>13,367</t>
  </si>
  <si>
    <t>Operating Income</t>
  </si>
  <si>
    <t>92,950</t>
  </si>
  <si>
    <t>400,410</t>
  </si>
  <si>
    <t>321,582</t>
  </si>
  <si>
    <t>344,994</t>
  </si>
  <si>
    <t>413,655</t>
  </si>
  <si>
    <t>405,286</t>
  </si>
  <si>
    <t>415,946</t>
  </si>
  <si>
    <t>291,203</t>
  </si>
  <si>
    <t>562,565</t>
  </si>
  <si>
    <t>435,029</t>
  </si>
  <si>
    <t>Net Interest Expenses</t>
  </si>
  <si>
    <t>-30,958</t>
  </si>
  <si>
    <t>-82,149</t>
  </si>
  <si>
    <t>-87,102</t>
  </si>
  <si>
    <t>-85,915</t>
  </si>
  <si>
    <t>-96,378</t>
  </si>
  <si>
    <t>-104,380</t>
  </si>
  <si>
    <t>-108,753</t>
  </si>
  <si>
    <t>-107,898</t>
  </si>
  <si>
    <t>-105,706</t>
  </si>
  <si>
    <t>-110,416</t>
  </si>
  <si>
    <t>EBT, Incl. Unusual Items</t>
  </si>
  <si>
    <t>61,992</t>
  </si>
  <si>
    <t>318,261</t>
  </si>
  <si>
    <t>234,480</t>
  </si>
  <si>
    <t>259,079</t>
  </si>
  <si>
    <t>317,277</t>
  </si>
  <si>
    <t>300,906</t>
  </si>
  <si>
    <t>307,193</t>
  </si>
  <si>
    <t>183,305</t>
  </si>
  <si>
    <t>456,859</t>
  </si>
  <si>
    <t>324,613</t>
  </si>
  <si>
    <t>Earnings of Discontinued Ops.</t>
  </si>
  <si>
    <t>Income Tax Expense</t>
  </si>
  <si>
    <t>Net Income to Company</t>
  </si>
  <si>
    <t>Minority Interest in Earnings</t>
  </si>
  <si>
    <t>-31,454</t>
  </si>
  <si>
    <t>-158,979</t>
  </si>
  <si>
    <t>-121,705</t>
  </si>
  <si>
    <t>-142,454</t>
  </si>
  <si>
    <t>-181,455</t>
  </si>
  <si>
    <t>-172,876</t>
  </si>
  <si>
    <t>-170,526</t>
  </si>
  <si>
    <t>-99,611</t>
  </si>
  <si>
    <t>-248,690</t>
  </si>
  <si>
    <t>-176,349</t>
  </si>
  <si>
    <t>Net Income to Stockholders</t>
  </si>
  <si>
    <t>30,538</t>
  </si>
  <si>
    <t>159,282</t>
  </si>
  <si>
    <t>112,775</t>
  </si>
  <si>
    <t>116,625</t>
  </si>
  <si>
    <t>135,822</t>
  </si>
  <si>
    <t>128,030</t>
  </si>
  <si>
    <t>136,667</t>
  </si>
  <si>
    <t>83,694</t>
  </si>
  <si>
    <t>208,169</t>
  </si>
  <si>
    <t>148,264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</si>
  <si>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</si>
  <si>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</si>
  <si>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</si>
  <si>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</si>
  <si>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</si>
  <si>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178,898.906</t>
  </si>
  <si>
    <t>180,599.151</t>
  </si>
  <si>
    <t>187,511.93</t>
  </si>
  <si>
    <t>200,439.916</t>
  </si>
  <si>
    <t>211,310.245</t>
  </si>
  <si>
    <t>214,805.646</t>
  </si>
  <si>
    <t>222,559.681</t>
  </si>
  <si>
    <t>228,934.001</t>
  </si>
  <si>
    <t>232,026.661</t>
  </si>
  <si>
    <t>234,017.377</t>
  </si>
  <si>
    <t>Weighted Average Diluted Shares Out.</t>
  </si>
  <si>
    <t>347,223.286</t>
  </si>
  <si>
    <t>332,346.061</t>
  </si>
  <si>
    <t>321,729.709</t>
  </si>
  <si>
    <t>307,219.806</t>
  </si>
  <si>
    <t>313,338.77</t>
  </si>
  <si>
    <t>336,142.459</t>
  </si>
  <si>
    <t>314,615.032</t>
  </si>
  <si>
    <t>322,574.451</t>
  </si>
  <si>
    <t>318,507.219</t>
  </si>
  <si>
    <t>328,011.845</t>
  </si>
  <si>
    <t>EBITDA</t>
  </si>
  <si>
    <t>EBIT</t>
  </si>
  <si>
    <t>94,060</t>
  </si>
  <si>
    <t>259,681</t>
  </si>
  <si>
    <t>281,672</t>
  </si>
  <si>
    <t>300,445</t>
  </si>
  <si>
    <t>333,968</t>
  </si>
  <si>
    <t>351,658</t>
  </si>
  <si>
    <t>368,640</t>
  </si>
  <si>
    <t>378,562</t>
  </si>
  <si>
    <t>392,654</t>
  </si>
  <si>
    <t>407,184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</si>
  <si>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</si>
  <si>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</si>
  <si>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</si>
  <si>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</si>
  <si>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</si>
  <si>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</si>
  <si>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</si>
  <si>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1,801</t>
  </si>
  <si>
    <t>1,358</t>
  </si>
  <si>
    <t>3,677</t>
  </si>
  <si>
    <t>2,065</t>
  </si>
  <si>
    <t>3,378</t>
  </si>
  <si>
    <t>2,947</t>
  </si>
  <si>
    <t>Change In Accounts Receivable</t>
  </si>
  <si>
    <t>-1,392</t>
  </si>
  <si>
    <t>-9,653</t>
  </si>
  <si>
    <t>7,838</t>
  </si>
  <si>
    <t>-2,029</t>
  </si>
  <si>
    <t>2,027</t>
  </si>
  <si>
    <t>Change In Inventories</t>
  </si>
  <si>
    <t>Change in Other Net Operating Assets</t>
  </si>
  <si>
    <t>-2,974</t>
  </si>
  <si>
    <t>11,877</t>
  </si>
  <si>
    <t>1,632</t>
  </si>
  <si>
    <t>5,445</t>
  </si>
  <si>
    <t>-1,408</t>
  </si>
  <si>
    <t>8,915</t>
  </si>
  <si>
    <t>4,274</t>
  </si>
  <si>
    <t>18,789</t>
  </si>
  <si>
    <t>-5,102</t>
  </si>
  <si>
    <t>Other Operating Activities</t>
  </si>
  <si>
    <t>52,710</t>
  </si>
  <si>
    <t>71,546</t>
  </si>
  <si>
    <t>141,852</t>
  </si>
  <si>
    <t>157,315</t>
  </si>
  <si>
    <t>174,026</t>
  </si>
  <si>
    <t>204,294</t>
  </si>
  <si>
    <t>213,806</t>
  </si>
  <si>
    <t>282,762</t>
  </si>
  <si>
    <t>174,838</t>
  </si>
  <si>
    <t>254,014</t>
  </si>
  <si>
    <t>Cash from Operations</t>
  </si>
  <si>
    <t>79,550</t>
  </si>
  <si>
    <t>233,789</t>
  </si>
  <si>
    <t>265,168</t>
  </si>
  <si>
    <t>275,584</t>
  </si>
  <si>
    <t>317,154</t>
  </si>
  <si>
    <t>331,722</t>
  </si>
  <si>
    <t>362,328</t>
  </si>
  <si>
    <t>370,766</t>
  </si>
  <si>
    <t>407,201</t>
  </si>
  <si>
    <t>399,273</t>
  </si>
  <si>
    <t>Capital Expenditures</t>
  </si>
  <si>
    <t>Cash Acquisitions</t>
  </si>
  <si>
    <t>Other Investing Activities</t>
  </si>
  <si>
    <t>-500,874</t>
  </si>
  <si>
    <t>-157,543</t>
  </si>
  <si>
    <t>-102,830</t>
  </si>
  <si>
    <t>-522,061</t>
  </si>
  <si>
    <t>-279,163</t>
  </si>
  <si>
    <t>-169,154</t>
  </si>
  <si>
    <t>-161,867</t>
  </si>
  <si>
    <t>-162,683</t>
  </si>
  <si>
    <t>-146,766</t>
  </si>
  <si>
    <t>-219,617</t>
  </si>
  <si>
    <t>Cash from Investing</t>
  </si>
  <si>
    <t>Dividends Paid (Ex Special Dividends)</t>
  </si>
  <si>
    <t>-12,364</t>
  </si>
  <si>
    <t>-56,786</t>
  </si>
  <si>
    <t>-58,018</t>
  </si>
  <si>
    <t>-59,468</t>
  </si>
  <si>
    <t>-61,029</t>
  </si>
  <si>
    <t>-62,985</t>
  </si>
  <si>
    <t>-64,368</t>
  </si>
  <si>
    <t>-66,563</t>
  </si>
  <si>
    <t>-67,880</t>
  </si>
  <si>
    <t>-72,040</t>
  </si>
  <si>
    <t>Special Dividend Paid</t>
  </si>
  <si>
    <t>Long-Term Debt Issued</t>
  </si>
  <si>
    <t>31,133</t>
  </si>
  <si>
    <t>350,000</t>
  </si>
  <si>
    <t>179,844</t>
  </si>
  <si>
    <t>198,661</t>
  </si>
  <si>
    <t>150,000</t>
  </si>
  <si>
    <t>250,000</t>
  </si>
  <si>
    <t>Long-Term Debt Repaid</t>
  </si>
  <si>
    <t>-31,447</t>
  </si>
  <si>
    <t>-201,244</t>
  </si>
  <si>
    <t>-4,074</t>
  </si>
  <si>
    <t>-41,040</t>
  </si>
  <si>
    <t>-6,915</t>
  </si>
  <si>
    <t>-1,101</t>
  </si>
  <si>
    <t>-1,391</t>
  </si>
  <si>
    <t>-151,502</t>
  </si>
  <si>
    <t>-160,645</t>
  </si>
  <si>
    <t>Repurchase of Common Stock</t>
  </si>
  <si>
    <t>Other Financing Activities</t>
  </si>
  <si>
    <t>527,686</t>
  </si>
  <si>
    <t>-63,435</t>
  </si>
  <si>
    <t>-231,106</t>
  </si>
  <si>
    <t>-58,292</t>
  </si>
  <si>
    <t>-111,233</t>
  </si>
  <si>
    <t>-297,240</t>
  </si>
  <si>
    <t>-130,249</t>
  </si>
  <si>
    <t>-145,332</t>
  </si>
  <si>
    <t>-192,029</t>
  </si>
  <si>
    <t>-197,915</t>
  </si>
  <si>
    <t>Cash from Financing</t>
  </si>
  <si>
    <t>515,322</t>
  </si>
  <si>
    <t>-120,535</t>
  </si>
  <si>
    <t>-140,368</t>
  </si>
  <si>
    <t>228,166</t>
  </si>
  <si>
    <t>-33,458</t>
  </si>
  <si>
    <t>-168,479</t>
  </si>
  <si>
    <t>-195,718</t>
  </si>
  <si>
    <t>-213,286</t>
  </si>
  <si>
    <t>-261,411</t>
  </si>
  <si>
    <t>-180,600</t>
  </si>
  <si>
    <t>Beginning Cash (CF)</t>
  </si>
  <si>
    <t>Foreign Exchange Rate Adjustments</t>
  </si>
  <si>
    <t>Additions / Reductions</t>
  </si>
  <si>
    <t>21,970</t>
  </si>
  <si>
    <t>-18,311</t>
  </si>
  <si>
    <t>4,533</t>
  </si>
  <si>
    <t>-5,911</t>
  </si>
  <si>
    <t>4,743</t>
  </si>
  <si>
    <t>-5,203</t>
  </si>
  <si>
    <t>Ending Cash (CF)</t>
  </si>
  <si>
    <t>Levered Free Cash Flow</t>
  </si>
  <si>
    <t>Cash Interest Paid</t>
  </si>
  <si>
    <t>17,494</t>
  </si>
  <si>
    <t>82,598</t>
  </si>
  <si>
    <t>78,232</t>
  </si>
  <si>
    <t>72,888</t>
  </si>
  <si>
    <t>68,947</t>
  </si>
  <si>
    <t>68,219</t>
  </si>
  <si>
    <t>65,736</t>
  </si>
  <si>
    <t>63,962</t>
  </si>
  <si>
    <t>Valuation Ratios</t>
  </si>
  <si>
    <t>Price Close (Split Adjusted)</t>
  </si>
  <si>
    <t>Market Cap</t>
  </si>
  <si>
    <t>939,787.146</t>
  </si>
  <si>
    <t>2,233,796.124</t>
  </si>
  <si>
    <t>2,464,476.378</t>
  </si>
  <si>
    <t>3,102,515.16</t>
  </si>
  <si>
    <t>3,098,796.276</t>
  </si>
  <si>
    <t>2,539,090.952</t>
  </si>
  <si>
    <t>3,667,992.378</t>
  </si>
  <si>
    <t>3,602,100.131</t>
  </si>
  <si>
    <t>4,030,303.847</t>
  </si>
  <si>
    <t>3,657,225.641</t>
  </si>
  <si>
    <t>Total Enterprise Value (TEV)</t>
  </si>
  <si>
    <t>5,190,176.124</t>
  </si>
  <si>
    <t>5,659,718.378</t>
  </si>
  <si>
    <t>6,866,221.16</t>
  </si>
  <si>
    <t>7,140,393.276</t>
  </si>
  <si>
    <t>6,897,473.952</t>
  </si>
  <si>
    <t>8,093,160.378</t>
  </si>
  <si>
    <t>8,113,621.131</t>
  </si>
  <si>
    <t>8,718,984.847</t>
  </si>
  <si>
    <t>8,617,122.641</t>
  </si>
  <si>
    <t>Enterprise Value (EV)</t>
  </si>
  <si>
    <t>NA</t>
  </si>
  <si>
    <t>8,797,512.35</t>
  </si>
  <si>
    <t>EV/EBITDA</t>
  </si>
  <si>
    <t>EV / EBIT</t>
  </si>
  <si>
    <t>20.4x</t>
  </si>
  <si>
    <t>23.2x</t>
  </si>
  <si>
    <t>21.9x</t>
  </si>
  <si>
    <t>19.9x</t>
  </si>
  <si>
    <t>22.2x</t>
  </si>
  <si>
    <t>21.5x</t>
  </si>
  <si>
    <t>22.4x</t>
  </si>
  <si>
    <t>21.6x</t>
  </si>
  <si>
    <t>EV / LTM EBITDA - CAPEX</t>
  </si>
  <si>
    <t>EV / Free Cash Flow</t>
  </si>
  <si>
    <t>240.5x</t>
  </si>
  <si>
    <t>19.4x</t>
  </si>
  <si>
    <t>22.8x</t>
  </si>
  <si>
    <t>21.7x</t>
  </si>
  <si>
    <t>18.5x</t>
  </si>
  <si>
    <t>23.3x</t>
  </si>
  <si>
    <t>20.7x</t>
  </si>
  <si>
    <t>22.9x</t>
  </si>
  <si>
    <t>18.9x</t>
  </si>
  <si>
    <t>EV / Invested Capital</t>
  </si>
  <si>
    <t>1.3x</t>
  </si>
  <si>
    <t>1.4x</t>
  </si>
  <si>
    <t>1.2x</t>
  </si>
  <si>
    <t>EV / Revenue</t>
  </si>
  <si>
    <t>15.3x</t>
  </si>
  <si>
    <t>17.2x</t>
  </si>
  <si>
    <t>16.4x</t>
  </si>
  <si>
    <t>14.9x</t>
  </si>
  <si>
    <t>16.7x</t>
  </si>
  <si>
    <t>16.3x</t>
  </si>
  <si>
    <t>17.0x</t>
  </si>
  <si>
    <t>16.5x</t>
  </si>
  <si>
    <t>P/E Ratio</t>
  </si>
  <si>
    <t>22.5x</t>
  </si>
  <si>
    <t>26.4x</t>
  </si>
  <si>
    <t>25.0x</t>
  </si>
  <si>
    <t>27.4x</t>
  </si>
  <si>
    <t>32.1x</t>
  </si>
  <si>
    <t>25.6x</t>
  </si>
  <si>
    <t>25.5x</t>
  </si>
  <si>
    <t>Price/Book</t>
  </si>
  <si>
    <t>2.3x</t>
  </si>
  <si>
    <t>2.4x</t>
  </si>
  <si>
    <t>2.9x</t>
  </si>
  <si>
    <t>2.7x</t>
  </si>
  <si>
    <t>2.1x</t>
  </si>
  <si>
    <t>2.5x</t>
  </si>
  <si>
    <t>2.2x</t>
  </si>
  <si>
    <t>Price / Operating Cash Flow</t>
  </si>
  <si>
    <t>9.5x</t>
  </si>
  <si>
    <t>11.2x</t>
  </si>
  <si>
    <t>10.3x</t>
  </si>
  <si>
    <t>7.6x</t>
  </si>
  <si>
    <t>10.4x</t>
  </si>
  <si>
    <t>9.7x</t>
  </si>
  <si>
    <t>10.5x</t>
  </si>
  <si>
    <t>Price / LTM Sales</t>
  </si>
  <si>
    <t>6.6x</t>
  </si>
  <si>
    <t>7.8x</t>
  </si>
  <si>
    <t>7.1x</t>
  </si>
  <si>
    <t>5.5x</t>
  </si>
  <si>
    <t>7.2x</t>
  </si>
  <si>
    <t>7.9x</t>
  </si>
  <si>
    <t>Altman Z-Score</t>
  </si>
  <si>
    <t>Piotroski Score</t>
  </si>
  <si>
    <t>Dividend Per Share</t>
  </si>
  <si>
    <t>Dividend Yield</t>
  </si>
  <si>
    <t>0.0%</t>
  </si>
  <si>
    <t>8.3%</t>
  </si>
  <si>
    <t>7.6%</t>
  </si>
  <si>
    <t>6.5%</t>
  </si>
  <si>
    <t>6.7%</t>
  </si>
  <si>
    <t>5.8%</t>
  </si>
  <si>
    <t>5.2%</t>
  </si>
  <si>
    <t>5.7%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</si>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</sst>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9E69D46-46BB-02ED-1765-8517E892C4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>
        <v>696</v>
      </c>
      <c r="E14" s="3" t="s">
        <v>39</v>
      </c>
      <c r="F14" s="3" t="s">
        <v>40</v>
      </c>
      <c r="G14" s="3" t="s">
        <v>41</v>
      </c>
      <c r="H14" s="3" t="s">
        <v>42</v>
      </c>
      <c r="I14" s="3" t="s">
        <v>43</v>
      </c>
      <c r="J14" s="3" t="s">
        <v>44</v>
      </c>
      <c r="K14" s="3" t="s">
        <v>45</v>
      </c>
      <c r="L14" s="3" t="s">
        <v>46</v>
      </c>
      <c r="M14" s="3" t="s">
        <v>47</v>
      </c>
    </row>
    <row r="15" spans="3:13" ht="12.75" x14ac:dyDescent="0.2">
      <c r="C15" s="3" t="s">
        <v>48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49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50</v>
      </c>
      <c r="D17" s="3" t="s">
        <v>51</v>
      </c>
      <c r="E17" s="3" t="s">
        <v>52</v>
      </c>
      <c r="F17" s="3" t="s">
        <v>53</v>
      </c>
      <c r="G17" s="3" t="s">
        <v>54</v>
      </c>
      <c r="H17" s="3" t="s">
        <v>55</v>
      </c>
      <c r="I17" s="3" t="s">
        <v>56</v>
      </c>
      <c r="J17" s="3" t="s">
        <v>57</v>
      </c>
      <c r="K17" s="3" t="s">
        <v>58</v>
      </c>
      <c r="L17" s="3" t="s">
        <v>59</v>
      </c>
      <c r="M17" s="3" t="s">
        <v>60</v>
      </c>
    </row>
    <row r="18" spans="3:13" ht="12.75" x14ac:dyDescent="0.2">
      <c r="C18" s="3" t="s">
        <v>61</v>
      </c>
      <c r="D18" s="3" t="s">
        <v>62</v>
      </c>
      <c r="E18" s="3" t="s">
        <v>63</v>
      </c>
      <c r="F18" s="3" t="s">
        <v>64</v>
      </c>
      <c r="G18" s="3" t="s">
        <v>65</v>
      </c>
      <c r="H18" s="3" t="s">
        <v>66</v>
      </c>
      <c r="I18" s="3" t="s">
        <v>67</v>
      </c>
      <c r="J18" s="3" t="s">
        <v>68</v>
      </c>
      <c r="K18" s="3" t="s">
        <v>69</v>
      </c>
      <c r="L18" s="3" t="s">
        <v>70</v>
      </c>
      <c r="M18" s="3" t="s">
        <v>71</v>
      </c>
    </row>
    <row r="19" spans="3:13" ht="12.75" x14ac:dyDescent="0.2"/>
    <row r="20" spans="3:13" ht="12.75" x14ac:dyDescent="0.2">
      <c r="C20" s="3" t="s">
        <v>72</v>
      </c>
      <c r="D20" s="3" t="s">
        <v>73</v>
      </c>
      <c r="E20" s="3" t="s">
        <v>74</v>
      </c>
      <c r="F20" s="3" t="s">
        <v>75</v>
      </c>
      <c r="G20" s="3" t="s">
        <v>76</v>
      </c>
      <c r="H20" s="3" t="s">
        <v>77</v>
      </c>
      <c r="I20" s="3" t="s">
        <v>78</v>
      </c>
      <c r="J20" s="3" t="s">
        <v>79</v>
      </c>
      <c r="K20" s="3" t="s">
        <v>80</v>
      </c>
      <c r="L20" s="3" t="s">
        <v>81</v>
      </c>
      <c r="M20" s="3" t="s">
        <v>82</v>
      </c>
    </row>
    <row r="21" spans="3:13" ht="12.75" x14ac:dyDescent="0.2">
      <c r="C21" s="3" t="s">
        <v>83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85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86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87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88</v>
      </c>
      <c r="D26" s="3">
        <v>638</v>
      </c>
      <c r="E26" s="3" t="s">
        <v>89</v>
      </c>
      <c r="F26" s="3" t="s">
        <v>90</v>
      </c>
      <c r="G26" s="3" t="s">
        <v>91</v>
      </c>
      <c r="H26" s="3" t="s">
        <v>92</v>
      </c>
      <c r="I26" s="3" t="s">
        <v>93</v>
      </c>
      <c r="J26" s="3" t="s">
        <v>94</v>
      </c>
      <c r="K26" s="3" t="s">
        <v>95</v>
      </c>
      <c r="L26" s="3" t="s">
        <v>96</v>
      </c>
      <c r="M26" s="3" t="s">
        <v>97</v>
      </c>
    </row>
    <row r="27" spans="3:13" ht="12.75" x14ac:dyDescent="0.2">
      <c r="C27" s="3" t="s">
        <v>98</v>
      </c>
      <c r="D27" s="3" t="s">
        <v>99</v>
      </c>
      <c r="E27" s="3" t="s">
        <v>100</v>
      </c>
      <c r="F27" s="3" t="s">
        <v>101</v>
      </c>
      <c r="G27" s="3" t="s">
        <v>102</v>
      </c>
      <c r="H27" s="3" t="s">
        <v>103</v>
      </c>
      <c r="I27" s="3" t="s">
        <v>104</v>
      </c>
      <c r="J27" s="3" t="s">
        <v>105</v>
      </c>
      <c r="K27" s="3" t="s">
        <v>106</v>
      </c>
      <c r="L27" s="3" t="s">
        <v>107</v>
      </c>
      <c r="M27" s="3" t="s">
        <v>108</v>
      </c>
    </row>
    <row r="28" spans="3:13" ht="12.75" x14ac:dyDescent="0.2"/>
    <row r="29" spans="3:13" ht="12.75" x14ac:dyDescent="0.2">
      <c r="C29" s="3" t="s">
        <v>109</v>
      </c>
      <c r="D29" s="3" t="s">
        <v>37</v>
      </c>
      <c r="E29" s="3" t="s">
        <v>37</v>
      </c>
      <c r="F29" s="3" t="s">
        <v>37</v>
      </c>
      <c r="G29" s="3" t="s">
        <v>37</v>
      </c>
      <c r="H29" s="3" t="s">
        <v>37</v>
      </c>
      <c r="I29" s="3" t="s">
        <v>37</v>
      </c>
      <c r="J29" s="3" t="s">
        <v>37</v>
      </c>
      <c r="K29" s="3" t="s">
        <v>37</v>
      </c>
      <c r="L29" s="3" t="s">
        <v>37</v>
      </c>
      <c r="M29" s="3" t="s">
        <v>37</v>
      </c>
    </row>
    <row r="30" spans="3:13" ht="12.75" x14ac:dyDescent="0.2">
      <c r="C30" s="3" t="s">
        <v>110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111</v>
      </c>
      <c r="D31" s="3" t="s">
        <v>37</v>
      </c>
      <c r="E31" s="3" t="s">
        <v>112</v>
      </c>
      <c r="F31" s="3" t="s">
        <v>37</v>
      </c>
      <c r="G31" s="3" t="s">
        <v>113</v>
      </c>
      <c r="H31" s="3" t="s">
        <v>114</v>
      </c>
      <c r="I31" s="3" t="s">
        <v>115</v>
      </c>
      <c r="J31" s="3" t="s">
        <v>116</v>
      </c>
      <c r="K31" s="3" t="s">
        <v>117</v>
      </c>
      <c r="L31" s="3" t="s">
        <v>118</v>
      </c>
      <c r="M31" s="3" t="s">
        <v>119</v>
      </c>
    </row>
    <row r="32" spans="3:13" ht="12.75" x14ac:dyDescent="0.2">
      <c r="C32" s="3" t="s">
        <v>120</v>
      </c>
      <c r="D32" s="3" t="s">
        <v>37</v>
      </c>
      <c r="E32" s="3" t="s">
        <v>121</v>
      </c>
      <c r="F32" s="3" t="s">
        <v>122</v>
      </c>
      <c r="G32" s="3" t="s">
        <v>123</v>
      </c>
      <c r="H32" s="3">
        <v>415</v>
      </c>
      <c r="I32" s="3" t="s">
        <v>124</v>
      </c>
      <c r="J32" s="3" t="s">
        <v>125</v>
      </c>
      <c r="K32" s="3" t="s">
        <v>126</v>
      </c>
      <c r="L32" s="3" t="s">
        <v>127</v>
      </c>
      <c r="M32" s="3" t="s">
        <v>128</v>
      </c>
    </row>
    <row r="33" spans="3:13" ht="12.75" x14ac:dyDescent="0.2">
      <c r="C33" s="3" t="s">
        <v>129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>
        <v>884</v>
      </c>
      <c r="K33" s="3" t="s">
        <v>130</v>
      </c>
      <c r="L33" s="3" t="s">
        <v>131</v>
      </c>
      <c r="M33" s="3">
        <v>649</v>
      </c>
    </row>
    <row r="34" spans="3:13" ht="12.75" x14ac:dyDescent="0.2">
      <c r="C34" s="3" t="s">
        <v>132</v>
      </c>
      <c r="D34" s="3" t="s">
        <v>133</v>
      </c>
      <c r="E34" s="3" t="s">
        <v>134</v>
      </c>
      <c r="F34" s="3" t="s">
        <v>135</v>
      </c>
      <c r="G34" s="3" t="s">
        <v>136</v>
      </c>
      <c r="H34" s="3" t="s">
        <v>137</v>
      </c>
      <c r="I34" s="3" t="s">
        <v>138</v>
      </c>
      <c r="J34" s="3" t="s">
        <v>139</v>
      </c>
      <c r="K34" s="3" t="s">
        <v>140</v>
      </c>
      <c r="L34" s="3" t="s">
        <v>141</v>
      </c>
      <c r="M34" s="3" t="s">
        <v>142</v>
      </c>
    </row>
    <row r="35" spans="3:13" ht="12.75" x14ac:dyDescent="0.2">
      <c r="C35" s="3" t="s">
        <v>143</v>
      </c>
      <c r="D35" s="3" t="s">
        <v>133</v>
      </c>
      <c r="E35" s="3" t="s">
        <v>144</v>
      </c>
      <c r="F35" s="3" t="s">
        <v>145</v>
      </c>
      <c r="G35" s="3" t="s">
        <v>146</v>
      </c>
      <c r="H35" s="3" t="s">
        <v>147</v>
      </c>
      <c r="I35" s="3" t="s">
        <v>148</v>
      </c>
      <c r="J35" s="3" t="s">
        <v>149</v>
      </c>
      <c r="K35" s="3" t="s">
        <v>150</v>
      </c>
      <c r="L35" s="3" t="s">
        <v>151</v>
      </c>
      <c r="M35" s="3" t="s">
        <v>152</v>
      </c>
    </row>
    <row r="36" spans="3:13" ht="12.75" x14ac:dyDescent="0.2"/>
    <row r="37" spans="3:13" ht="12.75" x14ac:dyDescent="0.2">
      <c r="C37" s="3" t="s">
        <v>153</v>
      </c>
      <c r="D37" s="3" t="s">
        <v>154</v>
      </c>
      <c r="E37" s="3" t="s">
        <v>155</v>
      </c>
      <c r="F37" s="3" t="s">
        <v>156</v>
      </c>
      <c r="G37" s="3" t="s">
        <v>157</v>
      </c>
      <c r="H37" s="3" t="s">
        <v>158</v>
      </c>
      <c r="I37" s="3" t="s">
        <v>159</v>
      </c>
      <c r="J37" s="3" t="s">
        <v>160</v>
      </c>
      <c r="K37" s="3" t="s">
        <v>161</v>
      </c>
      <c r="L37" s="3" t="s">
        <v>162</v>
      </c>
      <c r="M37" s="3" t="s">
        <v>163</v>
      </c>
    </row>
    <row r="38" spans="3:13" ht="12.75" x14ac:dyDescent="0.2">
      <c r="C38" s="3" t="s">
        <v>164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165</v>
      </c>
      <c r="K38" s="3" t="s">
        <v>166</v>
      </c>
      <c r="L38" s="3" t="s">
        <v>167</v>
      </c>
      <c r="M38" s="3" t="s">
        <v>168</v>
      </c>
    </row>
    <row r="39" spans="3:13" ht="12.75" x14ac:dyDescent="0.2">
      <c r="C39" s="3" t="s">
        <v>169</v>
      </c>
      <c r="D39" s="3">
        <v>275</v>
      </c>
      <c r="E39" s="3">
        <v>560</v>
      </c>
      <c r="F39" s="3" t="s">
        <v>170</v>
      </c>
      <c r="G39" s="3" t="s">
        <v>171</v>
      </c>
      <c r="H39" s="3" t="s">
        <v>172</v>
      </c>
      <c r="I39" s="3" t="s">
        <v>173</v>
      </c>
      <c r="J39" s="3" t="s">
        <v>174</v>
      </c>
      <c r="K39" s="3" t="s">
        <v>175</v>
      </c>
      <c r="L39" s="3" t="s">
        <v>176</v>
      </c>
      <c r="M39" s="3" t="s">
        <v>177</v>
      </c>
    </row>
    <row r="40" spans="3:13" ht="12.75" x14ac:dyDescent="0.2">
      <c r="C40" s="3" t="s">
        <v>178</v>
      </c>
      <c r="D40" s="3" t="s">
        <v>179</v>
      </c>
      <c r="E40" s="3" t="s">
        <v>180</v>
      </c>
      <c r="F40" s="3" t="s">
        <v>181</v>
      </c>
      <c r="G40" s="3" t="s">
        <v>182</v>
      </c>
      <c r="H40" s="3" t="s">
        <v>183</v>
      </c>
      <c r="I40" s="3" t="s">
        <v>184</v>
      </c>
      <c r="J40" s="3" t="s">
        <v>185</v>
      </c>
      <c r="K40" s="3" t="s">
        <v>186</v>
      </c>
      <c r="L40" s="3" t="s">
        <v>187</v>
      </c>
      <c r="M40" s="3" t="s">
        <v>188</v>
      </c>
    </row>
    <row r="41" spans="3:13" ht="12.75" x14ac:dyDescent="0.2"/>
    <row r="42" spans="3:13" ht="12.75" x14ac:dyDescent="0.2">
      <c r="C42" s="3" t="s">
        <v>189</v>
      </c>
      <c r="D42" s="3" t="s">
        <v>190</v>
      </c>
      <c r="E42" s="3" t="s">
        <v>191</v>
      </c>
      <c r="F42" s="3" t="s">
        <v>192</v>
      </c>
      <c r="G42" s="3" t="s">
        <v>193</v>
      </c>
      <c r="H42" s="3" t="s">
        <v>194</v>
      </c>
      <c r="I42" s="3" t="s">
        <v>195</v>
      </c>
      <c r="J42" s="3" t="s">
        <v>196</v>
      </c>
      <c r="K42" s="3" t="s">
        <v>197</v>
      </c>
      <c r="L42" s="3" t="s">
        <v>198</v>
      </c>
      <c r="M42" s="3" t="s">
        <v>199</v>
      </c>
    </row>
    <row r="43" spans="3:13" ht="12.75" x14ac:dyDescent="0.2">
      <c r="C43" s="3" t="s">
        <v>200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201</v>
      </c>
      <c r="D44" s="3" t="s">
        <v>202</v>
      </c>
      <c r="E44" s="3" t="s">
        <v>203</v>
      </c>
      <c r="F44" s="3" t="s">
        <v>204</v>
      </c>
      <c r="G44" s="3" t="s">
        <v>205</v>
      </c>
      <c r="H44" s="3" t="s">
        <v>206</v>
      </c>
      <c r="I44" s="3" t="s">
        <v>207</v>
      </c>
      <c r="J44" s="3" t="s">
        <v>208</v>
      </c>
      <c r="K44" s="3" t="s">
        <v>209</v>
      </c>
      <c r="L44" s="3" t="s">
        <v>210</v>
      </c>
      <c r="M44" s="3" t="s">
        <v>211</v>
      </c>
    </row>
    <row r="45" spans="3:13" ht="12.75" x14ac:dyDescent="0.2">
      <c r="C45" s="3" t="s">
        <v>212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213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214</v>
      </c>
      <c r="D47" s="3" t="s">
        <v>215</v>
      </c>
      <c r="E47" s="3" t="s">
        <v>216</v>
      </c>
      <c r="F47" s="3" t="s">
        <v>217</v>
      </c>
      <c r="G47" s="3" t="s">
        <v>218</v>
      </c>
      <c r="H47" s="3" t="s">
        <v>219</v>
      </c>
      <c r="I47" s="3" t="s">
        <v>220</v>
      </c>
      <c r="J47" s="3" t="s">
        <v>221</v>
      </c>
      <c r="K47" s="3" t="s">
        <v>222</v>
      </c>
      <c r="L47" s="3" t="s">
        <v>223</v>
      </c>
      <c r="M47" s="3" t="s">
        <v>224</v>
      </c>
    </row>
    <row r="48" spans="3:13" ht="12.75" x14ac:dyDescent="0.2">
      <c r="C48" s="3" t="s">
        <v>225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226</v>
      </c>
      <c r="D49" s="3" t="s">
        <v>227</v>
      </c>
      <c r="E49" s="3" t="s">
        <v>228</v>
      </c>
      <c r="F49" s="3" t="s">
        <v>229</v>
      </c>
      <c r="G49" s="3" t="s">
        <v>230</v>
      </c>
      <c r="H49" s="3" t="s">
        <v>231</v>
      </c>
      <c r="I49" s="3" t="s">
        <v>232</v>
      </c>
      <c r="J49" s="3" t="s">
        <v>233</v>
      </c>
      <c r="K49" s="3" t="s">
        <v>234</v>
      </c>
      <c r="L49" s="3" t="s">
        <v>235</v>
      </c>
      <c r="M49" s="3" t="s">
        <v>236</v>
      </c>
    </row>
    <row r="50" spans="3:13" ht="12.75" x14ac:dyDescent="0.2">
      <c r="C50" s="3" t="s">
        <v>237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238</v>
      </c>
      <c r="D51" s="3" t="s">
        <v>239</v>
      </c>
      <c r="E51" s="3" t="s">
        <v>240</v>
      </c>
      <c r="F51" s="3" t="s">
        <v>241</v>
      </c>
      <c r="G51" s="3" t="s">
        <v>242</v>
      </c>
      <c r="H51" s="3" t="s">
        <v>243</v>
      </c>
      <c r="I51" s="3" t="s">
        <v>244</v>
      </c>
      <c r="J51" s="3" t="s">
        <v>245</v>
      </c>
      <c r="K51" s="3" t="s">
        <v>246</v>
      </c>
      <c r="L51" s="3" t="s">
        <v>247</v>
      </c>
      <c r="M51" s="3" t="s">
        <v>248</v>
      </c>
    </row>
    <row r="52" spans="3:13" ht="12.75" x14ac:dyDescent="0.2"/>
    <row r="53" spans="3:13" ht="12.75" x14ac:dyDescent="0.2">
      <c r="C53" s="3" t="s">
        <v>249</v>
      </c>
      <c r="D53" s="3" t="s">
        <v>99</v>
      </c>
      <c r="E53" s="3" t="s">
        <v>100</v>
      </c>
      <c r="F53" s="3" t="s">
        <v>101</v>
      </c>
      <c r="G53" s="3" t="s">
        <v>102</v>
      </c>
      <c r="H53" s="3" t="s">
        <v>103</v>
      </c>
      <c r="I53" s="3" t="s">
        <v>104</v>
      </c>
      <c r="J53" s="3" t="s">
        <v>105</v>
      </c>
      <c r="K53" s="3" t="s">
        <v>106</v>
      </c>
      <c r="L53" s="3" t="s">
        <v>107</v>
      </c>
      <c r="M53" s="3" t="s">
        <v>108</v>
      </c>
    </row>
    <row r="54" spans="3:13" ht="12.75" x14ac:dyDescent="0.2"/>
    <row r="55" spans="3:13" ht="12.75" x14ac:dyDescent="0.2">
      <c r="C55" s="3" t="s">
        <v>250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251</v>
      </c>
      <c r="D56" s="3" t="s">
        <v>154</v>
      </c>
      <c r="E56" s="3" t="s">
        <v>252</v>
      </c>
      <c r="F56" s="3" t="s">
        <v>253</v>
      </c>
      <c r="G56" s="3" t="s">
        <v>254</v>
      </c>
      <c r="H56" s="3" t="s">
        <v>255</v>
      </c>
      <c r="I56" s="3" t="s">
        <v>256</v>
      </c>
      <c r="J56" s="3" t="s">
        <v>257</v>
      </c>
      <c r="K56" s="3" t="s">
        <v>258</v>
      </c>
      <c r="L56" s="3" t="s">
        <v>259</v>
      </c>
      <c r="M56" s="3" t="s">
        <v>260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909F-A3B6-41A6-B769-21F0F9FF08FC}">
  <dimension ref="C1:M48"/>
  <sheetViews>
    <sheetView topLeftCell="A13" workbookViewId="0">
      <selection activeCell="D51" sqref="D5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261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262</v>
      </c>
      <c r="D12" s="3" t="s">
        <v>263</v>
      </c>
      <c r="E12" s="3" t="s">
        <v>264</v>
      </c>
      <c r="F12" s="3" t="s">
        <v>265</v>
      </c>
      <c r="G12" s="3" t="s">
        <v>266</v>
      </c>
      <c r="H12" s="3" t="s">
        <v>267</v>
      </c>
      <c r="I12" s="3" t="s">
        <v>268</v>
      </c>
      <c r="J12" s="3" t="s">
        <v>269</v>
      </c>
      <c r="K12" s="3" t="s">
        <v>270</v>
      </c>
      <c r="L12" s="3" t="s">
        <v>271</v>
      </c>
      <c r="M12" s="3" t="s">
        <v>272</v>
      </c>
    </row>
    <row r="13" spans="3:13" x14ac:dyDescent="0.2">
      <c r="C13" s="3" t="s">
        <v>273</v>
      </c>
      <c r="D13" s="3" t="s">
        <v>274</v>
      </c>
      <c r="E13" s="3" t="s">
        <v>275</v>
      </c>
      <c r="F13" s="3" t="s">
        <v>276</v>
      </c>
      <c r="G13" s="3" t="s">
        <v>277</v>
      </c>
      <c r="H13" s="3" t="s">
        <v>278</v>
      </c>
      <c r="I13" s="3" t="s">
        <v>279</v>
      </c>
      <c r="J13" s="3" t="s">
        <v>280</v>
      </c>
      <c r="K13" s="3" t="s">
        <v>281</v>
      </c>
      <c r="L13" s="3" t="s">
        <v>282</v>
      </c>
      <c r="M13" s="3" t="s">
        <v>280</v>
      </c>
    </row>
    <row r="15" spans="3:13" x14ac:dyDescent="0.2">
      <c r="C15" s="3" t="s">
        <v>283</v>
      </c>
      <c r="D15" s="3" t="s">
        <v>284</v>
      </c>
      <c r="E15" s="3" t="s">
        <v>285</v>
      </c>
      <c r="F15" s="3" t="s">
        <v>286</v>
      </c>
      <c r="G15" s="3" t="s">
        <v>287</v>
      </c>
      <c r="H15" s="3" t="s">
        <v>288</v>
      </c>
      <c r="I15" s="3" t="s">
        <v>289</v>
      </c>
      <c r="J15" s="3" t="s">
        <v>290</v>
      </c>
      <c r="K15" s="3" t="s">
        <v>291</v>
      </c>
      <c r="L15" s="3" t="s">
        <v>292</v>
      </c>
      <c r="M15" s="3" t="s">
        <v>293</v>
      </c>
    </row>
    <row r="16" spans="3:13" x14ac:dyDescent="0.2">
      <c r="C16" s="3" t="s">
        <v>294</v>
      </c>
      <c r="D16" s="3" t="s">
        <v>295</v>
      </c>
      <c r="E16" s="3" t="s">
        <v>296</v>
      </c>
      <c r="F16" s="3" t="s">
        <v>297</v>
      </c>
      <c r="G16" s="3" t="s">
        <v>298</v>
      </c>
      <c r="H16" s="3" t="s">
        <v>299</v>
      </c>
      <c r="I16" s="3" t="s">
        <v>300</v>
      </c>
      <c r="J16" s="3" t="s">
        <v>301</v>
      </c>
      <c r="K16" s="3" t="s">
        <v>302</v>
      </c>
      <c r="L16" s="3" t="s">
        <v>303</v>
      </c>
      <c r="M16" s="3" t="s">
        <v>304</v>
      </c>
    </row>
    <row r="17" spans="3:13" x14ac:dyDescent="0.2">
      <c r="C17" s="3" t="s">
        <v>305</v>
      </c>
      <c r="D17" s="3" t="s">
        <v>306</v>
      </c>
      <c r="E17" s="3" t="s">
        <v>307</v>
      </c>
      <c r="F17" s="3" t="s">
        <v>308</v>
      </c>
      <c r="G17" s="3" t="s">
        <v>309</v>
      </c>
      <c r="H17" s="3" t="s">
        <v>307</v>
      </c>
      <c r="I17" s="3" t="s">
        <v>308</v>
      </c>
      <c r="J17" s="3" t="s">
        <v>310</v>
      </c>
      <c r="K17" s="3" t="s">
        <v>311</v>
      </c>
      <c r="L17" s="3" t="s">
        <v>312</v>
      </c>
      <c r="M17" s="3" t="s">
        <v>312</v>
      </c>
    </row>
    <row r="19" spans="3:13" x14ac:dyDescent="0.2">
      <c r="C19" s="3" t="s">
        <v>313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314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315</v>
      </c>
      <c r="D21" s="3" t="s">
        <v>316</v>
      </c>
      <c r="E21" s="3" t="s">
        <v>317</v>
      </c>
      <c r="F21" s="3" t="s">
        <v>318</v>
      </c>
      <c r="G21" s="3" t="s">
        <v>319</v>
      </c>
      <c r="H21" s="3" t="s">
        <v>320</v>
      </c>
      <c r="I21" s="3" t="s">
        <v>321</v>
      </c>
      <c r="J21" s="3" t="s">
        <v>322</v>
      </c>
      <c r="K21" s="3" t="s">
        <v>323</v>
      </c>
      <c r="L21" s="3" t="s">
        <v>324</v>
      </c>
      <c r="M21" s="3" t="s">
        <v>325</v>
      </c>
    </row>
    <row r="22" spans="3:13" x14ac:dyDescent="0.2">
      <c r="C22" s="3" t="s">
        <v>326</v>
      </c>
      <c r="D22" s="3" t="s">
        <v>327</v>
      </c>
      <c r="E22" s="3" t="s">
        <v>328</v>
      </c>
      <c r="F22" s="3" t="s">
        <v>329</v>
      </c>
      <c r="G22" s="3" t="s">
        <v>330</v>
      </c>
      <c r="H22" s="3" t="s">
        <v>331</v>
      </c>
      <c r="I22" s="3" t="s">
        <v>332</v>
      </c>
      <c r="J22" s="3" t="s">
        <v>333</v>
      </c>
      <c r="K22" s="3" t="s">
        <v>334</v>
      </c>
      <c r="L22" s="3" t="s">
        <v>335</v>
      </c>
      <c r="M22" s="3" t="s">
        <v>336</v>
      </c>
    </row>
    <row r="23" spans="3:13" x14ac:dyDescent="0.2">
      <c r="C23" s="3" t="s">
        <v>337</v>
      </c>
      <c r="D23" s="3" t="s">
        <v>338</v>
      </c>
      <c r="E23" s="3" t="s">
        <v>339</v>
      </c>
      <c r="F23" s="3" t="s">
        <v>340</v>
      </c>
      <c r="G23" s="3" t="s">
        <v>341</v>
      </c>
      <c r="H23" s="3" t="s">
        <v>342</v>
      </c>
      <c r="I23" s="3" t="s">
        <v>343</v>
      </c>
      <c r="J23" s="3" t="s">
        <v>344</v>
      </c>
      <c r="K23" s="3" t="s">
        <v>345</v>
      </c>
      <c r="L23" s="3" t="s">
        <v>346</v>
      </c>
      <c r="M23" s="3" t="s">
        <v>347</v>
      </c>
    </row>
    <row r="24" spans="3:13" x14ac:dyDescent="0.2">
      <c r="C24" s="3" t="s">
        <v>348</v>
      </c>
      <c r="D24" s="3" t="s">
        <v>349</v>
      </c>
      <c r="E24" s="3" t="s">
        <v>350</v>
      </c>
      <c r="F24" s="3" t="s">
        <v>351</v>
      </c>
      <c r="G24" s="3" t="s">
        <v>352</v>
      </c>
      <c r="H24" s="3" t="s">
        <v>353</v>
      </c>
      <c r="I24" s="3" t="s">
        <v>354</v>
      </c>
      <c r="J24" s="3" t="s">
        <v>355</v>
      </c>
      <c r="K24" s="3" t="s">
        <v>356</v>
      </c>
      <c r="L24" s="3" t="s">
        <v>357</v>
      </c>
      <c r="M24" s="3" t="s">
        <v>358</v>
      </c>
    </row>
    <row r="26" spans="3:13" x14ac:dyDescent="0.2">
      <c r="C26" s="3" t="s">
        <v>359</v>
      </c>
      <c r="D26" s="3" t="s">
        <v>360</v>
      </c>
      <c r="E26" s="3" t="s">
        <v>361</v>
      </c>
      <c r="F26" s="3" t="s">
        <v>362</v>
      </c>
      <c r="G26" s="3" t="s">
        <v>363</v>
      </c>
      <c r="H26" s="3" t="s">
        <v>364</v>
      </c>
      <c r="I26" s="3" t="s">
        <v>365</v>
      </c>
      <c r="J26" s="3" t="s">
        <v>366</v>
      </c>
      <c r="K26" s="3" t="s">
        <v>367</v>
      </c>
      <c r="L26" s="3" t="s">
        <v>368</v>
      </c>
      <c r="M26" s="3" t="s">
        <v>369</v>
      </c>
    </row>
    <row r="27" spans="3:13" x14ac:dyDescent="0.2">
      <c r="C27" s="3" t="s">
        <v>370</v>
      </c>
      <c r="D27" s="3" t="s">
        <v>371</v>
      </c>
      <c r="E27" s="3" t="s">
        <v>372</v>
      </c>
      <c r="F27" s="3" t="s">
        <v>373</v>
      </c>
      <c r="G27" s="3" t="s">
        <v>374</v>
      </c>
      <c r="H27" s="3" t="s">
        <v>375</v>
      </c>
      <c r="I27" s="3" t="s">
        <v>376</v>
      </c>
      <c r="J27" s="3" t="s">
        <v>377</v>
      </c>
      <c r="K27" s="3" t="s">
        <v>378</v>
      </c>
      <c r="L27" s="3" t="s">
        <v>379</v>
      </c>
      <c r="M27" s="3" t="s">
        <v>380</v>
      </c>
    </row>
    <row r="28" spans="3:13" x14ac:dyDescent="0.2">
      <c r="C28" s="3" t="s">
        <v>381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382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3:13" x14ac:dyDescent="0.2">
      <c r="C30" s="3" t="s">
        <v>383</v>
      </c>
      <c r="D30" s="3" t="s">
        <v>371</v>
      </c>
      <c r="E30" s="3" t="s">
        <v>372</v>
      </c>
      <c r="F30" s="3" t="s">
        <v>373</v>
      </c>
      <c r="G30" s="3" t="s">
        <v>374</v>
      </c>
      <c r="H30" s="3" t="s">
        <v>375</v>
      </c>
      <c r="I30" s="3" t="s">
        <v>376</v>
      </c>
      <c r="J30" s="3" t="s">
        <v>377</v>
      </c>
      <c r="K30" s="3" t="s">
        <v>378</v>
      </c>
      <c r="L30" s="3" t="s">
        <v>379</v>
      </c>
      <c r="M30" s="3" t="s">
        <v>380</v>
      </c>
    </row>
    <row r="32" spans="3:13" x14ac:dyDescent="0.2">
      <c r="C32" s="3" t="s">
        <v>384</v>
      </c>
      <c r="D32" s="3" t="s">
        <v>385</v>
      </c>
      <c r="E32" s="3" t="s">
        <v>386</v>
      </c>
      <c r="F32" s="3" t="s">
        <v>387</v>
      </c>
      <c r="G32" s="3" t="s">
        <v>388</v>
      </c>
      <c r="H32" s="3" t="s">
        <v>389</v>
      </c>
      <c r="I32" s="3" t="s">
        <v>390</v>
      </c>
      <c r="J32" s="3" t="s">
        <v>391</v>
      </c>
      <c r="K32" s="3" t="s">
        <v>392</v>
      </c>
      <c r="L32" s="3" t="s">
        <v>393</v>
      </c>
      <c r="M32" s="3" t="s">
        <v>394</v>
      </c>
    </row>
    <row r="33" spans="3:13" x14ac:dyDescent="0.2">
      <c r="C33" s="3" t="s">
        <v>395</v>
      </c>
      <c r="D33" s="3" t="s">
        <v>396</v>
      </c>
      <c r="E33" s="3" t="s">
        <v>397</v>
      </c>
      <c r="F33" s="3" t="s">
        <v>398</v>
      </c>
      <c r="G33" s="3" t="s">
        <v>399</v>
      </c>
      <c r="H33" s="3" t="s">
        <v>400</v>
      </c>
      <c r="I33" s="3" t="s">
        <v>401</v>
      </c>
      <c r="J33" s="3" t="s">
        <v>402</v>
      </c>
      <c r="K33" s="3" t="s">
        <v>403</v>
      </c>
      <c r="L33" s="3" t="s">
        <v>404</v>
      </c>
      <c r="M33" s="3" t="s">
        <v>405</v>
      </c>
    </row>
    <row r="35" spans="3:13" x14ac:dyDescent="0.2">
      <c r="C35" s="3" t="s">
        <v>406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407</v>
      </c>
      <c r="D36" s="3" t="s">
        <v>396</v>
      </c>
      <c r="E36" s="3" t="s">
        <v>397</v>
      </c>
      <c r="F36" s="3" t="s">
        <v>398</v>
      </c>
      <c r="G36" s="3" t="s">
        <v>399</v>
      </c>
      <c r="H36" s="3" t="s">
        <v>400</v>
      </c>
      <c r="I36" s="3" t="s">
        <v>401</v>
      </c>
      <c r="J36" s="3" t="s">
        <v>402</v>
      </c>
      <c r="K36" s="3" t="s">
        <v>403</v>
      </c>
      <c r="L36" s="3" t="s">
        <v>404</v>
      </c>
      <c r="M36" s="3" t="s">
        <v>405</v>
      </c>
    </row>
    <row r="38" spans="3:13" x14ac:dyDescent="0.2">
      <c r="C38" s="3" t="s">
        <v>408</v>
      </c>
      <c r="D38" s="3">
        <v>0.17</v>
      </c>
      <c r="E38" s="3">
        <v>0.88</v>
      </c>
      <c r="F38" s="3">
        <v>0.6</v>
      </c>
      <c r="G38" s="3">
        <v>0.57999999999999996</v>
      </c>
      <c r="H38" s="3">
        <v>0.64</v>
      </c>
      <c r="I38" s="3">
        <v>0.6</v>
      </c>
      <c r="J38" s="3">
        <v>0.61</v>
      </c>
      <c r="K38" s="3">
        <v>0.37</v>
      </c>
      <c r="L38" s="3">
        <v>0.9</v>
      </c>
      <c r="M38" s="3">
        <v>0.63</v>
      </c>
    </row>
    <row r="39" spans="3:13" x14ac:dyDescent="0.2">
      <c r="C39" s="3" t="s">
        <v>409</v>
      </c>
      <c r="D39" s="3">
        <v>8.7999999999999995E-2</v>
      </c>
      <c r="E39" s="3">
        <v>0.48</v>
      </c>
      <c r="F39" s="3">
        <v>0.35</v>
      </c>
      <c r="G39" s="3">
        <v>0.38</v>
      </c>
      <c r="H39" s="3">
        <v>0.43</v>
      </c>
      <c r="I39" s="3">
        <v>0.6</v>
      </c>
      <c r="J39" s="3">
        <v>0.61</v>
      </c>
      <c r="K39" s="3">
        <v>0.37</v>
      </c>
      <c r="L39" s="3">
        <v>0.9</v>
      </c>
      <c r="M39" s="3">
        <v>0.63</v>
      </c>
    </row>
    <row r="40" spans="3:13" x14ac:dyDescent="0.2">
      <c r="C40" s="3" t="s">
        <v>410</v>
      </c>
      <c r="D40" s="3" t="s">
        <v>411</v>
      </c>
      <c r="E40" s="3" t="s">
        <v>412</v>
      </c>
      <c r="F40" s="3" t="s">
        <v>413</v>
      </c>
      <c r="G40" s="3" t="s">
        <v>414</v>
      </c>
      <c r="H40" s="3" t="s">
        <v>415</v>
      </c>
      <c r="I40" s="3" t="s">
        <v>416</v>
      </c>
      <c r="J40" s="3" t="s">
        <v>417</v>
      </c>
      <c r="K40" s="3" t="s">
        <v>418</v>
      </c>
      <c r="L40" s="3" t="s">
        <v>419</v>
      </c>
      <c r="M40" s="3" t="s">
        <v>420</v>
      </c>
    </row>
    <row r="41" spans="3:13" x14ac:dyDescent="0.2">
      <c r="C41" s="3" t="s">
        <v>421</v>
      </c>
      <c r="D41" s="3" t="s">
        <v>422</v>
      </c>
      <c r="E41" s="3" t="s">
        <v>423</v>
      </c>
      <c r="F41" s="3" t="s">
        <v>424</v>
      </c>
      <c r="G41" s="3" t="s">
        <v>425</v>
      </c>
      <c r="H41" s="3" t="s">
        <v>426</v>
      </c>
      <c r="I41" s="3" t="s">
        <v>427</v>
      </c>
      <c r="J41" s="3" t="s">
        <v>428</v>
      </c>
      <c r="K41" s="3" t="s">
        <v>429</v>
      </c>
      <c r="L41" s="3" t="s">
        <v>430</v>
      </c>
      <c r="M41" s="3" t="s">
        <v>431</v>
      </c>
    </row>
    <row r="43" spans="3:13" x14ac:dyDescent="0.2">
      <c r="C43" s="3" t="s">
        <v>432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</row>
    <row r="44" spans="3:13" x14ac:dyDescent="0.2">
      <c r="C44" s="3" t="s">
        <v>433</v>
      </c>
      <c r="D44" s="3" t="s">
        <v>434</v>
      </c>
      <c r="E44" s="3" t="s">
        <v>435</v>
      </c>
      <c r="F44" s="3" t="s">
        <v>436</v>
      </c>
      <c r="G44" s="3" t="s">
        <v>437</v>
      </c>
      <c r="H44" s="3" t="s">
        <v>438</v>
      </c>
      <c r="I44" s="3" t="s">
        <v>439</v>
      </c>
      <c r="J44" s="3" t="s">
        <v>440</v>
      </c>
      <c r="K44" s="3" t="s">
        <v>441</v>
      </c>
      <c r="L44" s="3" t="s">
        <v>442</v>
      </c>
      <c r="M44" s="3" t="s">
        <v>443</v>
      </c>
    </row>
    <row r="46" spans="3:13" x14ac:dyDescent="0.2">
      <c r="C46" s="3" t="s">
        <v>444</v>
      </c>
      <c r="D46" s="3" t="s">
        <v>263</v>
      </c>
      <c r="E46" s="3" t="s">
        <v>264</v>
      </c>
      <c r="F46" s="3" t="s">
        <v>265</v>
      </c>
      <c r="G46" s="3" t="s">
        <v>266</v>
      </c>
      <c r="H46" s="3" t="s">
        <v>267</v>
      </c>
      <c r="I46" s="3" t="s">
        <v>268</v>
      </c>
      <c r="J46" s="3" t="s">
        <v>269</v>
      </c>
      <c r="K46" s="3" t="s">
        <v>270</v>
      </c>
      <c r="L46" s="3" t="s">
        <v>271</v>
      </c>
      <c r="M46" s="3" t="s">
        <v>272</v>
      </c>
    </row>
    <row r="47" spans="3:13" x14ac:dyDescent="0.2">
      <c r="C47" s="3" t="s">
        <v>445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446</v>
      </c>
      <c r="D48" s="3" t="s">
        <v>434</v>
      </c>
      <c r="E48" s="3" t="s">
        <v>435</v>
      </c>
      <c r="F48" s="3" t="s">
        <v>436</v>
      </c>
      <c r="G48" s="3" t="s">
        <v>437</v>
      </c>
      <c r="H48" s="3" t="s">
        <v>438</v>
      </c>
      <c r="I48" s="3" t="s">
        <v>439</v>
      </c>
      <c r="J48" s="3" t="s">
        <v>440</v>
      </c>
      <c r="K48" s="3" t="s">
        <v>441</v>
      </c>
      <c r="L48" s="3" t="s">
        <v>442</v>
      </c>
      <c r="M48" s="3" t="s">
        <v>443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C6B2-1336-436A-8CE4-A0F1F3FB4CA3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447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395</v>
      </c>
      <c r="D12" s="3" t="s">
        <v>396</v>
      </c>
      <c r="E12" s="3" t="s">
        <v>397</v>
      </c>
      <c r="F12" s="3" t="s">
        <v>398</v>
      </c>
      <c r="G12" s="3" t="s">
        <v>399</v>
      </c>
      <c r="H12" s="3" t="s">
        <v>400</v>
      </c>
      <c r="I12" s="3" t="s">
        <v>401</v>
      </c>
      <c r="J12" s="3" t="s">
        <v>402</v>
      </c>
      <c r="K12" s="3" t="s">
        <v>403</v>
      </c>
      <c r="L12" s="3" t="s">
        <v>404</v>
      </c>
      <c r="M12" s="3" t="s">
        <v>405</v>
      </c>
    </row>
    <row r="13" spans="3:13" x14ac:dyDescent="0.2">
      <c r="C13" s="3" t="s">
        <v>448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</row>
    <row r="14" spans="3:13" x14ac:dyDescent="0.2">
      <c r="C14" s="3" t="s">
        <v>449</v>
      </c>
      <c r="D14" s="3">
        <v>116</v>
      </c>
      <c r="E14" s="3">
        <v>401</v>
      </c>
      <c r="F14" s="3">
        <v>288</v>
      </c>
      <c r="G14" s="3">
        <v>634</v>
      </c>
      <c r="H14" s="3">
        <v>62</v>
      </c>
      <c r="I14" s="3">
        <v>62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450</v>
      </c>
      <c r="D15" s="3">
        <v>552</v>
      </c>
      <c r="E15" s="3">
        <v>336</v>
      </c>
      <c r="F15" s="3">
        <v>783</v>
      </c>
      <c r="G15" s="3" t="s">
        <v>451</v>
      </c>
      <c r="H15" s="3" t="s">
        <v>452</v>
      </c>
      <c r="I15" s="3">
        <v>923</v>
      </c>
      <c r="J15" s="3" t="s">
        <v>453</v>
      </c>
      <c r="K15" s="3" t="s">
        <v>454</v>
      </c>
      <c r="L15" s="3" t="s">
        <v>455</v>
      </c>
      <c r="M15" s="3" t="s">
        <v>456</v>
      </c>
    </row>
    <row r="16" spans="3:13" x14ac:dyDescent="0.2">
      <c r="C16" s="3" t="s">
        <v>457</v>
      </c>
      <c r="D16" s="3" t="s">
        <v>458</v>
      </c>
      <c r="E16" s="3" t="s">
        <v>459</v>
      </c>
      <c r="F16" s="3" t="s">
        <v>460</v>
      </c>
      <c r="G16" s="3">
        <v>104</v>
      </c>
      <c r="H16" s="3">
        <v>441</v>
      </c>
      <c r="I16" s="3">
        <v>-179</v>
      </c>
      <c r="J16" s="3">
        <v>-737</v>
      </c>
      <c r="K16" s="3" t="s">
        <v>461</v>
      </c>
      <c r="L16" s="3" t="s">
        <v>462</v>
      </c>
      <c r="M16" s="3">
        <v>-850</v>
      </c>
    </row>
    <row r="17" spans="3:13" x14ac:dyDescent="0.2">
      <c r="C17" s="3" t="s">
        <v>463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464</v>
      </c>
      <c r="D18" s="3" t="s">
        <v>465</v>
      </c>
      <c r="E18" s="3" t="s">
        <v>466</v>
      </c>
      <c r="F18" s="3" t="s">
        <v>467</v>
      </c>
      <c r="G18" s="3">
        <v>-895</v>
      </c>
      <c r="H18" s="3" t="s">
        <v>468</v>
      </c>
      <c r="I18" s="3" t="s">
        <v>469</v>
      </c>
      <c r="J18" s="3" t="s">
        <v>470</v>
      </c>
      <c r="K18" s="3" t="s">
        <v>471</v>
      </c>
      <c r="L18" s="3" t="s">
        <v>472</v>
      </c>
      <c r="M18" s="3" t="s">
        <v>473</v>
      </c>
    </row>
    <row r="19" spans="3:13" x14ac:dyDescent="0.2">
      <c r="C19" s="3" t="s">
        <v>474</v>
      </c>
      <c r="D19" s="3" t="s">
        <v>475</v>
      </c>
      <c r="E19" s="3" t="s">
        <v>476</v>
      </c>
      <c r="F19" s="3" t="s">
        <v>477</v>
      </c>
      <c r="G19" s="3" t="s">
        <v>478</v>
      </c>
      <c r="H19" s="3" t="s">
        <v>479</v>
      </c>
      <c r="I19" s="3" t="s">
        <v>480</v>
      </c>
      <c r="J19" s="3" t="s">
        <v>481</v>
      </c>
      <c r="K19" s="3" t="s">
        <v>482</v>
      </c>
      <c r="L19" s="3" t="s">
        <v>483</v>
      </c>
      <c r="M19" s="3" t="s">
        <v>484</v>
      </c>
    </row>
    <row r="20" spans="3:13" x14ac:dyDescent="0.2">
      <c r="C20" s="3" t="s">
        <v>485</v>
      </c>
      <c r="D20" s="3" t="s">
        <v>486</v>
      </c>
      <c r="E20" s="3" t="s">
        <v>487</v>
      </c>
      <c r="F20" s="3" t="s">
        <v>488</v>
      </c>
      <c r="G20" s="3" t="s">
        <v>489</v>
      </c>
      <c r="H20" s="3" t="s">
        <v>490</v>
      </c>
      <c r="I20" s="3" t="s">
        <v>491</v>
      </c>
      <c r="J20" s="3" t="s">
        <v>492</v>
      </c>
      <c r="K20" s="3" t="s">
        <v>493</v>
      </c>
      <c r="L20" s="3" t="s">
        <v>494</v>
      </c>
      <c r="M20" s="3" t="s">
        <v>495</v>
      </c>
    </row>
    <row r="22" spans="3:13" x14ac:dyDescent="0.2">
      <c r="C22" s="3" t="s">
        <v>496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497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498</v>
      </c>
      <c r="D24" s="3" t="s">
        <v>499</v>
      </c>
      <c r="E24" s="3" t="s">
        <v>500</v>
      </c>
      <c r="F24" s="3" t="s">
        <v>501</v>
      </c>
      <c r="G24" s="3" t="s">
        <v>502</v>
      </c>
      <c r="H24" s="3" t="s">
        <v>503</v>
      </c>
      <c r="I24" s="3" t="s">
        <v>504</v>
      </c>
      <c r="J24" s="3" t="s">
        <v>505</v>
      </c>
      <c r="K24" s="3" t="s">
        <v>506</v>
      </c>
      <c r="L24" s="3" t="s">
        <v>507</v>
      </c>
      <c r="M24" s="3" t="s">
        <v>508</v>
      </c>
    </row>
    <row r="25" spans="3:13" x14ac:dyDescent="0.2">
      <c r="C25" s="3" t="s">
        <v>509</v>
      </c>
      <c r="D25" s="3" t="s">
        <v>499</v>
      </c>
      <c r="E25" s="3" t="s">
        <v>500</v>
      </c>
      <c r="F25" s="3" t="s">
        <v>501</v>
      </c>
      <c r="G25" s="3" t="s">
        <v>502</v>
      </c>
      <c r="H25" s="3" t="s">
        <v>503</v>
      </c>
      <c r="I25" s="3" t="s">
        <v>504</v>
      </c>
      <c r="J25" s="3" t="s">
        <v>505</v>
      </c>
      <c r="K25" s="3" t="s">
        <v>506</v>
      </c>
      <c r="L25" s="3" t="s">
        <v>507</v>
      </c>
      <c r="M25" s="3" t="s">
        <v>508</v>
      </c>
    </row>
    <row r="27" spans="3:13" x14ac:dyDescent="0.2">
      <c r="C27" s="3" t="s">
        <v>510</v>
      </c>
      <c r="D27" s="3" t="s">
        <v>511</v>
      </c>
      <c r="E27" s="3" t="s">
        <v>512</v>
      </c>
      <c r="F27" s="3" t="s">
        <v>513</v>
      </c>
      <c r="G27" s="3" t="s">
        <v>514</v>
      </c>
      <c r="H27" s="3" t="s">
        <v>515</v>
      </c>
      <c r="I27" s="3" t="s">
        <v>516</v>
      </c>
      <c r="J27" s="3" t="s">
        <v>517</v>
      </c>
      <c r="K27" s="3" t="s">
        <v>518</v>
      </c>
      <c r="L27" s="3" t="s">
        <v>519</v>
      </c>
      <c r="M27" s="3" t="s">
        <v>520</v>
      </c>
    </row>
    <row r="28" spans="3:13" x14ac:dyDescent="0.2">
      <c r="C28" s="3" t="s">
        <v>521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522</v>
      </c>
      <c r="D29" s="3" t="s">
        <v>3</v>
      </c>
      <c r="E29" s="3" t="s">
        <v>523</v>
      </c>
      <c r="F29" s="3" t="s">
        <v>524</v>
      </c>
      <c r="G29" s="3" t="s">
        <v>524</v>
      </c>
      <c r="H29" s="3" t="s">
        <v>525</v>
      </c>
      <c r="I29" s="3" t="s">
        <v>526</v>
      </c>
      <c r="J29" s="3" t="s">
        <v>3</v>
      </c>
      <c r="K29" s="3" t="s">
        <v>3</v>
      </c>
      <c r="L29" s="3" t="s">
        <v>527</v>
      </c>
      <c r="M29" s="3" t="s">
        <v>528</v>
      </c>
    </row>
    <row r="30" spans="3:13" x14ac:dyDescent="0.2">
      <c r="C30" s="3" t="s">
        <v>529</v>
      </c>
      <c r="D30" s="3" t="s">
        <v>3</v>
      </c>
      <c r="E30" s="3" t="s">
        <v>530</v>
      </c>
      <c r="F30" s="3" t="s">
        <v>531</v>
      </c>
      <c r="G30" s="3" t="s">
        <v>532</v>
      </c>
      <c r="H30" s="3" t="s">
        <v>533</v>
      </c>
      <c r="I30" s="3" t="s">
        <v>534</v>
      </c>
      <c r="J30" s="3" t="s">
        <v>535</v>
      </c>
      <c r="K30" s="3" t="s">
        <v>536</v>
      </c>
      <c r="L30" s="3" t="s">
        <v>537</v>
      </c>
      <c r="M30" s="3" t="s">
        <v>538</v>
      </c>
    </row>
    <row r="31" spans="3:13" x14ac:dyDescent="0.2">
      <c r="C31" s="3" t="s">
        <v>539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540</v>
      </c>
      <c r="D32" s="3" t="s">
        <v>541</v>
      </c>
      <c r="E32" s="3" t="s">
        <v>542</v>
      </c>
      <c r="F32" s="3" t="s">
        <v>543</v>
      </c>
      <c r="G32" s="3" t="s">
        <v>544</v>
      </c>
      <c r="H32" s="3" t="s">
        <v>545</v>
      </c>
      <c r="I32" s="3" t="s">
        <v>546</v>
      </c>
      <c r="J32" s="3" t="s">
        <v>547</v>
      </c>
      <c r="K32" s="3" t="s">
        <v>548</v>
      </c>
      <c r="L32" s="3" t="s">
        <v>549</v>
      </c>
      <c r="M32" s="3" t="s">
        <v>550</v>
      </c>
    </row>
    <row r="33" spans="3:13" x14ac:dyDescent="0.2">
      <c r="C33" s="3" t="s">
        <v>551</v>
      </c>
      <c r="D33" s="3" t="s">
        <v>552</v>
      </c>
      <c r="E33" s="3" t="s">
        <v>553</v>
      </c>
      <c r="F33" s="3" t="s">
        <v>554</v>
      </c>
      <c r="G33" s="3" t="s">
        <v>555</v>
      </c>
      <c r="H33" s="3" t="s">
        <v>556</v>
      </c>
      <c r="I33" s="3" t="s">
        <v>557</v>
      </c>
      <c r="J33" s="3" t="s">
        <v>558</v>
      </c>
      <c r="K33" s="3" t="s">
        <v>559</v>
      </c>
      <c r="L33" s="3" t="s">
        <v>560</v>
      </c>
      <c r="M33" s="3" t="s">
        <v>561</v>
      </c>
    </row>
    <row r="35" spans="3:13" x14ac:dyDescent="0.2">
      <c r="C35" s="3" t="s">
        <v>562</v>
      </c>
      <c r="D35" s="3" t="s">
        <v>3</v>
      </c>
      <c r="E35" s="3" t="s">
        <v>3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563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564</v>
      </c>
      <c r="D37" s="3" t="s">
        <v>3</v>
      </c>
      <c r="E37" s="3" t="s">
        <v>3</v>
      </c>
      <c r="F37" s="3" t="s">
        <v>565</v>
      </c>
      <c r="G37" s="3" t="s">
        <v>566</v>
      </c>
      <c r="H37" s="3" t="s">
        <v>567</v>
      </c>
      <c r="I37" s="3" t="s">
        <v>568</v>
      </c>
      <c r="J37" s="3" t="s">
        <v>569</v>
      </c>
      <c r="K37" s="3" t="s">
        <v>570</v>
      </c>
      <c r="L37" s="3">
        <v>-976</v>
      </c>
      <c r="M37" s="3">
        <v>-944</v>
      </c>
    </row>
    <row r="38" spans="3:13" x14ac:dyDescent="0.2">
      <c r="C38" s="3" t="s">
        <v>571</v>
      </c>
      <c r="D38" s="3" t="s">
        <v>3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572</v>
      </c>
      <c r="D40" s="3" t="s">
        <v>486</v>
      </c>
      <c r="E40" s="3" t="s">
        <v>487</v>
      </c>
      <c r="F40" s="3" t="s">
        <v>488</v>
      </c>
      <c r="G40" s="3" t="s">
        <v>489</v>
      </c>
      <c r="H40" s="3" t="s">
        <v>490</v>
      </c>
      <c r="I40" s="3" t="s">
        <v>491</v>
      </c>
      <c r="J40" s="3" t="s">
        <v>492</v>
      </c>
      <c r="K40" s="3" t="s">
        <v>493</v>
      </c>
      <c r="L40" s="3" t="s">
        <v>494</v>
      </c>
      <c r="M40" s="3" t="s">
        <v>495</v>
      </c>
    </row>
    <row r="41" spans="3:13" x14ac:dyDescent="0.2">
      <c r="C41" s="3" t="s">
        <v>573</v>
      </c>
      <c r="D41" s="3" t="s">
        <v>574</v>
      </c>
      <c r="E41" s="3" t="s">
        <v>575</v>
      </c>
      <c r="F41" s="3" t="s">
        <v>576</v>
      </c>
      <c r="G41" s="3" t="s">
        <v>577</v>
      </c>
      <c r="H41" s="3" t="s">
        <v>578</v>
      </c>
      <c r="I41" s="3" t="s">
        <v>579</v>
      </c>
      <c r="J41" s="3" t="s">
        <v>579</v>
      </c>
      <c r="K41" s="3" t="s">
        <v>580</v>
      </c>
      <c r="L41" s="3" t="s">
        <v>581</v>
      </c>
      <c r="M41" s="3" t="s">
        <v>581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263D-EE69-4A0B-A38E-D58E74298252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582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583</v>
      </c>
      <c r="D12" s="3">
        <v>10.92</v>
      </c>
      <c r="E12" s="3">
        <v>12.31</v>
      </c>
      <c r="F12" s="3">
        <v>13</v>
      </c>
      <c r="G12" s="3">
        <v>15</v>
      </c>
      <c r="H12" s="3">
        <v>14.5</v>
      </c>
      <c r="I12" s="3">
        <v>11.53</v>
      </c>
      <c r="J12" s="3">
        <v>16.14</v>
      </c>
      <c r="K12" s="3">
        <v>15.67</v>
      </c>
      <c r="L12" s="3">
        <v>17.32</v>
      </c>
      <c r="M12" s="3">
        <v>15.59</v>
      </c>
    </row>
    <row r="13" spans="3:13" ht="12.75" x14ac:dyDescent="0.2">
      <c r="C13" s="3" t="s">
        <v>584</v>
      </c>
      <c r="D13" s="3" t="s">
        <v>585</v>
      </c>
      <c r="E13" s="3" t="s">
        <v>586</v>
      </c>
      <c r="F13" s="3" t="s">
        <v>587</v>
      </c>
      <c r="G13" s="3" t="s">
        <v>588</v>
      </c>
      <c r="H13" s="3" t="s">
        <v>589</v>
      </c>
      <c r="I13" s="3" t="s">
        <v>590</v>
      </c>
      <c r="J13" s="3" t="s">
        <v>591</v>
      </c>
      <c r="K13" s="3" t="s">
        <v>592</v>
      </c>
      <c r="L13" s="3" t="s">
        <v>593</v>
      </c>
      <c r="M13" s="3" t="s">
        <v>594</v>
      </c>
    </row>
    <row r="14" spans="3:13" ht="12.75" x14ac:dyDescent="0.2"/>
    <row r="15" spans="3:13" ht="12.75" x14ac:dyDescent="0.2">
      <c r="C15" s="3" t="s">
        <v>595</v>
      </c>
      <c r="D15" s="3" t="s">
        <v>3</v>
      </c>
      <c r="E15" s="3" t="s">
        <v>596</v>
      </c>
      <c r="F15" s="3" t="s">
        <v>597</v>
      </c>
      <c r="G15" s="3" t="s">
        <v>598</v>
      </c>
      <c r="H15" s="3" t="s">
        <v>599</v>
      </c>
      <c r="I15" s="3" t="s">
        <v>600</v>
      </c>
      <c r="J15" s="3" t="s">
        <v>601</v>
      </c>
      <c r="K15" s="3" t="s">
        <v>602</v>
      </c>
      <c r="L15" s="3" t="s">
        <v>603</v>
      </c>
      <c r="M15" s="3" t="s">
        <v>604</v>
      </c>
    </row>
    <row r="16" spans="3:13" ht="12.75" x14ac:dyDescent="0.2">
      <c r="C16" s="3" t="s">
        <v>605</v>
      </c>
      <c r="D16" s="3" t="s">
        <v>606</v>
      </c>
      <c r="E16" s="3" t="s">
        <v>596</v>
      </c>
      <c r="F16" s="3" t="s">
        <v>597</v>
      </c>
      <c r="G16" s="3" t="s">
        <v>598</v>
      </c>
      <c r="H16" s="3" t="s">
        <v>599</v>
      </c>
      <c r="I16" s="3" t="s">
        <v>600</v>
      </c>
      <c r="J16" s="3" t="s">
        <v>601</v>
      </c>
      <c r="K16" s="3" t="s">
        <v>602</v>
      </c>
      <c r="L16" s="3" t="s">
        <v>603</v>
      </c>
      <c r="M16" s="3" t="s">
        <v>607</v>
      </c>
    </row>
    <row r="17" spans="3:13" ht="12.75" x14ac:dyDescent="0.2">
      <c r="C17" s="3" t="s">
        <v>608</v>
      </c>
      <c r="D17" s="3" t="s">
        <v>606</v>
      </c>
      <c r="E17" s="3" t="s">
        <v>606</v>
      </c>
      <c r="F17" s="3" t="s">
        <v>606</v>
      </c>
      <c r="G17" s="3" t="s">
        <v>606</v>
      </c>
      <c r="H17" s="3" t="s">
        <v>606</v>
      </c>
      <c r="I17" s="3" t="s">
        <v>606</v>
      </c>
      <c r="J17" s="3" t="s">
        <v>606</v>
      </c>
      <c r="K17" s="3" t="s">
        <v>606</v>
      </c>
      <c r="L17" s="3" t="s">
        <v>606</v>
      </c>
      <c r="M17" s="3" t="s">
        <v>606</v>
      </c>
    </row>
    <row r="18" spans="3:13" ht="12.75" x14ac:dyDescent="0.2">
      <c r="C18" s="3" t="s">
        <v>609</v>
      </c>
      <c r="D18" s="3" t="s">
        <v>606</v>
      </c>
      <c r="E18" s="3" t="s">
        <v>606</v>
      </c>
      <c r="F18" s="3" t="s">
        <v>610</v>
      </c>
      <c r="G18" s="3" t="s">
        <v>611</v>
      </c>
      <c r="H18" s="3" t="s">
        <v>612</v>
      </c>
      <c r="I18" s="3" t="s">
        <v>613</v>
      </c>
      <c r="J18" s="3" t="s">
        <v>614</v>
      </c>
      <c r="K18" s="3" t="s">
        <v>615</v>
      </c>
      <c r="L18" s="3" t="s">
        <v>616</v>
      </c>
      <c r="M18" s="3" t="s">
        <v>617</v>
      </c>
    </row>
    <row r="19" spans="3:13" ht="12.75" x14ac:dyDescent="0.2">
      <c r="C19" s="3" t="s">
        <v>618</v>
      </c>
      <c r="D19" s="3" t="s">
        <v>606</v>
      </c>
      <c r="E19" s="3" t="s">
        <v>606</v>
      </c>
      <c r="F19" s="3" t="s">
        <v>606</v>
      </c>
      <c r="G19" s="3" t="s">
        <v>606</v>
      </c>
      <c r="H19" s="3" t="s">
        <v>606</v>
      </c>
      <c r="I19" s="3" t="s">
        <v>606</v>
      </c>
      <c r="J19" s="3" t="s">
        <v>606</v>
      </c>
      <c r="K19" s="3" t="s">
        <v>606</v>
      </c>
      <c r="L19" s="3" t="s">
        <v>606</v>
      </c>
      <c r="M19" s="3" t="s">
        <v>606</v>
      </c>
    </row>
    <row r="20" spans="3:13" ht="12.75" x14ac:dyDescent="0.2">
      <c r="C20" s="3" t="s">
        <v>619</v>
      </c>
      <c r="D20" s="3" t="s">
        <v>274</v>
      </c>
      <c r="E20" s="3" t="s">
        <v>620</v>
      </c>
      <c r="F20" s="3" t="s">
        <v>621</v>
      </c>
      <c r="G20" s="3" t="s">
        <v>622</v>
      </c>
      <c r="H20" s="3" t="s">
        <v>623</v>
      </c>
      <c r="I20" s="3" t="s">
        <v>624</v>
      </c>
      <c r="J20" s="3" t="s">
        <v>625</v>
      </c>
      <c r="K20" s="3" t="s">
        <v>626</v>
      </c>
      <c r="L20" s="3" t="s">
        <v>627</v>
      </c>
      <c r="M20" s="3" t="s">
        <v>628</v>
      </c>
    </row>
    <row r="21" spans="3:13" ht="12.75" x14ac:dyDescent="0.2">
      <c r="C21" s="3" t="s">
        <v>629</v>
      </c>
      <c r="D21" s="3" t="s">
        <v>274</v>
      </c>
      <c r="E21" s="3" t="s">
        <v>630</v>
      </c>
      <c r="F21" s="3" t="s">
        <v>630</v>
      </c>
      <c r="G21" s="3" t="s">
        <v>631</v>
      </c>
      <c r="H21" s="3" t="s">
        <v>631</v>
      </c>
      <c r="I21" s="3" t="s">
        <v>632</v>
      </c>
      <c r="J21" s="3" t="s">
        <v>631</v>
      </c>
      <c r="K21" s="3" t="s">
        <v>630</v>
      </c>
      <c r="L21" s="3" t="s">
        <v>631</v>
      </c>
      <c r="M21" s="3" t="s">
        <v>630</v>
      </c>
    </row>
    <row r="22" spans="3:13" ht="12.75" x14ac:dyDescent="0.2">
      <c r="C22" s="3" t="s">
        <v>633</v>
      </c>
      <c r="D22" s="3" t="s">
        <v>606</v>
      </c>
      <c r="E22" s="3" t="s">
        <v>606</v>
      </c>
      <c r="F22" s="3" t="s">
        <v>634</v>
      </c>
      <c r="G22" s="3" t="s">
        <v>635</v>
      </c>
      <c r="H22" s="3" t="s">
        <v>636</v>
      </c>
      <c r="I22" s="3" t="s">
        <v>637</v>
      </c>
      <c r="J22" s="3" t="s">
        <v>638</v>
      </c>
      <c r="K22" s="3" t="s">
        <v>639</v>
      </c>
      <c r="L22" s="3" t="s">
        <v>640</v>
      </c>
      <c r="M22" s="3" t="s">
        <v>641</v>
      </c>
    </row>
    <row r="23" spans="3:13" ht="12.75" x14ac:dyDescent="0.2"/>
    <row r="24" spans="3:13" ht="12.75" x14ac:dyDescent="0.2">
      <c r="C24" s="3" t="s">
        <v>642</v>
      </c>
      <c r="D24" s="3" t="s">
        <v>606</v>
      </c>
      <c r="E24" s="3" t="s">
        <v>606</v>
      </c>
      <c r="F24" s="3" t="s">
        <v>643</v>
      </c>
      <c r="G24" s="3" t="s">
        <v>644</v>
      </c>
      <c r="H24" s="3" t="s">
        <v>645</v>
      </c>
      <c r="I24" s="3" t="s">
        <v>624</v>
      </c>
      <c r="J24" s="3" t="s">
        <v>646</v>
      </c>
      <c r="K24" s="3" t="s">
        <v>647</v>
      </c>
      <c r="L24" s="3" t="s">
        <v>648</v>
      </c>
      <c r="M24" s="3" t="s">
        <v>649</v>
      </c>
    </row>
    <row r="25" spans="3:13" ht="12.75" x14ac:dyDescent="0.2">
      <c r="C25" s="3" t="s">
        <v>650</v>
      </c>
      <c r="D25" s="3" t="s">
        <v>606</v>
      </c>
      <c r="E25" s="3" t="s">
        <v>651</v>
      </c>
      <c r="F25" s="3" t="s">
        <v>652</v>
      </c>
      <c r="G25" s="3" t="s">
        <v>653</v>
      </c>
      <c r="H25" s="3" t="s">
        <v>654</v>
      </c>
      <c r="I25" s="3" t="s">
        <v>655</v>
      </c>
      <c r="J25" s="3" t="s">
        <v>656</v>
      </c>
      <c r="K25" s="3" t="s">
        <v>652</v>
      </c>
      <c r="L25" s="3" t="s">
        <v>656</v>
      </c>
      <c r="M25" s="3" t="s">
        <v>657</v>
      </c>
    </row>
    <row r="26" spans="3:13" ht="12.75" x14ac:dyDescent="0.2">
      <c r="C26" s="3" t="s">
        <v>658</v>
      </c>
      <c r="D26" s="3" t="s">
        <v>606</v>
      </c>
      <c r="E26" s="3" t="s">
        <v>606</v>
      </c>
      <c r="F26" s="3" t="s">
        <v>659</v>
      </c>
      <c r="G26" s="3" t="s">
        <v>660</v>
      </c>
      <c r="H26" s="3" t="s">
        <v>661</v>
      </c>
      <c r="I26" s="3" t="s">
        <v>662</v>
      </c>
      <c r="J26" s="3" t="s">
        <v>663</v>
      </c>
      <c r="K26" s="3" t="s">
        <v>664</v>
      </c>
      <c r="L26" s="3" t="s">
        <v>665</v>
      </c>
      <c r="M26" s="3" t="s">
        <v>659</v>
      </c>
    </row>
    <row r="27" spans="3:13" ht="12.75" x14ac:dyDescent="0.2">
      <c r="C27" s="3" t="s">
        <v>666</v>
      </c>
      <c r="D27" s="3" t="s">
        <v>606</v>
      </c>
      <c r="E27" s="3" t="s">
        <v>606</v>
      </c>
      <c r="F27" s="3" t="s">
        <v>667</v>
      </c>
      <c r="G27" s="3" t="s">
        <v>668</v>
      </c>
      <c r="H27" s="3" t="s">
        <v>669</v>
      </c>
      <c r="I27" s="3" t="s">
        <v>670</v>
      </c>
      <c r="J27" s="3" t="s">
        <v>662</v>
      </c>
      <c r="K27" s="3" t="s">
        <v>671</v>
      </c>
      <c r="L27" s="3" t="s">
        <v>672</v>
      </c>
      <c r="M27" s="3" t="s">
        <v>669</v>
      </c>
    </row>
    <row r="28" spans="3:13" ht="12.75" x14ac:dyDescent="0.2"/>
    <row r="29" spans="3:13" ht="12.75" x14ac:dyDescent="0.2">
      <c r="C29" s="3" t="s">
        <v>673</v>
      </c>
      <c r="D29" s="3" t="s">
        <v>606</v>
      </c>
      <c r="E29" s="3">
        <v>4.3</v>
      </c>
      <c r="F29" s="3">
        <v>4.5999999999999996</v>
      </c>
      <c r="G29" s="3">
        <v>4.5999999999999996</v>
      </c>
      <c r="H29" s="3">
        <v>4.7</v>
      </c>
      <c r="I29" s="3">
        <v>5</v>
      </c>
      <c r="J29" s="3">
        <v>4.8</v>
      </c>
      <c r="K29" s="3">
        <v>4.9000000000000004</v>
      </c>
      <c r="L29" s="3">
        <v>5</v>
      </c>
      <c r="M29" s="3">
        <v>5</v>
      </c>
    </row>
    <row r="30" spans="3:13" ht="12.75" x14ac:dyDescent="0.2">
      <c r="C30" s="3" t="s">
        <v>674</v>
      </c>
      <c r="D30" s="3">
        <v>5</v>
      </c>
      <c r="E30" s="3">
        <v>3</v>
      </c>
      <c r="F30" s="3">
        <v>5</v>
      </c>
      <c r="G30" s="3">
        <v>5</v>
      </c>
      <c r="H30" s="3">
        <v>9</v>
      </c>
      <c r="I30" s="3">
        <v>6</v>
      </c>
      <c r="J30" s="3">
        <v>6</v>
      </c>
      <c r="K30" s="3">
        <v>6</v>
      </c>
      <c r="L30" s="3">
        <v>6</v>
      </c>
      <c r="M30" s="3">
        <v>4</v>
      </c>
    </row>
    <row r="31" spans="3:13" ht="12.75" x14ac:dyDescent="0.2">
      <c r="C31" s="3" t="s">
        <v>675</v>
      </c>
      <c r="D31" s="3">
        <v>0</v>
      </c>
      <c r="E31" s="3">
        <v>0.66300000000000003</v>
      </c>
      <c r="F31" s="3">
        <v>0.68</v>
      </c>
      <c r="G31" s="3">
        <v>0.7</v>
      </c>
      <c r="H31" s="3">
        <v>0.72799999999999998</v>
      </c>
      <c r="I31" s="3">
        <v>0.75719999999999998</v>
      </c>
      <c r="J31" s="3">
        <v>0.78739999999999999</v>
      </c>
      <c r="K31" s="3">
        <v>0.80320000000000003</v>
      </c>
      <c r="L31" s="3">
        <v>0.83930000000000005</v>
      </c>
      <c r="M31" s="3">
        <v>0.86780000000000002</v>
      </c>
    </row>
    <row r="32" spans="3:13" ht="12.75" x14ac:dyDescent="0.2">
      <c r="C32" s="3" t="s">
        <v>676</v>
      </c>
      <c r="D32" s="3" t="s">
        <v>677</v>
      </c>
      <c r="E32" s="3" t="s">
        <v>678</v>
      </c>
      <c r="F32" s="3" t="s">
        <v>679</v>
      </c>
      <c r="G32" s="3" t="s">
        <v>680</v>
      </c>
      <c r="H32" s="3" t="s">
        <v>681</v>
      </c>
      <c r="I32" s="3" t="s">
        <v>678</v>
      </c>
      <c r="J32" s="3" t="s">
        <v>682</v>
      </c>
      <c r="K32" s="3" t="s">
        <v>682</v>
      </c>
      <c r="L32" s="3" t="s">
        <v>683</v>
      </c>
      <c r="M32" s="3" t="s">
        <v>684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A87D-DB87-4EDB-9A4F-865A9D4669C2}">
  <dimension ref="A3:BJ22"/>
  <sheetViews>
    <sheetView showGridLines="0" tabSelected="1" topLeftCell="Q1" workbookViewId="0">
      <selection activeCell="AC19" sqref="AC1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685</v>
      </c>
      <c r="C3" s="9"/>
      <c r="D3" s="9"/>
      <c r="E3" s="9"/>
      <c r="F3" s="9"/>
      <c r="H3" s="9" t="s">
        <v>686</v>
      </c>
      <c r="I3" s="9"/>
      <c r="J3" s="9"/>
      <c r="K3" s="9"/>
      <c r="L3" s="9"/>
      <c r="N3" s="11" t="s">
        <v>687</v>
      </c>
      <c r="O3" s="11"/>
      <c r="P3" s="11"/>
      <c r="Q3" s="11"/>
      <c r="R3" s="11"/>
      <c r="S3" s="11"/>
      <c r="T3" s="11"/>
      <c r="V3" s="9" t="s">
        <v>688</v>
      </c>
      <c r="W3" s="9"/>
      <c r="X3" s="9"/>
      <c r="Y3" s="9"/>
      <c r="AA3" s="9" t="s">
        <v>689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690</v>
      </c>
      <c r="C4" s="15" t="s">
        <v>691</v>
      </c>
      <c r="D4" s="14" t="s">
        <v>692</v>
      </c>
      <c r="E4" s="15" t="s">
        <v>693</v>
      </c>
      <c r="F4" s="14" t="s">
        <v>694</v>
      </c>
      <c r="H4" s="16" t="s">
        <v>695</v>
      </c>
      <c r="I4" s="17" t="s">
        <v>696</v>
      </c>
      <c r="J4" s="16" t="s">
        <v>697</v>
      </c>
      <c r="K4" s="17" t="s">
        <v>698</v>
      </c>
      <c r="L4" s="16" t="s">
        <v>699</v>
      </c>
      <c r="N4" s="18" t="s">
        <v>700</v>
      </c>
      <c r="O4" s="19" t="s">
        <v>701</v>
      </c>
      <c r="P4" s="18" t="s">
        <v>702</v>
      </c>
      <c r="Q4" s="19" t="s">
        <v>703</v>
      </c>
      <c r="R4" s="18" t="s">
        <v>704</v>
      </c>
      <c r="S4" s="19" t="s">
        <v>705</v>
      </c>
      <c r="T4" s="18" t="s">
        <v>706</v>
      </c>
      <c r="V4" s="19" t="s">
        <v>707</v>
      </c>
      <c r="W4" s="18" t="s">
        <v>708</v>
      </c>
      <c r="X4" s="19" t="s">
        <v>709</v>
      </c>
      <c r="Y4" s="18" t="s">
        <v>710</v>
      </c>
      <c r="AA4" s="20" t="s">
        <v>432</v>
      </c>
      <c r="AB4" s="21" t="s">
        <v>608</v>
      </c>
      <c r="AC4" s="20" t="s">
        <v>609</v>
      </c>
      <c r="AD4" s="21" t="s">
        <v>619</v>
      </c>
      <c r="AE4" s="20" t="s">
        <v>629</v>
      </c>
      <c r="AF4" s="21" t="s">
        <v>633</v>
      </c>
      <c r="AG4" s="20" t="s">
        <v>642</v>
      </c>
      <c r="AH4" s="21" t="s">
        <v>650</v>
      </c>
      <c r="AI4" s="20" t="s">
        <v>675</v>
      </c>
      <c r="AJ4" s="22"/>
      <c r="AK4" s="21" t="s">
        <v>673</v>
      </c>
      <c r="AL4" s="20" t="s">
        <v>674</v>
      </c>
    </row>
    <row r="5" spans="1:62" ht="63" x14ac:dyDescent="0.2">
      <c r="A5" s="23" t="s">
        <v>711</v>
      </c>
      <c r="B5" s="18" t="s">
        <v>712</v>
      </c>
      <c r="C5" s="24" t="s">
        <v>713</v>
      </c>
      <c r="D5" s="25" t="s">
        <v>714</v>
      </c>
      <c r="E5" s="19" t="s">
        <v>715</v>
      </c>
      <c r="F5" s="18" t="s">
        <v>712</v>
      </c>
      <c r="H5" s="19" t="s">
        <v>716</v>
      </c>
      <c r="I5" s="18" t="s">
        <v>717</v>
      </c>
      <c r="J5" s="19" t="s">
        <v>718</v>
      </c>
      <c r="K5" s="18" t="s">
        <v>719</v>
      </c>
      <c r="L5" s="19" t="s">
        <v>720</v>
      </c>
      <c r="N5" s="18" t="s">
        <v>721</v>
      </c>
      <c r="O5" s="19" t="s">
        <v>722</v>
      </c>
      <c r="P5" s="18" t="s">
        <v>723</v>
      </c>
      <c r="Q5" s="19" t="s">
        <v>724</v>
      </c>
      <c r="R5" s="18" t="s">
        <v>725</v>
      </c>
      <c r="S5" s="19" t="s">
        <v>726</v>
      </c>
      <c r="T5" s="18" t="s">
        <v>727</v>
      </c>
      <c r="V5" s="19" t="s">
        <v>728</v>
      </c>
      <c r="W5" s="18" t="s">
        <v>729</v>
      </c>
      <c r="X5" s="19" t="s">
        <v>730</v>
      </c>
      <c r="Y5" s="18" t="s">
        <v>731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2.4235314948430791</v>
      </c>
      <c r="C7" s="31">
        <f>(sheet!D18-sheet!D15)/sheet!D35</f>
        <v>2.4235314948430791</v>
      </c>
      <c r="D7" s="31">
        <f>sheet!D12/sheet!D35</f>
        <v>2.0804302598379887</v>
      </c>
      <c r="E7" s="31">
        <f>Sheet2!D20/sheet!D35</f>
        <v>3.5213137975299897</v>
      </c>
      <c r="F7" s="31">
        <f>sheet!D18/sheet!D35</f>
        <v>2.4235314948430791</v>
      </c>
      <c r="G7" s="29"/>
      <c r="H7" s="32">
        <f>Sheet1!D33/sheet!D51</f>
        <v>1.7152460196833721E-2</v>
      </c>
      <c r="I7" s="32">
        <f>Sheet1!D33/Sheet1!D12</f>
        <v>0.2422650969441183</v>
      </c>
      <c r="J7" s="32">
        <f>Sheet1!D12/sheet!D27</f>
        <v>3.4982843276018444E-2</v>
      </c>
      <c r="K7" s="32">
        <f>Sheet1!D30/sheet!D27</f>
        <v>1.7204458639029412E-2</v>
      </c>
      <c r="L7" s="32">
        <f>Sheet1!D38</f>
        <v>0.17</v>
      </c>
      <c r="M7" s="29"/>
      <c r="N7" s="32">
        <f>sheet!D40/sheet!D27</f>
        <v>0.50589467514345376</v>
      </c>
      <c r="O7" s="32">
        <f>sheet!D51/sheet!D27</f>
        <v>0.49410532485654624</v>
      </c>
      <c r="P7" s="32">
        <f>sheet!D40/sheet!D51</f>
        <v>1.0238599944057076</v>
      </c>
      <c r="Q7" s="31">
        <f>Sheet1!D24/Sheet1!D26</f>
        <v>-3.0024549389495445</v>
      </c>
      <c r="R7" s="31" t="e">
        <f>ABS(Sheet2!D20/(Sheet1!D26+Sheet2!D30))</f>
        <v>#VALUE!</v>
      </c>
      <c r="S7" s="31" t="e">
        <f>sheet!D40/Sheet1!D43</f>
        <v>#VALUE!</v>
      </c>
      <c r="T7" s="31">
        <f>Sheet2!D20/sheet!D40</f>
        <v>4.3640070087433744E-2</v>
      </c>
      <c r="V7" s="31" t="e">
        <f>ABS(Sheet1!D15/sheet!D15)</f>
        <v>#DIV/0!</v>
      </c>
      <c r="W7" s="31">
        <f>Sheet1!D12/sheet!D14</f>
        <v>181.10919540229884</v>
      </c>
      <c r="X7" s="31">
        <f>Sheet1!D12/sheet!D27</f>
        <v>3.4982843276018444E-2</v>
      </c>
      <c r="Y7" s="31">
        <f>Sheet1!D12/(sheet!D18-sheet!D35)</f>
        <v>3.9196492428247147</v>
      </c>
      <c r="AA7" s="17" t="str">
        <f>Sheet1!D43</f>
        <v/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>
        <f>Sheet3!D31</f>
        <v>0</v>
      </c>
      <c r="AK7" s="17" t="str">
        <f>Sheet3!D29</f>
        <v>NA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4.8521309075902803E-2</v>
      </c>
      <c r="C8" s="34">
        <f>(sheet!E18-sheet!E15)/sheet!E35</f>
        <v>4.8521309075902803E-2</v>
      </c>
      <c r="D8" s="34">
        <f>sheet!E12/sheet!E35</f>
        <v>8.7370596409100734E-3</v>
      </c>
      <c r="E8" s="34">
        <f>Sheet2!E20/sheet!E35</f>
        <v>0.75373743040174357</v>
      </c>
      <c r="F8" s="34">
        <f>sheet!E18/sheet!E35</f>
        <v>4.8521309075902803E-2</v>
      </c>
      <c r="G8" s="29"/>
      <c r="H8" s="35">
        <f>Sheet1!E33/sheet!E51</f>
        <v>7.9553928225557125E-2</v>
      </c>
      <c r="I8" s="35">
        <f>Sheet1!E33/Sheet1!E12</f>
        <v>0.46196681467903744</v>
      </c>
      <c r="J8" s="35">
        <f>Sheet1!E12/sheet!E27</f>
        <v>8.5823986538624289E-2</v>
      </c>
      <c r="K8" s="35">
        <f>Sheet1!E30/sheet!E27</f>
        <v>7.9220245829412908E-2</v>
      </c>
      <c r="L8" s="35">
        <f>Sheet1!E38</f>
        <v>0.88</v>
      </c>
      <c r="M8" s="29"/>
      <c r="N8" s="35">
        <f>sheet!E40/sheet!E27</f>
        <v>0.50162318104654235</v>
      </c>
      <c r="O8" s="35">
        <f>sheet!E51/sheet!E27</f>
        <v>0.4983768189534577</v>
      </c>
      <c r="P8" s="35">
        <f>sheet!E40/sheet!E51</f>
        <v>1.0065138705686627</v>
      </c>
      <c r="Q8" s="34">
        <f>Sheet1!E24/Sheet1!E26</f>
        <v>-4.8741920169448196</v>
      </c>
      <c r="R8" s="34">
        <f>ABS(Sheet2!E20/(Sheet1!E26+Sheet2!E30))</f>
        <v>2.0580742279657733</v>
      </c>
      <c r="S8" s="34" t="e">
        <f>sheet!E40/Sheet1!E43</f>
        <v>#VALUE!</v>
      </c>
      <c r="T8" s="34">
        <f>Sheet2!E20/sheet!E40</f>
        <v>0.11601101809172248</v>
      </c>
      <c r="U8" s="12"/>
      <c r="V8" s="34" t="e">
        <f>ABS(Sheet1!E15/sheet!E15)</f>
        <v>#DIV/0!</v>
      </c>
      <c r="W8" s="34">
        <f>Sheet1!E12/sheet!E14</f>
        <v>33.316359068509037</v>
      </c>
      <c r="X8" s="34">
        <f>Sheet1!E12/sheet!E27</f>
        <v>8.5823986538624289E-2</v>
      </c>
      <c r="Y8" s="34">
        <f>Sheet1!E12/(sheet!E18-sheet!E35)</f>
        <v>-1.1682959308491714</v>
      </c>
      <c r="Z8" s="12"/>
      <c r="AA8" s="36" t="str">
        <f>Sheet1!E43</f>
        <v/>
      </c>
      <c r="AB8" s="36" t="str">
        <f>Sheet3!E17</f>
        <v>NA</v>
      </c>
      <c r="AC8" s="36" t="str">
        <f>Sheet3!E18</f>
        <v>NA</v>
      </c>
      <c r="AD8" s="36" t="str">
        <f>Sheet3!E20</f>
        <v>240.5x</v>
      </c>
      <c r="AE8" s="36" t="str">
        <f>Sheet3!E21</f>
        <v>1.3x</v>
      </c>
      <c r="AF8" s="36" t="str">
        <f>Sheet3!E22</f>
        <v>NA</v>
      </c>
      <c r="AG8" s="36" t="str">
        <f>Sheet3!E24</f>
        <v>NA</v>
      </c>
      <c r="AH8" s="36" t="str">
        <f>Sheet3!E25</f>
        <v>2.3x</v>
      </c>
      <c r="AI8" s="36">
        <f>Sheet3!E31</f>
        <v>0.66300000000000003</v>
      </c>
      <c r="AK8" s="36">
        <f>Sheet3!E29</f>
        <v>4.3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0.11950324238345773</v>
      </c>
      <c r="C9" s="31">
        <f>(sheet!F18-sheet!F15)/sheet!F35</f>
        <v>0.11950324238345773</v>
      </c>
      <c r="D9" s="31">
        <f>sheet!F12/sheet!F35</f>
        <v>0.10065663363106163</v>
      </c>
      <c r="E9" s="31">
        <f>Sheet2!F20/sheet!F35</f>
        <v>1.0814796688282557</v>
      </c>
      <c r="F9" s="31">
        <f>sheet!F18/sheet!F35</f>
        <v>0.11950324238345773</v>
      </c>
      <c r="G9" s="29"/>
      <c r="H9" s="32">
        <f>Sheet1!F33/sheet!F51</f>
        <v>5.0951877301644605E-2</v>
      </c>
      <c r="I9" s="32">
        <f>Sheet1!F33/Sheet1!F12</f>
        <v>0.29820455867576284</v>
      </c>
      <c r="J9" s="32">
        <f>Sheet1!F12/sheet!F27</f>
        <v>8.6919887664698575E-2</v>
      </c>
      <c r="K9" s="32">
        <f>Sheet1!F30/sheet!F27</f>
        <v>5.3892260985822941E-2</v>
      </c>
      <c r="L9" s="32">
        <f>Sheet1!F38</f>
        <v>0.6</v>
      </c>
      <c r="M9" s="29"/>
      <c r="N9" s="32">
        <f>sheet!F40/sheet!F27</f>
        <v>0.49128652144164098</v>
      </c>
      <c r="O9" s="32">
        <f>sheet!F51/sheet!F27</f>
        <v>0.50871347855835902</v>
      </c>
      <c r="P9" s="32">
        <f>sheet!F40/sheet!F51</f>
        <v>0.96574307964848061</v>
      </c>
      <c r="Q9" s="31">
        <f>Sheet1!F24/Sheet1!F26</f>
        <v>-3.6920162568023698</v>
      </c>
      <c r="R9" s="31">
        <f>ABS(Sheet2!F20/(Sheet1!F26+Sheet2!F30))</f>
        <v>0.91961740409091852</v>
      </c>
      <c r="S9" s="31" t="e">
        <f>sheet!F40/Sheet1!F43</f>
        <v>#VALUE!</v>
      </c>
      <c r="T9" s="31">
        <f>Sheet2!F20/sheet!F40</f>
        <v>0.12405288322089879</v>
      </c>
      <c r="V9" s="31" t="e">
        <f>ABS(Sheet1!F15/sheet!F15)</f>
        <v>#DIV/0!</v>
      </c>
      <c r="W9" s="31">
        <f>Sheet1!F12/sheet!F14</f>
        <v>150.60931899641577</v>
      </c>
      <c r="X9" s="31">
        <f>Sheet1!F12/sheet!F27</f>
        <v>8.6919887664698575E-2</v>
      </c>
      <c r="Y9" s="31">
        <f>Sheet1!F12/(sheet!F18-sheet!F35)</f>
        <v>-1.7517335297305561</v>
      </c>
      <c r="AA9" s="17" t="str">
        <f>Sheet1!F43</f>
        <v/>
      </c>
      <c r="AB9" s="17" t="str">
        <f>Sheet3!F17</f>
        <v>NA</v>
      </c>
      <c r="AC9" s="17" t="str">
        <f>Sheet3!F18</f>
        <v>20.4x</v>
      </c>
      <c r="AD9" s="17" t="str">
        <f>Sheet3!F20</f>
        <v>19.4x</v>
      </c>
      <c r="AE9" s="17" t="str">
        <f>Sheet3!F21</f>
        <v>1.3x</v>
      </c>
      <c r="AF9" s="17" t="str">
        <f>Sheet3!F22</f>
        <v>15.3x</v>
      </c>
      <c r="AG9" s="17" t="str">
        <f>Sheet3!F24</f>
        <v>22.5x</v>
      </c>
      <c r="AH9" s="17" t="str">
        <f>Sheet3!F25</f>
        <v>2.4x</v>
      </c>
      <c r="AI9" s="17">
        <f>Sheet3!F31</f>
        <v>0.68</v>
      </c>
      <c r="AK9" s="17">
        <f>Sheet3!F29</f>
        <v>4.5999999999999996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5.0830992082314737E-2</v>
      </c>
      <c r="C10" s="34">
        <f>(sheet!G18-sheet!G15)/sheet!G35</f>
        <v>5.0830992082314737E-2</v>
      </c>
      <c r="D10" s="34">
        <f>sheet!G12/sheet!G35</f>
        <v>2.9048235852154557E-2</v>
      </c>
      <c r="E10" s="34">
        <f>Sheet2!G20/sheet!G35</f>
        <v>1.2569051702119896</v>
      </c>
      <c r="F10" s="34">
        <f>sheet!G18/sheet!G35</f>
        <v>5.0830992082314737E-2</v>
      </c>
      <c r="G10" s="29"/>
      <c r="H10" s="35">
        <f>Sheet1!G33/sheet!G51</f>
        <v>4.5018806570255976E-2</v>
      </c>
      <c r="I10" s="35">
        <f>Sheet1!G33/Sheet1!G12</f>
        <v>0.28643179055174195</v>
      </c>
      <c r="J10" s="35">
        <f>Sheet1!G12/sheet!G27</f>
        <v>8.1195891756891528E-2</v>
      </c>
      <c r="K10" s="35">
        <f>Sheet1!G30/sheet!G27</f>
        <v>5.1664928077029458E-2</v>
      </c>
      <c r="L10" s="35">
        <f>Sheet1!G38</f>
        <v>0.57999999999999996</v>
      </c>
      <c r="M10" s="29"/>
      <c r="N10" s="35">
        <f>sheet!G40/sheet!G27</f>
        <v>0.48339179926777825</v>
      </c>
      <c r="O10" s="35">
        <f>sheet!G51/sheet!G27</f>
        <v>0.5166082007322218</v>
      </c>
      <c r="P10" s="35">
        <f>sheet!G40/sheet!G51</f>
        <v>0.93570291486398438</v>
      </c>
      <c r="Q10" s="34">
        <f>Sheet1!G24/Sheet1!G26</f>
        <v>-4.0155269743350983</v>
      </c>
      <c r="R10" s="34">
        <f>ABS(Sheet2!G20/(Sheet1!G26+Sheet2!G30))</f>
        <v>3.0624187400682308</v>
      </c>
      <c r="S10" s="34" t="e">
        <f>sheet!G40/Sheet1!G43</f>
        <v>#VALUE!</v>
      </c>
      <c r="T10" s="34">
        <f>Sheet2!G20/sheet!G40</f>
        <v>0.11368897165325161</v>
      </c>
      <c r="U10" s="12"/>
      <c r="V10" s="34" t="e">
        <f>ABS(Sheet1!G15/sheet!G15)</f>
        <v>#DIV/0!</v>
      </c>
      <c r="W10" s="34">
        <f>Sheet1!G12/sheet!G14</f>
        <v>169.1587037806398</v>
      </c>
      <c r="X10" s="34">
        <f>Sheet1!G12/sheet!G27</f>
        <v>8.1195891756891528E-2</v>
      </c>
      <c r="Y10" s="34">
        <f>Sheet1!G12/(sheet!G18-sheet!G35)</f>
        <v>-1.9564799554084118</v>
      </c>
      <c r="Z10" s="12"/>
      <c r="AA10" s="36" t="str">
        <f>Sheet1!G43</f>
        <v/>
      </c>
      <c r="AB10" s="36" t="str">
        <f>Sheet3!G17</f>
        <v>NA</v>
      </c>
      <c r="AC10" s="36" t="str">
        <f>Sheet3!G18</f>
        <v>23.2x</v>
      </c>
      <c r="AD10" s="36" t="str">
        <f>Sheet3!G20</f>
        <v>22.8x</v>
      </c>
      <c r="AE10" s="36" t="str">
        <f>Sheet3!G21</f>
        <v>1.4x</v>
      </c>
      <c r="AF10" s="36" t="str">
        <f>Sheet3!G22</f>
        <v>17.2x</v>
      </c>
      <c r="AG10" s="36" t="str">
        <f>Sheet3!G24</f>
        <v>26.4x</v>
      </c>
      <c r="AH10" s="36" t="str">
        <f>Sheet3!G25</f>
        <v>2.9x</v>
      </c>
      <c r="AI10" s="36">
        <f>Sheet3!G31</f>
        <v>0.7</v>
      </c>
      <c r="AK10" s="36">
        <f>Sheet3!G29</f>
        <v>4.5999999999999996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7.0251536973677808E-2</v>
      </c>
      <c r="C11" s="31">
        <f>(sheet!H18-sheet!H15)/sheet!H35</f>
        <v>7.0251536973677808E-2</v>
      </c>
      <c r="D11" s="31">
        <f>sheet!H12/sheet!H35</f>
        <v>4.8253670368386806E-2</v>
      </c>
      <c r="E11" s="31">
        <f>Sheet2!H20/sheet!H35</f>
        <v>1.403764866264479</v>
      </c>
      <c r="F11" s="31">
        <f>sheet!H18/sheet!H35</f>
        <v>7.0251536973677808E-2</v>
      </c>
      <c r="G11" s="29"/>
      <c r="H11" s="32">
        <f>Sheet1!H33/sheet!H51</f>
        <v>4.7466294080500002E-2</v>
      </c>
      <c r="I11" s="32">
        <f>Sheet1!H33/Sheet1!H12</f>
        <v>0.30638637681224806</v>
      </c>
      <c r="J11" s="32">
        <f>Sheet1!H12/sheet!H27</f>
        <v>8.1259515804346441E-2</v>
      </c>
      <c r="K11" s="32">
        <f>Sheet1!H30/sheet!H27</f>
        <v>5.8158359848355705E-2</v>
      </c>
      <c r="L11" s="32">
        <f>Sheet1!H38</f>
        <v>0.64</v>
      </c>
      <c r="M11" s="29"/>
      <c r="N11" s="32">
        <f>sheet!H40/sheet!H27</f>
        <v>0.47548446511143644</v>
      </c>
      <c r="O11" s="32">
        <f>sheet!H51/sheet!H27</f>
        <v>0.52451553488856362</v>
      </c>
      <c r="P11" s="32">
        <f>sheet!H40/sheet!H51</f>
        <v>0.90652122479547892</v>
      </c>
      <c r="Q11" s="31">
        <f>Sheet1!H24/Sheet1!H26</f>
        <v>-4.2920064745066302</v>
      </c>
      <c r="R11" s="31">
        <f>ABS(Sheet2!H20/(Sheet1!H26+Sheet2!H30))</f>
        <v>2.3079509234598086</v>
      </c>
      <c r="S11" s="31" t="e">
        <f>sheet!H40/Sheet1!H43</f>
        <v>#VALUE!</v>
      </c>
      <c r="T11" s="31">
        <f>Sheet2!H20/sheet!H40</f>
        <v>0.1222664832146408</v>
      </c>
      <c r="V11" s="31" t="e">
        <f>ABS(Sheet1!H15/sheet!H15)</f>
        <v>#DIV/0!</v>
      </c>
      <c r="W11" s="31">
        <f>Sheet1!H12/sheet!H14</f>
        <v>225.48474059003053</v>
      </c>
      <c r="X11" s="31">
        <f>Sheet1!H12/sheet!H27</f>
        <v>8.1259515804346441E-2</v>
      </c>
      <c r="Y11" s="31">
        <f>Sheet1!H12/(sheet!H18-sheet!H35)</f>
        <v>-2.1103737521363044</v>
      </c>
      <c r="AA11" s="17" t="str">
        <f>Sheet1!H43</f>
        <v/>
      </c>
      <c r="AB11" s="17" t="str">
        <f>Sheet3!H17</f>
        <v>NA</v>
      </c>
      <c r="AC11" s="17" t="str">
        <f>Sheet3!H18</f>
        <v>21.9x</v>
      </c>
      <c r="AD11" s="17" t="str">
        <f>Sheet3!H20</f>
        <v>21.7x</v>
      </c>
      <c r="AE11" s="17" t="str">
        <f>Sheet3!H21</f>
        <v>1.4x</v>
      </c>
      <c r="AF11" s="17" t="str">
        <f>Sheet3!H22</f>
        <v>16.4x</v>
      </c>
      <c r="AG11" s="17" t="str">
        <f>Sheet3!H24</f>
        <v>25.0x</v>
      </c>
      <c r="AH11" s="17" t="str">
        <f>Sheet3!H25</f>
        <v>2.7x</v>
      </c>
      <c r="AI11" s="17">
        <f>Sheet3!H31</f>
        <v>0.72799999999999998</v>
      </c>
      <c r="AK11" s="17">
        <f>Sheet3!H29</f>
        <v>4.7</v>
      </c>
      <c r="AL11" s="17">
        <f>Sheet3!H30</f>
        <v>9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9.7908946799810173E-2</v>
      </c>
      <c r="C12" s="34">
        <f>(sheet!I18-sheet!I15)/sheet!I35</f>
        <v>9.7908946799810173E-2</v>
      </c>
      <c r="D12" s="34">
        <f>sheet!I12/sheet!I35</f>
        <v>5.0393271473430194E-2</v>
      </c>
      <c r="E12" s="34">
        <f>Sheet2!I20/sheet!I35</f>
        <v>3.3493401722518956</v>
      </c>
      <c r="F12" s="34">
        <f>sheet!I18/sheet!I35</f>
        <v>9.7908946799810173E-2</v>
      </c>
      <c r="G12" s="29"/>
      <c r="H12" s="35">
        <f>Sheet1!I33/sheet!I51</f>
        <v>4.1502034581895282E-2</v>
      </c>
      <c r="I12" s="35">
        <f>Sheet1!I33/Sheet1!I12</f>
        <v>0.27097271224573161</v>
      </c>
      <c r="J12" s="35">
        <f>Sheet1!I12/sheet!I27</f>
        <v>8.2765544191208767E-2</v>
      </c>
      <c r="K12" s="35">
        <f>Sheet1!I30/sheet!I27</f>
        <v>5.2710147963841804E-2</v>
      </c>
      <c r="L12" s="35">
        <f>Sheet1!I38</f>
        <v>0.6</v>
      </c>
      <c r="M12" s="29"/>
      <c r="N12" s="35">
        <f>sheet!I40/sheet!I27</f>
        <v>0.45961193912721165</v>
      </c>
      <c r="O12" s="35">
        <f>sheet!I51/sheet!I27</f>
        <v>0.54038806087278835</v>
      </c>
      <c r="P12" s="35">
        <f>sheet!I40/sheet!I51</f>
        <v>0.85052200891501173</v>
      </c>
      <c r="Q12" s="34">
        <f>Sheet1!I24/Sheet1!I26</f>
        <v>-3.8827936386280895</v>
      </c>
      <c r="R12" s="34">
        <f>ABS(Sheet2!I20/(Sheet1!I26+Sheet2!I30))</f>
        <v>2.9805651646525</v>
      </c>
      <c r="S12" s="34" t="e">
        <f>sheet!I40/Sheet1!I43</f>
        <v>#VALUE!</v>
      </c>
      <c r="T12" s="34">
        <f>Sheet2!I20/sheet!I40</f>
        <v>0.1264289005607552</v>
      </c>
      <c r="U12" s="12"/>
      <c r="V12" s="34" t="e">
        <f>ABS(Sheet1!I15/sheet!I15)</f>
        <v>#DIV/0!</v>
      </c>
      <c r="W12" s="34">
        <f>Sheet1!I12/sheet!I14</f>
        <v>220.27179487179487</v>
      </c>
      <c r="X12" s="34">
        <f>Sheet1!I12/sheet!I27</f>
        <v>8.2765544191208767E-2</v>
      </c>
      <c r="Y12" s="34">
        <f>Sheet1!I12/(sheet!I18-sheet!I35)</f>
        <v>-5.2883573603151861</v>
      </c>
      <c r="Z12" s="12"/>
      <c r="AA12" s="36" t="str">
        <f>Sheet1!I43</f>
        <v/>
      </c>
      <c r="AB12" s="36" t="str">
        <f>Sheet3!I17</f>
        <v>NA</v>
      </c>
      <c r="AC12" s="36" t="str">
        <f>Sheet3!I18</f>
        <v>19.9x</v>
      </c>
      <c r="AD12" s="36" t="str">
        <f>Sheet3!I20</f>
        <v>18.5x</v>
      </c>
      <c r="AE12" s="36" t="str">
        <f>Sheet3!I21</f>
        <v>1.2x</v>
      </c>
      <c r="AF12" s="36" t="str">
        <f>Sheet3!I22</f>
        <v>14.9x</v>
      </c>
      <c r="AG12" s="36" t="str">
        <f>Sheet3!I24</f>
        <v>18.5x</v>
      </c>
      <c r="AH12" s="36" t="str">
        <f>Sheet3!I25</f>
        <v>2.1x</v>
      </c>
      <c r="AI12" s="36">
        <f>Sheet3!I31</f>
        <v>0.75719999999999998</v>
      </c>
      <c r="AK12" s="36">
        <f>Sheet3!I29</f>
        <v>5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4.6226057549342586E-2</v>
      </c>
      <c r="C13" s="31">
        <f>(sheet!J18-sheet!J15)/sheet!J35</f>
        <v>4.6226057549342586E-2</v>
      </c>
      <c r="D13" s="31">
        <f>sheet!J12/sheet!J35</f>
        <v>2.8378181394128451E-2</v>
      </c>
      <c r="E13" s="31">
        <f>Sheet2!J20/sheet!J35</f>
        <v>1.0563190577534183</v>
      </c>
      <c r="F13" s="31">
        <f>sheet!J18/sheet!J35</f>
        <v>4.6226057549342586E-2</v>
      </c>
      <c r="G13" s="29"/>
      <c r="H13" s="32">
        <f>Sheet1!J33/sheet!J51</f>
        <v>4.0990610673629052E-2</v>
      </c>
      <c r="I13" s="32">
        <f>Sheet1!J33/Sheet1!J12</f>
        <v>0.27947518777619407</v>
      </c>
      <c r="J13" s="32">
        <f>Sheet1!J12/sheet!J27</f>
        <v>8.1170557880870686E-2</v>
      </c>
      <c r="K13" s="32">
        <f>Sheet1!J30/sheet!J27</f>
        <v>5.0990520062039878E-2</v>
      </c>
      <c r="L13" s="32">
        <f>Sheet1!J38</f>
        <v>0.61</v>
      </c>
      <c r="M13" s="29"/>
      <c r="N13" s="32">
        <f>sheet!J40/sheet!J27</f>
        <v>0.44657675177674144</v>
      </c>
      <c r="O13" s="32">
        <f>sheet!J51/sheet!J27</f>
        <v>0.55342324822325861</v>
      </c>
      <c r="P13" s="32">
        <f>sheet!J40/sheet!J51</f>
        <v>0.80693529447932799</v>
      </c>
      <c r="Q13" s="31">
        <f>Sheet1!J24/Sheet1!J26</f>
        <v>-3.8246852960378104</v>
      </c>
      <c r="R13" s="31">
        <f>ABS(Sheet2!J20/(Sheet1!J26+Sheet2!J30))</f>
        <v>3.2982686110655961</v>
      </c>
      <c r="S13" s="31" t="e">
        <f>sheet!J40/Sheet1!J43</f>
        <v>#VALUE!</v>
      </c>
      <c r="T13" s="31">
        <f>Sheet2!J20/sheet!J40</f>
        <v>0.13467404745824701</v>
      </c>
      <c r="V13" s="31" t="e">
        <f>ABS(Sheet1!J15/sheet!J15)</f>
        <v>#DIV/0!</v>
      </c>
      <c r="W13" s="31">
        <f>Sheet1!J12/sheet!J14</f>
        <v>169.67834836918806</v>
      </c>
      <c r="X13" s="31">
        <f>Sheet1!J12/sheet!J27</f>
        <v>8.1170557880870686E-2</v>
      </c>
      <c r="Y13" s="31">
        <f>Sheet1!J12/(sheet!J18-sheet!J35)</f>
        <v>-1.4947486504826473</v>
      </c>
      <c r="AA13" s="17" t="str">
        <f>Sheet1!J43</f>
        <v/>
      </c>
      <c r="AB13" s="17" t="str">
        <f>Sheet3!J17</f>
        <v>NA</v>
      </c>
      <c r="AC13" s="17" t="str">
        <f>Sheet3!J18</f>
        <v>22.2x</v>
      </c>
      <c r="AD13" s="17" t="str">
        <f>Sheet3!J20</f>
        <v>23.3x</v>
      </c>
      <c r="AE13" s="17" t="str">
        <f>Sheet3!J21</f>
        <v>1.4x</v>
      </c>
      <c r="AF13" s="17" t="str">
        <f>Sheet3!J22</f>
        <v>16.7x</v>
      </c>
      <c r="AG13" s="17" t="str">
        <f>Sheet3!J24</f>
        <v>27.4x</v>
      </c>
      <c r="AH13" s="17" t="str">
        <f>Sheet3!J25</f>
        <v>2.5x</v>
      </c>
      <c r="AI13" s="17">
        <f>Sheet3!J31</f>
        <v>0.78739999999999999</v>
      </c>
      <c r="AK13" s="17">
        <f>Sheet3!J29</f>
        <v>4.8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0.11583987003465972</v>
      </c>
      <c r="C14" s="34">
        <f>(sheet!K18-sheet!K15)/sheet!K35</f>
        <v>0.11583987003465972</v>
      </c>
      <c r="D14" s="34">
        <f>sheet!K12/sheet!K35</f>
        <v>1.5595152458017684E-2</v>
      </c>
      <c r="E14" s="34">
        <f>Sheet2!K20/sheet!K35</f>
        <v>1.2761316036745498</v>
      </c>
      <c r="F14" s="34">
        <f>sheet!K18/sheet!K35</f>
        <v>0.11583987003465972</v>
      </c>
      <c r="G14" s="29"/>
      <c r="H14" s="35">
        <f>Sheet1!K33/sheet!K51</f>
        <v>2.4791831439006835E-2</v>
      </c>
      <c r="I14" s="35">
        <f>Sheet1!K33/Sheet1!K12</f>
        <v>0.16660562000844037</v>
      </c>
      <c r="J14" s="35">
        <f>Sheet1!K12/sheet!K27</f>
        <v>8.1336860454309504E-2</v>
      </c>
      <c r="K14" s="35">
        <f>Sheet1!K30/sheet!K27</f>
        <v>2.9679531332019244E-2</v>
      </c>
      <c r="L14" s="35">
        <f>Sheet1!K38</f>
        <v>0.37</v>
      </c>
      <c r="M14" s="29"/>
      <c r="N14" s="35">
        <f>sheet!K40/sheet!K27</f>
        <v>0.45340149238796645</v>
      </c>
      <c r="O14" s="35">
        <f>sheet!K51/sheet!K27</f>
        <v>0.54659850761203355</v>
      </c>
      <c r="P14" s="35">
        <f>sheet!K40/sheet!K51</f>
        <v>0.82949639648446183</v>
      </c>
      <c r="Q14" s="34">
        <f>Sheet1!K24/Sheet1!K26</f>
        <v>-2.6988730096943407</v>
      </c>
      <c r="R14" s="34">
        <f>ABS(Sheet2!K20/(Sheet1!K26+Sheet2!K30))</f>
        <v>3.3925280677835832</v>
      </c>
      <c r="S14" s="34" t="e">
        <f>sheet!K40/Sheet1!K43</f>
        <v>#VALUE!</v>
      </c>
      <c r="T14" s="34">
        <f>Sheet2!K20/sheet!K40</f>
        <v>0.13240356651068183</v>
      </c>
      <c r="U14" s="12"/>
      <c r="V14" s="34" t="e">
        <f>ABS(Sheet1!K15/sheet!K15)</f>
        <v>#DIV/0!</v>
      </c>
      <c r="W14" s="34">
        <f>Sheet1!K12/sheet!K14</f>
        <v>102.29036856037467</v>
      </c>
      <c r="X14" s="34">
        <f>Sheet1!K12/sheet!K27</f>
        <v>8.1336860454309504E-2</v>
      </c>
      <c r="Y14" s="34">
        <f>Sheet1!K12/(sheet!K18-sheet!K35)</f>
        <v>-1.9555517492399264</v>
      </c>
      <c r="Z14" s="12"/>
      <c r="AA14" s="36" t="str">
        <f>Sheet1!K43</f>
        <v/>
      </c>
      <c r="AB14" s="36" t="str">
        <f>Sheet3!K17</f>
        <v>NA</v>
      </c>
      <c r="AC14" s="36" t="str">
        <f>Sheet3!K18</f>
        <v>21.5x</v>
      </c>
      <c r="AD14" s="36" t="str">
        <f>Sheet3!K20</f>
        <v>20.7x</v>
      </c>
      <c r="AE14" s="36" t="str">
        <f>Sheet3!K21</f>
        <v>1.3x</v>
      </c>
      <c r="AF14" s="36" t="str">
        <f>Sheet3!K22</f>
        <v>16.3x</v>
      </c>
      <c r="AG14" s="36" t="str">
        <f>Sheet3!K24</f>
        <v>32.1x</v>
      </c>
      <c r="AH14" s="36" t="str">
        <f>Sheet3!K25</f>
        <v>2.4x</v>
      </c>
      <c r="AI14" s="36">
        <f>Sheet3!K31</f>
        <v>0.80320000000000003</v>
      </c>
      <c r="AK14" s="36">
        <f>Sheet3!K29</f>
        <v>4.9000000000000004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3.1131842231049429E-2</v>
      </c>
      <c r="C15" s="31">
        <f>(sheet!L18-sheet!L15)/sheet!L35</f>
        <v>3.1131842231049429E-2</v>
      </c>
      <c r="D15" s="31">
        <f>sheet!L12/sheet!L35</f>
        <v>1.171894315241219E-2</v>
      </c>
      <c r="E15" s="31">
        <f>Sheet2!L20/sheet!L35</f>
        <v>1.3423249987638246</v>
      </c>
      <c r="F15" s="31">
        <f>sheet!L18/sheet!L35</f>
        <v>3.1131842231049429E-2</v>
      </c>
      <c r="G15" s="29"/>
      <c r="H15" s="32">
        <f>Sheet1!L33/sheet!L51</f>
        <v>5.6596130281834696E-2</v>
      </c>
      <c r="I15" s="32">
        <f>Sheet1!L33/Sheet1!L12</f>
        <v>0.40457537553178879</v>
      </c>
      <c r="J15" s="32">
        <f>Sheet1!L12/sheet!L27</f>
        <v>7.9158296285196758E-2</v>
      </c>
      <c r="K15" s="32">
        <f>Sheet1!L30/sheet!L27</f>
        <v>7.0284897067769095E-2</v>
      </c>
      <c r="L15" s="32">
        <f>Sheet1!L38</f>
        <v>0.9</v>
      </c>
      <c r="M15" s="29"/>
      <c r="N15" s="32">
        <f>sheet!L40/sheet!L27</f>
        <v>0.43413980272924946</v>
      </c>
      <c r="O15" s="32">
        <f>sheet!L51/sheet!L27</f>
        <v>0.56586019727075054</v>
      </c>
      <c r="P15" s="32">
        <f>sheet!L40/sheet!L51</f>
        <v>0.76722095815041746</v>
      </c>
      <c r="Q15" s="31">
        <f>Sheet1!L24/Sheet1!L26</f>
        <v>-5.3219779388114201</v>
      </c>
      <c r="R15" s="31">
        <f>ABS(Sheet2!L20/(Sheet1!L26+Sheet2!L30))</f>
        <v>1.5831583776554383</v>
      </c>
      <c r="S15" s="31" t="e">
        <f>sheet!L40/Sheet1!L43</f>
        <v>#VALUE!</v>
      </c>
      <c r="T15" s="31">
        <f>Sheet2!L20/sheet!L40</f>
        <v>0.14429758397818815</v>
      </c>
      <c r="V15" s="31" t="e">
        <f>ABS(Sheet1!L15/sheet!L15)</f>
        <v>#DIV/0!</v>
      </c>
      <c r="W15" s="31">
        <f>Sheet1!L12/sheet!L14</f>
        <v>178.41088765603328</v>
      </c>
      <c r="X15" s="31">
        <f>Sheet1!L12/sheet!L27</f>
        <v>7.9158296285196758E-2</v>
      </c>
      <c r="Y15" s="31">
        <f>Sheet1!L12/(sheet!L18-sheet!L35)</f>
        <v>-1.7506558107726489</v>
      </c>
      <c r="AA15" s="17" t="str">
        <f>Sheet1!L43</f>
        <v/>
      </c>
      <c r="AB15" s="17" t="str">
        <f>Sheet3!L17</f>
        <v>NA</v>
      </c>
      <c r="AC15" s="17" t="str">
        <f>Sheet3!L18</f>
        <v>22.4x</v>
      </c>
      <c r="AD15" s="17" t="str">
        <f>Sheet3!L20</f>
        <v>22.9x</v>
      </c>
      <c r="AE15" s="17" t="str">
        <f>Sheet3!L21</f>
        <v>1.4x</v>
      </c>
      <c r="AF15" s="17" t="str">
        <f>Sheet3!L22</f>
        <v>17.0x</v>
      </c>
      <c r="AG15" s="17" t="str">
        <f>Sheet3!L24</f>
        <v>25.6x</v>
      </c>
      <c r="AH15" s="17" t="str">
        <f>Sheet3!L25</f>
        <v>2.5x</v>
      </c>
      <c r="AI15" s="17">
        <f>Sheet3!L31</f>
        <v>0.83930000000000005</v>
      </c>
      <c r="AK15" s="17">
        <f>Sheet3!L29</f>
        <v>5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3.5620469389219839E-2</v>
      </c>
      <c r="C16" s="34">
        <f>(sheet!M18-sheet!M15)/sheet!M35</f>
        <v>3.5620469389219839E-2</v>
      </c>
      <c r="D16" s="34">
        <f>sheet!M12/sheet!M35</f>
        <v>9.3698413837651623E-3</v>
      </c>
      <c r="E16" s="34">
        <f>Sheet2!M20/sheet!M35</f>
        <v>1.4328321251704585</v>
      </c>
      <c r="F16" s="34">
        <f>sheet!M18/sheet!M35</f>
        <v>3.5620469389219839E-2</v>
      </c>
      <c r="G16" s="29"/>
      <c r="H16" s="35">
        <f>Sheet1!M33/sheet!M51</f>
        <v>3.8739821795356517E-2</v>
      </c>
      <c r="I16" s="35">
        <f>Sheet1!M33/Sheet1!M12</f>
        <v>0.2782758847211404</v>
      </c>
      <c r="J16" s="35">
        <f>Sheet1!M12/sheet!M27</f>
        <v>7.783950681313917E-2</v>
      </c>
      <c r="K16" s="35">
        <f>Sheet1!M30/sheet!M27</f>
        <v>4.742483661658526E-2</v>
      </c>
      <c r="L16" s="35">
        <f>Sheet1!M38</f>
        <v>0.63</v>
      </c>
      <c r="M16" s="29"/>
      <c r="N16" s="35">
        <f>sheet!M40/sheet!M27</f>
        <v>0.44086326108810658</v>
      </c>
      <c r="O16" s="35">
        <f>sheet!M51/sheet!M27</f>
        <v>0.55913673891189342</v>
      </c>
      <c r="P16" s="35">
        <f>sheet!M40/sheet!M51</f>
        <v>0.78847128154384449</v>
      </c>
      <c r="Q16" s="34">
        <f>Sheet1!M24/Sheet1!M26</f>
        <v>-3.9399090711491089</v>
      </c>
      <c r="R16" s="34">
        <f>ABS(Sheet2!M20/(Sheet1!M26+Sheet2!M30))</f>
        <v>1.4730005423133539</v>
      </c>
      <c r="S16" s="34" t="e">
        <f>sheet!M40/Sheet1!M43</f>
        <v>#VALUE!</v>
      </c>
      <c r="T16" s="34">
        <f>Sheet2!M20/sheet!M40</f>
        <v>0.13231405188731768</v>
      </c>
      <c r="U16" s="12"/>
      <c r="V16" s="34" t="e">
        <f>ABS(Sheet1!M15/sheet!M15)</f>
        <v>#DIV/0!</v>
      </c>
      <c r="W16" s="34">
        <f>Sheet1!M12/sheet!M14</f>
        <v>142.68746652383504</v>
      </c>
      <c r="X16" s="34">
        <f>Sheet1!M12/sheet!M27</f>
        <v>7.783950681313917E-2</v>
      </c>
      <c r="Y16" s="34">
        <f>Sheet1!M12/(sheet!M18-sheet!M35)</f>
        <v>-1.9826110577746023</v>
      </c>
      <c r="Z16" s="12"/>
      <c r="AA16" s="36" t="str">
        <f>Sheet1!M43</f>
        <v/>
      </c>
      <c r="AB16" s="36" t="str">
        <f>Sheet3!M17</f>
        <v>NA</v>
      </c>
      <c r="AC16" s="36" t="str">
        <f>Sheet3!M18</f>
        <v>21.6x</v>
      </c>
      <c r="AD16" s="36" t="str">
        <f>Sheet3!M20</f>
        <v>18.9x</v>
      </c>
      <c r="AE16" s="36" t="str">
        <f>Sheet3!M21</f>
        <v>1.3x</v>
      </c>
      <c r="AF16" s="36" t="str">
        <f>Sheet3!M22</f>
        <v>16.5x</v>
      </c>
      <c r="AG16" s="36" t="str">
        <f>Sheet3!M24</f>
        <v>25.5x</v>
      </c>
      <c r="AH16" s="36" t="str">
        <f>Sheet3!M25</f>
        <v>2.2x</v>
      </c>
      <c r="AI16" s="36">
        <f>Sheet3!M31</f>
        <v>0.86780000000000002</v>
      </c>
      <c r="AK16" s="36">
        <f>Sheet3!M29</f>
        <v>5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2023-04-30T13:27:35Z</dcterms:created>
  <dcterms:modified xsi:type="dcterms:W3CDTF">2023-05-06T12:00:21Z</dcterms:modified>
  <cp:category/>
  <dc:identifier/>
  <cp:version/>
</cp:coreProperties>
</file>