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Real State/"/>
    </mc:Choice>
  </mc:AlternateContent>
  <xr:revisionPtr revIDLastSave="6" documentId="8_{59ACB537-3381-4F8C-ACAC-8A4E197E9E18}" xr6:coauthVersionLast="47" xr6:coauthVersionMax="47" xr10:uidLastSave="{7E455256-3E5C-41A0-B082-A5096EE721EE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V9" i="5" s="1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<sst xmlns="http://schemas.openxmlformats.org/spreadsheetml/2006/main" count="1270" uniqueCount="894">
  <si>
    <t>First Capital Realty Inc.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</si>
  <si>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</si>
  <si>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</si>
  <si>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</si>
  <si>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</si>
  <si>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</si>
  <si>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</si>
  <si>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</si>
  <si>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</si>
  <si>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</si>
  <si>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</si>
  <si>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</si>
  <si>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</si>
  <si>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</si>
  <si>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</si>
  <si>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</si>
  <si>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</si>
  <si>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</si>
  <si>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</si>
  <si>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</si>
  <si>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</si>
  <si>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</si>
  <si>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</si>
  <si>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</si>
  <si>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</si>
  <si>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</si>
  <si>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4,975</t>
  </si>
  <si>
    <t>17,351</t>
  </si>
  <si>
    <t>9,164</t>
  </si>
  <si>
    <t>12,217</t>
  </si>
  <si>
    <t>11,507</t>
  </si>
  <si>
    <t>15,534</t>
  </si>
  <si>
    <t>25,503</t>
  </si>
  <si>
    <t>100,444</t>
  </si>
  <si>
    <t>34,699</t>
  </si>
  <si>
    <t>32,694</t>
  </si>
  <si>
    <t>Short Term Investments</t>
  </si>
  <si>
    <t/>
  </si>
  <si>
    <t>Accounts Receivable, Net</t>
  </si>
  <si>
    <t>17,509</t>
  </si>
  <si>
    <t>15,480</t>
  </si>
  <si>
    <t>16,844</t>
  </si>
  <si>
    <t>19,291</t>
  </si>
  <si>
    <t>23,698</t>
  </si>
  <si>
    <t>30,862</t>
  </si>
  <si>
    <t>25,356</t>
  </si>
  <si>
    <t>45,439</t>
  </si>
  <si>
    <t>27,032</t>
  </si>
  <si>
    <t>25,760</t>
  </si>
  <si>
    <t>Inventory</t>
  </si>
  <si>
    <t>21,569</t>
  </si>
  <si>
    <t>3,922</t>
  </si>
  <si>
    <t>5,010</t>
  </si>
  <si>
    <t>5,483</t>
  </si>
  <si>
    <t>9,510</t>
  </si>
  <si>
    <t>10,205</t>
  </si>
  <si>
    <t>74,190</t>
  </si>
  <si>
    <t>156,039</t>
  </si>
  <si>
    <t>157,883</t>
  </si>
  <si>
    <t>Prepaid Expenses</t>
  </si>
  <si>
    <t>Other Current Assets</t>
  </si>
  <si>
    <t>269,856</t>
  </si>
  <si>
    <t>312,257</t>
  </si>
  <si>
    <t>144,338</t>
  </si>
  <si>
    <t>137,190</t>
  </si>
  <si>
    <t>262,215</t>
  </si>
  <si>
    <t>387,839</t>
  </si>
  <si>
    <t>252,996</t>
  </si>
  <si>
    <t>262,313</t>
  </si>
  <si>
    <t>325,707</t>
  </si>
  <si>
    <t>257,036</t>
  </si>
  <si>
    <t>Total Current Assets</t>
  </si>
  <si>
    <t>313,909</t>
  </si>
  <si>
    <t>349,010</t>
  </si>
  <si>
    <t>170,346</t>
  </si>
  <si>
    <t>173,708</t>
  </si>
  <si>
    <t>302,903</t>
  </si>
  <si>
    <t>443,745</t>
  </si>
  <si>
    <t>314,060</t>
  </si>
  <si>
    <t>482,386</t>
  </si>
  <si>
    <t>543,477</t>
  </si>
  <si>
    <t>473,373</t>
  </si>
  <si>
    <t>Property Plant And Equipment, Net</t>
  </si>
  <si>
    <t>6,997,125</t>
  </si>
  <si>
    <t>7,297,371</t>
  </si>
  <si>
    <t>7,782,635</t>
  </si>
  <si>
    <t>8,380,284</t>
  </si>
  <si>
    <t>9,238,892</t>
  </si>
  <si>
    <t>9,695,861</t>
  </si>
  <si>
    <t>9,667,399</t>
  </si>
  <si>
    <t>9,426,750</t>
  </si>
  <si>
    <t>9,068,610</t>
  </si>
  <si>
    <t>8,537,276</t>
  </si>
  <si>
    <t>Real Estate Owned</t>
  </si>
  <si>
    <t>Capitalized / Purchased Software</t>
  </si>
  <si>
    <t>Long-term Investments</t>
  </si>
  <si>
    <t>59,679</t>
  </si>
  <si>
    <t>143,654</t>
  </si>
  <si>
    <t>165,073</t>
  </si>
  <si>
    <t>152,929</t>
  </si>
  <si>
    <t>215,514</t>
  </si>
  <si>
    <t>170,192</t>
  </si>
  <si>
    <t>93,244</t>
  </si>
  <si>
    <t>79,115</t>
  </si>
  <si>
    <t>368,976</t>
  </si>
  <si>
    <t>408,111</t>
  </si>
  <si>
    <t>Goodwill</t>
  </si>
  <si>
    <t>Other Intangibles</t>
  </si>
  <si>
    <t>Other Long-term Assets</t>
  </si>
  <si>
    <t>225,542</t>
  </si>
  <si>
    <t>118,149</t>
  </si>
  <si>
    <t>160,472</t>
  </si>
  <si>
    <t>397,632</t>
  </si>
  <si>
    <t>211,243</t>
  </si>
  <si>
    <t>143,257</t>
  </si>
  <si>
    <t>86,657</t>
  </si>
  <si>
    <t>44,212</t>
  </si>
  <si>
    <t>128,011</t>
  </si>
  <si>
    <t>163,178</t>
  </si>
  <si>
    <t>Total Assets</t>
  </si>
  <si>
    <t>7,596,255</t>
  </si>
  <si>
    <t>7,908,184</t>
  </si>
  <si>
    <t>8,278,526</t>
  </si>
  <si>
    <t>9,104,553</t>
  </si>
  <si>
    <t>9,968,552</t>
  </si>
  <si>
    <t>10,453,055</t>
  </si>
  <si>
    <t>10,161,360</t>
  </si>
  <si>
    <t>10,032,463</t>
  </si>
  <si>
    <t>10,109,074</t>
  </si>
  <si>
    <t>9,581,938</t>
  </si>
  <si>
    <t>Accounts Payable</t>
  </si>
  <si>
    <t>46,618</t>
  </si>
  <si>
    <t>57,841</t>
  </si>
  <si>
    <t>59,222</t>
  </si>
  <si>
    <t>66,343</t>
  </si>
  <si>
    <t>61,538</t>
  </si>
  <si>
    <t>67,295</t>
  </si>
  <si>
    <t>57,978</t>
  </si>
  <si>
    <t>74,334</t>
  </si>
  <si>
    <t>75,900</t>
  </si>
  <si>
    <t>76,291</t>
  </si>
  <si>
    <t>Accrued Expenses</t>
  </si>
  <si>
    <t>32,021</t>
  </si>
  <si>
    <t>39,192</t>
  </si>
  <si>
    <t>38,537</t>
  </si>
  <si>
    <t>38,016</t>
  </si>
  <si>
    <t>37,145</t>
  </si>
  <si>
    <t>36,056</t>
  </si>
  <si>
    <t>50,700</t>
  </si>
  <si>
    <t>46,453</t>
  </si>
  <si>
    <t>51,456</t>
  </si>
  <si>
    <t>45,700</t>
  </si>
  <si>
    <t>Short-term Borrowings</t>
  </si>
  <si>
    <t>26,200</t>
  </si>
  <si>
    <t>15,914</t>
  </si>
  <si>
    <t>3,144</t>
  </si>
  <si>
    <t>7,226</t>
  </si>
  <si>
    <t>2,476</t>
  </si>
  <si>
    <t>2,603</t>
  </si>
  <si>
    <t>Current Portion of LT Debt</t>
  </si>
  <si>
    <t>381,457</t>
  </si>
  <si>
    <t>257,529</t>
  </si>
  <si>
    <t>192,684</t>
  </si>
  <si>
    <t>470,711</t>
  </si>
  <si>
    <t>332,699</t>
  </si>
  <si>
    <t>388,800</t>
  </si>
  <si>
    <t>292,883</t>
  </si>
  <si>
    <t>331,482</t>
  </si>
  <si>
    <t>568,592</t>
  </si>
  <si>
    <t>555,873</t>
  </si>
  <si>
    <t>Current Portion of Capital Lease Obligations</t>
  </si>
  <si>
    <t>Other Current Liabilities</t>
  </si>
  <si>
    <t>155,390</t>
  </si>
  <si>
    <t>137,049</t>
  </si>
  <si>
    <t>131,008</t>
  </si>
  <si>
    <t>138,097</t>
  </si>
  <si>
    <t>138,051</t>
  </si>
  <si>
    <t>155,204</t>
  </si>
  <si>
    <t>99,305</t>
  </si>
  <si>
    <t>99,440</t>
  </si>
  <si>
    <t>92,846</t>
  </si>
  <si>
    <t>117,064</t>
  </si>
  <si>
    <t>Total Current Liabilities</t>
  </si>
  <si>
    <t>615,486</t>
  </si>
  <si>
    <t>491,611</t>
  </si>
  <si>
    <t>447,651</t>
  </si>
  <si>
    <t>729,081</t>
  </si>
  <si>
    <t>572,577</t>
  </si>
  <si>
    <t>654,581</t>
  </si>
  <si>
    <t>500,926</t>
  </si>
  <si>
    <t>551,947</t>
  </si>
  <si>
    <t>791,270</t>
  </si>
  <si>
    <t>797,531</t>
  </si>
  <si>
    <t>Long-term Debt</t>
  </si>
  <si>
    <t>3,226,007</t>
  </si>
  <si>
    <t>3,444,274</t>
  </si>
  <si>
    <t>3,636,346</t>
  </si>
  <si>
    <t>3,528,489</t>
  </si>
  <si>
    <t>3,963,790</t>
  </si>
  <si>
    <t>3,976,930</t>
  </si>
  <si>
    <t>4,460,212</t>
  </si>
  <si>
    <t>4,504,985</t>
  </si>
  <si>
    <t>3,863,906</t>
  </si>
  <si>
    <t>3,628,126</t>
  </si>
  <si>
    <t>Capital Leases</t>
  </si>
  <si>
    <t>10,308</t>
  </si>
  <si>
    <t>9,883</t>
  </si>
  <si>
    <t>9,789</t>
  </si>
  <si>
    <t>9,423</t>
  </si>
  <si>
    <t>9,010</t>
  </si>
  <si>
    <t>10,405</t>
  </si>
  <si>
    <t>10,035</t>
  </si>
  <si>
    <t>9,444</t>
  </si>
  <si>
    <t>8,811</t>
  </si>
  <si>
    <t>8,136</t>
  </si>
  <si>
    <t>Other Non-current Liabilities</t>
  </si>
  <si>
    <t>421,446</t>
  </si>
  <si>
    <t>464,575</t>
  </si>
  <si>
    <t>516,426</t>
  </si>
  <si>
    <t>604,477</t>
  </si>
  <si>
    <t>727,491</t>
  </si>
  <si>
    <t>803,067</t>
  </si>
  <si>
    <t>714,681</t>
  </si>
  <si>
    <t>709,660</t>
  </si>
  <si>
    <t>776,005</t>
  </si>
  <si>
    <t>812,850</t>
  </si>
  <si>
    <t>Total Liabilities</t>
  </si>
  <si>
    <t>4,273,247</t>
  </si>
  <si>
    <t>4,410,343</t>
  </si>
  <si>
    <t>4,610,212</t>
  </si>
  <si>
    <t>4,871,470</t>
  </si>
  <si>
    <t>5,272,868</t>
  </si>
  <si>
    <t>5,444,983</t>
  </si>
  <si>
    <t>5,685,854</t>
  </si>
  <si>
    <t>5,776,036</t>
  </si>
  <si>
    <t>5,439,992</t>
  </si>
  <si>
    <t>5,246,643</t>
  </si>
  <si>
    <t>Common Stock</t>
  </si>
  <si>
    <t>2,457,310</t>
  </si>
  <si>
    <t>2,600,605</t>
  </si>
  <si>
    <t>2,768,983</t>
  </si>
  <si>
    <t>3,142,399</t>
  </si>
  <si>
    <t>3,159,542</t>
  </si>
  <si>
    <t>3,364,948</t>
  </si>
  <si>
    <t>Additional Paid In Capital</t>
  </si>
  <si>
    <t>19,278</t>
  </si>
  <si>
    <t>19,292</t>
  </si>
  <si>
    <t>19,532</t>
  </si>
  <si>
    <t>20,954</t>
  </si>
  <si>
    <t>24,517</t>
  </si>
  <si>
    <t>24,903</t>
  </si>
  <si>
    <t>Retained Earnings</t>
  </si>
  <si>
    <t>817,867</t>
  </si>
  <si>
    <t>833,298</t>
  </si>
  <si>
    <t>844,382</t>
  </si>
  <si>
    <t>1,022,863</t>
  </si>
  <si>
    <t>1,445,519</t>
  </si>
  <si>
    <t>1,573,588</t>
  </si>
  <si>
    <t>1,561,487</t>
  </si>
  <si>
    <t>1,376,162</t>
  </si>
  <si>
    <t>1,741,489</t>
  </si>
  <si>
    <t>1,445,238</t>
  </si>
  <si>
    <t>Treasury Stock</t>
  </si>
  <si>
    <t>Other Common Equity Adj</t>
  </si>
  <si>
    <t>24,915</t>
  </si>
  <si>
    <t>17,076</t>
  </si>
  <si>
    <t>7,055</t>
  </si>
  <si>
    <t>9,047</t>
  </si>
  <si>
    <t>17,493</t>
  </si>
  <si>
    <t>14,803</t>
  </si>
  <si>
    <t>2,865,105</t>
  </si>
  <si>
    <t>2,851,002</t>
  </si>
  <si>
    <t>2,879,453</t>
  </si>
  <si>
    <t>2,834,135</t>
  </si>
  <si>
    <t>Common Equity</t>
  </si>
  <si>
    <t>3,319,370</t>
  </si>
  <si>
    <t>3,470,271</t>
  </si>
  <si>
    <t>3,639,952</t>
  </si>
  <si>
    <t>4,195,263</t>
  </si>
  <si>
    <t>4,647,071</t>
  </si>
  <si>
    <t>4,978,242</t>
  </si>
  <si>
    <t>4,426,592</t>
  </si>
  <si>
    <t>4,227,164</t>
  </si>
  <si>
    <t>4,620,942</t>
  </si>
  <si>
    <t>4,279,373</t>
  </si>
  <si>
    <t>Total Preferred Equity</t>
  </si>
  <si>
    <t>Minority Interest, Total</t>
  </si>
  <si>
    <t>3,638</t>
  </si>
  <si>
    <t>27,570</t>
  </si>
  <si>
    <t>28,362</t>
  </si>
  <si>
    <t>37,820</t>
  </si>
  <si>
    <t>48,613</t>
  </si>
  <si>
    <t>29,830</t>
  </si>
  <si>
    <t>48,914</t>
  </si>
  <si>
    <t>29,263</t>
  </si>
  <si>
    <t>48,140</t>
  </si>
  <si>
    <t>55,922</t>
  </si>
  <si>
    <t>Other Equity</t>
  </si>
  <si>
    <t>Total Equity</t>
  </si>
  <si>
    <t>3,323,008</t>
  </si>
  <si>
    <t>3,497,841</t>
  </si>
  <si>
    <t>3,668,314</t>
  </si>
  <si>
    <t>4,233,083</t>
  </si>
  <si>
    <t>4,695,684</t>
  </si>
  <si>
    <t>5,008,072</t>
  </si>
  <si>
    <t>4,475,506</t>
  </si>
  <si>
    <t>4,256,427</t>
  </si>
  <si>
    <t>4,669,082</t>
  </si>
  <si>
    <t>4,335,295</t>
  </si>
  <si>
    <t>Total Liabilities And Equity</t>
  </si>
  <si>
    <t>Cash And Short Term Investments</t>
  </si>
  <si>
    <t>35,566</t>
  </si>
  <si>
    <t>50,721</t>
  </si>
  <si>
    <t>21,071</t>
  </si>
  <si>
    <t>25,186</t>
  </si>
  <si>
    <t>33,227</t>
  </si>
  <si>
    <t>39,096</t>
  </si>
  <si>
    <t>29,452</t>
  </si>
  <si>
    <t>104,159</t>
  </si>
  <si>
    <t>60,675</t>
  </si>
  <si>
    <t>36,028</t>
  </si>
  <si>
    <t>Total Debt</t>
  </si>
  <si>
    <t>3,617,772</t>
  </si>
  <si>
    <t>3,711,686</t>
  </si>
  <si>
    <t>3,865,019</t>
  </si>
  <si>
    <t>4,024,537</t>
  </si>
  <si>
    <t>4,308,643</t>
  </si>
  <si>
    <t>4,383,361</t>
  </si>
  <si>
    <t>4,763,190</t>
  </si>
  <si>
    <t>4,846,149</t>
  </si>
  <si>
    <t>4,443,785</t>
  </si>
  <si>
    <t>4,194,738</t>
  </si>
  <si>
    <t>Income Statement</t>
  </si>
  <si>
    <t>Revenue</t>
  </si>
  <si>
    <t>640,745</t>
  </si>
  <si>
    <t>666,269</t>
  </si>
  <si>
    <t>683,067</t>
  </si>
  <si>
    <t>707,233</t>
  </si>
  <si>
    <t>764,784</t>
  </si>
  <si>
    <t>784,441</t>
  </si>
  <si>
    <t>777,048</t>
  </si>
  <si>
    <t>676,221</t>
  </si>
  <si>
    <t>683,811</t>
  </si>
  <si>
    <t>712,202</t>
  </si>
  <si>
    <t>Revenue Growth (YoY)</t>
  </si>
  <si>
    <t>8.5%</t>
  </si>
  <si>
    <t>4.0%</t>
  </si>
  <si>
    <t>2.5%</t>
  </si>
  <si>
    <t>3.5%</t>
  </si>
  <si>
    <t>8.1%</t>
  </si>
  <si>
    <t>2.6%</t>
  </si>
  <si>
    <t>-0.9%</t>
  </si>
  <si>
    <t>-13.0%</t>
  </si>
  <si>
    <t>1.1%</t>
  </si>
  <si>
    <t>4.2%</t>
  </si>
  <si>
    <t>Cost of Revenues</t>
  </si>
  <si>
    <t>-233,595</t>
  </si>
  <si>
    <t>-241,532</t>
  </si>
  <si>
    <t>-244,900</t>
  </si>
  <si>
    <t>-254,287</t>
  </si>
  <si>
    <t>-256,949</t>
  </si>
  <si>
    <t>-274,822</t>
  </si>
  <si>
    <t>-286,376</t>
  </si>
  <si>
    <t>-273,858</t>
  </si>
  <si>
    <t>-262,352</t>
  </si>
  <si>
    <t>-267,597</t>
  </si>
  <si>
    <t>Gross Profit</t>
  </si>
  <si>
    <t>407,150</t>
  </si>
  <si>
    <t>424,737</t>
  </si>
  <si>
    <t>438,167</t>
  </si>
  <si>
    <t>452,946</t>
  </si>
  <si>
    <t>507,835</t>
  </si>
  <si>
    <t>509,619</t>
  </si>
  <si>
    <t>490,672</t>
  </si>
  <si>
    <t>402,363</t>
  </si>
  <si>
    <t>421,459</t>
  </si>
  <si>
    <t>444,605</t>
  </si>
  <si>
    <t>Gross Profit Margin</t>
  </si>
  <si>
    <t>63.5%</t>
  </si>
  <si>
    <t>63.7%</t>
  </si>
  <si>
    <t>64.1%</t>
  </si>
  <si>
    <t>64.0%</t>
  </si>
  <si>
    <t>66.4%</t>
  </si>
  <si>
    <t>65.0%</t>
  </si>
  <si>
    <t>63.1%</t>
  </si>
  <si>
    <t>59.5%</t>
  </si>
  <si>
    <t>61.6%</t>
  </si>
  <si>
    <t>62.4%</t>
  </si>
  <si>
    <t>R&amp;D Expenses</t>
  </si>
  <si>
    <t>Selling and Marketing Expense</t>
  </si>
  <si>
    <t>General &amp; Admin Expenses</t>
  </si>
  <si>
    <t>-29,958</t>
  </si>
  <si>
    <t>-31,191</t>
  </si>
  <si>
    <t>-35,660</t>
  </si>
  <si>
    <t>-34,910</t>
  </si>
  <si>
    <t>-36,442</t>
  </si>
  <si>
    <t>-37,094</t>
  </si>
  <si>
    <t>-38,559</t>
  </si>
  <si>
    <t>-33,238</t>
  </si>
  <si>
    <t>-38,207</t>
  </si>
  <si>
    <t>-45,235</t>
  </si>
  <si>
    <t>Other Inc / (Exp)</t>
  </si>
  <si>
    <t>50,449</t>
  </si>
  <si>
    <t>21,338</t>
  </si>
  <si>
    <t>18,940</t>
  </si>
  <si>
    <t>215,884</t>
  </si>
  <si>
    <t>454,343</t>
  </si>
  <si>
    <t>109,710</t>
  </si>
  <si>
    <t>47,401</t>
  </si>
  <si>
    <t>-181,090</t>
  </si>
  <si>
    <t>268,484</t>
  </si>
  <si>
    <t>-402,457</t>
  </si>
  <si>
    <t>Operating Expenses</t>
  </si>
  <si>
    <t>20,491</t>
  </si>
  <si>
    <t>-9,853</t>
  </si>
  <si>
    <t>-16,720</t>
  </si>
  <si>
    <t>180,974</t>
  </si>
  <si>
    <t>417,901</t>
  </si>
  <si>
    <t>72,616</t>
  </si>
  <si>
    <t>8,842</t>
  </si>
  <si>
    <t>-214,328</t>
  </si>
  <si>
    <t>230,277</t>
  </si>
  <si>
    <t>-447,692</t>
  </si>
  <si>
    <t>Operating Income</t>
  </si>
  <si>
    <t>427,641</t>
  </si>
  <si>
    <t>414,884</t>
  </si>
  <si>
    <t>421,447</t>
  </si>
  <si>
    <t>633,920</t>
  </si>
  <si>
    <t>925,736</t>
  </si>
  <si>
    <t>582,235</t>
  </si>
  <si>
    <t>499,514</t>
  </si>
  <si>
    <t>188,035</t>
  </si>
  <si>
    <t>651,736</t>
  </si>
  <si>
    <t>-3,087</t>
  </si>
  <si>
    <t>Net Interest Expenses</t>
  </si>
  <si>
    <t>-161,214</t>
  </si>
  <si>
    <t>-169,017</t>
  </si>
  <si>
    <t>-161,876</t>
  </si>
  <si>
    <t>-157,558</t>
  </si>
  <si>
    <t>-156,475</t>
  </si>
  <si>
    <t>-151,246</t>
  </si>
  <si>
    <t>-167,361</t>
  </si>
  <si>
    <t>-156,629</t>
  </si>
  <si>
    <t>-152,171</t>
  </si>
  <si>
    <t>-149,477</t>
  </si>
  <si>
    <t>EBT, Incl. Unusual Items</t>
  </si>
  <si>
    <t>266,427</t>
  </si>
  <si>
    <t>245,867</t>
  </si>
  <si>
    <t>259,571</t>
  </si>
  <si>
    <t>476,362</t>
  </si>
  <si>
    <t>769,261</t>
  </si>
  <si>
    <t>430,989</t>
  </si>
  <si>
    <t>332,153</t>
  </si>
  <si>
    <t>31,406</t>
  </si>
  <si>
    <t>499,565</t>
  </si>
  <si>
    <t>-152,564</t>
  </si>
  <si>
    <t>Earnings of Discontinued Ops.</t>
  </si>
  <si>
    <t>Income Tax Expense</t>
  </si>
  <si>
    <t>-51,418</t>
  </si>
  <si>
    <t>-47,657</t>
  </si>
  <si>
    <t>-55,843</t>
  </si>
  <si>
    <t>-90,570</t>
  </si>
  <si>
    <t>-125,101</t>
  </si>
  <si>
    <t>-79,151</t>
  </si>
  <si>
    <t>82,187</t>
  </si>
  <si>
    <t>-23,924</t>
  </si>
  <si>
    <t>-25,929</t>
  </si>
  <si>
    <t>-7,197</t>
  </si>
  <si>
    <t>Net Income to Company</t>
  </si>
  <si>
    <t>215,009</t>
  </si>
  <si>
    <t>198,210</t>
  </si>
  <si>
    <t>203,728</t>
  </si>
  <si>
    <t>385,792</t>
  </si>
  <si>
    <t>644,160</t>
  </si>
  <si>
    <t>351,838</t>
  </si>
  <si>
    <t>414,340</t>
  </si>
  <si>
    <t>7,482</t>
  </si>
  <si>
    <t>473,636</t>
  </si>
  <si>
    <t>-159,761</t>
  </si>
  <si>
    <t>Minority Interest in Earnings</t>
  </si>
  <si>
    <t>-1,462</t>
  </si>
  <si>
    <t>-3,078</t>
  </si>
  <si>
    <t>-11,071</t>
  </si>
  <si>
    <t>-8,232</t>
  </si>
  <si>
    <t>-12,995</t>
  </si>
  <si>
    <t>-4,780</t>
  </si>
  <si>
    <t>-13,505</t>
  </si>
  <si>
    <t>Net Income to Stockholders</t>
  </si>
  <si>
    <t>214,863</t>
  </si>
  <si>
    <t>196,748</t>
  </si>
  <si>
    <t>203,865</t>
  </si>
  <si>
    <t>382,714</t>
  </si>
  <si>
    <t>633,089</t>
  </si>
  <si>
    <t>343,606</t>
  </si>
  <si>
    <t>401,345</t>
  </si>
  <si>
    <t>2,702</t>
  </si>
  <si>
    <t>460,131</t>
  </si>
  <si>
    <t>-159,997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</si>
  <si>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</si>
  <si>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</si>
  <si>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</si>
  <si>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</si>
  <si>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</si>
  <si>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208,227</t>
  </si>
  <si>
    <t>211,999</t>
  </si>
  <si>
    <t>223,644</t>
  </si>
  <si>
    <t>235,671</t>
  </si>
  <si>
    <t>244,754</t>
  </si>
  <si>
    <t>254,828</t>
  </si>
  <si>
    <t>217,954</t>
  </si>
  <si>
    <t>219,418</t>
  </si>
  <si>
    <t>219,644</t>
  </si>
  <si>
    <t>213,578</t>
  </si>
  <si>
    <t>Weighted Average Diluted Shares Out.</t>
  </si>
  <si>
    <t>229,948</t>
  </si>
  <si>
    <t>230,533</t>
  </si>
  <si>
    <t>235,870</t>
  </si>
  <si>
    <t>246,428</t>
  </si>
  <si>
    <t>249,413</t>
  </si>
  <si>
    <t>EBITDA</t>
  </si>
  <si>
    <t>377,192</t>
  </si>
  <si>
    <t>393,546</t>
  </si>
  <si>
    <t>402,507</t>
  </si>
  <si>
    <t>418,036</t>
  </si>
  <si>
    <t>471,393</t>
  </si>
  <si>
    <t>472,525</t>
  </si>
  <si>
    <t>452,194</t>
  </si>
  <si>
    <t>380,584</t>
  </si>
  <si>
    <t>373,966</t>
  </si>
  <si>
    <t>404,620</t>
  </si>
  <si>
    <t>EBIT</t>
  </si>
  <si>
    <t>373,319</t>
  </si>
  <si>
    <t>389,994</t>
  </si>
  <si>
    <t>399,615</t>
  </si>
  <si>
    <t>416,749</t>
  </si>
  <si>
    <t>469,430</t>
  </si>
  <si>
    <t>469,290</t>
  </si>
  <si>
    <t>447,683</t>
  </si>
  <si>
    <t>374,995</t>
  </si>
  <si>
    <t>367,948</t>
  </si>
  <si>
    <t>398,947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</si>
  <si>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</si>
  <si>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</si>
  <si>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</si>
  <si>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</si>
  <si>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</si>
  <si>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3,873</t>
  </si>
  <si>
    <t>3,552</t>
  </si>
  <si>
    <t>2,892</t>
  </si>
  <si>
    <t>1,287</t>
  </si>
  <si>
    <t>1,963</t>
  </si>
  <si>
    <t>3,235</t>
  </si>
  <si>
    <t>4,511</t>
  </si>
  <si>
    <t>5,589</t>
  </si>
  <si>
    <t>6,018</t>
  </si>
  <si>
    <t>5,673</t>
  </si>
  <si>
    <t>Amortization of Deferred Charges (CF)</t>
  </si>
  <si>
    <t>3,571</t>
  </si>
  <si>
    <t>5,974</t>
  </si>
  <si>
    <t>6,283</t>
  </si>
  <si>
    <t>6,393</t>
  </si>
  <si>
    <t>5,952</t>
  </si>
  <si>
    <t>5,304</t>
  </si>
  <si>
    <t>6,428</t>
  </si>
  <si>
    <t>6,556</t>
  </si>
  <si>
    <t>-7,630</t>
  </si>
  <si>
    <t>-6,965</t>
  </si>
  <si>
    <t>Stock-Based Comp</t>
  </si>
  <si>
    <t>3,177</t>
  </si>
  <si>
    <t>2,887</t>
  </si>
  <si>
    <t>2,958</t>
  </si>
  <si>
    <t>3,565</t>
  </si>
  <si>
    <t>4,741</t>
  </si>
  <si>
    <t>5,204</t>
  </si>
  <si>
    <t>5,615</t>
  </si>
  <si>
    <t>-5,351</t>
  </si>
  <si>
    <t>14,474</t>
  </si>
  <si>
    <t>Change In Accounts Receivable</t>
  </si>
  <si>
    <t>-3,383</t>
  </si>
  <si>
    <t>1,854</t>
  </si>
  <si>
    <t>-1,124</t>
  </si>
  <si>
    <t>-3,470</t>
  </si>
  <si>
    <t>-4,262</t>
  </si>
  <si>
    <t>-10,954</t>
  </si>
  <si>
    <t>4,870</t>
  </si>
  <si>
    <t>-14,775</t>
  </si>
  <si>
    <t>18,512</t>
  </si>
  <si>
    <t>1,814</t>
  </si>
  <si>
    <t>Change In Inventories</t>
  </si>
  <si>
    <t>-1,845</t>
  </si>
  <si>
    <t>Change in Other Net Operating Assets</t>
  </si>
  <si>
    <t>4,162</t>
  </si>
  <si>
    <t>-2,840</t>
  </si>
  <si>
    <t>-4,982</t>
  </si>
  <si>
    <t>-8,675</t>
  </si>
  <si>
    <t>-13,907</t>
  </si>
  <si>
    <t>-13,424</t>
  </si>
  <si>
    <t>Other Operating Activities</t>
  </si>
  <si>
    <t>-9,408</t>
  </si>
  <si>
    <t>56,684</t>
  </si>
  <si>
    <t>30,045</t>
  </si>
  <si>
    <t>-131,051</t>
  </si>
  <si>
    <t>-371,279</t>
  </si>
  <si>
    <t>-64,125</t>
  </si>
  <si>
    <t>-148,640</t>
  </si>
  <si>
    <t>233,459</t>
  </si>
  <si>
    <t>-227,985</t>
  </si>
  <si>
    <t>425,758</t>
  </si>
  <si>
    <t>Cash from Operations</t>
  </si>
  <si>
    <t>212,967</t>
  </si>
  <si>
    <t>271,861</t>
  </si>
  <si>
    <t>244,433</t>
  </si>
  <si>
    <t>256,598</t>
  </si>
  <si>
    <t>270,159</t>
  </si>
  <si>
    <t>283,012</t>
  </si>
  <si>
    <t>269,147</t>
  </si>
  <si>
    <t>219,505</t>
  </si>
  <si>
    <t>249,613</t>
  </si>
  <si>
    <t>251,221</t>
  </si>
  <si>
    <t>Capital Expenditures</t>
  </si>
  <si>
    <t>Cash Acquisitions</t>
  </si>
  <si>
    <t>-2,052</t>
  </si>
  <si>
    <t>-11,769</t>
  </si>
  <si>
    <t>Other Investing Activities</t>
  </si>
  <si>
    <t>-344,079</t>
  </si>
  <si>
    <t>-322,379</t>
  </si>
  <si>
    <t>-342,392</t>
  </si>
  <si>
    <t>-570,217</t>
  </si>
  <si>
    <t>-326,086</t>
  </si>
  <si>
    <t>-289,248</t>
  </si>
  <si>
    <t>332,619</t>
  </si>
  <si>
    <t>21,995</t>
  </si>
  <si>
    <t>154,887</t>
  </si>
  <si>
    <t>133,983</t>
  </si>
  <si>
    <t>Cash from Investing</t>
  </si>
  <si>
    <t>-291,300</t>
  </si>
  <si>
    <t>10,226</t>
  </si>
  <si>
    <t>Dividends Paid (Ex Special Dividends)</t>
  </si>
  <si>
    <t>-174,126</t>
  </si>
  <si>
    <t>-177,887</t>
  </si>
  <si>
    <t>-190,208</t>
  </si>
  <si>
    <t>-199,789</t>
  </si>
  <si>
    <t>-209,620</t>
  </si>
  <si>
    <t>-212,651</t>
  </si>
  <si>
    <t>-203,830</t>
  </si>
  <si>
    <t>-187,929</t>
  </si>
  <si>
    <t>-102,618</t>
  </si>
  <si>
    <t>-116,721</t>
  </si>
  <si>
    <t>Special Dividend Paid</t>
  </si>
  <si>
    <t>Long-Term Debt Issued</t>
  </si>
  <si>
    <t>554,755</t>
  </si>
  <si>
    <t>636,603</t>
  </si>
  <si>
    <t>418,847</t>
  </si>
  <si>
    <t>595,939</t>
  </si>
  <si>
    <t>781,155</t>
  </si>
  <si>
    <t>417,437</t>
  </si>
  <si>
    <t>1,336,741</t>
  </si>
  <si>
    <t>332,836</t>
  </si>
  <si>
    <t>297,139</t>
  </si>
  <si>
    <t>Long-Term Debt Repaid</t>
  </si>
  <si>
    <t>-318,406</t>
  </si>
  <si>
    <t>-528,088</t>
  </si>
  <si>
    <t>-265,360</t>
  </si>
  <si>
    <t>-360,960</t>
  </si>
  <si>
    <t>-527,136</t>
  </si>
  <si>
    <t>-367,056</t>
  </si>
  <si>
    <t>-972,442</t>
  </si>
  <si>
    <t>-271,128</t>
  </si>
  <si>
    <t>-373,980</t>
  </si>
  <si>
    <t>-494,284</t>
  </si>
  <si>
    <t>Repurchase of Common Stock</t>
  </si>
  <si>
    <t>-741,600</t>
  </si>
  <si>
    <t>-94,456</t>
  </si>
  <si>
    <t>Other Financing Activities</t>
  </si>
  <si>
    <t>9,849</t>
  </si>
  <si>
    <t>132,266</t>
  </si>
  <si>
    <t>100,293</t>
  </si>
  <si>
    <t>291,768</t>
  </si>
  <si>
    <t>10,818</t>
  </si>
  <si>
    <t>174,585</t>
  </si>
  <si>
    <t>-10,666</t>
  </si>
  <si>
    <t>-28,569</t>
  </si>
  <si>
    <t>6,353</t>
  </si>
  <si>
    <t>21,113</t>
  </si>
  <si>
    <t>Cash from Financing</t>
  </si>
  <si>
    <t>72,072</t>
  </si>
  <si>
    <t>62,894</t>
  </si>
  <si>
    <t>63,572</t>
  </si>
  <si>
    <t>326,958</t>
  </si>
  <si>
    <t>55,217</t>
  </si>
  <si>
    <t>12,315</t>
  </si>
  <si>
    <t>-591,797</t>
  </si>
  <si>
    <t>-154,790</t>
  </si>
  <si>
    <t>-470,245</t>
  </si>
  <si>
    <t>-387,209</t>
  </si>
  <si>
    <t>Beginning Cash (CF)</t>
  </si>
  <si>
    <t>64,015</t>
  </si>
  <si>
    <t>-17,036</t>
  </si>
  <si>
    <t>-3,697</t>
  </si>
  <si>
    <t>Foreign Exchange Rate Adjustments</t>
  </si>
  <si>
    <t>Additions / Reductions</t>
  </si>
  <si>
    <t>-59,040</t>
  </si>
  <si>
    <t>12,376</t>
  </si>
  <si>
    <t>-34,387</t>
  </si>
  <si>
    <t>13,339</t>
  </si>
  <si>
    <t>15,204</t>
  </si>
  <si>
    <t>4,027</t>
  </si>
  <si>
    <t>9,969</t>
  </si>
  <si>
    <t>74,941</t>
  </si>
  <si>
    <t>-65,745</t>
  </si>
  <si>
    <t>-2,005</t>
  </si>
  <si>
    <t>Ending Cash (CF)</t>
  </si>
  <si>
    <t>Levered Free Cash Flow</t>
  </si>
  <si>
    <t>Cash Interest Paid</t>
  </si>
  <si>
    <t>164,532</t>
  </si>
  <si>
    <t>143,161</t>
  </si>
  <si>
    <t>141,900</t>
  </si>
  <si>
    <t>141,326</t>
  </si>
  <si>
    <t>152,130</t>
  </si>
  <si>
    <t>151,169</t>
  </si>
  <si>
    <t>168,078</t>
  </si>
  <si>
    <t>151,235</t>
  </si>
  <si>
    <t>149,490</t>
  </si>
  <si>
    <t>149,241</t>
  </si>
  <si>
    <t>Valuation Ratios</t>
  </si>
  <si>
    <t>Price Close (Split Adjusted)</t>
  </si>
  <si>
    <t>Market Cap</t>
  </si>
  <si>
    <t>3,689,667.113</t>
  </si>
  <si>
    <t>4,027,585.054</t>
  </si>
  <si>
    <t>4,136,291.574</t>
  </si>
  <si>
    <t>5,029,231.879</t>
  </si>
  <si>
    <t>5,057,326.576</t>
  </si>
  <si>
    <t>4,803,044.278</t>
  </si>
  <si>
    <t>4,529,980.646</t>
  </si>
  <si>
    <t>2,972,948.115</t>
  </si>
  <si>
    <t>4,142,266.799</t>
  </si>
  <si>
    <t>3,590,238.329</t>
  </si>
  <si>
    <t>Total Enterprise Value (TEV)</t>
  </si>
  <si>
    <t>7,227,312.113</t>
  </si>
  <si>
    <t>7,686,701.054</t>
  </si>
  <si>
    <t>7,949,555.574</t>
  </si>
  <si>
    <t>9,016,940.879</t>
  </si>
  <si>
    <t>9,321,423.576</t>
  </si>
  <si>
    <t>9,064,795.278</t>
  </si>
  <si>
    <t>9,693,108.646</t>
  </si>
  <si>
    <t>7,835,902.115</t>
  </si>
  <si>
    <t>8,708,605.799</t>
  </si>
  <si>
    <t>7,975,065.329</t>
  </si>
  <si>
    <t>Enterprise Value (EV)</t>
  </si>
  <si>
    <t>7,167,527.113</t>
  </si>
  <si>
    <t>7,534,284.054</t>
  </si>
  <si>
    <t>7,788,507.574</t>
  </si>
  <si>
    <t>8,880,764.879</t>
  </si>
  <si>
    <t>9,128,984.576</t>
  </si>
  <si>
    <t>8,894,510.278</t>
  </si>
  <si>
    <t>9,617,976.646</t>
  </si>
  <si>
    <t>7,752,981.115</t>
  </si>
  <si>
    <t>8,358,779.799</t>
  </si>
  <si>
    <t>7,205,770.395</t>
  </si>
  <si>
    <t>EV/EBITDA</t>
  </si>
  <si>
    <t>19.2x</t>
  </si>
  <si>
    <t>19.4x</t>
  </si>
  <si>
    <t>21.6x</t>
  </si>
  <si>
    <t>19.8x</t>
  </si>
  <si>
    <t>18.6x</t>
  </si>
  <si>
    <t>21.1x</t>
  </si>
  <si>
    <t>20.1x</t>
  </si>
  <si>
    <t>22.1x</t>
  </si>
  <si>
    <t>17.8x</t>
  </si>
  <si>
    <t>EV / EBIT</t>
  </si>
  <si>
    <t>19.6x</t>
  </si>
  <si>
    <t>19.9x</t>
  </si>
  <si>
    <t>18.7x</t>
  </si>
  <si>
    <t>21.3x</t>
  </si>
  <si>
    <t>20.4x</t>
  </si>
  <si>
    <t>22.5x</t>
  </si>
  <si>
    <t>18.1x</t>
  </si>
  <si>
    <t>EV / LTM EBITDA - CAPEX</t>
  </si>
  <si>
    <t>NA</t>
  </si>
  <si>
    <t>EV / Free Cash Flow</t>
  </si>
  <si>
    <t>14.7x</t>
  </si>
  <si>
    <t>29.1x</t>
  </si>
  <si>
    <t>13.9x</t>
  </si>
  <si>
    <t>25.8x</t>
  </si>
  <si>
    <t>28.7x</t>
  </si>
  <si>
    <t>34.8x</t>
  </si>
  <si>
    <t>58.0x</t>
  </si>
  <si>
    <t>13.5x</t>
  </si>
  <si>
    <t>56.0x</t>
  </si>
  <si>
    <t>18.0x</t>
  </si>
  <si>
    <t>EV / Invested Capital</t>
  </si>
  <si>
    <t>1.0x</t>
  </si>
  <si>
    <t>1.1x</t>
  </si>
  <si>
    <t>0.9x</t>
  </si>
  <si>
    <t>EV / Revenue</t>
  </si>
  <si>
    <t>11.3x</t>
  </si>
  <si>
    <t>11.4x</t>
  </si>
  <si>
    <t>11.5x</t>
  </si>
  <si>
    <t>12.8x</t>
  </si>
  <si>
    <t>12.1x</t>
  </si>
  <si>
    <t>12.3x</t>
  </si>
  <si>
    <t>12.2x</t>
  </si>
  <si>
    <t>10.1x</t>
  </si>
  <si>
    <t>P/E Ratio</t>
  </si>
  <si>
    <t>15.6x</t>
  </si>
  <si>
    <t>20.2x</t>
  </si>
  <si>
    <t>19.7x</t>
  </si>
  <si>
    <t>13.8x</t>
  </si>
  <si>
    <t>8.2x</t>
  </si>
  <si>
    <t>13.6x</t>
  </si>
  <si>
    <t>16.6x</t>
  </si>
  <si>
    <t>18.8x</t>
  </si>
  <si>
    <t>8.8x</t>
  </si>
  <si>
    <t>-21.2x</t>
  </si>
  <si>
    <t>Price/Book</t>
  </si>
  <si>
    <t>1.2x</t>
  </si>
  <si>
    <t>0.7x</t>
  </si>
  <si>
    <t>0.8x</t>
  </si>
  <si>
    <t>Price / Operating Cash Flow</t>
  </si>
  <si>
    <t>18.5x</t>
  </si>
  <si>
    <t>15.0x</t>
  </si>
  <si>
    <t>16.7x</t>
  </si>
  <si>
    <t>20.6x</t>
  </si>
  <si>
    <t>19.5x</t>
  </si>
  <si>
    <t>17.4x</t>
  </si>
  <si>
    <t>16.4x</t>
  </si>
  <si>
    <t>12.7x</t>
  </si>
  <si>
    <t>16.0x</t>
  </si>
  <si>
    <t>Price / LTM Sales</t>
  </si>
  <si>
    <t>5.8x</t>
  </si>
  <si>
    <t>6.1x</t>
  </si>
  <si>
    <t>7.2x</t>
  </si>
  <si>
    <t>6.7x</t>
  </si>
  <si>
    <t>4.3x</t>
  </si>
  <si>
    <t>4.8x</t>
  </si>
  <si>
    <t>Altman Z-Score</t>
  </si>
  <si>
    <t>Piotroski Score</t>
  </si>
  <si>
    <t>Dividend Per Share</t>
  </si>
  <si>
    <t>Dividend Yield</t>
  </si>
  <si>
    <t>6.5%</t>
  </si>
  <si>
    <t>6.3%</t>
  </si>
  <si>
    <t>5.4%</t>
  </si>
  <si>
    <t>5.1%</t>
  </si>
  <si>
    <t>1.6%</t>
  </si>
  <si>
    <t>6.9%</t>
  </si>
  <si>
    <t>2.4%</t>
  </si>
  <si>
    <t>5.2%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</si>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</sst>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E70D8B9A-4AB0-62CD-DC8E-FE9E64F7308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activeCell="F15" sqref="F15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9">
        <f>(G15+E15)/2</f>
        <v>4466</v>
      </c>
      <c r="G15" s="3" t="s">
        <v>52</v>
      </c>
      <c r="H15" s="3" t="s">
        <v>53</v>
      </c>
      <c r="I15" s="3" t="s">
        <v>54</v>
      </c>
      <c r="J15" s="3" t="s">
        <v>55</v>
      </c>
      <c r="K15" s="3" t="s">
        <v>56</v>
      </c>
      <c r="L15" s="3" t="s">
        <v>57</v>
      </c>
      <c r="M15" s="3" t="s">
        <v>58</v>
      </c>
    </row>
    <row r="16" spans="3:13" ht="12.75" x14ac:dyDescent="0.2">
      <c r="C16" s="3" t="s">
        <v>59</v>
      </c>
      <c r="D16" s="3" t="s">
        <v>37</v>
      </c>
      <c r="E16" s="3" t="s">
        <v>37</v>
      </c>
      <c r="F16" s="3" t="s">
        <v>37</v>
      </c>
      <c r="G16" s="3" t="s">
        <v>37</v>
      </c>
      <c r="H16" s="3" t="s">
        <v>37</v>
      </c>
      <c r="I16" s="3" t="s">
        <v>37</v>
      </c>
      <c r="J16" s="3" t="s">
        <v>37</v>
      </c>
      <c r="K16" s="3" t="s">
        <v>37</v>
      </c>
      <c r="L16" s="3" t="s">
        <v>37</v>
      </c>
      <c r="M16" s="3" t="s">
        <v>37</v>
      </c>
    </row>
    <row r="17" spans="3:13" ht="12.75" x14ac:dyDescent="0.2">
      <c r="C17" s="3" t="s">
        <v>60</v>
      </c>
      <c r="D17" s="3" t="s">
        <v>61</v>
      </c>
      <c r="E17" s="3" t="s">
        <v>62</v>
      </c>
      <c r="F17" s="3" t="s">
        <v>63</v>
      </c>
      <c r="G17" s="3" t="s">
        <v>64</v>
      </c>
      <c r="H17" s="3" t="s">
        <v>65</v>
      </c>
      <c r="I17" s="3" t="s">
        <v>66</v>
      </c>
      <c r="J17" s="3" t="s">
        <v>67</v>
      </c>
      <c r="K17" s="3" t="s">
        <v>68</v>
      </c>
      <c r="L17" s="3" t="s">
        <v>69</v>
      </c>
      <c r="M17" s="3" t="s">
        <v>70</v>
      </c>
    </row>
    <row r="18" spans="3:13" ht="12.75" x14ac:dyDescent="0.2">
      <c r="C18" s="3" t="s">
        <v>71</v>
      </c>
      <c r="D18" s="3" t="s">
        <v>72</v>
      </c>
      <c r="E18" s="3" t="s">
        <v>73</v>
      </c>
      <c r="F18" s="3" t="s">
        <v>74</v>
      </c>
      <c r="G18" s="3" t="s">
        <v>75</v>
      </c>
      <c r="H18" s="3" t="s">
        <v>76</v>
      </c>
      <c r="I18" s="3" t="s">
        <v>77</v>
      </c>
      <c r="J18" s="3" t="s">
        <v>78</v>
      </c>
      <c r="K18" s="3" t="s">
        <v>79</v>
      </c>
      <c r="L18" s="3" t="s">
        <v>80</v>
      </c>
      <c r="M18" s="3" t="s">
        <v>81</v>
      </c>
    </row>
    <row r="19" spans="3:13" ht="12.75" x14ac:dyDescent="0.2"/>
    <row r="20" spans="3:13" ht="12.75" x14ac:dyDescent="0.2">
      <c r="C20" s="3" t="s">
        <v>82</v>
      </c>
      <c r="D20" s="3" t="s">
        <v>83</v>
      </c>
      <c r="E20" s="3" t="s">
        <v>84</v>
      </c>
      <c r="F20" s="3" t="s">
        <v>85</v>
      </c>
      <c r="G20" s="3" t="s">
        <v>86</v>
      </c>
      <c r="H20" s="3" t="s">
        <v>87</v>
      </c>
      <c r="I20" s="3" t="s">
        <v>88</v>
      </c>
      <c r="J20" s="3" t="s">
        <v>89</v>
      </c>
      <c r="K20" s="3" t="s">
        <v>90</v>
      </c>
      <c r="L20" s="3" t="s">
        <v>91</v>
      </c>
      <c r="M20" s="3" t="s">
        <v>92</v>
      </c>
    </row>
    <row r="21" spans="3:13" ht="12.75" x14ac:dyDescent="0.2">
      <c r="C21" s="3" t="s">
        <v>93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94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95</v>
      </c>
      <c r="D23" s="3" t="s">
        <v>96</v>
      </c>
      <c r="E23" s="3" t="s">
        <v>97</v>
      </c>
      <c r="F23" s="3" t="s">
        <v>98</v>
      </c>
      <c r="G23" s="3" t="s">
        <v>99</v>
      </c>
      <c r="H23" s="3" t="s">
        <v>100</v>
      </c>
      <c r="I23" s="3" t="s">
        <v>101</v>
      </c>
      <c r="J23" s="3" t="s">
        <v>102</v>
      </c>
      <c r="K23" s="3" t="s">
        <v>103</v>
      </c>
      <c r="L23" s="3" t="s">
        <v>104</v>
      </c>
      <c r="M23" s="3" t="s">
        <v>105</v>
      </c>
    </row>
    <row r="24" spans="3:13" ht="12.75" x14ac:dyDescent="0.2">
      <c r="C24" s="3" t="s">
        <v>106</v>
      </c>
      <c r="D24" s="3" t="s">
        <v>37</v>
      </c>
      <c r="E24" s="3" t="s">
        <v>37</v>
      </c>
      <c r="F24" s="3" t="s">
        <v>37</v>
      </c>
      <c r="G24" s="3" t="s">
        <v>37</v>
      </c>
      <c r="H24" s="3" t="s">
        <v>37</v>
      </c>
      <c r="I24" s="3" t="s">
        <v>37</v>
      </c>
      <c r="J24" s="3" t="s">
        <v>37</v>
      </c>
      <c r="K24" s="3" t="s">
        <v>37</v>
      </c>
      <c r="L24" s="3" t="s">
        <v>37</v>
      </c>
      <c r="M24" s="3" t="s">
        <v>37</v>
      </c>
    </row>
    <row r="25" spans="3:13" ht="12.75" x14ac:dyDescent="0.2">
      <c r="C25" s="3" t="s">
        <v>107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108</v>
      </c>
      <c r="D26" s="3" t="s">
        <v>109</v>
      </c>
      <c r="E26" s="3" t="s">
        <v>110</v>
      </c>
      <c r="F26" s="3" t="s">
        <v>111</v>
      </c>
      <c r="G26" s="3" t="s">
        <v>112</v>
      </c>
      <c r="H26" s="3" t="s">
        <v>113</v>
      </c>
      <c r="I26" s="3" t="s">
        <v>114</v>
      </c>
      <c r="J26" s="3" t="s">
        <v>115</v>
      </c>
      <c r="K26" s="3" t="s">
        <v>116</v>
      </c>
      <c r="L26" s="3" t="s">
        <v>117</v>
      </c>
      <c r="M26" s="3" t="s">
        <v>118</v>
      </c>
    </row>
    <row r="27" spans="3:13" ht="12.75" x14ac:dyDescent="0.2">
      <c r="C27" s="3" t="s">
        <v>119</v>
      </c>
      <c r="D27" s="3" t="s">
        <v>120</v>
      </c>
      <c r="E27" s="3" t="s">
        <v>121</v>
      </c>
      <c r="F27" s="3" t="s">
        <v>122</v>
      </c>
      <c r="G27" s="3" t="s">
        <v>123</v>
      </c>
      <c r="H27" s="3" t="s">
        <v>124</v>
      </c>
      <c r="I27" s="3" t="s">
        <v>125</v>
      </c>
      <c r="J27" s="3" t="s">
        <v>126</v>
      </c>
      <c r="K27" s="3" t="s">
        <v>127</v>
      </c>
      <c r="L27" s="3" t="s">
        <v>128</v>
      </c>
      <c r="M27" s="3" t="s">
        <v>129</v>
      </c>
    </row>
    <row r="28" spans="3:13" ht="12.75" x14ac:dyDescent="0.2"/>
    <row r="29" spans="3:13" ht="12.75" x14ac:dyDescent="0.2">
      <c r="C29" s="3" t="s">
        <v>130</v>
      </c>
      <c r="D29" s="3" t="s">
        <v>131</v>
      </c>
      <c r="E29" s="3" t="s">
        <v>132</v>
      </c>
      <c r="F29" s="3" t="s">
        <v>133</v>
      </c>
      <c r="G29" s="3" t="s">
        <v>134</v>
      </c>
      <c r="H29" s="3" t="s">
        <v>135</v>
      </c>
      <c r="I29" s="3" t="s">
        <v>136</v>
      </c>
      <c r="J29" s="3" t="s">
        <v>137</v>
      </c>
      <c r="K29" s="3" t="s">
        <v>138</v>
      </c>
      <c r="L29" s="3" t="s">
        <v>139</v>
      </c>
      <c r="M29" s="3" t="s">
        <v>140</v>
      </c>
    </row>
    <row r="30" spans="3:13" ht="12.75" x14ac:dyDescent="0.2">
      <c r="C30" s="3" t="s">
        <v>141</v>
      </c>
      <c r="D30" s="3" t="s">
        <v>142</v>
      </c>
      <c r="E30" s="3" t="s">
        <v>143</v>
      </c>
      <c r="F30" s="3" t="s">
        <v>144</v>
      </c>
      <c r="G30" s="3" t="s">
        <v>145</v>
      </c>
      <c r="H30" s="3" t="s">
        <v>146</v>
      </c>
      <c r="I30" s="3" t="s">
        <v>147</v>
      </c>
      <c r="J30" s="3" t="s">
        <v>148</v>
      </c>
      <c r="K30" s="3" t="s">
        <v>149</v>
      </c>
      <c r="L30" s="3" t="s">
        <v>150</v>
      </c>
      <c r="M30" s="3" t="s">
        <v>151</v>
      </c>
    </row>
    <row r="31" spans="3:13" ht="12.75" x14ac:dyDescent="0.2">
      <c r="C31" s="3" t="s">
        <v>152</v>
      </c>
      <c r="D31" s="3" t="s">
        <v>37</v>
      </c>
      <c r="E31" s="3" t="s">
        <v>37</v>
      </c>
      <c r="F31" s="3" t="s">
        <v>153</v>
      </c>
      <c r="G31" s="3" t="s">
        <v>154</v>
      </c>
      <c r="H31" s="3" t="s">
        <v>155</v>
      </c>
      <c r="I31" s="3" t="s">
        <v>156</v>
      </c>
      <c r="J31" s="3">
        <v>60</v>
      </c>
      <c r="K31" s="3">
        <v>238</v>
      </c>
      <c r="L31" s="3" t="s">
        <v>157</v>
      </c>
      <c r="M31" s="3" t="s">
        <v>158</v>
      </c>
    </row>
    <row r="32" spans="3:13" ht="12.75" x14ac:dyDescent="0.2">
      <c r="C32" s="3" t="s">
        <v>159</v>
      </c>
      <c r="D32" s="3" t="s">
        <v>160</v>
      </c>
      <c r="E32" s="3" t="s">
        <v>161</v>
      </c>
      <c r="F32" s="3" t="s">
        <v>162</v>
      </c>
      <c r="G32" s="3" t="s">
        <v>163</v>
      </c>
      <c r="H32" s="3" t="s">
        <v>164</v>
      </c>
      <c r="I32" s="3" t="s">
        <v>165</v>
      </c>
      <c r="J32" s="3" t="s">
        <v>166</v>
      </c>
      <c r="K32" s="3" t="s">
        <v>167</v>
      </c>
      <c r="L32" s="3" t="s">
        <v>168</v>
      </c>
      <c r="M32" s="3" t="s">
        <v>169</v>
      </c>
    </row>
    <row r="33" spans="3:13" ht="12.75" x14ac:dyDescent="0.2">
      <c r="C33" s="3" t="s">
        <v>170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37</v>
      </c>
      <c r="K33" s="3" t="s">
        <v>37</v>
      </c>
      <c r="L33" s="3" t="s">
        <v>37</v>
      </c>
      <c r="M33" s="3" t="s">
        <v>37</v>
      </c>
    </row>
    <row r="34" spans="3:13" ht="12.75" x14ac:dyDescent="0.2">
      <c r="C34" s="3" t="s">
        <v>171</v>
      </c>
      <c r="D34" s="3" t="s">
        <v>172</v>
      </c>
      <c r="E34" s="3" t="s">
        <v>173</v>
      </c>
      <c r="F34" s="3" t="s">
        <v>174</v>
      </c>
      <c r="G34" s="3" t="s">
        <v>175</v>
      </c>
      <c r="H34" s="3" t="s">
        <v>176</v>
      </c>
      <c r="I34" s="3" t="s">
        <v>177</v>
      </c>
      <c r="J34" s="3" t="s">
        <v>178</v>
      </c>
      <c r="K34" s="3" t="s">
        <v>179</v>
      </c>
      <c r="L34" s="3" t="s">
        <v>180</v>
      </c>
      <c r="M34" s="3" t="s">
        <v>181</v>
      </c>
    </row>
    <row r="35" spans="3:13" ht="12.75" x14ac:dyDescent="0.2">
      <c r="C35" s="3" t="s">
        <v>182</v>
      </c>
      <c r="D35" s="3" t="s">
        <v>183</v>
      </c>
      <c r="E35" s="3" t="s">
        <v>184</v>
      </c>
      <c r="F35" s="3" t="s">
        <v>185</v>
      </c>
      <c r="G35" s="3" t="s">
        <v>186</v>
      </c>
      <c r="H35" s="3" t="s">
        <v>187</v>
      </c>
      <c r="I35" s="3" t="s">
        <v>188</v>
      </c>
      <c r="J35" s="3" t="s">
        <v>189</v>
      </c>
      <c r="K35" s="3" t="s">
        <v>190</v>
      </c>
      <c r="L35" s="3" t="s">
        <v>191</v>
      </c>
      <c r="M35" s="3" t="s">
        <v>192</v>
      </c>
    </row>
    <row r="36" spans="3:13" ht="12.75" x14ac:dyDescent="0.2"/>
    <row r="37" spans="3:13" ht="12.75" x14ac:dyDescent="0.2">
      <c r="C37" s="3" t="s">
        <v>193</v>
      </c>
      <c r="D37" s="3" t="s">
        <v>194</v>
      </c>
      <c r="E37" s="3" t="s">
        <v>195</v>
      </c>
      <c r="F37" s="3" t="s">
        <v>196</v>
      </c>
      <c r="G37" s="3" t="s">
        <v>197</v>
      </c>
      <c r="H37" s="3" t="s">
        <v>198</v>
      </c>
      <c r="I37" s="3" t="s">
        <v>199</v>
      </c>
      <c r="J37" s="3" t="s">
        <v>200</v>
      </c>
      <c r="K37" s="3" t="s">
        <v>201</v>
      </c>
      <c r="L37" s="3" t="s">
        <v>202</v>
      </c>
      <c r="M37" s="3" t="s">
        <v>203</v>
      </c>
    </row>
    <row r="38" spans="3:13" ht="12.75" x14ac:dyDescent="0.2">
      <c r="C38" s="3" t="s">
        <v>204</v>
      </c>
      <c r="D38" s="3" t="s">
        <v>205</v>
      </c>
      <c r="E38" s="3" t="s">
        <v>206</v>
      </c>
      <c r="F38" s="3" t="s">
        <v>207</v>
      </c>
      <c r="G38" s="3" t="s">
        <v>208</v>
      </c>
      <c r="H38" s="3" t="s">
        <v>209</v>
      </c>
      <c r="I38" s="3" t="s">
        <v>210</v>
      </c>
      <c r="J38" s="3" t="s">
        <v>211</v>
      </c>
      <c r="K38" s="3" t="s">
        <v>212</v>
      </c>
      <c r="L38" s="3" t="s">
        <v>213</v>
      </c>
      <c r="M38" s="3" t="s">
        <v>214</v>
      </c>
    </row>
    <row r="39" spans="3:13" ht="12.75" x14ac:dyDescent="0.2">
      <c r="C39" s="3" t="s">
        <v>215</v>
      </c>
      <c r="D39" s="3" t="s">
        <v>216</v>
      </c>
      <c r="E39" s="3" t="s">
        <v>217</v>
      </c>
      <c r="F39" s="3" t="s">
        <v>218</v>
      </c>
      <c r="G39" s="3" t="s">
        <v>219</v>
      </c>
      <c r="H39" s="3" t="s">
        <v>220</v>
      </c>
      <c r="I39" s="3" t="s">
        <v>221</v>
      </c>
      <c r="J39" s="3" t="s">
        <v>222</v>
      </c>
      <c r="K39" s="3" t="s">
        <v>223</v>
      </c>
      <c r="L39" s="3" t="s">
        <v>224</v>
      </c>
      <c r="M39" s="3" t="s">
        <v>225</v>
      </c>
    </row>
    <row r="40" spans="3:13" ht="12.75" x14ac:dyDescent="0.2">
      <c r="C40" s="3" t="s">
        <v>226</v>
      </c>
      <c r="D40" s="3" t="s">
        <v>227</v>
      </c>
      <c r="E40" s="3" t="s">
        <v>228</v>
      </c>
      <c r="F40" s="3" t="s">
        <v>229</v>
      </c>
      <c r="G40" s="3" t="s">
        <v>230</v>
      </c>
      <c r="H40" s="3" t="s">
        <v>231</v>
      </c>
      <c r="I40" s="3" t="s">
        <v>232</v>
      </c>
      <c r="J40" s="3" t="s">
        <v>233</v>
      </c>
      <c r="K40" s="3" t="s">
        <v>234</v>
      </c>
      <c r="L40" s="3" t="s">
        <v>235</v>
      </c>
      <c r="M40" s="3" t="s">
        <v>236</v>
      </c>
    </row>
    <row r="41" spans="3:13" ht="12.75" x14ac:dyDescent="0.2"/>
    <row r="42" spans="3:13" ht="12.75" x14ac:dyDescent="0.2">
      <c r="C42" s="3" t="s">
        <v>237</v>
      </c>
      <c r="D42" s="3" t="s">
        <v>238</v>
      </c>
      <c r="E42" s="3" t="s">
        <v>239</v>
      </c>
      <c r="F42" s="3" t="s">
        <v>240</v>
      </c>
      <c r="G42" s="3" t="s">
        <v>241</v>
      </c>
      <c r="H42" s="3" t="s">
        <v>242</v>
      </c>
      <c r="I42" s="3" t="s">
        <v>243</v>
      </c>
      <c r="J42" s="3" t="s">
        <v>37</v>
      </c>
      <c r="K42" s="3" t="s">
        <v>37</v>
      </c>
      <c r="L42" s="3" t="s">
        <v>37</v>
      </c>
      <c r="M42" s="3" t="s">
        <v>37</v>
      </c>
    </row>
    <row r="43" spans="3:13" ht="12.75" x14ac:dyDescent="0.2">
      <c r="C43" s="3" t="s">
        <v>244</v>
      </c>
      <c r="D43" s="3" t="s">
        <v>245</v>
      </c>
      <c r="E43" s="3" t="s">
        <v>246</v>
      </c>
      <c r="F43" s="3" t="s">
        <v>247</v>
      </c>
      <c r="G43" s="3" t="s">
        <v>248</v>
      </c>
      <c r="H43" s="3" t="s">
        <v>249</v>
      </c>
      <c r="I43" s="3" t="s">
        <v>250</v>
      </c>
      <c r="J43" s="3" t="s">
        <v>37</v>
      </c>
      <c r="K43" s="3" t="s">
        <v>37</v>
      </c>
      <c r="L43" s="3" t="s">
        <v>37</v>
      </c>
      <c r="M43" s="3" t="s">
        <v>37</v>
      </c>
    </row>
    <row r="44" spans="3:13" ht="12.75" x14ac:dyDescent="0.2">
      <c r="C44" s="3" t="s">
        <v>251</v>
      </c>
      <c r="D44" s="3" t="s">
        <v>252</v>
      </c>
      <c r="E44" s="3" t="s">
        <v>253</v>
      </c>
      <c r="F44" s="3" t="s">
        <v>254</v>
      </c>
      <c r="G44" s="3" t="s">
        <v>255</v>
      </c>
      <c r="H44" s="3" t="s">
        <v>256</v>
      </c>
      <c r="I44" s="3" t="s">
        <v>257</v>
      </c>
      <c r="J44" s="3" t="s">
        <v>258</v>
      </c>
      <c r="K44" s="3" t="s">
        <v>259</v>
      </c>
      <c r="L44" s="3" t="s">
        <v>260</v>
      </c>
      <c r="M44" s="3" t="s">
        <v>261</v>
      </c>
    </row>
    <row r="45" spans="3:13" ht="12.75" x14ac:dyDescent="0.2">
      <c r="C45" s="3" t="s">
        <v>262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263</v>
      </c>
      <c r="D46" s="3" t="s">
        <v>264</v>
      </c>
      <c r="E46" s="3" t="s">
        <v>265</v>
      </c>
      <c r="F46" s="3" t="s">
        <v>266</v>
      </c>
      <c r="G46" s="3" t="s">
        <v>267</v>
      </c>
      <c r="H46" s="3" t="s">
        <v>268</v>
      </c>
      <c r="I46" s="3" t="s">
        <v>269</v>
      </c>
      <c r="J46" s="3" t="s">
        <v>270</v>
      </c>
      <c r="K46" s="3" t="s">
        <v>271</v>
      </c>
      <c r="L46" s="3" t="s">
        <v>272</v>
      </c>
      <c r="M46" s="3" t="s">
        <v>273</v>
      </c>
    </row>
    <row r="47" spans="3:13" ht="12.75" x14ac:dyDescent="0.2">
      <c r="C47" s="3" t="s">
        <v>274</v>
      </c>
      <c r="D47" s="3" t="s">
        <v>275</v>
      </c>
      <c r="E47" s="3" t="s">
        <v>276</v>
      </c>
      <c r="F47" s="3" t="s">
        <v>277</v>
      </c>
      <c r="G47" s="3" t="s">
        <v>278</v>
      </c>
      <c r="H47" s="3" t="s">
        <v>279</v>
      </c>
      <c r="I47" s="3" t="s">
        <v>280</v>
      </c>
      <c r="J47" s="3" t="s">
        <v>281</v>
      </c>
      <c r="K47" s="3" t="s">
        <v>282</v>
      </c>
      <c r="L47" s="3" t="s">
        <v>283</v>
      </c>
      <c r="M47" s="3" t="s">
        <v>284</v>
      </c>
    </row>
    <row r="48" spans="3:13" ht="12.75" x14ac:dyDescent="0.2">
      <c r="C48" s="3" t="s">
        <v>285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286</v>
      </c>
      <c r="D49" s="3" t="s">
        <v>287</v>
      </c>
      <c r="E49" s="3" t="s">
        <v>288</v>
      </c>
      <c r="F49" s="3" t="s">
        <v>289</v>
      </c>
      <c r="G49" s="3" t="s">
        <v>290</v>
      </c>
      <c r="H49" s="3" t="s">
        <v>291</v>
      </c>
      <c r="I49" s="3" t="s">
        <v>292</v>
      </c>
      <c r="J49" s="3" t="s">
        <v>293</v>
      </c>
      <c r="K49" s="3" t="s">
        <v>294</v>
      </c>
      <c r="L49" s="3" t="s">
        <v>295</v>
      </c>
      <c r="M49" s="3" t="s">
        <v>296</v>
      </c>
    </row>
    <row r="50" spans="3:13" ht="12.75" x14ac:dyDescent="0.2">
      <c r="C50" s="3" t="s">
        <v>297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298</v>
      </c>
      <c r="D51" s="3" t="s">
        <v>299</v>
      </c>
      <c r="E51" s="3" t="s">
        <v>300</v>
      </c>
      <c r="F51" s="3" t="s">
        <v>301</v>
      </c>
      <c r="G51" s="3" t="s">
        <v>302</v>
      </c>
      <c r="H51" s="3" t="s">
        <v>303</v>
      </c>
      <c r="I51" s="3" t="s">
        <v>304</v>
      </c>
      <c r="J51" s="3" t="s">
        <v>305</v>
      </c>
      <c r="K51" s="3" t="s">
        <v>306</v>
      </c>
      <c r="L51" s="3" t="s">
        <v>307</v>
      </c>
      <c r="M51" s="3" t="s">
        <v>308</v>
      </c>
    </row>
    <row r="52" spans="3:13" ht="12.75" x14ac:dyDescent="0.2"/>
    <row r="53" spans="3:13" ht="12.75" x14ac:dyDescent="0.2">
      <c r="C53" s="3" t="s">
        <v>309</v>
      </c>
      <c r="D53" s="3" t="s">
        <v>120</v>
      </c>
      <c r="E53" s="3" t="s">
        <v>121</v>
      </c>
      <c r="F53" s="3" t="s">
        <v>122</v>
      </c>
      <c r="G53" s="3" t="s">
        <v>123</v>
      </c>
      <c r="H53" s="3" t="s">
        <v>124</v>
      </c>
      <c r="I53" s="3" t="s">
        <v>125</v>
      </c>
      <c r="J53" s="3" t="s">
        <v>126</v>
      </c>
      <c r="K53" s="3" t="s">
        <v>127</v>
      </c>
      <c r="L53" s="3" t="s">
        <v>128</v>
      </c>
      <c r="M53" s="3" t="s">
        <v>129</v>
      </c>
    </row>
    <row r="54" spans="3:13" ht="12.75" x14ac:dyDescent="0.2"/>
    <row r="55" spans="3:13" ht="12.75" x14ac:dyDescent="0.2">
      <c r="C55" s="3" t="s">
        <v>310</v>
      </c>
      <c r="D55" s="3" t="s">
        <v>311</v>
      </c>
      <c r="E55" s="3" t="s">
        <v>312</v>
      </c>
      <c r="F55" s="3" t="s">
        <v>313</v>
      </c>
      <c r="G55" s="3" t="s">
        <v>314</v>
      </c>
      <c r="H55" s="3" t="s">
        <v>315</v>
      </c>
      <c r="I55" s="3" t="s">
        <v>316</v>
      </c>
      <c r="J55" s="3" t="s">
        <v>317</v>
      </c>
      <c r="K55" s="3" t="s">
        <v>318</v>
      </c>
      <c r="L55" s="3" t="s">
        <v>319</v>
      </c>
      <c r="M55" s="3" t="s">
        <v>320</v>
      </c>
    </row>
    <row r="56" spans="3:13" ht="12.75" x14ac:dyDescent="0.2">
      <c r="C56" s="3" t="s">
        <v>321</v>
      </c>
      <c r="D56" s="3" t="s">
        <v>322</v>
      </c>
      <c r="E56" s="3" t="s">
        <v>323</v>
      </c>
      <c r="F56" s="3" t="s">
        <v>324</v>
      </c>
      <c r="G56" s="3" t="s">
        <v>325</v>
      </c>
      <c r="H56" s="3" t="s">
        <v>326</v>
      </c>
      <c r="I56" s="3" t="s">
        <v>327</v>
      </c>
      <c r="J56" s="3" t="s">
        <v>328</v>
      </c>
      <c r="K56" s="3" t="s">
        <v>329</v>
      </c>
      <c r="L56" s="3" t="s">
        <v>330</v>
      </c>
      <c r="M56" s="3" t="s">
        <v>331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1EF-ED98-425B-B9FB-8D5D3067753F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332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333</v>
      </c>
      <c r="D12" s="3" t="s">
        <v>334</v>
      </c>
      <c r="E12" s="3" t="s">
        <v>335</v>
      </c>
      <c r="F12" s="3" t="s">
        <v>336</v>
      </c>
      <c r="G12" s="3" t="s">
        <v>337</v>
      </c>
      <c r="H12" s="3" t="s">
        <v>338</v>
      </c>
      <c r="I12" s="3" t="s">
        <v>339</v>
      </c>
      <c r="J12" s="3" t="s">
        <v>340</v>
      </c>
      <c r="K12" s="3" t="s">
        <v>341</v>
      </c>
      <c r="L12" s="3" t="s">
        <v>342</v>
      </c>
      <c r="M12" s="3" t="s">
        <v>343</v>
      </c>
    </row>
    <row r="13" spans="3:13" x14ac:dyDescent="0.2">
      <c r="C13" s="3" t="s">
        <v>344</v>
      </c>
      <c r="D13" s="3" t="s">
        <v>345</v>
      </c>
      <c r="E13" s="3" t="s">
        <v>346</v>
      </c>
      <c r="F13" s="3" t="s">
        <v>347</v>
      </c>
      <c r="G13" s="3" t="s">
        <v>348</v>
      </c>
      <c r="H13" s="3" t="s">
        <v>349</v>
      </c>
      <c r="I13" s="3" t="s">
        <v>350</v>
      </c>
      <c r="J13" s="3" t="s">
        <v>351</v>
      </c>
      <c r="K13" s="3" t="s">
        <v>352</v>
      </c>
      <c r="L13" s="3" t="s">
        <v>353</v>
      </c>
      <c r="M13" s="3" t="s">
        <v>354</v>
      </c>
    </row>
    <row r="15" spans="3:13" x14ac:dyDescent="0.2">
      <c r="C15" s="3" t="s">
        <v>355</v>
      </c>
      <c r="D15" s="3" t="s">
        <v>356</v>
      </c>
      <c r="E15" s="3" t="s">
        <v>357</v>
      </c>
      <c r="F15" s="3" t="s">
        <v>358</v>
      </c>
      <c r="G15" s="3" t="s">
        <v>359</v>
      </c>
      <c r="H15" s="3" t="s">
        <v>360</v>
      </c>
      <c r="I15" s="3" t="s">
        <v>361</v>
      </c>
      <c r="J15" s="3" t="s">
        <v>362</v>
      </c>
      <c r="K15" s="3" t="s">
        <v>363</v>
      </c>
      <c r="L15" s="3" t="s">
        <v>364</v>
      </c>
      <c r="M15" s="3" t="s">
        <v>365</v>
      </c>
    </row>
    <row r="16" spans="3:13" x14ac:dyDescent="0.2">
      <c r="C16" s="3" t="s">
        <v>366</v>
      </c>
      <c r="D16" s="3" t="s">
        <v>367</v>
      </c>
      <c r="E16" s="3" t="s">
        <v>368</v>
      </c>
      <c r="F16" s="3" t="s">
        <v>369</v>
      </c>
      <c r="G16" s="3" t="s">
        <v>370</v>
      </c>
      <c r="H16" s="3" t="s">
        <v>371</v>
      </c>
      <c r="I16" s="3" t="s">
        <v>372</v>
      </c>
      <c r="J16" s="3" t="s">
        <v>373</v>
      </c>
      <c r="K16" s="3" t="s">
        <v>374</v>
      </c>
      <c r="L16" s="3" t="s">
        <v>375</v>
      </c>
      <c r="M16" s="3" t="s">
        <v>376</v>
      </c>
    </row>
    <row r="17" spans="3:13" x14ac:dyDescent="0.2">
      <c r="C17" s="3" t="s">
        <v>377</v>
      </c>
      <c r="D17" s="3" t="s">
        <v>378</v>
      </c>
      <c r="E17" s="3" t="s">
        <v>379</v>
      </c>
      <c r="F17" s="3" t="s">
        <v>380</v>
      </c>
      <c r="G17" s="3" t="s">
        <v>381</v>
      </c>
      <c r="H17" s="3" t="s">
        <v>382</v>
      </c>
      <c r="I17" s="3" t="s">
        <v>383</v>
      </c>
      <c r="J17" s="3" t="s">
        <v>384</v>
      </c>
      <c r="K17" s="3" t="s">
        <v>385</v>
      </c>
      <c r="L17" s="3" t="s">
        <v>386</v>
      </c>
      <c r="M17" s="3" t="s">
        <v>387</v>
      </c>
    </row>
    <row r="19" spans="3:13" x14ac:dyDescent="0.2">
      <c r="C19" s="3" t="s">
        <v>388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389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390</v>
      </c>
      <c r="D21" s="3" t="s">
        <v>391</v>
      </c>
      <c r="E21" s="3" t="s">
        <v>392</v>
      </c>
      <c r="F21" s="3" t="s">
        <v>393</v>
      </c>
      <c r="G21" s="3" t="s">
        <v>394</v>
      </c>
      <c r="H21" s="3" t="s">
        <v>395</v>
      </c>
      <c r="I21" s="3" t="s">
        <v>396</v>
      </c>
      <c r="J21" s="3" t="s">
        <v>397</v>
      </c>
      <c r="K21" s="3" t="s">
        <v>398</v>
      </c>
      <c r="L21" s="3" t="s">
        <v>399</v>
      </c>
      <c r="M21" s="3" t="s">
        <v>400</v>
      </c>
    </row>
    <row r="22" spans="3:13" x14ac:dyDescent="0.2">
      <c r="C22" s="3" t="s">
        <v>401</v>
      </c>
      <c r="D22" s="3" t="s">
        <v>402</v>
      </c>
      <c r="E22" s="3" t="s">
        <v>403</v>
      </c>
      <c r="F22" s="3" t="s">
        <v>404</v>
      </c>
      <c r="G22" s="3" t="s">
        <v>405</v>
      </c>
      <c r="H22" s="3" t="s">
        <v>406</v>
      </c>
      <c r="I22" s="3" t="s">
        <v>407</v>
      </c>
      <c r="J22" s="3" t="s">
        <v>408</v>
      </c>
      <c r="K22" s="3" t="s">
        <v>409</v>
      </c>
      <c r="L22" s="3" t="s">
        <v>410</v>
      </c>
      <c r="M22" s="3" t="s">
        <v>411</v>
      </c>
    </row>
    <row r="23" spans="3:13" x14ac:dyDescent="0.2">
      <c r="C23" s="3" t="s">
        <v>412</v>
      </c>
      <c r="D23" s="3" t="s">
        <v>413</v>
      </c>
      <c r="E23" s="3" t="s">
        <v>414</v>
      </c>
      <c r="F23" s="3" t="s">
        <v>415</v>
      </c>
      <c r="G23" s="3" t="s">
        <v>416</v>
      </c>
      <c r="H23" s="3" t="s">
        <v>417</v>
      </c>
      <c r="I23" s="3" t="s">
        <v>418</v>
      </c>
      <c r="J23" s="3" t="s">
        <v>419</v>
      </c>
      <c r="K23" s="3" t="s">
        <v>420</v>
      </c>
      <c r="L23" s="3" t="s">
        <v>421</v>
      </c>
      <c r="M23" s="3" t="s">
        <v>422</v>
      </c>
    </row>
    <row r="24" spans="3:13" x14ac:dyDescent="0.2">
      <c r="C24" s="3" t="s">
        <v>423</v>
      </c>
      <c r="D24" s="3" t="s">
        <v>424</v>
      </c>
      <c r="E24" s="3" t="s">
        <v>425</v>
      </c>
      <c r="F24" s="3" t="s">
        <v>426</v>
      </c>
      <c r="G24" s="3" t="s">
        <v>427</v>
      </c>
      <c r="H24" s="3" t="s">
        <v>428</v>
      </c>
      <c r="I24" s="3" t="s">
        <v>429</v>
      </c>
      <c r="J24" s="3" t="s">
        <v>430</v>
      </c>
      <c r="K24" s="3" t="s">
        <v>431</v>
      </c>
      <c r="L24" s="3" t="s">
        <v>432</v>
      </c>
      <c r="M24" s="3" t="s">
        <v>433</v>
      </c>
    </row>
    <row r="26" spans="3:13" x14ac:dyDescent="0.2">
      <c r="C26" s="3" t="s">
        <v>434</v>
      </c>
      <c r="D26" s="3" t="s">
        <v>435</v>
      </c>
      <c r="E26" s="3" t="s">
        <v>436</v>
      </c>
      <c r="F26" s="3" t="s">
        <v>437</v>
      </c>
      <c r="G26" s="3" t="s">
        <v>438</v>
      </c>
      <c r="H26" s="3" t="s">
        <v>439</v>
      </c>
      <c r="I26" s="3" t="s">
        <v>440</v>
      </c>
      <c r="J26" s="3" t="s">
        <v>441</v>
      </c>
      <c r="K26" s="3" t="s">
        <v>442</v>
      </c>
      <c r="L26" s="3" t="s">
        <v>443</v>
      </c>
      <c r="M26" s="3" t="s">
        <v>444</v>
      </c>
    </row>
    <row r="27" spans="3:13" x14ac:dyDescent="0.2">
      <c r="C27" s="3" t="s">
        <v>445</v>
      </c>
      <c r="D27" s="3" t="s">
        <v>446</v>
      </c>
      <c r="E27" s="3" t="s">
        <v>447</v>
      </c>
      <c r="F27" s="3" t="s">
        <v>448</v>
      </c>
      <c r="G27" s="3" t="s">
        <v>449</v>
      </c>
      <c r="H27" s="3" t="s">
        <v>450</v>
      </c>
      <c r="I27" s="3" t="s">
        <v>451</v>
      </c>
      <c r="J27" s="3" t="s">
        <v>452</v>
      </c>
      <c r="K27" s="3" t="s">
        <v>453</v>
      </c>
      <c r="L27" s="3" t="s">
        <v>454</v>
      </c>
      <c r="M27" s="3" t="s">
        <v>455</v>
      </c>
    </row>
    <row r="28" spans="3:13" x14ac:dyDescent="0.2">
      <c r="C28" s="3" t="s">
        <v>456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457</v>
      </c>
      <c r="D29" s="3" t="s">
        <v>458</v>
      </c>
      <c r="E29" s="3" t="s">
        <v>459</v>
      </c>
      <c r="F29" s="3" t="s">
        <v>460</v>
      </c>
      <c r="G29" s="3" t="s">
        <v>461</v>
      </c>
      <c r="H29" s="3" t="s">
        <v>462</v>
      </c>
      <c r="I29" s="3" t="s">
        <v>463</v>
      </c>
      <c r="J29" s="3" t="s">
        <v>464</v>
      </c>
      <c r="K29" s="3" t="s">
        <v>465</v>
      </c>
      <c r="L29" s="3" t="s">
        <v>466</v>
      </c>
      <c r="M29" s="3" t="s">
        <v>467</v>
      </c>
    </row>
    <row r="30" spans="3:13" x14ac:dyDescent="0.2">
      <c r="C30" s="3" t="s">
        <v>468</v>
      </c>
      <c r="D30" s="3" t="s">
        <v>469</v>
      </c>
      <c r="E30" s="3" t="s">
        <v>470</v>
      </c>
      <c r="F30" s="3" t="s">
        <v>471</v>
      </c>
      <c r="G30" s="3" t="s">
        <v>472</v>
      </c>
      <c r="H30" s="3" t="s">
        <v>473</v>
      </c>
      <c r="I30" s="3" t="s">
        <v>474</v>
      </c>
      <c r="J30" s="3" t="s">
        <v>475</v>
      </c>
      <c r="K30" s="3" t="s">
        <v>476</v>
      </c>
      <c r="L30" s="3" t="s">
        <v>477</v>
      </c>
      <c r="M30" s="3" t="s">
        <v>478</v>
      </c>
    </row>
    <row r="32" spans="3:13" x14ac:dyDescent="0.2">
      <c r="C32" s="3" t="s">
        <v>479</v>
      </c>
      <c r="D32" s="3">
        <v>-146</v>
      </c>
      <c r="E32" s="3" t="s">
        <v>480</v>
      </c>
      <c r="F32" s="3">
        <v>137</v>
      </c>
      <c r="G32" s="3" t="s">
        <v>481</v>
      </c>
      <c r="H32" s="3" t="s">
        <v>482</v>
      </c>
      <c r="I32" s="3" t="s">
        <v>483</v>
      </c>
      <c r="J32" s="3" t="s">
        <v>484</v>
      </c>
      <c r="K32" s="3" t="s">
        <v>485</v>
      </c>
      <c r="L32" s="3" t="s">
        <v>486</v>
      </c>
      <c r="M32" s="3">
        <v>-236</v>
      </c>
    </row>
    <row r="33" spans="3:13" x14ac:dyDescent="0.2">
      <c r="C33" s="3" t="s">
        <v>487</v>
      </c>
      <c r="D33" s="3" t="s">
        <v>488</v>
      </c>
      <c r="E33" s="3" t="s">
        <v>489</v>
      </c>
      <c r="F33" s="3" t="s">
        <v>490</v>
      </c>
      <c r="G33" s="3" t="s">
        <v>491</v>
      </c>
      <c r="H33" s="3" t="s">
        <v>492</v>
      </c>
      <c r="I33" s="3" t="s">
        <v>493</v>
      </c>
      <c r="J33" s="3" t="s">
        <v>494</v>
      </c>
      <c r="K33" s="3" t="s">
        <v>495</v>
      </c>
      <c r="L33" s="3" t="s">
        <v>496</v>
      </c>
      <c r="M33" s="3" t="s">
        <v>497</v>
      </c>
    </row>
    <row r="35" spans="3:13" x14ac:dyDescent="0.2">
      <c r="C35" s="3" t="s">
        <v>498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499</v>
      </c>
      <c r="D36" s="3" t="s">
        <v>488</v>
      </c>
      <c r="E36" s="3" t="s">
        <v>489</v>
      </c>
      <c r="F36" s="3" t="s">
        <v>490</v>
      </c>
      <c r="G36" s="3" t="s">
        <v>491</v>
      </c>
      <c r="H36" s="3" t="s">
        <v>492</v>
      </c>
      <c r="I36" s="3" t="s">
        <v>493</v>
      </c>
      <c r="J36" s="3" t="s">
        <v>494</v>
      </c>
      <c r="K36" s="3" t="s">
        <v>495</v>
      </c>
      <c r="L36" s="3" t="s">
        <v>496</v>
      </c>
      <c r="M36" s="3" t="s">
        <v>497</v>
      </c>
    </row>
    <row r="38" spans="3:13" x14ac:dyDescent="0.2">
      <c r="C38" s="3" t="s">
        <v>500</v>
      </c>
      <c r="D38" s="3">
        <v>1.03</v>
      </c>
      <c r="E38" s="3">
        <v>0.93</v>
      </c>
      <c r="F38" s="3">
        <v>0.91</v>
      </c>
      <c r="G38" s="3">
        <v>1.62</v>
      </c>
      <c r="H38" s="3">
        <v>2.59</v>
      </c>
      <c r="I38" s="3">
        <v>1.35</v>
      </c>
      <c r="J38" s="3">
        <v>1.84</v>
      </c>
      <c r="K38" s="3">
        <v>1.2E-2</v>
      </c>
      <c r="L38" s="3">
        <v>2.09</v>
      </c>
      <c r="M38" s="3">
        <v>-0.75</v>
      </c>
    </row>
    <row r="39" spans="3:13" x14ac:dyDescent="0.2">
      <c r="C39" s="3" t="s">
        <v>501</v>
      </c>
      <c r="D39" s="3">
        <v>1.01</v>
      </c>
      <c r="E39" s="3">
        <v>0.92</v>
      </c>
      <c r="F39" s="3">
        <v>0.91</v>
      </c>
      <c r="G39" s="3">
        <v>1.59</v>
      </c>
      <c r="H39" s="3">
        <v>2.5499999999999998</v>
      </c>
      <c r="I39" s="3">
        <v>1.35</v>
      </c>
      <c r="J39" s="3">
        <v>1.84</v>
      </c>
      <c r="K39" s="3">
        <v>1.2E-2</v>
      </c>
      <c r="L39" s="3">
        <v>2.09</v>
      </c>
      <c r="M39" s="3">
        <v>-0.75</v>
      </c>
    </row>
    <row r="40" spans="3:13" x14ac:dyDescent="0.2">
      <c r="C40" s="3" t="s">
        <v>502</v>
      </c>
      <c r="D40" s="3" t="s">
        <v>503</v>
      </c>
      <c r="E40" s="3" t="s">
        <v>504</v>
      </c>
      <c r="F40" s="3" t="s">
        <v>505</v>
      </c>
      <c r="G40" s="3" t="s">
        <v>506</v>
      </c>
      <c r="H40" s="3" t="s">
        <v>507</v>
      </c>
      <c r="I40" s="3" t="s">
        <v>508</v>
      </c>
      <c r="J40" s="3" t="s">
        <v>509</v>
      </c>
      <c r="K40" s="3" t="s">
        <v>510</v>
      </c>
      <c r="L40" s="3" t="s">
        <v>511</v>
      </c>
      <c r="M40" s="3" t="s">
        <v>512</v>
      </c>
    </row>
    <row r="41" spans="3:13" x14ac:dyDescent="0.2">
      <c r="C41" s="3" t="s">
        <v>513</v>
      </c>
      <c r="D41" s="3" t="s">
        <v>514</v>
      </c>
      <c r="E41" s="3" t="s">
        <v>515</v>
      </c>
      <c r="F41" s="3" t="s">
        <v>516</v>
      </c>
      <c r="G41" s="3" t="s">
        <v>517</v>
      </c>
      <c r="H41" s="3" t="s">
        <v>518</v>
      </c>
      <c r="I41" s="3" t="s">
        <v>508</v>
      </c>
      <c r="J41" s="3" t="s">
        <v>509</v>
      </c>
      <c r="K41" s="3" t="s">
        <v>510</v>
      </c>
      <c r="L41" s="3" t="s">
        <v>511</v>
      </c>
      <c r="M41" s="3" t="s">
        <v>512</v>
      </c>
    </row>
    <row r="43" spans="3:13" x14ac:dyDescent="0.2">
      <c r="C43" s="3" t="s">
        <v>519</v>
      </c>
      <c r="D43" s="3" t="s">
        <v>520</v>
      </c>
      <c r="E43" s="3" t="s">
        <v>521</v>
      </c>
      <c r="F43" s="3" t="s">
        <v>522</v>
      </c>
      <c r="G43" s="3" t="s">
        <v>523</v>
      </c>
      <c r="H43" s="3" t="s">
        <v>524</v>
      </c>
      <c r="I43" s="3" t="s">
        <v>525</v>
      </c>
      <c r="J43" s="3" t="s">
        <v>526</v>
      </c>
      <c r="K43" s="3" t="s">
        <v>527</v>
      </c>
      <c r="L43" s="3" t="s">
        <v>528</v>
      </c>
      <c r="M43" s="3" t="s">
        <v>529</v>
      </c>
    </row>
    <row r="44" spans="3:13" x14ac:dyDescent="0.2">
      <c r="C44" s="3" t="s">
        <v>530</v>
      </c>
      <c r="D44" s="3" t="s">
        <v>531</v>
      </c>
      <c r="E44" s="3" t="s">
        <v>532</v>
      </c>
      <c r="F44" s="3" t="s">
        <v>533</v>
      </c>
      <c r="G44" s="3" t="s">
        <v>534</v>
      </c>
      <c r="H44" s="3" t="s">
        <v>535</v>
      </c>
      <c r="I44" s="3" t="s">
        <v>536</v>
      </c>
      <c r="J44" s="3" t="s">
        <v>537</v>
      </c>
      <c r="K44" s="3" t="s">
        <v>538</v>
      </c>
      <c r="L44" s="3" t="s">
        <v>539</v>
      </c>
      <c r="M44" s="3" t="s">
        <v>540</v>
      </c>
    </row>
    <row r="46" spans="3:13" x14ac:dyDescent="0.2">
      <c r="C46" s="3" t="s">
        <v>541</v>
      </c>
      <c r="D46" s="3" t="s">
        <v>334</v>
      </c>
      <c r="E46" s="3" t="s">
        <v>335</v>
      </c>
      <c r="F46" s="3" t="s">
        <v>336</v>
      </c>
      <c r="G46" s="3" t="s">
        <v>337</v>
      </c>
      <c r="H46" s="3" t="s">
        <v>338</v>
      </c>
      <c r="I46" s="3" t="s">
        <v>339</v>
      </c>
      <c r="J46" s="3" t="s">
        <v>340</v>
      </c>
      <c r="K46" s="3" t="s">
        <v>341</v>
      </c>
      <c r="L46" s="3" t="s">
        <v>342</v>
      </c>
      <c r="M46" s="3" t="s">
        <v>343</v>
      </c>
    </row>
    <row r="47" spans="3:13" x14ac:dyDescent="0.2">
      <c r="C47" s="3" t="s">
        <v>542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543</v>
      </c>
      <c r="D48" s="3" t="s">
        <v>531</v>
      </c>
      <c r="E48" s="3" t="s">
        <v>532</v>
      </c>
      <c r="F48" s="3" t="s">
        <v>533</v>
      </c>
      <c r="G48" s="3" t="s">
        <v>534</v>
      </c>
      <c r="H48" s="3" t="s">
        <v>535</v>
      </c>
      <c r="I48" s="3" t="s">
        <v>536</v>
      </c>
      <c r="J48" s="3" t="s">
        <v>537</v>
      </c>
      <c r="K48" s="3" t="s">
        <v>538</v>
      </c>
      <c r="L48" s="3" t="s">
        <v>539</v>
      </c>
      <c r="M48" s="3" t="s">
        <v>540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376D-A1BE-4271-B7E8-A93CBF6AA14B}">
  <dimension ref="C1:M41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544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487</v>
      </c>
      <c r="D12" s="3" t="s">
        <v>488</v>
      </c>
      <c r="E12" s="3" t="s">
        <v>489</v>
      </c>
      <c r="F12" s="3" t="s">
        <v>490</v>
      </c>
      <c r="G12" s="3" t="s">
        <v>491</v>
      </c>
      <c r="H12" s="3" t="s">
        <v>492</v>
      </c>
      <c r="I12" s="3" t="s">
        <v>493</v>
      </c>
      <c r="J12" s="3" t="s">
        <v>494</v>
      </c>
      <c r="K12" s="3" t="s">
        <v>495</v>
      </c>
      <c r="L12" s="3" t="s">
        <v>496</v>
      </c>
      <c r="M12" s="3" t="s">
        <v>497</v>
      </c>
    </row>
    <row r="13" spans="3:13" x14ac:dyDescent="0.2">
      <c r="C13" s="3" t="s">
        <v>545</v>
      </c>
      <c r="D13" s="3" t="s">
        <v>546</v>
      </c>
      <c r="E13" s="3" t="s">
        <v>547</v>
      </c>
      <c r="F13" s="3" t="s">
        <v>548</v>
      </c>
      <c r="G13" s="3" t="s">
        <v>549</v>
      </c>
      <c r="H13" s="3" t="s">
        <v>550</v>
      </c>
      <c r="I13" s="3" t="s">
        <v>551</v>
      </c>
      <c r="J13" s="3" t="s">
        <v>552</v>
      </c>
      <c r="K13" s="3" t="s">
        <v>553</v>
      </c>
      <c r="L13" s="3" t="s">
        <v>554</v>
      </c>
      <c r="M13" s="3" t="s">
        <v>555</v>
      </c>
    </row>
    <row r="14" spans="3:13" x14ac:dyDescent="0.2">
      <c r="C14" s="3" t="s">
        <v>556</v>
      </c>
      <c r="D14" s="3" t="s">
        <v>557</v>
      </c>
      <c r="E14" s="3" t="s">
        <v>558</v>
      </c>
      <c r="F14" s="3" t="s">
        <v>559</v>
      </c>
      <c r="G14" s="3" t="s">
        <v>560</v>
      </c>
      <c r="H14" s="3" t="s">
        <v>561</v>
      </c>
      <c r="I14" s="3" t="s">
        <v>562</v>
      </c>
      <c r="J14" s="3" t="s">
        <v>563</v>
      </c>
      <c r="K14" s="3" t="s">
        <v>564</v>
      </c>
      <c r="L14" s="3" t="s">
        <v>565</v>
      </c>
      <c r="M14" s="3" t="s">
        <v>566</v>
      </c>
    </row>
    <row r="15" spans="3:13" x14ac:dyDescent="0.2">
      <c r="C15" s="3" t="s">
        <v>567</v>
      </c>
      <c r="D15" s="3" t="s">
        <v>568</v>
      </c>
      <c r="E15" s="3" t="s">
        <v>569</v>
      </c>
      <c r="F15" s="3" t="s">
        <v>570</v>
      </c>
      <c r="G15" s="3" t="s">
        <v>571</v>
      </c>
      <c r="H15" s="3" t="s">
        <v>572</v>
      </c>
      <c r="I15" s="3" t="s">
        <v>573</v>
      </c>
      <c r="J15" s="3" t="s">
        <v>574</v>
      </c>
      <c r="K15" s="3" t="s">
        <v>575</v>
      </c>
      <c r="L15" s="3" t="s">
        <v>576</v>
      </c>
      <c r="M15" s="3">
        <v>207</v>
      </c>
    </row>
    <row r="16" spans="3:13" x14ac:dyDescent="0.2">
      <c r="C16" s="3" t="s">
        <v>577</v>
      </c>
      <c r="D16" s="3" t="s">
        <v>578</v>
      </c>
      <c r="E16" s="3" t="s">
        <v>579</v>
      </c>
      <c r="F16" s="3" t="s">
        <v>580</v>
      </c>
      <c r="G16" s="3" t="s">
        <v>581</v>
      </c>
      <c r="H16" s="3" t="s">
        <v>582</v>
      </c>
      <c r="I16" s="3" t="s">
        <v>583</v>
      </c>
      <c r="J16" s="3" t="s">
        <v>584</v>
      </c>
      <c r="K16" s="3" t="s">
        <v>585</v>
      </c>
      <c r="L16" s="3" t="s">
        <v>586</v>
      </c>
      <c r="M16" s="3" t="s">
        <v>587</v>
      </c>
    </row>
    <row r="17" spans="3:13" x14ac:dyDescent="0.2">
      <c r="C17" s="3" t="s">
        <v>588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589</v>
      </c>
    </row>
    <row r="18" spans="3:13" x14ac:dyDescent="0.2">
      <c r="C18" s="3" t="s">
        <v>590</v>
      </c>
      <c r="D18" s="3">
        <v>274</v>
      </c>
      <c r="E18" s="3" t="s">
        <v>591</v>
      </c>
      <c r="F18" s="3">
        <v>-486</v>
      </c>
      <c r="G18" s="3" t="s">
        <v>592</v>
      </c>
      <c r="H18" s="3">
        <v>-45</v>
      </c>
      <c r="I18" s="3">
        <v>742</v>
      </c>
      <c r="J18" s="3" t="s">
        <v>593</v>
      </c>
      <c r="K18" s="3" t="s">
        <v>594</v>
      </c>
      <c r="L18" s="3" t="s">
        <v>595</v>
      </c>
      <c r="M18" s="3" t="s">
        <v>596</v>
      </c>
    </row>
    <row r="19" spans="3:13" x14ac:dyDescent="0.2">
      <c r="C19" s="3" t="s">
        <v>597</v>
      </c>
      <c r="D19" s="3" t="s">
        <v>598</v>
      </c>
      <c r="E19" s="3" t="s">
        <v>599</v>
      </c>
      <c r="F19" s="3" t="s">
        <v>600</v>
      </c>
      <c r="G19" s="3" t="s">
        <v>601</v>
      </c>
      <c r="H19" s="3" t="s">
        <v>602</v>
      </c>
      <c r="I19" s="3" t="s">
        <v>603</v>
      </c>
      <c r="J19" s="3" t="s">
        <v>604</v>
      </c>
      <c r="K19" s="3" t="s">
        <v>605</v>
      </c>
      <c r="L19" s="3" t="s">
        <v>606</v>
      </c>
      <c r="M19" s="3" t="s">
        <v>607</v>
      </c>
    </row>
    <row r="20" spans="3:13" x14ac:dyDescent="0.2">
      <c r="C20" s="3" t="s">
        <v>608</v>
      </c>
      <c r="D20" s="3" t="s">
        <v>609</v>
      </c>
      <c r="E20" s="3" t="s">
        <v>610</v>
      </c>
      <c r="F20" s="3" t="s">
        <v>611</v>
      </c>
      <c r="G20" s="3" t="s">
        <v>612</v>
      </c>
      <c r="H20" s="3" t="s">
        <v>613</v>
      </c>
      <c r="I20" s="3" t="s">
        <v>614</v>
      </c>
      <c r="J20" s="3" t="s">
        <v>615</v>
      </c>
      <c r="K20" s="3" t="s">
        <v>616</v>
      </c>
      <c r="L20" s="3" t="s">
        <v>617</v>
      </c>
      <c r="M20" s="3" t="s">
        <v>618</v>
      </c>
    </row>
    <row r="22" spans="3:13" x14ac:dyDescent="0.2">
      <c r="C22" s="3" t="s">
        <v>619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</row>
    <row r="23" spans="3:13" x14ac:dyDescent="0.2">
      <c r="C23" s="3" t="s">
        <v>620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621</v>
      </c>
      <c r="J23" s="3" t="s">
        <v>3</v>
      </c>
      <c r="K23" s="3" t="s">
        <v>622</v>
      </c>
      <c r="L23" s="3" t="s">
        <v>3</v>
      </c>
      <c r="M23" s="3" t="s">
        <v>3</v>
      </c>
    </row>
    <row r="24" spans="3:13" x14ac:dyDescent="0.2">
      <c r="C24" s="3" t="s">
        <v>623</v>
      </c>
      <c r="D24" s="3" t="s">
        <v>624</v>
      </c>
      <c r="E24" s="3" t="s">
        <v>625</v>
      </c>
      <c r="F24" s="3" t="s">
        <v>626</v>
      </c>
      <c r="G24" s="3" t="s">
        <v>627</v>
      </c>
      <c r="H24" s="3" t="s">
        <v>628</v>
      </c>
      <c r="I24" s="3" t="s">
        <v>629</v>
      </c>
      <c r="J24" s="3" t="s">
        <v>630</v>
      </c>
      <c r="K24" s="3" t="s">
        <v>631</v>
      </c>
      <c r="L24" s="3" t="s">
        <v>632</v>
      </c>
      <c r="M24" s="3" t="s">
        <v>633</v>
      </c>
    </row>
    <row r="25" spans="3:13" x14ac:dyDescent="0.2">
      <c r="C25" s="3" t="s">
        <v>634</v>
      </c>
      <c r="D25" s="3" t="s">
        <v>624</v>
      </c>
      <c r="E25" s="3" t="s">
        <v>625</v>
      </c>
      <c r="F25" s="3" t="s">
        <v>626</v>
      </c>
      <c r="G25" s="3" t="s">
        <v>627</v>
      </c>
      <c r="H25" s="3" t="s">
        <v>628</v>
      </c>
      <c r="I25" s="3" t="s">
        <v>635</v>
      </c>
      <c r="J25" s="3" t="s">
        <v>630</v>
      </c>
      <c r="K25" s="3" t="s">
        <v>636</v>
      </c>
      <c r="L25" s="3" t="s">
        <v>632</v>
      </c>
      <c r="M25" s="3" t="s">
        <v>633</v>
      </c>
    </row>
    <row r="27" spans="3:13" x14ac:dyDescent="0.2">
      <c r="C27" s="3" t="s">
        <v>637</v>
      </c>
      <c r="D27" s="3" t="s">
        <v>638</v>
      </c>
      <c r="E27" s="3" t="s">
        <v>639</v>
      </c>
      <c r="F27" s="3" t="s">
        <v>640</v>
      </c>
      <c r="G27" s="3" t="s">
        <v>641</v>
      </c>
      <c r="H27" s="3" t="s">
        <v>642</v>
      </c>
      <c r="I27" s="3" t="s">
        <v>643</v>
      </c>
      <c r="J27" s="3" t="s">
        <v>644</v>
      </c>
      <c r="K27" s="3" t="s">
        <v>645</v>
      </c>
      <c r="L27" s="3" t="s">
        <v>646</v>
      </c>
      <c r="M27" s="3" t="s">
        <v>647</v>
      </c>
    </row>
    <row r="28" spans="3:13" x14ac:dyDescent="0.2">
      <c r="C28" s="3" t="s">
        <v>648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649</v>
      </c>
      <c r="D29" s="3" t="s">
        <v>650</v>
      </c>
      <c r="E29" s="3" t="s">
        <v>651</v>
      </c>
      <c r="F29" s="3" t="s">
        <v>652</v>
      </c>
      <c r="G29" s="3" t="s">
        <v>653</v>
      </c>
      <c r="H29" s="3" t="s">
        <v>654</v>
      </c>
      <c r="I29" s="3" t="s">
        <v>655</v>
      </c>
      <c r="J29" s="3" t="s">
        <v>656</v>
      </c>
      <c r="K29" s="3" t="s">
        <v>657</v>
      </c>
      <c r="L29" s="3" t="s">
        <v>3</v>
      </c>
      <c r="M29" s="3" t="s">
        <v>658</v>
      </c>
    </row>
    <row r="30" spans="3:13" x14ac:dyDescent="0.2">
      <c r="C30" s="3" t="s">
        <v>659</v>
      </c>
      <c r="D30" s="3" t="s">
        <v>660</v>
      </c>
      <c r="E30" s="3" t="s">
        <v>661</v>
      </c>
      <c r="F30" s="3" t="s">
        <v>662</v>
      </c>
      <c r="G30" s="3" t="s">
        <v>663</v>
      </c>
      <c r="H30" s="3" t="s">
        <v>664</v>
      </c>
      <c r="I30" s="3" t="s">
        <v>665</v>
      </c>
      <c r="J30" s="3" t="s">
        <v>666</v>
      </c>
      <c r="K30" s="3" t="s">
        <v>667</v>
      </c>
      <c r="L30" s="3" t="s">
        <v>668</v>
      </c>
      <c r="M30" s="3" t="s">
        <v>669</v>
      </c>
    </row>
    <row r="31" spans="3:13" x14ac:dyDescent="0.2">
      <c r="C31" s="3" t="s">
        <v>670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671</v>
      </c>
      <c r="K31" s="3" t="s">
        <v>3</v>
      </c>
      <c r="L31" s="3" t="s">
        <v>3</v>
      </c>
      <c r="M31" s="3" t="s">
        <v>672</v>
      </c>
    </row>
    <row r="32" spans="3:13" x14ac:dyDescent="0.2">
      <c r="C32" s="3" t="s">
        <v>673</v>
      </c>
      <c r="D32" s="3" t="s">
        <v>674</v>
      </c>
      <c r="E32" s="3" t="s">
        <v>675</v>
      </c>
      <c r="F32" s="3" t="s">
        <v>676</v>
      </c>
      <c r="G32" s="3" t="s">
        <v>677</v>
      </c>
      <c r="H32" s="3" t="s">
        <v>678</v>
      </c>
      <c r="I32" s="3" t="s">
        <v>679</v>
      </c>
      <c r="J32" s="3" t="s">
        <v>680</v>
      </c>
      <c r="K32" s="3" t="s">
        <v>681</v>
      </c>
      <c r="L32" s="3" t="s">
        <v>682</v>
      </c>
      <c r="M32" s="3" t="s">
        <v>683</v>
      </c>
    </row>
    <row r="33" spans="3:13" x14ac:dyDescent="0.2">
      <c r="C33" s="3" t="s">
        <v>684</v>
      </c>
      <c r="D33" s="3" t="s">
        <v>685</v>
      </c>
      <c r="E33" s="3" t="s">
        <v>686</v>
      </c>
      <c r="F33" s="3" t="s">
        <v>687</v>
      </c>
      <c r="G33" s="3" t="s">
        <v>688</v>
      </c>
      <c r="H33" s="3" t="s">
        <v>689</v>
      </c>
      <c r="I33" s="3" t="s">
        <v>690</v>
      </c>
      <c r="J33" s="3" t="s">
        <v>691</v>
      </c>
      <c r="K33" s="3" t="s">
        <v>692</v>
      </c>
      <c r="L33" s="3" t="s">
        <v>693</v>
      </c>
      <c r="M33" s="3" t="s">
        <v>694</v>
      </c>
    </row>
    <row r="35" spans="3:13" x14ac:dyDescent="0.2">
      <c r="C35" s="3" t="s">
        <v>695</v>
      </c>
      <c r="D35" s="3" t="s">
        <v>696</v>
      </c>
      <c r="E35" s="3" t="s">
        <v>26</v>
      </c>
      <c r="F35" s="3" t="s">
        <v>27</v>
      </c>
      <c r="G35" s="3" t="s">
        <v>697</v>
      </c>
      <c r="H35" s="3" t="s">
        <v>698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699</v>
      </c>
      <c r="D36" s="3" t="s">
        <v>3</v>
      </c>
      <c r="E36" s="3" t="s">
        <v>3</v>
      </c>
      <c r="F36" s="3" t="s">
        <v>3</v>
      </c>
      <c r="G36" s="3" t="s">
        <v>3</v>
      </c>
      <c r="H36" s="3" t="s">
        <v>3</v>
      </c>
      <c r="I36" s="3" t="s">
        <v>3</v>
      </c>
      <c r="J36" s="3" t="s">
        <v>3</v>
      </c>
      <c r="K36" s="3" t="s">
        <v>3</v>
      </c>
      <c r="L36" s="3" t="s">
        <v>3</v>
      </c>
      <c r="M36" s="3" t="s">
        <v>3</v>
      </c>
    </row>
    <row r="37" spans="3:13" x14ac:dyDescent="0.2">
      <c r="C37" s="3" t="s">
        <v>700</v>
      </c>
      <c r="D37" s="3" t="s">
        <v>701</v>
      </c>
      <c r="E37" s="3" t="s">
        <v>702</v>
      </c>
      <c r="F37" s="3" t="s">
        <v>703</v>
      </c>
      <c r="G37" s="3" t="s">
        <v>704</v>
      </c>
      <c r="H37" s="3" t="s">
        <v>705</v>
      </c>
      <c r="I37" s="3" t="s">
        <v>706</v>
      </c>
      <c r="J37" s="3" t="s">
        <v>707</v>
      </c>
      <c r="K37" s="3" t="s">
        <v>708</v>
      </c>
      <c r="L37" s="3" t="s">
        <v>709</v>
      </c>
      <c r="M37" s="3" t="s">
        <v>710</v>
      </c>
    </row>
    <row r="38" spans="3:13" x14ac:dyDescent="0.2">
      <c r="C38" s="3" t="s">
        <v>711</v>
      </c>
      <c r="D38" s="3" t="s">
        <v>26</v>
      </c>
      <c r="E38" s="3" t="s">
        <v>27</v>
      </c>
      <c r="F38" s="3" t="s">
        <v>697</v>
      </c>
      <c r="G38" s="3" t="s">
        <v>698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712</v>
      </c>
      <c r="D40" s="3" t="s">
        <v>609</v>
      </c>
      <c r="E40" s="3" t="s">
        <v>610</v>
      </c>
      <c r="F40" s="3" t="s">
        <v>611</v>
      </c>
      <c r="G40" s="3" t="s">
        <v>612</v>
      </c>
      <c r="H40" s="3" t="s">
        <v>613</v>
      </c>
      <c r="I40" s="3" t="s">
        <v>614</v>
      </c>
      <c r="J40" s="3" t="s">
        <v>615</v>
      </c>
      <c r="K40" s="3" t="s">
        <v>616</v>
      </c>
      <c r="L40" s="3" t="s">
        <v>617</v>
      </c>
      <c r="M40" s="3" t="s">
        <v>618</v>
      </c>
    </row>
    <row r="41" spans="3:13" x14ac:dyDescent="0.2">
      <c r="C41" s="3" t="s">
        <v>713</v>
      </c>
      <c r="D41" s="3" t="s">
        <v>714</v>
      </c>
      <c r="E41" s="3" t="s">
        <v>715</v>
      </c>
      <c r="F41" s="3" t="s">
        <v>716</v>
      </c>
      <c r="G41" s="3" t="s">
        <v>717</v>
      </c>
      <c r="H41" s="3" t="s">
        <v>718</v>
      </c>
      <c r="I41" s="3" t="s">
        <v>719</v>
      </c>
      <c r="J41" s="3" t="s">
        <v>720</v>
      </c>
      <c r="K41" s="3" t="s">
        <v>721</v>
      </c>
      <c r="L41" s="3" t="s">
        <v>722</v>
      </c>
      <c r="M41" s="3" t="s">
        <v>723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558F-6780-46B1-A4ED-04446C444D71}">
  <dimension ref="C1:M32"/>
  <sheetViews>
    <sheetView workbookViewId="0">
      <selection sqref="A1:XFD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724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725</v>
      </c>
      <c r="D12" s="3">
        <v>17.71</v>
      </c>
      <c r="E12" s="3">
        <v>18.66</v>
      </c>
      <c r="F12" s="3">
        <v>18.350000000000001</v>
      </c>
      <c r="G12" s="3">
        <v>20.67</v>
      </c>
      <c r="H12" s="3">
        <v>20.72</v>
      </c>
      <c r="I12" s="3">
        <v>18.850000000000001</v>
      </c>
      <c r="J12" s="3">
        <v>20.67</v>
      </c>
      <c r="K12" s="3">
        <v>13.55</v>
      </c>
      <c r="L12" s="3">
        <v>18.86</v>
      </c>
      <c r="M12" s="3">
        <v>16.809999999999999</v>
      </c>
    </row>
    <row r="13" spans="3:13" ht="12.75" x14ac:dyDescent="0.2">
      <c r="C13" s="3" t="s">
        <v>726</v>
      </c>
      <c r="D13" s="3" t="s">
        <v>727</v>
      </c>
      <c r="E13" s="3" t="s">
        <v>728</v>
      </c>
      <c r="F13" s="3" t="s">
        <v>729</v>
      </c>
      <c r="G13" s="3" t="s">
        <v>730</v>
      </c>
      <c r="H13" s="3" t="s">
        <v>731</v>
      </c>
      <c r="I13" s="3" t="s">
        <v>732</v>
      </c>
      <c r="J13" s="3" t="s">
        <v>733</v>
      </c>
      <c r="K13" s="3" t="s">
        <v>734</v>
      </c>
      <c r="L13" s="3" t="s">
        <v>735</v>
      </c>
      <c r="M13" s="3" t="s">
        <v>736</v>
      </c>
    </row>
    <row r="14" spans="3:13" ht="12.75" x14ac:dyDescent="0.2"/>
    <row r="15" spans="3:13" ht="12.75" x14ac:dyDescent="0.2">
      <c r="C15" s="3" t="s">
        <v>737</v>
      </c>
      <c r="D15" s="3" t="s">
        <v>738</v>
      </c>
      <c r="E15" s="3" t="s">
        <v>739</v>
      </c>
      <c r="F15" s="3" t="s">
        <v>740</v>
      </c>
      <c r="G15" s="3" t="s">
        <v>741</v>
      </c>
      <c r="H15" s="3" t="s">
        <v>742</v>
      </c>
      <c r="I15" s="3" t="s">
        <v>743</v>
      </c>
      <c r="J15" s="3" t="s">
        <v>744</v>
      </c>
      <c r="K15" s="3" t="s">
        <v>745</v>
      </c>
      <c r="L15" s="3" t="s">
        <v>746</v>
      </c>
      <c r="M15" s="3" t="s">
        <v>747</v>
      </c>
    </row>
    <row r="16" spans="3:13" ht="12.75" x14ac:dyDescent="0.2">
      <c r="C16" s="3" t="s">
        <v>748</v>
      </c>
      <c r="D16" s="3" t="s">
        <v>749</v>
      </c>
      <c r="E16" s="3" t="s">
        <v>750</v>
      </c>
      <c r="F16" s="3" t="s">
        <v>751</v>
      </c>
      <c r="G16" s="3" t="s">
        <v>752</v>
      </c>
      <c r="H16" s="3" t="s">
        <v>753</v>
      </c>
      <c r="I16" s="3" t="s">
        <v>754</v>
      </c>
      <c r="J16" s="3" t="s">
        <v>755</v>
      </c>
      <c r="K16" s="3" t="s">
        <v>756</v>
      </c>
      <c r="L16" s="3" t="s">
        <v>757</v>
      </c>
      <c r="M16" s="3" t="s">
        <v>758</v>
      </c>
    </row>
    <row r="17" spans="3:13" ht="12.75" x14ac:dyDescent="0.2">
      <c r="C17" s="3" t="s">
        <v>759</v>
      </c>
      <c r="D17" s="3" t="s">
        <v>760</v>
      </c>
      <c r="E17" s="3" t="s">
        <v>760</v>
      </c>
      <c r="F17" s="3" t="s">
        <v>761</v>
      </c>
      <c r="G17" s="3" t="s">
        <v>762</v>
      </c>
      <c r="H17" s="3" t="s">
        <v>763</v>
      </c>
      <c r="I17" s="3" t="s">
        <v>764</v>
      </c>
      <c r="J17" s="3" t="s">
        <v>765</v>
      </c>
      <c r="K17" s="3" t="s">
        <v>766</v>
      </c>
      <c r="L17" s="3" t="s">
        <v>767</v>
      </c>
      <c r="M17" s="3" t="s">
        <v>768</v>
      </c>
    </row>
    <row r="18" spans="3:13" ht="12.75" x14ac:dyDescent="0.2">
      <c r="C18" s="3" t="s">
        <v>769</v>
      </c>
      <c r="D18" s="3" t="s">
        <v>761</v>
      </c>
      <c r="E18" s="3" t="s">
        <v>761</v>
      </c>
      <c r="F18" s="3" t="s">
        <v>770</v>
      </c>
      <c r="G18" s="3" t="s">
        <v>762</v>
      </c>
      <c r="H18" s="3" t="s">
        <v>771</v>
      </c>
      <c r="I18" s="3" t="s">
        <v>772</v>
      </c>
      <c r="J18" s="3" t="s">
        <v>773</v>
      </c>
      <c r="K18" s="3" t="s">
        <v>774</v>
      </c>
      <c r="L18" s="3" t="s">
        <v>775</v>
      </c>
      <c r="M18" s="3" t="s">
        <v>776</v>
      </c>
    </row>
    <row r="19" spans="3:13" ht="12.75" x14ac:dyDescent="0.2">
      <c r="C19" s="3" t="s">
        <v>777</v>
      </c>
      <c r="D19" s="3" t="s">
        <v>760</v>
      </c>
      <c r="E19" s="3" t="s">
        <v>760</v>
      </c>
      <c r="F19" s="3" t="s">
        <v>761</v>
      </c>
      <c r="G19" s="3" t="s">
        <v>762</v>
      </c>
      <c r="H19" s="3" t="s">
        <v>763</v>
      </c>
      <c r="I19" s="3" t="s">
        <v>764</v>
      </c>
      <c r="J19" s="3" t="s">
        <v>765</v>
      </c>
      <c r="K19" s="3" t="s">
        <v>766</v>
      </c>
      <c r="L19" s="3" t="s">
        <v>767</v>
      </c>
      <c r="M19" s="3" t="s">
        <v>778</v>
      </c>
    </row>
    <row r="20" spans="3:13" ht="12.75" x14ac:dyDescent="0.2">
      <c r="C20" s="3" t="s">
        <v>779</v>
      </c>
      <c r="D20" s="3" t="s">
        <v>780</v>
      </c>
      <c r="E20" s="3" t="s">
        <v>781</v>
      </c>
      <c r="F20" s="3" t="s">
        <v>782</v>
      </c>
      <c r="G20" s="3" t="s">
        <v>783</v>
      </c>
      <c r="H20" s="3" t="s">
        <v>784</v>
      </c>
      <c r="I20" s="3" t="s">
        <v>785</v>
      </c>
      <c r="J20" s="3" t="s">
        <v>786</v>
      </c>
      <c r="K20" s="3" t="s">
        <v>787</v>
      </c>
      <c r="L20" s="3" t="s">
        <v>788</v>
      </c>
      <c r="M20" s="3" t="s">
        <v>789</v>
      </c>
    </row>
    <row r="21" spans="3:13" ht="12.75" x14ac:dyDescent="0.2">
      <c r="C21" s="3" t="s">
        <v>790</v>
      </c>
      <c r="D21" s="3" t="s">
        <v>791</v>
      </c>
      <c r="E21" s="3" t="s">
        <v>791</v>
      </c>
      <c r="F21" s="3" t="s">
        <v>792</v>
      </c>
      <c r="G21" s="3" t="s">
        <v>792</v>
      </c>
      <c r="H21" s="3" t="s">
        <v>791</v>
      </c>
      <c r="I21" s="3" t="s">
        <v>791</v>
      </c>
      <c r="J21" s="3" t="s">
        <v>791</v>
      </c>
      <c r="K21" s="3" t="s">
        <v>793</v>
      </c>
      <c r="L21" s="3" t="s">
        <v>793</v>
      </c>
      <c r="M21" s="3" t="s">
        <v>793</v>
      </c>
    </row>
    <row r="22" spans="3:13" ht="12.75" x14ac:dyDescent="0.2">
      <c r="C22" s="3" t="s">
        <v>794</v>
      </c>
      <c r="D22" s="3" t="s">
        <v>795</v>
      </c>
      <c r="E22" s="3" t="s">
        <v>796</v>
      </c>
      <c r="F22" s="3" t="s">
        <v>797</v>
      </c>
      <c r="G22" s="3" t="s">
        <v>798</v>
      </c>
      <c r="H22" s="3" t="s">
        <v>799</v>
      </c>
      <c r="I22" s="3" t="s">
        <v>795</v>
      </c>
      <c r="J22" s="3" t="s">
        <v>800</v>
      </c>
      <c r="K22" s="3" t="s">
        <v>795</v>
      </c>
      <c r="L22" s="3" t="s">
        <v>801</v>
      </c>
      <c r="M22" s="3" t="s">
        <v>802</v>
      </c>
    </row>
    <row r="23" spans="3:13" ht="12.75" x14ac:dyDescent="0.2"/>
    <row r="24" spans="3:13" ht="12.75" x14ac:dyDescent="0.2">
      <c r="C24" s="3" t="s">
        <v>803</v>
      </c>
      <c r="D24" s="3" t="s">
        <v>804</v>
      </c>
      <c r="E24" s="3" t="s">
        <v>805</v>
      </c>
      <c r="F24" s="3" t="s">
        <v>806</v>
      </c>
      <c r="G24" s="3" t="s">
        <v>807</v>
      </c>
      <c r="H24" s="3" t="s">
        <v>808</v>
      </c>
      <c r="I24" s="3" t="s">
        <v>809</v>
      </c>
      <c r="J24" s="3" t="s">
        <v>810</v>
      </c>
      <c r="K24" s="3" t="s">
        <v>811</v>
      </c>
      <c r="L24" s="3" t="s">
        <v>812</v>
      </c>
      <c r="M24" s="3" t="s">
        <v>813</v>
      </c>
    </row>
    <row r="25" spans="3:13" ht="12.75" x14ac:dyDescent="0.2">
      <c r="C25" s="3" t="s">
        <v>814</v>
      </c>
      <c r="D25" s="3" t="s">
        <v>792</v>
      </c>
      <c r="E25" s="3" t="s">
        <v>815</v>
      </c>
      <c r="F25" s="3" t="s">
        <v>792</v>
      </c>
      <c r="G25" s="3" t="s">
        <v>815</v>
      </c>
      <c r="H25" s="3" t="s">
        <v>792</v>
      </c>
      <c r="I25" s="3" t="s">
        <v>791</v>
      </c>
      <c r="J25" s="3" t="s">
        <v>792</v>
      </c>
      <c r="K25" s="3" t="s">
        <v>816</v>
      </c>
      <c r="L25" s="3" t="s">
        <v>793</v>
      </c>
      <c r="M25" s="3" t="s">
        <v>817</v>
      </c>
    </row>
    <row r="26" spans="3:13" ht="12.75" x14ac:dyDescent="0.2">
      <c r="C26" s="3" t="s">
        <v>818</v>
      </c>
      <c r="D26" s="3" t="s">
        <v>819</v>
      </c>
      <c r="E26" s="3" t="s">
        <v>820</v>
      </c>
      <c r="F26" s="3" t="s">
        <v>821</v>
      </c>
      <c r="G26" s="3" t="s">
        <v>822</v>
      </c>
      <c r="H26" s="3" t="s">
        <v>823</v>
      </c>
      <c r="I26" s="3" t="s">
        <v>824</v>
      </c>
      <c r="J26" s="3" t="s">
        <v>825</v>
      </c>
      <c r="K26" s="3" t="s">
        <v>826</v>
      </c>
      <c r="L26" s="3" t="s">
        <v>827</v>
      </c>
      <c r="M26" s="3" t="s">
        <v>787</v>
      </c>
    </row>
    <row r="27" spans="3:13" ht="12.75" x14ac:dyDescent="0.2">
      <c r="C27" s="3" t="s">
        <v>828</v>
      </c>
      <c r="D27" s="3" t="s">
        <v>829</v>
      </c>
      <c r="E27" s="3" t="s">
        <v>830</v>
      </c>
      <c r="F27" s="3" t="s">
        <v>830</v>
      </c>
      <c r="G27" s="3" t="s">
        <v>831</v>
      </c>
      <c r="H27" s="3" t="s">
        <v>832</v>
      </c>
      <c r="I27" s="3" t="s">
        <v>830</v>
      </c>
      <c r="J27" s="3" t="s">
        <v>829</v>
      </c>
      <c r="K27" s="3" t="s">
        <v>833</v>
      </c>
      <c r="L27" s="3" t="s">
        <v>830</v>
      </c>
      <c r="M27" s="3" t="s">
        <v>834</v>
      </c>
    </row>
    <row r="28" spans="3:13" ht="12.75" x14ac:dyDescent="0.2"/>
    <row r="29" spans="3:13" ht="12.75" x14ac:dyDescent="0.2">
      <c r="C29" s="3" t="s">
        <v>835</v>
      </c>
      <c r="D29" s="3">
        <v>4.5</v>
      </c>
      <c r="E29" s="3">
        <v>4.5999999999999996</v>
      </c>
      <c r="F29" s="3">
        <v>4.5</v>
      </c>
      <c r="G29" s="3">
        <v>4.4000000000000004</v>
      </c>
      <c r="H29" s="3">
        <v>4.8</v>
      </c>
      <c r="I29" s="3">
        <v>4.9000000000000004</v>
      </c>
      <c r="J29" s="3">
        <v>4.8</v>
      </c>
      <c r="K29" s="3">
        <v>4.7</v>
      </c>
      <c r="L29" s="3">
        <v>4.8</v>
      </c>
      <c r="M29" s="3">
        <v>4.7</v>
      </c>
    </row>
    <row r="30" spans="3:13" ht="12.75" x14ac:dyDescent="0.2">
      <c r="C30" s="3" t="s">
        <v>836</v>
      </c>
      <c r="D30" s="3">
        <v>3</v>
      </c>
      <c r="E30" s="3">
        <v>7</v>
      </c>
      <c r="F30" s="3">
        <v>6</v>
      </c>
      <c r="G30" s="3">
        <v>5</v>
      </c>
      <c r="H30" s="3">
        <v>7</v>
      </c>
      <c r="I30" s="3">
        <v>4</v>
      </c>
      <c r="J30" s="3">
        <v>5</v>
      </c>
      <c r="K30" s="3">
        <v>3</v>
      </c>
      <c r="L30" s="3">
        <v>7</v>
      </c>
      <c r="M30" s="3">
        <v>5</v>
      </c>
    </row>
    <row r="31" spans="3:13" ht="12.75" x14ac:dyDescent="0.2">
      <c r="C31" s="3" t="s">
        <v>837</v>
      </c>
      <c r="D31" s="3">
        <v>0.42</v>
      </c>
      <c r="E31" s="3">
        <v>0.86</v>
      </c>
      <c r="F31" s="3">
        <v>0.86</v>
      </c>
      <c r="G31" s="3">
        <v>0.86</v>
      </c>
      <c r="H31" s="3">
        <v>0.86</v>
      </c>
      <c r="I31" s="3">
        <v>0.86</v>
      </c>
      <c r="J31" s="3">
        <v>0.28670000000000001</v>
      </c>
      <c r="K31" s="3">
        <v>0.86</v>
      </c>
      <c r="L31" s="3">
        <v>0.432</v>
      </c>
      <c r="M31" s="3">
        <v>0.86399999999999999</v>
      </c>
    </row>
    <row r="32" spans="3:13" ht="12.75" x14ac:dyDescent="0.2">
      <c r="C32" s="3" t="s">
        <v>838</v>
      </c>
      <c r="D32" s="3" t="s">
        <v>348</v>
      </c>
      <c r="E32" s="3" t="s">
        <v>839</v>
      </c>
      <c r="F32" s="3" t="s">
        <v>840</v>
      </c>
      <c r="G32" s="3" t="s">
        <v>841</v>
      </c>
      <c r="H32" s="3" t="s">
        <v>842</v>
      </c>
      <c r="I32" s="3" t="s">
        <v>841</v>
      </c>
      <c r="J32" s="3" t="s">
        <v>843</v>
      </c>
      <c r="K32" s="3" t="s">
        <v>844</v>
      </c>
      <c r="L32" s="3" t="s">
        <v>845</v>
      </c>
      <c r="M32" s="3" t="s">
        <v>846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26C6-40E5-41DC-8A81-FEB5855C50B1}">
  <dimension ref="A3:BJ22"/>
  <sheetViews>
    <sheetView showGridLines="0" tabSelected="1" workbookViewId="0">
      <selection activeCell="C14" sqref="C14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847</v>
      </c>
      <c r="C3" s="9"/>
      <c r="D3" s="9"/>
      <c r="E3" s="9"/>
      <c r="F3" s="9"/>
      <c r="H3" s="9" t="s">
        <v>848</v>
      </c>
      <c r="I3" s="9"/>
      <c r="J3" s="9"/>
      <c r="K3" s="9"/>
      <c r="L3" s="9"/>
      <c r="N3" s="11" t="s">
        <v>849</v>
      </c>
      <c r="O3" s="11"/>
      <c r="P3" s="11"/>
      <c r="Q3" s="11"/>
      <c r="R3" s="11"/>
      <c r="S3" s="11"/>
      <c r="T3" s="11"/>
      <c r="V3" s="9" t="s">
        <v>850</v>
      </c>
      <c r="W3" s="9"/>
      <c r="X3" s="9"/>
      <c r="Y3" s="9"/>
      <c r="AA3" s="9" t="s">
        <v>851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852</v>
      </c>
      <c r="C4" s="15" t="s">
        <v>853</v>
      </c>
      <c r="D4" s="14" t="s">
        <v>854</v>
      </c>
      <c r="E4" s="15" t="s">
        <v>855</v>
      </c>
      <c r="F4" s="14" t="s">
        <v>856</v>
      </c>
      <c r="H4" s="16" t="s">
        <v>857</v>
      </c>
      <c r="I4" s="17" t="s">
        <v>858</v>
      </c>
      <c r="J4" s="16" t="s">
        <v>859</v>
      </c>
      <c r="K4" s="17" t="s">
        <v>860</v>
      </c>
      <c r="L4" s="16" t="s">
        <v>861</v>
      </c>
      <c r="N4" s="18" t="s">
        <v>862</v>
      </c>
      <c r="O4" s="19" t="s">
        <v>863</v>
      </c>
      <c r="P4" s="18" t="s">
        <v>864</v>
      </c>
      <c r="Q4" s="19" t="s">
        <v>865</v>
      </c>
      <c r="R4" s="18" t="s">
        <v>866</v>
      </c>
      <c r="S4" s="19" t="s">
        <v>867</v>
      </c>
      <c r="T4" s="18" t="s">
        <v>868</v>
      </c>
      <c r="V4" s="19" t="s">
        <v>869</v>
      </c>
      <c r="W4" s="18" t="s">
        <v>870</v>
      </c>
      <c r="X4" s="19" t="s">
        <v>871</v>
      </c>
      <c r="Y4" s="18" t="s">
        <v>872</v>
      </c>
      <c r="AA4" s="20" t="s">
        <v>519</v>
      </c>
      <c r="AB4" s="21" t="s">
        <v>759</v>
      </c>
      <c r="AC4" s="20" t="s">
        <v>769</v>
      </c>
      <c r="AD4" s="21" t="s">
        <v>779</v>
      </c>
      <c r="AE4" s="20" t="s">
        <v>790</v>
      </c>
      <c r="AF4" s="21" t="s">
        <v>794</v>
      </c>
      <c r="AG4" s="20" t="s">
        <v>803</v>
      </c>
      <c r="AH4" s="21" t="s">
        <v>814</v>
      </c>
      <c r="AI4" s="20" t="s">
        <v>837</v>
      </c>
      <c r="AJ4" s="22"/>
      <c r="AK4" s="21" t="s">
        <v>835</v>
      </c>
      <c r="AL4" s="20" t="s">
        <v>836</v>
      </c>
    </row>
    <row r="5" spans="1:62" ht="63" x14ac:dyDescent="0.2">
      <c r="A5" s="23" t="s">
        <v>873</v>
      </c>
      <c r="B5" s="18" t="s">
        <v>874</v>
      </c>
      <c r="C5" s="24" t="s">
        <v>875</v>
      </c>
      <c r="D5" s="25" t="s">
        <v>876</v>
      </c>
      <c r="E5" s="19" t="s">
        <v>877</v>
      </c>
      <c r="F5" s="18" t="s">
        <v>874</v>
      </c>
      <c r="H5" s="19" t="s">
        <v>878</v>
      </c>
      <c r="I5" s="18" t="s">
        <v>879</v>
      </c>
      <c r="J5" s="19" t="s">
        <v>880</v>
      </c>
      <c r="K5" s="18" t="s">
        <v>881</v>
      </c>
      <c r="L5" s="19" t="s">
        <v>882</v>
      </c>
      <c r="N5" s="18" t="s">
        <v>883</v>
      </c>
      <c r="O5" s="19" t="s">
        <v>884</v>
      </c>
      <c r="P5" s="18" t="s">
        <v>885</v>
      </c>
      <c r="Q5" s="19" t="s">
        <v>886</v>
      </c>
      <c r="R5" s="18" t="s">
        <v>887</v>
      </c>
      <c r="S5" s="19" t="s">
        <v>888</v>
      </c>
      <c r="T5" s="18" t="s">
        <v>889</v>
      </c>
      <c r="V5" s="19" t="s">
        <v>890</v>
      </c>
      <c r="W5" s="18" t="s">
        <v>891</v>
      </c>
      <c r="X5" s="19" t="s">
        <v>892</v>
      </c>
      <c r="Y5" s="18" t="s">
        <v>893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0.5100180995181044</v>
      </c>
      <c r="C7" s="31">
        <f>(sheet!D18-sheet!D15)/sheet!D35</f>
        <v>0.47497424799264321</v>
      </c>
      <c r="D7" s="31">
        <f>sheet!D12/sheet!D35</f>
        <v>8.0830433186132589E-3</v>
      </c>
      <c r="E7" s="31">
        <f>Sheet2!D20/sheet!D35</f>
        <v>0.34601436913268541</v>
      </c>
      <c r="F7" s="31">
        <f>sheet!D18/sheet!D35</f>
        <v>0.5100180995181044</v>
      </c>
      <c r="G7" s="29"/>
      <c r="H7" s="32">
        <f>Sheet1!D33/sheet!D51</f>
        <v>6.4659188301683296E-2</v>
      </c>
      <c r="I7" s="32">
        <f>Sheet1!D33/Sheet1!D12</f>
        <v>0.33533308882628815</v>
      </c>
      <c r="J7" s="32">
        <f>Sheet1!D12/sheet!D27</f>
        <v>8.4350117261729626E-2</v>
      </c>
      <c r="K7" s="32">
        <f>Sheet1!D30/sheet!D27</f>
        <v>2.8304605361457718E-2</v>
      </c>
      <c r="L7" s="32">
        <f>Sheet1!D38</f>
        <v>1.03</v>
      </c>
      <c r="M7" s="29"/>
      <c r="N7" s="32">
        <f>sheet!D40/sheet!D27</f>
        <v>0.56254654431690354</v>
      </c>
      <c r="O7" s="32">
        <f>sheet!D51/sheet!D27</f>
        <v>0.43745345568309646</v>
      </c>
      <c r="P7" s="32">
        <f>sheet!D40/sheet!D51</f>
        <v>1.2859574818959207</v>
      </c>
      <c r="Q7" s="31">
        <f>Sheet1!D24/Sheet1!D26</f>
        <v>-2.652629424243552</v>
      </c>
      <c r="R7" s="31">
        <f>ABS(Sheet2!D20/(Sheet1!D26+Sheet2!D30))</f>
        <v>0.44403277594762519</v>
      </c>
      <c r="S7" s="31">
        <f>sheet!D40/Sheet1!D43</f>
        <v>11.329102950221637</v>
      </c>
      <c r="T7" s="31">
        <f>Sheet2!D20/sheet!D40</f>
        <v>4.9837278303828447E-2</v>
      </c>
      <c r="V7" s="31">
        <f>ABS(Sheet1!D15/sheet!D15)</f>
        <v>10.830126570541054</v>
      </c>
      <c r="W7" s="31">
        <f>Sheet1!D12/sheet!D14</f>
        <v>36.595179621908734</v>
      </c>
      <c r="X7" s="31">
        <f>Sheet1!D12/sheet!D27</f>
        <v>8.4350117261729626E-2</v>
      </c>
      <c r="Y7" s="31">
        <f>Sheet1!D12/(sheet!D18-sheet!D35)</f>
        <v>-2.1246480998219361</v>
      </c>
      <c r="AA7" s="17" t="str">
        <f>Sheet1!D43</f>
        <v>377,192</v>
      </c>
      <c r="AB7" s="17" t="str">
        <f>Sheet3!D17</f>
        <v>19.2x</v>
      </c>
      <c r="AC7" s="17" t="str">
        <f>Sheet3!D18</f>
        <v>19.4x</v>
      </c>
      <c r="AD7" s="17" t="str">
        <f>Sheet3!D20</f>
        <v>14.7x</v>
      </c>
      <c r="AE7" s="17" t="str">
        <f>Sheet3!D21</f>
        <v>1.0x</v>
      </c>
      <c r="AF7" s="17" t="str">
        <f>Sheet3!D22</f>
        <v>11.3x</v>
      </c>
      <c r="AG7" s="17" t="str">
        <f>Sheet3!D24</f>
        <v>15.6x</v>
      </c>
      <c r="AH7" s="17" t="str">
        <f>Sheet3!D25</f>
        <v>1.1x</v>
      </c>
      <c r="AI7" s="17">
        <f>Sheet3!D31</f>
        <v>0.42</v>
      </c>
      <c r="AK7" s="17">
        <f>Sheet3!D29</f>
        <v>4.5</v>
      </c>
      <c r="AL7" s="17">
        <f>Sheet3!D30</f>
        <v>3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0.70993122611170212</v>
      </c>
      <c r="C8" s="34">
        <f>(sheet!E18-sheet!E15)/sheet!E35</f>
        <v>0.70195337370400579</v>
      </c>
      <c r="D8" s="34">
        <f>sheet!E12/sheet!E35</f>
        <v>3.5294165508908466E-2</v>
      </c>
      <c r="E8" s="34">
        <f>Sheet2!E20/sheet!E35</f>
        <v>0.55300023799304732</v>
      </c>
      <c r="F8" s="34">
        <f>sheet!E18/sheet!E35</f>
        <v>0.70993122611170212</v>
      </c>
      <c r="G8" s="29"/>
      <c r="H8" s="35">
        <f>Sheet1!E33/sheet!E51</f>
        <v>5.624841152013485E-2</v>
      </c>
      <c r="I8" s="35">
        <f>Sheet1!E33/Sheet1!E12</f>
        <v>0.29529814534369753</v>
      </c>
      <c r="J8" s="35">
        <f>Sheet1!E12/sheet!E27</f>
        <v>8.4250568777863535E-2</v>
      </c>
      <c r="K8" s="35">
        <f>Sheet1!E30/sheet!E27</f>
        <v>2.5063908477597385E-2</v>
      </c>
      <c r="L8" s="35">
        <f>Sheet1!E38</f>
        <v>0.93</v>
      </c>
      <c r="M8" s="29"/>
      <c r="N8" s="35">
        <f>sheet!E40/sheet!E27</f>
        <v>0.55769352357001301</v>
      </c>
      <c r="O8" s="35">
        <f>sheet!E51/sheet!E27</f>
        <v>0.44230647642998694</v>
      </c>
      <c r="P8" s="35">
        <f>sheet!E40/sheet!E51</f>
        <v>1.2608757802312913</v>
      </c>
      <c r="Q8" s="34">
        <f>Sheet1!E24/Sheet1!E26</f>
        <v>-2.4546879899655063</v>
      </c>
      <c r="R8" s="34">
        <f>ABS(Sheet2!E20/(Sheet1!E26+Sheet2!E30))</f>
        <v>0.38998572668392856</v>
      </c>
      <c r="S8" s="34">
        <f>sheet!E40/Sheet1!E43</f>
        <v>11.206677237222586</v>
      </c>
      <c r="T8" s="34">
        <f>Sheet2!E20/sheet!E40</f>
        <v>6.164169090703376E-2</v>
      </c>
      <c r="U8" s="12"/>
      <c r="V8" s="34">
        <f>ABS(Sheet1!E15/sheet!E15)</f>
        <v>61.583885772565019</v>
      </c>
      <c r="W8" s="34">
        <f>Sheet1!E12/sheet!E14</f>
        <v>43.0406330749354</v>
      </c>
      <c r="X8" s="34">
        <f>Sheet1!E12/sheet!E27</f>
        <v>8.4250568777863535E-2</v>
      </c>
      <c r="Y8" s="34">
        <f>Sheet1!E12/(sheet!E18-sheet!E35)</f>
        <v>-4.6722603628305555</v>
      </c>
      <c r="Z8" s="12"/>
      <c r="AA8" s="36" t="str">
        <f>Sheet1!E43</f>
        <v>393,546</v>
      </c>
      <c r="AB8" s="36" t="str">
        <f>Sheet3!E17</f>
        <v>19.2x</v>
      </c>
      <c r="AC8" s="36" t="str">
        <f>Sheet3!E18</f>
        <v>19.4x</v>
      </c>
      <c r="AD8" s="36" t="str">
        <f>Sheet3!E20</f>
        <v>29.1x</v>
      </c>
      <c r="AE8" s="36" t="str">
        <f>Sheet3!E21</f>
        <v>1.0x</v>
      </c>
      <c r="AF8" s="36" t="str">
        <f>Sheet3!E22</f>
        <v>11.4x</v>
      </c>
      <c r="AG8" s="36" t="str">
        <f>Sheet3!E24</f>
        <v>20.2x</v>
      </c>
      <c r="AH8" s="36" t="str">
        <f>Sheet3!E25</f>
        <v>1.2x</v>
      </c>
      <c r="AI8" s="36">
        <f>Sheet3!E31</f>
        <v>0.86</v>
      </c>
      <c r="AK8" s="36">
        <f>Sheet3!E29</f>
        <v>4.5999999999999996</v>
      </c>
      <c r="AL8" s="36">
        <f>Sheet3!E30</f>
        <v>7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0.38053304918340403</v>
      </c>
      <c r="C9" s="31">
        <f>(sheet!F18-sheet!F15)/sheet!F35</f>
        <v>0.37055652729470057</v>
      </c>
      <c r="D9" s="31">
        <f>sheet!F12/sheet!F35</f>
        <v>2.0471304654742197E-2</v>
      </c>
      <c r="E9" s="31">
        <f>Sheet2!F20/sheet!F35</f>
        <v>0.54603474581761235</v>
      </c>
      <c r="F9" s="31">
        <f>sheet!F18/sheet!F35</f>
        <v>0.38053304918340403</v>
      </c>
      <c r="G9" s="29"/>
      <c r="H9" s="32">
        <f>Sheet1!F33/sheet!F51</f>
        <v>5.5574577312629179E-2</v>
      </c>
      <c r="I9" s="32">
        <f>Sheet1!F33/Sheet1!F12</f>
        <v>0.29845534918243743</v>
      </c>
      <c r="J9" s="32">
        <f>Sheet1!F12/sheet!F27</f>
        <v>8.2510702992295973E-2</v>
      </c>
      <c r="K9" s="32">
        <f>Sheet1!F30/sheet!F27</f>
        <v>2.4609211833121016E-2</v>
      </c>
      <c r="L9" s="32">
        <f>Sheet1!F38</f>
        <v>0.91</v>
      </c>
      <c r="M9" s="29"/>
      <c r="N9" s="32">
        <f>sheet!F40/sheet!F27</f>
        <v>0.55688802571858809</v>
      </c>
      <c r="O9" s="32">
        <f>sheet!F51/sheet!F27</f>
        <v>0.44311197428141191</v>
      </c>
      <c r="P9" s="32">
        <f>sheet!F40/sheet!F51</f>
        <v>1.2567659148044579</v>
      </c>
      <c r="Q9" s="31">
        <f>Sheet1!F24/Sheet1!F26</f>
        <v>-2.6035175072277545</v>
      </c>
      <c r="R9" s="31">
        <f>ABS(Sheet2!F20/(Sheet1!F26+Sheet2!F30))</f>
        <v>0.57212641256822927</v>
      </c>
      <c r="S9" s="31">
        <f>sheet!F40/Sheet1!F43</f>
        <v>11.453743661600916</v>
      </c>
      <c r="T9" s="31">
        <f>Sheet2!F20/sheet!F40</f>
        <v>5.3019904507645203E-2</v>
      </c>
      <c r="V9" s="31">
        <f>ABS(Sheet1!F15/sheet!F15)</f>
        <v>54.836542767577249</v>
      </c>
      <c r="W9" s="31">
        <f>Sheet1!F12/sheet!F14</f>
        <v>40.552540964141535</v>
      </c>
      <c r="X9" s="31">
        <f>Sheet1!F12/sheet!F27</f>
        <v>8.2510702992295973E-2</v>
      </c>
      <c r="Y9" s="31">
        <f>Sheet1!F12/(sheet!F18-sheet!F35)</f>
        <v>-2.4632336236274139</v>
      </c>
      <c r="AA9" s="17" t="str">
        <f>Sheet1!F43</f>
        <v>402,507</v>
      </c>
      <c r="AB9" s="17" t="str">
        <f>Sheet3!F17</f>
        <v>19.4x</v>
      </c>
      <c r="AC9" s="17" t="str">
        <f>Sheet3!F18</f>
        <v>19.6x</v>
      </c>
      <c r="AD9" s="17" t="str">
        <f>Sheet3!F20</f>
        <v>13.9x</v>
      </c>
      <c r="AE9" s="17" t="str">
        <f>Sheet3!F21</f>
        <v>1.1x</v>
      </c>
      <c r="AF9" s="17" t="str">
        <f>Sheet3!F22</f>
        <v>11.5x</v>
      </c>
      <c r="AG9" s="17" t="str">
        <f>Sheet3!F24</f>
        <v>19.7x</v>
      </c>
      <c r="AH9" s="17" t="str">
        <f>Sheet3!F25</f>
        <v>1.1x</v>
      </c>
      <c r="AI9" s="17">
        <f>Sheet3!F31</f>
        <v>0.86</v>
      </c>
      <c r="AK9" s="17">
        <f>Sheet3!F29</f>
        <v>4.5</v>
      </c>
      <c r="AL9" s="17">
        <f>Sheet3!F30</f>
        <v>6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0.23825610597450764</v>
      </c>
      <c r="C10" s="34">
        <f>(sheet!G18-sheet!G15)/sheet!G35</f>
        <v>0.23138444150924245</v>
      </c>
      <c r="D10" s="34">
        <f>sheet!G12/sheet!G35</f>
        <v>1.6756711531366198E-2</v>
      </c>
      <c r="E10" s="34">
        <f>Sheet2!G20/sheet!G35</f>
        <v>0.35194717733694886</v>
      </c>
      <c r="F10" s="34">
        <f>sheet!G18/sheet!G35</f>
        <v>0.23825610597450764</v>
      </c>
      <c r="G10" s="29"/>
      <c r="H10" s="35">
        <f>Sheet1!G33/sheet!G51</f>
        <v>9.0410228195383843E-2</v>
      </c>
      <c r="I10" s="35">
        <f>Sheet1!G33/Sheet1!G12</f>
        <v>0.54114273513820765</v>
      </c>
      <c r="J10" s="35">
        <f>Sheet1!G12/sheet!G27</f>
        <v>7.7679046955957093E-2</v>
      </c>
      <c r="K10" s="35">
        <f>Sheet1!G30/sheet!G27</f>
        <v>4.2373524543159888E-2</v>
      </c>
      <c r="L10" s="35">
        <f>Sheet1!G38</f>
        <v>1.62</v>
      </c>
      <c r="M10" s="29"/>
      <c r="N10" s="35">
        <f>sheet!G40/sheet!G27</f>
        <v>0.53505866789945644</v>
      </c>
      <c r="O10" s="35">
        <f>sheet!G51/sheet!G27</f>
        <v>0.46494133210054356</v>
      </c>
      <c r="P10" s="35">
        <f>sheet!G40/sheet!G51</f>
        <v>1.1508089966579913</v>
      </c>
      <c r="Q10" s="34">
        <f>Sheet1!G24/Sheet1!G26</f>
        <v>-4.0234072532019951</v>
      </c>
      <c r="R10" s="34">
        <f>ABS(Sheet2!G20/(Sheet1!G26+Sheet2!G30))</f>
        <v>0.49486806629663771</v>
      </c>
      <c r="S10" s="34">
        <f>sheet!G40/Sheet1!G43</f>
        <v>11.653230822225837</v>
      </c>
      <c r="T10" s="34">
        <f>Sheet2!G20/sheet!G40</f>
        <v>5.2673628288791678E-2</v>
      </c>
      <c r="U10" s="12"/>
      <c r="V10" s="34">
        <f>ABS(Sheet1!G15/sheet!G15)</f>
        <v>50.755888223552894</v>
      </c>
      <c r="W10" s="34">
        <f>Sheet1!G12/sheet!G14</f>
        <v>36.661292830853768</v>
      </c>
      <c r="X10" s="34">
        <f>Sheet1!G12/sheet!G27</f>
        <v>7.7679046955957093E-2</v>
      </c>
      <c r="Y10" s="34">
        <f>Sheet1!G12/(sheet!G18-sheet!G35)</f>
        <v>-1.2734378516780613</v>
      </c>
      <c r="Z10" s="12"/>
      <c r="AA10" s="36" t="str">
        <f>Sheet1!G43</f>
        <v>418,036</v>
      </c>
      <c r="AB10" s="36" t="str">
        <f>Sheet3!G17</f>
        <v>21.6x</v>
      </c>
      <c r="AC10" s="36" t="str">
        <f>Sheet3!G18</f>
        <v>21.6x</v>
      </c>
      <c r="AD10" s="36" t="str">
        <f>Sheet3!G20</f>
        <v>25.8x</v>
      </c>
      <c r="AE10" s="36" t="str">
        <f>Sheet3!G21</f>
        <v>1.1x</v>
      </c>
      <c r="AF10" s="36" t="str">
        <f>Sheet3!G22</f>
        <v>12.8x</v>
      </c>
      <c r="AG10" s="36" t="str">
        <f>Sheet3!G24</f>
        <v>13.8x</v>
      </c>
      <c r="AH10" s="36" t="str">
        <f>Sheet3!G25</f>
        <v>1.2x</v>
      </c>
      <c r="AI10" s="36">
        <f>Sheet3!G31</f>
        <v>0.86</v>
      </c>
      <c r="AK10" s="36">
        <f>Sheet3!G29</f>
        <v>4.4000000000000004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0.52901705796774934</v>
      </c>
      <c r="C11" s="31">
        <f>(sheet!H18-sheet!H15)/sheet!H35</f>
        <v>0.5194410533430438</v>
      </c>
      <c r="D11" s="31">
        <f>sheet!H12/sheet!H35</f>
        <v>2.009686033494185E-2</v>
      </c>
      <c r="E11" s="31">
        <f>Sheet2!H20/sheet!H35</f>
        <v>0.47182998967824413</v>
      </c>
      <c r="F11" s="31">
        <f>sheet!H18/sheet!H35</f>
        <v>0.52901705796774934</v>
      </c>
      <c r="G11" s="29"/>
      <c r="H11" s="32">
        <f>Sheet1!H33/sheet!H51</f>
        <v>0.13482359545489006</v>
      </c>
      <c r="I11" s="32">
        <f>Sheet1!H33/Sheet1!H12</f>
        <v>0.82780105232327039</v>
      </c>
      <c r="J11" s="32">
        <f>Sheet1!H12/sheet!H27</f>
        <v>7.6719668011964018E-2</v>
      </c>
      <c r="K11" s="32">
        <f>Sheet1!H30/sheet!H27</f>
        <v>6.4619214505777775E-2</v>
      </c>
      <c r="L11" s="32">
        <f>Sheet1!H38</f>
        <v>2.59</v>
      </c>
      <c r="M11" s="29"/>
      <c r="N11" s="32">
        <f>sheet!H40/sheet!H27</f>
        <v>0.52895024272331626</v>
      </c>
      <c r="O11" s="32">
        <f>sheet!H51/sheet!H27</f>
        <v>0.47104975727668369</v>
      </c>
      <c r="P11" s="32">
        <f>sheet!H40/sheet!H51</f>
        <v>1.12291798170405</v>
      </c>
      <c r="Q11" s="31">
        <f>Sheet1!H24/Sheet1!H26</f>
        <v>-5.9161910848378332</v>
      </c>
      <c r="R11" s="31">
        <f>ABS(Sheet2!H20/(Sheet1!H26+Sheet2!H30))</f>
        <v>0.39519405041756206</v>
      </c>
      <c r="S11" s="31">
        <f>sheet!H40/Sheet1!H43</f>
        <v>11.185715528232281</v>
      </c>
      <c r="T11" s="31">
        <f>Sheet2!H20/sheet!H40</f>
        <v>5.1235684261392474E-2</v>
      </c>
      <c r="V11" s="31">
        <f>ABS(Sheet1!H15/sheet!H15)</f>
        <v>46.862848805398507</v>
      </c>
      <c r="W11" s="31">
        <f>Sheet1!H12/sheet!H14</f>
        <v>32.272090471769772</v>
      </c>
      <c r="X11" s="31">
        <f>Sheet1!H12/sheet!H27</f>
        <v>7.6719668011964018E-2</v>
      </c>
      <c r="Y11" s="31">
        <f>Sheet1!H12/(sheet!H18-sheet!H35)</f>
        <v>-2.8359574894131434</v>
      </c>
      <c r="AA11" s="17" t="str">
        <f>Sheet1!H43</f>
        <v>471,393</v>
      </c>
      <c r="AB11" s="17" t="str">
        <f>Sheet3!H17</f>
        <v>19.8x</v>
      </c>
      <c r="AC11" s="17" t="str">
        <f>Sheet3!H18</f>
        <v>19.9x</v>
      </c>
      <c r="AD11" s="17" t="str">
        <f>Sheet3!H20</f>
        <v>28.7x</v>
      </c>
      <c r="AE11" s="17" t="str">
        <f>Sheet3!H21</f>
        <v>1.0x</v>
      </c>
      <c r="AF11" s="17" t="str">
        <f>Sheet3!H22</f>
        <v>12.1x</v>
      </c>
      <c r="AG11" s="17" t="str">
        <f>Sheet3!H24</f>
        <v>8.2x</v>
      </c>
      <c r="AH11" s="17" t="str">
        <f>Sheet3!H25</f>
        <v>1.1x</v>
      </c>
      <c r="AI11" s="17">
        <f>Sheet3!H31</f>
        <v>0.86</v>
      </c>
      <c r="AK11" s="17">
        <f>Sheet3!H29</f>
        <v>4.8</v>
      </c>
      <c r="AL11" s="17">
        <f>Sheet3!H30</f>
        <v>7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0.67790693588723172</v>
      </c>
      <c r="C12" s="34">
        <f>(sheet!I18-sheet!I15)/sheet!I35</f>
        <v>0.66337855819218705</v>
      </c>
      <c r="D12" s="34">
        <f>sheet!I12/sheet!I35</f>
        <v>2.3731211263388334E-2</v>
      </c>
      <c r="E12" s="34">
        <f>Sheet2!I20/sheet!I35</f>
        <v>0.43235596511356117</v>
      </c>
      <c r="F12" s="34">
        <f>sheet!I18/sheet!I35</f>
        <v>0.67790693588723172</v>
      </c>
      <c r="G12" s="29"/>
      <c r="H12" s="35">
        <f>Sheet1!I33/sheet!I51</f>
        <v>6.8610435313230314E-2</v>
      </c>
      <c r="I12" s="35">
        <f>Sheet1!I33/Sheet1!I12</f>
        <v>0.43802656923847683</v>
      </c>
      <c r="J12" s="35">
        <f>Sheet1!I12/sheet!I27</f>
        <v>7.5044185647162476E-2</v>
      </c>
      <c r="K12" s="35">
        <f>Sheet1!I30/sheet!I27</f>
        <v>3.3658868149072207E-2</v>
      </c>
      <c r="L12" s="35">
        <f>Sheet1!I38</f>
        <v>1.35</v>
      </c>
      <c r="M12" s="29"/>
      <c r="N12" s="35">
        <f>sheet!I40/sheet!I27</f>
        <v>0.52089872290923567</v>
      </c>
      <c r="O12" s="35">
        <f>sheet!I51/sheet!I27</f>
        <v>0.47910127709076439</v>
      </c>
      <c r="P12" s="35">
        <f>sheet!I40/sheet!I51</f>
        <v>1.0872413575523674</v>
      </c>
      <c r="Q12" s="34">
        <f>Sheet1!I24/Sheet1!I26</f>
        <v>-3.8495894106290414</v>
      </c>
      <c r="R12" s="34">
        <f>ABS(Sheet2!I20/(Sheet1!I26+Sheet2!I30))</f>
        <v>0.54603686653726979</v>
      </c>
      <c r="S12" s="34">
        <f>sheet!I40/Sheet1!I43</f>
        <v>11.523163853764352</v>
      </c>
      <c r="T12" s="34">
        <f>Sheet2!I20/sheet!I40</f>
        <v>5.1976654472566768E-2</v>
      </c>
      <c r="U12" s="12"/>
      <c r="V12" s="34">
        <f>ABS(Sheet1!I15/sheet!I15)</f>
        <v>28.898212407991586</v>
      </c>
      <c r="W12" s="34">
        <f>Sheet1!I12/sheet!I14</f>
        <v>25.417698140107575</v>
      </c>
      <c r="X12" s="34">
        <f>Sheet1!I12/sheet!I27</f>
        <v>7.5044185647162476E-2</v>
      </c>
      <c r="Y12" s="34">
        <f>Sheet1!I12/(sheet!I18-sheet!I35)</f>
        <v>-3.7206217154565633</v>
      </c>
      <c r="Z12" s="12"/>
      <c r="AA12" s="36" t="str">
        <f>Sheet1!I43</f>
        <v>472,525</v>
      </c>
      <c r="AB12" s="36" t="str">
        <f>Sheet3!I17</f>
        <v>18.6x</v>
      </c>
      <c r="AC12" s="36" t="str">
        <f>Sheet3!I18</f>
        <v>18.7x</v>
      </c>
      <c r="AD12" s="36" t="str">
        <f>Sheet3!I20</f>
        <v>34.8x</v>
      </c>
      <c r="AE12" s="36" t="str">
        <f>Sheet3!I21</f>
        <v>1.0x</v>
      </c>
      <c r="AF12" s="36" t="str">
        <f>Sheet3!I22</f>
        <v>11.3x</v>
      </c>
      <c r="AG12" s="36" t="str">
        <f>Sheet3!I24</f>
        <v>13.6x</v>
      </c>
      <c r="AH12" s="36" t="str">
        <f>Sheet3!I25</f>
        <v>1.0x</v>
      </c>
      <c r="AI12" s="36">
        <f>Sheet3!I31</f>
        <v>0.86</v>
      </c>
      <c r="AK12" s="36">
        <f>Sheet3!I29</f>
        <v>4.9000000000000004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0.62695887216874346</v>
      </c>
      <c r="C13" s="31">
        <f>(sheet!J18-sheet!J15)/sheet!J35</f>
        <v>0.60658660161381117</v>
      </c>
      <c r="D13" s="31">
        <f>sheet!J12/sheet!J35</f>
        <v>5.0911711510282953E-2</v>
      </c>
      <c r="E13" s="31">
        <f>Sheet2!J20/sheet!J35</f>
        <v>0.53729892239572308</v>
      </c>
      <c r="F13" s="31">
        <f>sheet!J18/sheet!J35</f>
        <v>0.62695887216874346</v>
      </c>
      <c r="G13" s="29"/>
      <c r="H13" s="32">
        <f>Sheet1!J33/sheet!J51</f>
        <v>8.9675893630798392E-2</v>
      </c>
      <c r="I13" s="32">
        <f>Sheet1!J33/Sheet1!J12</f>
        <v>0.51649962421883844</v>
      </c>
      <c r="J13" s="32">
        <f>Sheet1!J12/sheet!J27</f>
        <v>7.6470866104537183E-2</v>
      </c>
      <c r="K13" s="32">
        <f>Sheet1!J30/sheet!J27</f>
        <v>4.0776037853200754E-2</v>
      </c>
      <c r="L13" s="32">
        <f>Sheet1!J38</f>
        <v>1.84</v>
      </c>
      <c r="M13" s="29"/>
      <c r="N13" s="32">
        <f>sheet!J40/sheet!J27</f>
        <v>0.55955639796247747</v>
      </c>
      <c r="O13" s="32">
        <f>sheet!J51/sheet!J27</f>
        <v>0.44044360203752253</v>
      </c>
      <c r="P13" s="32">
        <f>sheet!J40/sheet!J51</f>
        <v>1.270438247652891</v>
      </c>
      <c r="Q13" s="31">
        <f>Sheet1!J24/Sheet1!J26</f>
        <v>-2.9846499483153184</v>
      </c>
      <c r="R13" s="31">
        <f>ABS(Sheet2!J20/(Sheet1!J26+Sheet2!J30))</f>
        <v>0.23613466537638522</v>
      </c>
      <c r="S13" s="31">
        <f>sheet!J40/Sheet1!J43</f>
        <v>12.573926235199936</v>
      </c>
      <c r="T13" s="31">
        <f>Sheet2!J20/sheet!J40</f>
        <v>4.7336248873080453E-2</v>
      </c>
      <c r="V13" s="31">
        <f>ABS(Sheet1!J15/sheet!J15)</f>
        <v>28.062322390984811</v>
      </c>
      <c r="W13" s="31">
        <f>Sheet1!J12/sheet!J14</f>
        <v>30.64552768575485</v>
      </c>
      <c r="X13" s="31">
        <f>Sheet1!J12/sheet!J27</f>
        <v>7.6470866104537183E-2</v>
      </c>
      <c r="Y13" s="31">
        <f>Sheet1!J12/(sheet!J18-sheet!J35)</f>
        <v>-4.1583166547151436</v>
      </c>
      <c r="AA13" s="17" t="str">
        <f>Sheet1!J43</f>
        <v>452,194</v>
      </c>
      <c r="AB13" s="17" t="str">
        <f>Sheet3!J17</f>
        <v>21.1x</v>
      </c>
      <c r="AC13" s="17" t="str">
        <f>Sheet3!J18</f>
        <v>21.3x</v>
      </c>
      <c r="AD13" s="17" t="str">
        <f>Sheet3!J20</f>
        <v>58.0x</v>
      </c>
      <c r="AE13" s="17" t="str">
        <f>Sheet3!J21</f>
        <v>1.0x</v>
      </c>
      <c r="AF13" s="17" t="str">
        <f>Sheet3!J22</f>
        <v>12.3x</v>
      </c>
      <c r="AG13" s="17" t="str">
        <f>Sheet3!J24</f>
        <v>16.6x</v>
      </c>
      <c r="AH13" s="17" t="str">
        <f>Sheet3!J25</f>
        <v>1.1x</v>
      </c>
      <c r="AI13" s="17">
        <f>Sheet3!J31</f>
        <v>0.28670000000000001</v>
      </c>
      <c r="AK13" s="17">
        <f>Sheet3!J29</f>
        <v>4.8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0.87397159509880473</v>
      </c>
      <c r="C14" s="34">
        <f>(sheet!K18-sheet!K15)/sheet!K35</f>
        <v>0.73955651539006462</v>
      </c>
      <c r="D14" s="34">
        <f>sheet!K12/sheet!K35</f>
        <v>0.18198124095248275</v>
      </c>
      <c r="E14" s="34">
        <f>Sheet2!K20/sheet!K35</f>
        <v>0.39769216971919408</v>
      </c>
      <c r="F14" s="34">
        <f>sheet!K18/sheet!K35</f>
        <v>0.87397159509880473</v>
      </c>
      <c r="G14" s="29"/>
      <c r="H14" s="35">
        <f>Sheet1!K33/sheet!K51</f>
        <v>6.3480473176210945E-4</v>
      </c>
      <c r="I14" s="35">
        <f>Sheet1!K33/Sheet1!K12</f>
        <v>3.9957351220976578E-3</v>
      </c>
      <c r="J14" s="35">
        <f>Sheet1!K12/sheet!K27</f>
        <v>6.7403288703880598E-2</v>
      </c>
      <c r="K14" s="35">
        <f>Sheet1!K30/sheet!K27</f>
        <v>7.4577897770467731E-4</v>
      </c>
      <c r="L14" s="35">
        <f>Sheet1!K38</f>
        <v>1.2E-2</v>
      </c>
      <c r="M14" s="29"/>
      <c r="N14" s="35">
        <f>sheet!K40/sheet!K27</f>
        <v>0.57573459279142125</v>
      </c>
      <c r="O14" s="35">
        <f>sheet!K51/sheet!K27</f>
        <v>0.4242654072085788</v>
      </c>
      <c r="P14" s="35">
        <f>sheet!K40/sheet!K51</f>
        <v>1.3570151678861166</v>
      </c>
      <c r="Q14" s="34">
        <f>Sheet1!K24/Sheet1!K26</f>
        <v>-1.2005120380006258</v>
      </c>
      <c r="R14" s="34">
        <f>ABS(Sheet2!K20/(Sheet1!K26+Sheet2!K30))</f>
        <v>0.51315349602694993</v>
      </c>
      <c r="S14" s="34">
        <f>sheet!K40/Sheet1!K43</f>
        <v>15.176770437012591</v>
      </c>
      <c r="T14" s="34">
        <f>Sheet2!K20/sheet!K40</f>
        <v>3.8002706354323276E-2</v>
      </c>
      <c r="U14" s="12"/>
      <c r="V14" s="34">
        <f>ABS(Sheet1!K15/sheet!K15)</f>
        <v>3.6913061059441974</v>
      </c>
      <c r="W14" s="34">
        <f>Sheet1!K12/sheet!K14</f>
        <v>14.881951627456591</v>
      </c>
      <c r="X14" s="34">
        <f>Sheet1!K12/sheet!K27</f>
        <v>6.7403288703880598E-2</v>
      </c>
      <c r="Y14" s="34">
        <f>Sheet1!K12/(sheet!K18-sheet!K35)</f>
        <v>-9.7212662267649979</v>
      </c>
      <c r="Z14" s="12"/>
      <c r="AA14" s="36" t="str">
        <f>Sheet1!K43</f>
        <v>380,584</v>
      </c>
      <c r="AB14" s="36" t="str">
        <f>Sheet3!K17</f>
        <v>20.1x</v>
      </c>
      <c r="AC14" s="36" t="str">
        <f>Sheet3!K18</f>
        <v>20.4x</v>
      </c>
      <c r="AD14" s="36" t="str">
        <f>Sheet3!K20</f>
        <v>13.5x</v>
      </c>
      <c r="AE14" s="36" t="str">
        <f>Sheet3!K21</f>
        <v>0.9x</v>
      </c>
      <c r="AF14" s="36" t="str">
        <f>Sheet3!K22</f>
        <v>11.3x</v>
      </c>
      <c r="AG14" s="36" t="str">
        <f>Sheet3!K24</f>
        <v>18.8x</v>
      </c>
      <c r="AH14" s="36" t="str">
        <f>Sheet3!K25</f>
        <v>0.7x</v>
      </c>
      <c r="AI14" s="36">
        <f>Sheet3!K31</f>
        <v>0.86</v>
      </c>
      <c r="AK14" s="36">
        <f>Sheet3!K29</f>
        <v>4.7</v>
      </c>
      <c r="AL14" s="36">
        <f>Sheet3!K30</f>
        <v>3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0.68684140685227546</v>
      </c>
      <c r="C15" s="31">
        <f>(sheet!L18-sheet!L15)/sheet!L35</f>
        <v>0.48964070418441241</v>
      </c>
      <c r="D15" s="31">
        <f>sheet!L12/sheet!L35</f>
        <v>4.3852288093823855E-2</v>
      </c>
      <c r="E15" s="31">
        <f>Sheet2!L20/sheet!L35</f>
        <v>0.31545869298722307</v>
      </c>
      <c r="F15" s="31">
        <f>sheet!L18/sheet!L35</f>
        <v>0.68684140685227546</v>
      </c>
      <c r="G15" s="29"/>
      <c r="H15" s="32">
        <f>Sheet1!L33/sheet!L51</f>
        <v>9.8548494115117277E-2</v>
      </c>
      <c r="I15" s="32">
        <f>Sheet1!L33/Sheet1!L12</f>
        <v>0.67289207105472126</v>
      </c>
      <c r="J15" s="32">
        <f>Sheet1!L12/sheet!L27</f>
        <v>6.7643287604779626E-2</v>
      </c>
      <c r="K15" s="32">
        <f>Sheet1!L30/sheet!L27</f>
        <v>4.6852560382879778E-2</v>
      </c>
      <c r="L15" s="32">
        <f>Sheet1!L38</f>
        <v>2.09</v>
      </c>
      <c r="M15" s="29"/>
      <c r="N15" s="32">
        <f>sheet!L40/sheet!L27</f>
        <v>0.53812960514484309</v>
      </c>
      <c r="O15" s="32">
        <f>sheet!L51/sheet!L27</f>
        <v>0.46187039485515685</v>
      </c>
      <c r="P15" s="32">
        <f>sheet!L40/sheet!L51</f>
        <v>1.1651095440174322</v>
      </c>
      <c r="Q15" s="31">
        <f>Sheet1!L24/Sheet1!L26</f>
        <v>-4.2829185587266956</v>
      </c>
      <c r="R15" s="31">
        <f>ABS(Sheet2!L20/(Sheet1!L26+Sheet2!L30))</f>
        <v>0.47441323878506358</v>
      </c>
      <c r="S15" s="31">
        <f>sheet!L40/Sheet1!L43</f>
        <v>14.546755587406341</v>
      </c>
      <c r="T15" s="31">
        <f>Sheet2!L20/sheet!L40</f>
        <v>4.5884810124720773E-2</v>
      </c>
      <c r="V15" s="31">
        <f>ABS(Sheet1!L15/sheet!L15)</f>
        <v>1.6813232589288576</v>
      </c>
      <c r="W15" s="31">
        <f>Sheet1!L12/sheet!L14</f>
        <v>25.296352471145308</v>
      </c>
      <c r="X15" s="31">
        <f>Sheet1!L12/sheet!L27</f>
        <v>6.7643287604779626E-2</v>
      </c>
      <c r="Y15" s="31">
        <f>Sheet1!L12/(sheet!L18-sheet!L35)</f>
        <v>-2.7596058000024213</v>
      </c>
      <c r="AA15" s="17" t="str">
        <f>Sheet1!L43</f>
        <v>373,966</v>
      </c>
      <c r="AB15" s="17" t="str">
        <f>Sheet3!L17</f>
        <v>22.1x</v>
      </c>
      <c r="AC15" s="17" t="str">
        <f>Sheet3!L18</f>
        <v>22.5x</v>
      </c>
      <c r="AD15" s="17" t="str">
        <f>Sheet3!L20</f>
        <v>56.0x</v>
      </c>
      <c r="AE15" s="17" t="str">
        <f>Sheet3!L21</f>
        <v>0.9x</v>
      </c>
      <c r="AF15" s="17" t="str">
        <f>Sheet3!L22</f>
        <v>12.2x</v>
      </c>
      <c r="AG15" s="17" t="str">
        <f>Sheet3!L24</f>
        <v>8.8x</v>
      </c>
      <c r="AH15" s="17" t="str">
        <f>Sheet3!L25</f>
        <v>0.9x</v>
      </c>
      <c r="AI15" s="17">
        <f>Sheet3!L31</f>
        <v>0.432</v>
      </c>
      <c r="AK15" s="17">
        <f>Sheet3!L29</f>
        <v>4.8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0.59354808778592938</v>
      </c>
      <c r="C16" s="34">
        <f>(sheet!M18-sheet!M15)/sheet!M35</f>
        <v>0.39558336917311049</v>
      </c>
      <c r="D16" s="34">
        <f>sheet!M12/sheet!M35</f>
        <v>4.099401778739635E-2</v>
      </c>
      <c r="E16" s="34">
        <f>Sheet2!M20/sheet!M35</f>
        <v>0.31499841385475924</v>
      </c>
      <c r="F16" s="34">
        <f>sheet!M18/sheet!M35</f>
        <v>0.59354808778592938</v>
      </c>
      <c r="G16" s="29"/>
      <c r="H16" s="35">
        <f>Sheet1!M33/sheet!M51</f>
        <v>-3.6905677698980115E-2</v>
      </c>
      <c r="I16" s="35">
        <f>Sheet1!M33/Sheet1!M12</f>
        <v>-0.22465115234161095</v>
      </c>
      <c r="J16" s="35">
        <f>Sheet1!M12/sheet!M27</f>
        <v>7.432755252643046E-2</v>
      </c>
      <c r="K16" s="35">
        <f>Sheet1!M30/sheet!M27</f>
        <v>-1.6673140652757303E-2</v>
      </c>
      <c r="L16" s="35">
        <f>Sheet1!M38</f>
        <v>-0.75</v>
      </c>
      <c r="M16" s="29"/>
      <c r="N16" s="35">
        <f>sheet!M40/sheet!M27</f>
        <v>0.54755551538738823</v>
      </c>
      <c r="O16" s="35">
        <f>sheet!M51/sheet!M27</f>
        <v>0.45244448461261177</v>
      </c>
      <c r="P16" s="35">
        <f>sheet!M40/sheet!M51</f>
        <v>1.210215913795947</v>
      </c>
      <c r="Q16" s="34">
        <f>Sheet1!M24/Sheet1!M26</f>
        <v>2.0652006663232469E-2</v>
      </c>
      <c r="R16" s="34">
        <f>ABS(Sheet2!M20/(Sheet1!M26+Sheet2!M30))</f>
        <v>0.3902395454213598</v>
      </c>
      <c r="S16" s="34">
        <f>sheet!M40/Sheet1!M43</f>
        <v>12.966840492313775</v>
      </c>
      <c r="T16" s="34">
        <f>Sheet2!M20/sheet!M40</f>
        <v>4.7882236317584405E-2</v>
      </c>
      <c r="U16" s="12"/>
      <c r="V16" s="34">
        <f>ABS(Sheet1!M15/sheet!M15)</f>
        <v>1.6949069880861145</v>
      </c>
      <c r="W16" s="34">
        <f>Sheet1!M12/sheet!M14</f>
        <v>27.647593167701864</v>
      </c>
      <c r="X16" s="34">
        <f>Sheet1!M12/sheet!M27</f>
        <v>7.432755252643046E-2</v>
      </c>
      <c r="Y16" s="34">
        <f>Sheet1!M12/(sheet!M18-sheet!M35)</f>
        <v>-2.197082904015943</v>
      </c>
      <c r="Z16" s="12"/>
      <c r="AA16" s="36" t="str">
        <f>Sheet1!M43</f>
        <v>404,620</v>
      </c>
      <c r="AB16" s="36" t="str">
        <f>Sheet3!M17</f>
        <v>17.8x</v>
      </c>
      <c r="AC16" s="36" t="str">
        <f>Sheet3!M18</f>
        <v>18.1x</v>
      </c>
      <c r="AD16" s="36" t="str">
        <f>Sheet3!M20</f>
        <v>18.0x</v>
      </c>
      <c r="AE16" s="36" t="str">
        <f>Sheet3!M21</f>
        <v>0.9x</v>
      </c>
      <c r="AF16" s="36" t="str">
        <f>Sheet3!M22</f>
        <v>10.1x</v>
      </c>
      <c r="AG16" s="36" t="str">
        <f>Sheet3!M24</f>
        <v>-21.2x</v>
      </c>
      <c r="AH16" s="36" t="str">
        <f>Sheet3!M25</f>
        <v>0.8x</v>
      </c>
      <c r="AI16" s="36">
        <f>Sheet3!M31</f>
        <v>0.86399999999999999</v>
      </c>
      <c r="AK16" s="36">
        <f>Sheet3!M29</f>
        <v>4.7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2023-04-30T13:30:58Z</dcterms:created>
  <dcterms:modified xsi:type="dcterms:W3CDTF">2023-05-06T12:15:55Z</dcterms:modified>
  <cp:category/>
  <dc:identifier/>
  <cp:version/>
</cp:coreProperties>
</file>