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1703c0c110a5f03/DBA/Thesis/العينة/Real State/"/>
    </mc:Choice>
  </mc:AlternateContent>
  <xr:revisionPtr revIDLastSave="10" documentId="8_{05E55FBC-F5A0-40FD-9475-2BDBE4BF949B}" xr6:coauthVersionLast="47" xr6:coauthVersionMax="47" xr10:uidLastSave="{C5961C52-EF9E-4BF7-A5F5-E462C223DC8C}"/>
  <bookViews>
    <workbookView xWindow="-120" yWindow="-120" windowWidth="29040" windowHeight="15720" activeTab="4" xr2:uid="{00000000-000D-0000-FFFF-FFFF00000000}"/>
  </bookViews>
  <sheets>
    <sheet name="sheet" sheetId="1" r:id="rId1"/>
    <sheet name="Sheet1" sheetId="2" r:id="rId2"/>
    <sheet name="Sheet2" sheetId="3" r:id="rId3"/>
    <sheet name="Sheet3" sheetId="4" r:id="rId4"/>
    <sheet name="Sheet4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L16" i="5" l="1"/>
  <c r="AK16" i="5"/>
  <c r="AI16" i="5"/>
  <c r="AH16" i="5"/>
  <c r="AG16" i="5"/>
  <c r="AF16" i="5"/>
  <c r="AE16" i="5"/>
  <c r="AD16" i="5"/>
  <c r="AC16" i="5"/>
  <c r="AB16" i="5"/>
  <c r="AA16" i="5"/>
  <c r="Y16" i="5"/>
  <c r="X16" i="5"/>
  <c r="W16" i="5"/>
  <c r="V16" i="5"/>
  <c r="T16" i="5"/>
  <c r="S16" i="5"/>
  <c r="R16" i="5"/>
  <c r="Q16" i="5"/>
  <c r="P16" i="5"/>
  <c r="O16" i="5"/>
  <c r="N16" i="5"/>
  <c r="L16" i="5"/>
  <c r="K16" i="5"/>
  <c r="J16" i="5"/>
  <c r="I16" i="5"/>
  <c r="H16" i="5"/>
  <c r="F16" i="5"/>
  <c r="E16" i="5"/>
  <c r="D16" i="5"/>
  <c r="C16" i="5"/>
  <c r="B16" i="5"/>
  <c r="AL15" i="5"/>
  <c r="AK15" i="5"/>
  <c r="AI15" i="5"/>
  <c r="AH15" i="5"/>
  <c r="AG15" i="5"/>
  <c r="AF15" i="5"/>
  <c r="AE15" i="5"/>
  <c r="AD15" i="5"/>
  <c r="AC15" i="5"/>
  <c r="AB15" i="5"/>
  <c r="AA15" i="5"/>
  <c r="Y15" i="5"/>
  <c r="X15" i="5"/>
  <c r="W15" i="5"/>
  <c r="V15" i="5"/>
  <c r="T15" i="5"/>
  <c r="S15" i="5"/>
  <c r="R15" i="5"/>
  <c r="Q15" i="5"/>
  <c r="P15" i="5"/>
  <c r="O15" i="5"/>
  <c r="N15" i="5"/>
  <c r="L15" i="5"/>
  <c r="K15" i="5"/>
  <c r="J15" i="5"/>
  <c r="I15" i="5"/>
  <c r="H15" i="5"/>
  <c r="F15" i="5"/>
  <c r="E15" i="5"/>
  <c r="D15" i="5"/>
  <c r="C15" i="5"/>
  <c r="B15" i="5"/>
  <c r="AL14" i="5"/>
  <c r="AK14" i="5"/>
  <c r="AI14" i="5"/>
  <c r="AH14" i="5"/>
  <c r="AG14" i="5"/>
  <c r="AF14" i="5"/>
  <c r="AE14" i="5"/>
  <c r="AD14" i="5"/>
  <c r="AC14" i="5"/>
  <c r="AB14" i="5"/>
  <c r="AA14" i="5"/>
  <c r="Y14" i="5"/>
  <c r="X14" i="5"/>
  <c r="W14" i="5"/>
  <c r="V14" i="5"/>
  <c r="T14" i="5"/>
  <c r="S14" i="5"/>
  <c r="R14" i="5"/>
  <c r="Q14" i="5"/>
  <c r="P14" i="5"/>
  <c r="O14" i="5"/>
  <c r="N14" i="5"/>
  <c r="L14" i="5"/>
  <c r="K14" i="5"/>
  <c r="J14" i="5"/>
  <c r="I14" i="5"/>
  <c r="H14" i="5"/>
  <c r="F14" i="5"/>
  <c r="E14" i="5"/>
  <c r="D14" i="5"/>
  <c r="C14" i="5"/>
  <c r="B14" i="5"/>
  <c r="AL13" i="5"/>
  <c r="AK13" i="5"/>
  <c r="AI13" i="5"/>
  <c r="AH13" i="5"/>
  <c r="AG13" i="5"/>
  <c r="AF13" i="5"/>
  <c r="AE13" i="5"/>
  <c r="AD13" i="5"/>
  <c r="AC13" i="5"/>
  <c r="AB13" i="5"/>
  <c r="AA13" i="5"/>
  <c r="Y13" i="5"/>
  <c r="X13" i="5"/>
  <c r="W13" i="5"/>
  <c r="V13" i="5"/>
  <c r="T13" i="5"/>
  <c r="S13" i="5"/>
  <c r="R13" i="5"/>
  <c r="Q13" i="5"/>
  <c r="P13" i="5"/>
  <c r="O13" i="5"/>
  <c r="N13" i="5"/>
  <c r="L13" i="5"/>
  <c r="K13" i="5"/>
  <c r="J13" i="5"/>
  <c r="I13" i="5"/>
  <c r="H13" i="5"/>
  <c r="F13" i="5"/>
  <c r="E13" i="5"/>
  <c r="D13" i="5"/>
  <c r="C13" i="5"/>
  <c r="B13" i="5"/>
  <c r="AL12" i="5"/>
  <c r="AK12" i="5"/>
  <c r="AI12" i="5"/>
  <c r="AH12" i="5"/>
  <c r="AG12" i="5"/>
  <c r="AF12" i="5"/>
  <c r="AE12" i="5"/>
  <c r="AD12" i="5"/>
  <c r="AC12" i="5"/>
  <c r="AB12" i="5"/>
  <c r="AA12" i="5"/>
  <c r="Y12" i="5"/>
  <c r="X12" i="5"/>
  <c r="W12" i="5"/>
  <c r="V12" i="5"/>
  <c r="T12" i="5"/>
  <c r="S12" i="5"/>
  <c r="R12" i="5"/>
  <c r="Q12" i="5"/>
  <c r="P12" i="5"/>
  <c r="O12" i="5"/>
  <c r="N12" i="5"/>
  <c r="L12" i="5"/>
  <c r="K12" i="5"/>
  <c r="J12" i="5"/>
  <c r="I12" i="5"/>
  <c r="H12" i="5"/>
  <c r="F12" i="5"/>
  <c r="E12" i="5"/>
  <c r="D12" i="5"/>
  <c r="C12" i="5"/>
  <c r="B12" i="5"/>
  <c r="AL11" i="5"/>
  <c r="AK11" i="5"/>
  <c r="AI11" i="5"/>
  <c r="AH11" i="5"/>
  <c r="AG11" i="5"/>
  <c r="AF11" i="5"/>
  <c r="AE11" i="5"/>
  <c r="AD11" i="5"/>
  <c r="AC11" i="5"/>
  <c r="AB11" i="5"/>
  <c r="AA11" i="5"/>
  <c r="Y11" i="5"/>
  <c r="X11" i="5"/>
  <c r="W11" i="5"/>
  <c r="V11" i="5"/>
  <c r="T11" i="5"/>
  <c r="S11" i="5"/>
  <c r="R11" i="5"/>
  <c r="Q11" i="5"/>
  <c r="P11" i="5"/>
  <c r="O11" i="5"/>
  <c r="N11" i="5"/>
  <c r="L11" i="5"/>
  <c r="K11" i="5"/>
  <c r="J11" i="5"/>
  <c r="I11" i="5"/>
  <c r="H11" i="5"/>
  <c r="F11" i="5"/>
  <c r="E11" i="5"/>
  <c r="D11" i="5"/>
  <c r="C11" i="5"/>
  <c r="B11" i="5"/>
  <c r="AL10" i="5"/>
  <c r="AK10" i="5"/>
  <c r="AI10" i="5"/>
  <c r="AH10" i="5"/>
  <c r="AG10" i="5"/>
  <c r="AF10" i="5"/>
  <c r="AE10" i="5"/>
  <c r="AD10" i="5"/>
  <c r="AC10" i="5"/>
  <c r="AB10" i="5"/>
  <c r="AA10" i="5"/>
  <c r="Y10" i="5"/>
  <c r="X10" i="5"/>
  <c r="W10" i="5"/>
  <c r="V10" i="5"/>
  <c r="T10" i="5"/>
  <c r="S10" i="5"/>
  <c r="R10" i="5"/>
  <c r="Q10" i="5"/>
  <c r="P10" i="5"/>
  <c r="O10" i="5"/>
  <c r="N10" i="5"/>
  <c r="L10" i="5"/>
  <c r="K10" i="5"/>
  <c r="J10" i="5"/>
  <c r="I10" i="5"/>
  <c r="H10" i="5"/>
  <c r="F10" i="5"/>
  <c r="E10" i="5"/>
  <c r="D10" i="5"/>
  <c r="C10" i="5"/>
  <c r="B10" i="5"/>
  <c r="AL9" i="5"/>
  <c r="AK9" i="5"/>
  <c r="AI9" i="5"/>
  <c r="AH9" i="5"/>
  <c r="AG9" i="5"/>
  <c r="AF9" i="5"/>
  <c r="AE9" i="5"/>
  <c r="AD9" i="5"/>
  <c r="AC9" i="5"/>
  <c r="AB9" i="5"/>
  <c r="AA9" i="5"/>
  <c r="Y9" i="5"/>
  <c r="X9" i="5"/>
  <c r="W9" i="5"/>
  <c r="V9" i="5"/>
  <c r="T9" i="5"/>
  <c r="S9" i="5"/>
  <c r="R9" i="5"/>
  <c r="Q9" i="5"/>
  <c r="P9" i="5"/>
  <c r="O9" i="5"/>
  <c r="N9" i="5"/>
  <c r="L9" i="5"/>
  <c r="K9" i="5"/>
  <c r="J9" i="5"/>
  <c r="I9" i="5"/>
  <c r="H9" i="5"/>
  <c r="F9" i="5"/>
  <c r="E9" i="5"/>
  <c r="D9" i="5"/>
  <c r="C9" i="5"/>
  <c r="B9" i="5"/>
  <c r="AL8" i="5"/>
  <c r="AK8" i="5"/>
  <c r="AI8" i="5"/>
  <c r="AH8" i="5"/>
  <c r="AG8" i="5"/>
  <c r="AF8" i="5"/>
  <c r="AE8" i="5"/>
  <c r="AD8" i="5"/>
  <c r="AC8" i="5"/>
  <c r="AB8" i="5"/>
  <c r="AA8" i="5"/>
  <c r="Y8" i="5"/>
  <c r="X8" i="5"/>
  <c r="W8" i="5"/>
  <c r="V8" i="5"/>
  <c r="T8" i="5"/>
  <c r="S8" i="5"/>
  <c r="R8" i="5"/>
  <c r="Q8" i="5"/>
  <c r="P8" i="5"/>
  <c r="O8" i="5"/>
  <c r="N8" i="5"/>
  <c r="L8" i="5"/>
  <c r="K8" i="5"/>
  <c r="J8" i="5"/>
  <c r="I8" i="5"/>
  <c r="H8" i="5"/>
  <c r="F8" i="5"/>
  <c r="E8" i="5"/>
  <c r="D8" i="5"/>
  <c r="C8" i="5"/>
  <c r="B8" i="5"/>
  <c r="AL7" i="5"/>
  <c r="AK7" i="5"/>
  <c r="AI7" i="5"/>
  <c r="AH7" i="5"/>
  <c r="AG7" i="5"/>
  <c r="AF7" i="5"/>
  <c r="AE7" i="5"/>
  <c r="AD7" i="5"/>
  <c r="AC7" i="5"/>
  <c r="AB7" i="5"/>
  <c r="AA7" i="5"/>
  <c r="Y7" i="5"/>
  <c r="X7" i="5"/>
  <c r="W7" i="5"/>
  <c r="V7" i="5"/>
  <c r="T7" i="5"/>
  <c r="S7" i="5"/>
  <c r="R7" i="5"/>
  <c r="Q7" i="5"/>
  <c r="P7" i="5"/>
  <c r="O7" i="5"/>
  <c r="N7" i="5"/>
  <c r="L7" i="5"/>
  <c r="K7" i="5"/>
  <c r="J7" i="5"/>
  <c r="I7" i="5"/>
  <c r="H7" i="5"/>
  <c r="F7" i="5"/>
  <c r="E7" i="5"/>
  <c r="D7" i="5"/>
  <c r="C7" i="5"/>
  <c r="B7" i="5"/>
</calcChain>
</file>

<file path=xl/sharedStrings.xml><?xml version="1.0" encoding="utf-8"?>
<sst xmlns="http://schemas.openxmlformats.org/spreadsheetml/2006/main" count="1281" uniqueCount="944">
  <si>
    <t>FirstService Corp</t>
  </si>
  <si>
    <t>Premium Export</t>
  </si>
  <si>
    <t>Balance Sheet</t>
  </si>
  <si>
    <t/>
  </si>
  <si>
    <t>FY-9</t>
  </si>
  <si>
    <t>FY-8</t>
  </si>
  <si>
    <t>FY-7</t>
  </si>
  <si>
    <t>FY-6</t>
  </si>
  <si>
    <t>FY-5</t>
  </si>
  <si>
    <t>FY-4</t>
  </si>
  <si>
    <t>FY-3</t>
  </si>
  <si>
    <t>FY-2</t>
  </si>
  <si>
    <t>FY-1</t>
  </si>
  <si>
    <t>FY</t>
  </si>
  <si>
    <t>Period End Date</t>
  </si>
  <si>
    <t>2013-12-31</t>
  </si>
  <si>
    <t>2014-12-31</t>
  </si>
  <si>
    <t>2015-12-31</t>
  </si>
  <si>
    <t>2016-12-31</t>
  </si>
  <si>
    <t>2017-12-31</t>
  </si>
  <si>
    <t>2018-12-31</t>
  </si>
  <si>
    <t>2019-12-31</t>
  </si>
  <si>
    <t>2020-12-31</t>
  </si>
  <si>
    <t>2021-12-31</t>
  </si>
  <si>
    <t>2022-12-31</t>
  </si>
  <si>
    <t>Cash And Equivalents</t>
  </si>
  <si>
    <t>91,751.784</t>
  </si>
  <si>
    <t>77,347.495</t>
  </si>
  <si>
    <t>63,213.589</t>
  </si>
  <si>
    <t>58,256.903</t>
  </si>
  <si>
    <t>71,894.925</t>
  </si>
  <si>
    <t>90,552.773</t>
  </si>
  <si>
    <t>157,374.391</t>
  </si>
  <si>
    <t>234,500.644</t>
  </si>
  <si>
    <t>209,488.362</t>
  </si>
  <si>
    <t>184,433.715</t>
  </si>
  <si>
    <t>Short Term Investments</t>
  </si>
  <si>
    <t/>
  </si>
  <si>
    <t>Accounts Receivable, Net</t>
  </si>
  <si>
    <t>125,166.193</t>
  </si>
  <si>
    <t>133,343.654</t>
  </si>
  <si>
    <t>158,895.597</t>
  </si>
  <si>
    <t>220,321.849</t>
  </si>
  <si>
    <t>233,538.129</t>
  </si>
  <si>
    <t>327,492.827</t>
  </si>
  <si>
    <t>511,254.468</t>
  </si>
  <si>
    <t>533,004.014</t>
  </si>
  <si>
    <t>697,469.225</t>
  </si>
  <si>
    <t>861,033.671</t>
  </si>
  <si>
    <t>Inventory</t>
  </si>
  <si>
    <t>10,095.607</t>
  </si>
  <si>
    <t>10,988.926</t>
  </si>
  <si>
    <t>22,414.739</t>
  </si>
  <si>
    <t>39,897.868</t>
  </si>
  <si>
    <t>47,717.904</t>
  </si>
  <si>
    <t>65,828.89</t>
  </si>
  <si>
    <t>122,721.588</t>
  </si>
  <si>
    <t>180,656.919</t>
  </si>
  <si>
    <t>204,078.703</t>
  </si>
  <si>
    <t>328,117.597</t>
  </si>
  <si>
    <t>Prepaid Expenses</t>
  </si>
  <si>
    <t>17,394.02</t>
  </si>
  <si>
    <t>23,989.42</t>
  </si>
  <si>
    <t>30,176.303</t>
  </si>
  <si>
    <t>34,715.925</t>
  </si>
  <si>
    <t>39,434.279</t>
  </si>
  <si>
    <t>51,512.98</t>
  </si>
  <si>
    <t>53,831.5</t>
  </si>
  <si>
    <t>53,584.151</t>
  </si>
  <si>
    <t>63,980.16</t>
  </si>
  <si>
    <t>68,167.321</t>
  </si>
  <si>
    <t>Other Current Assets</t>
  </si>
  <si>
    <t>27,860.391</t>
  </si>
  <si>
    <t>44,685.289</t>
  </si>
  <si>
    <t>44,728.193</t>
  </si>
  <si>
    <t>54,745.429</t>
  </si>
  <si>
    <t>17,735.179</t>
  </si>
  <si>
    <t>31,177.508</t>
  </si>
  <si>
    <t>22,385.968</t>
  </si>
  <si>
    <t>40,768.337</t>
  </si>
  <si>
    <t>44,825.059</t>
  </si>
  <si>
    <t>59,604.941</t>
  </si>
  <si>
    <t>Total Current Assets</t>
  </si>
  <si>
    <t>272,267.995</t>
  </si>
  <si>
    <t>290,354.785</t>
  </si>
  <si>
    <t>319,428.421</t>
  </si>
  <si>
    <t>407,937.973</t>
  </si>
  <si>
    <t>410,320.415</t>
  </si>
  <si>
    <t>566,564.979</t>
  </si>
  <si>
    <t>867,567.915</t>
  </si>
  <si>
    <t>1,042,514.065</t>
  </si>
  <si>
    <t>1,219,841.51</t>
  </si>
  <si>
    <t>1,501,357.244</t>
  </si>
  <si>
    <t>Property Plant And Equipment, Net</t>
  </si>
  <si>
    <t>53,215.737</t>
  </si>
  <si>
    <t>63,928.938</t>
  </si>
  <si>
    <t>79,884.161</t>
  </si>
  <si>
    <t>98,137.314</t>
  </si>
  <si>
    <t>107,394.199</t>
  </si>
  <si>
    <t>133,907.268</t>
  </si>
  <si>
    <t>343,370.099</t>
  </si>
  <si>
    <t>355,964.585</t>
  </si>
  <si>
    <t>376,571.976</t>
  </si>
  <si>
    <t>504,422.196</t>
  </si>
  <si>
    <t>Real Estate Owned</t>
  </si>
  <si>
    <t>Capitalized / Purchased Software</t>
  </si>
  <si>
    <t>Long-term Investments</t>
  </si>
  <si>
    <t>Goodwill</t>
  </si>
  <si>
    <t>224,682.766</t>
  </si>
  <si>
    <t>251,802.634</t>
  </si>
  <si>
    <t>306,141.912</t>
  </si>
  <si>
    <t>357,413.028</t>
  </si>
  <si>
    <t>366,998.905</t>
  </si>
  <si>
    <t>457,479.872</t>
  </si>
  <si>
    <t>837,327.381</t>
  </si>
  <si>
    <t>895,450.306</t>
  </si>
  <si>
    <t>1,066,456.55</t>
  </si>
  <si>
    <t>1,199,716.14</t>
  </si>
  <si>
    <t>Other Intangibles</t>
  </si>
  <si>
    <t>81,352.342</t>
  </si>
  <si>
    <t>95,977.367</t>
  </si>
  <si>
    <t>110,274.135</t>
  </si>
  <si>
    <t>162,635.644</t>
  </si>
  <si>
    <t>168,267.338</t>
  </si>
  <si>
    <t>203,106.294</t>
  </si>
  <si>
    <t>475,538.202</t>
  </si>
  <si>
    <t>481,944.344</t>
  </si>
  <si>
    <t>483,185.765</t>
  </si>
  <si>
    <t>498,864.231</t>
  </si>
  <si>
    <t>Other Long-term Assets</t>
  </si>
  <si>
    <t>16,836.281</t>
  </si>
  <si>
    <t>10,779.316</t>
  </si>
  <si>
    <t>17,429.524</t>
  </si>
  <si>
    <t>9,141.919</t>
  </si>
  <si>
    <t>13,450.676</t>
  </si>
  <si>
    <t>14,123.448</t>
  </si>
  <si>
    <t>15,353.346</t>
  </si>
  <si>
    <t>19,048.127</t>
  </si>
  <si>
    <t>26,679.054</t>
  </si>
  <si>
    <t>52,193.419</t>
  </si>
  <si>
    <t>Total Assets</t>
  </si>
  <si>
    <t>648,355.121</t>
  </si>
  <si>
    <t>712,843.04</t>
  </si>
  <si>
    <t>833,158.153</t>
  </si>
  <si>
    <t>1,035,265.878</t>
  </si>
  <si>
    <t>1,066,431.533</t>
  </si>
  <si>
    <t>1,375,181.861</t>
  </si>
  <si>
    <t>2,539,156.942</t>
  </si>
  <si>
    <t>2,794,921.427</t>
  </si>
  <si>
    <t>3,172,734.854</t>
  </si>
  <si>
    <t>3,756,553.23</t>
  </si>
  <si>
    <t>Accounts Payable</t>
  </si>
  <si>
    <t>26,319.969</t>
  </si>
  <si>
    <t>28,589.274</t>
  </si>
  <si>
    <t>33,497.93</t>
  </si>
  <si>
    <t>43,450.97</t>
  </si>
  <si>
    <t>51,667.995</t>
  </si>
  <si>
    <t>56,931.951</t>
  </si>
  <si>
    <t>98,978.699</t>
  </si>
  <si>
    <t>125,333.37</t>
  </si>
  <si>
    <t>126,611.066</t>
  </si>
  <si>
    <t>157,043.307</t>
  </si>
  <si>
    <t>Accrued Expenses</t>
  </si>
  <si>
    <t>59,484.723</t>
  </si>
  <si>
    <t>63,910.409</t>
  </si>
  <si>
    <t>107,747.534</t>
  </si>
  <si>
    <t>137,514.168</t>
  </si>
  <si>
    <t>146,741.731</t>
  </si>
  <si>
    <t>179,094.931</t>
  </si>
  <si>
    <t>212,939.375</t>
  </si>
  <si>
    <t>316,148.018</t>
  </si>
  <si>
    <t>355,224.18</t>
  </si>
  <si>
    <t>373,591.362</t>
  </si>
  <si>
    <t>Short-term Borrowings</t>
  </si>
  <si>
    <t>Current Portion of LT Debt</t>
  </si>
  <si>
    <t>28,382.01</t>
  </si>
  <si>
    <t>20,526.791</t>
  </si>
  <si>
    <t>5,606.807</t>
  </si>
  <si>
    <t>1,400.561</t>
  </si>
  <si>
    <t>3,458.53</t>
  </si>
  <si>
    <t>5,343.897</t>
  </si>
  <si>
    <t>7,200.127</t>
  </si>
  <si>
    <t>71,863.737</t>
  </si>
  <si>
    <t>72,629.545</t>
  </si>
  <si>
    <t>41,210.176</t>
  </si>
  <si>
    <t>Current Portion of Capital Lease Obligations</t>
  </si>
  <si>
    <t>39,762.361</t>
  </si>
  <si>
    <t>44,935.512</t>
  </si>
  <si>
    <t>60,756.873</t>
  </si>
  <si>
    <t>73,618.323</t>
  </si>
  <si>
    <t>Other Current Liabilities</t>
  </si>
  <si>
    <t>25,812.161</t>
  </si>
  <si>
    <t>32,999.205</t>
  </si>
  <si>
    <t>33,657.49</t>
  </si>
  <si>
    <t>52,791.625</t>
  </si>
  <si>
    <t>66,788.219</t>
  </si>
  <si>
    <t>68,407.338</t>
  </si>
  <si>
    <t>106,246.347</t>
  </si>
  <si>
    <t>133,599.01</t>
  </si>
  <si>
    <t>166,854.734</t>
  </si>
  <si>
    <t>216,988.089</t>
  </si>
  <si>
    <t>Total Current Liabilities</t>
  </si>
  <si>
    <t>139,998.863</t>
  </si>
  <si>
    <t>146,025.679</t>
  </si>
  <si>
    <t>180,509.761</t>
  </si>
  <si>
    <t>235,157.324</t>
  </si>
  <si>
    <t>268,656.474</t>
  </si>
  <si>
    <t>309,778.116</t>
  </si>
  <si>
    <t>465,126.909</t>
  </si>
  <si>
    <t>691,879.647</t>
  </si>
  <si>
    <t>782,076.398</t>
  </si>
  <si>
    <t>862,451.257</t>
  </si>
  <si>
    <t>Long-term Debt</t>
  </si>
  <si>
    <t>211,100.493</t>
  </si>
  <si>
    <t>256,665.37</t>
  </si>
  <si>
    <t>273,552.782</t>
  </si>
  <si>
    <t>335,525.062</t>
  </si>
  <si>
    <t>335,511.324</t>
  </si>
  <si>
    <t>451,273.308</t>
  </si>
  <si>
    <t>988,252.172</t>
  </si>
  <si>
    <t>678,360.185</t>
  </si>
  <si>
    <t>752,860.697</t>
  </si>
  <si>
    <t>932,454.533</t>
  </si>
  <si>
    <t>Capital Leases</t>
  </si>
  <si>
    <t>144,453.117</t>
  </si>
  <si>
    <t>163,878.789</t>
  </si>
  <si>
    <t>154,698.807</t>
  </si>
  <si>
    <t>241,900.769</t>
  </si>
  <si>
    <t>Other Non-current Liabilities</t>
  </si>
  <si>
    <t>31,594.586</t>
  </si>
  <si>
    <t>32,591.564</t>
  </si>
  <si>
    <t>39,738.815</t>
  </si>
  <si>
    <t>84,055.161</t>
  </si>
  <si>
    <t>72,542.377</t>
  </si>
  <si>
    <t>84,776.178</t>
  </si>
  <si>
    <t>161,517.873</t>
  </si>
  <si>
    <t>174,878.86</t>
  </si>
  <si>
    <t>194,723.71</t>
  </si>
  <si>
    <t>175,031.886</t>
  </si>
  <si>
    <t>Total Liabilities</t>
  </si>
  <si>
    <t>382,693.943</t>
  </si>
  <si>
    <t>435,282.613</t>
  </si>
  <si>
    <t>493,801.357</t>
  </si>
  <si>
    <t>654,737.547</t>
  </si>
  <si>
    <t>676,710.176</t>
  </si>
  <si>
    <t>845,827.602</t>
  </si>
  <si>
    <t>1,759,350.071</t>
  </si>
  <si>
    <t>1,708,997.481</t>
  </si>
  <si>
    <t>1,884,359.612</t>
  </si>
  <si>
    <t>2,211,838.445</t>
  </si>
  <si>
    <t>Common Stock</t>
  </si>
  <si>
    <t>177,874.122</t>
  </si>
  <si>
    <t>182,393.709</t>
  </si>
  <si>
    <t>188,795.791</t>
  </si>
  <si>
    <t>185,562.953</t>
  </si>
  <si>
    <t>180,746.206</t>
  </si>
  <si>
    <t>202,982.081</t>
  </si>
  <si>
    <t>786,142.204</t>
  </si>
  <si>
    <t>979,804.117</t>
  </si>
  <si>
    <t>1,008,371.629</t>
  </si>
  <si>
    <t>1,100,800.615</t>
  </si>
  <si>
    <t>Additional Paid In Capital</t>
  </si>
  <si>
    <t>61,021.37</t>
  </si>
  <si>
    <t>62,085.283</t>
  </si>
  <si>
    <t>52,126.869</t>
  </si>
  <si>
    <t>61,556.503</t>
  </si>
  <si>
    <t>65,949.009</t>
  </si>
  <si>
    <t>75,458.323</t>
  </si>
  <si>
    <t>86,302.908</t>
  </si>
  <si>
    <t>112,387.328</t>
  </si>
  <si>
    <t>Retained Earnings</t>
  </si>
  <si>
    <t>-14,085.697</t>
  </si>
  <si>
    <t>-1,326.706</t>
  </si>
  <si>
    <t>9,485.499</t>
  </si>
  <si>
    <t>62,157.094</t>
  </si>
  <si>
    <t>-298,489.09</t>
  </si>
  <si>
    <t>-217,691.976</t>
  </si>
  <si>
    <t>-85,886.878</t>
  </si>
  <si>
    <t>23,486.971</t>
  </si>
  <si>
    <t>Treasury Stock</t>
  </si>
  <si>
    <t>Other Common Equity Adj</t>
  </si>
  <si>
    <t>1,303.516</t>
  </si>
  <si>
    <t>1,448.746</t>
  </si>
  <si>
    <t>-3,986.23</t>
  </si>
  <si>
    <t>-3,233.511</t>
  </si>
  <si>
    <t>-4,251.913</t>
  </si>
  <si>
    <t>2,733.158</t>
  </si>
  <si>
    <t>2,484.801</t>
  </si>
  <si>
    <t>-8,011.322</t>
  </si>
  <si>
    <t>Common Equity</t>
  </si>
  <si>
    <t>179,177.638</t>
  </si>
  <si>
    <t>183,842.454</t>
  </si>
  <si>
    <t>231,745.234</t>
  </si>
  <si>
    <t>243,088.019</t>
  </si>
  <si>
    <t>241,740.036</t>
  </si>
  <si>
    <t>322,443.765</t>
  </si>
  <si>
    <t>553,010.011</t>
  </si>
  <si>
    <t>840,303.623</t>
  </si>
  <si>
    <t>1,011,272.461</t>
  </si>
  <si>
    <t>1,228,663.591</t>
  </si>
  <si>
    <t>Total Preferred Equity</t>
  </si>
  <si>
    <t>Minority Interest, Total</t>
  </si>
  <si>
    <t>86,483.541</t>
  </si>
  <si>
    <t>93,717.973</t>
  </si>
  <si>
    <t>107,611.561</t>
  </si>
  <si>
    <t>137,440.313</t>
  </si>
  <si>
    <t>147,981.321</t>
  </si>
  <si>
    <t>206,910.493</t>
  </si>
  <si>
    <t>226,796.86</t>
  </si>
  <si>
    <t>245,620.322</t>
  </si>
  <si>
    <t>277,102.782</t>
  </si>
  <si>
    <t>316,051.195</t>
  </si>
  <si>
    <t>Other Equity</t>
  </si>
  <si>
    <t>Total Equity</t>
  </si>
  <si>
    <t>265,661.178</t>
  </si>
  <si>
    <t>277,560.427</t>
  </si>
  <si>
    <t>339,356.796</t>
  </si>
  <si>
    <t>380,528.332</t>
  </si>
  <si>
    <t>389,721.357</t>
  </si>
  <si>
    <t>529,354.259</t>
  </si>
  <si>
    <t>779,806.871</t>
  </si>
  <si>
    <t>1,085,923.945</t>
  </si>
  <si>
    <t>1,288,375.242</t>
  </si>
  <si>
    <t>1,544,714.785</t>
  </si>
  <si>
    <t>Total Liabilities And Equity</t>
  </si>
  <si>
    <t>Cash And Short Term Investments</t>
  </si>
  <si>
    <t>Total Debt</t>
  </si>
  <si>
    <t>239,482.503</t>
  </si>
  <si>
    <t>277,192.161</t>
  </si>
  <si>
    <t>279,159.589</t>
  </si>
  <si>
    <t>336,925.623</t>
  </si>
  <si>
    <t>338,969.854</t>
  </si>
  <si>
    <t>456,617.205</t>
  </si>
  <si>
    <t>1,179,667.777</t>
  </si>
  <si>
    <t>959,038.223</t>
  </si>
  <si>
    <t>1,040,945.922</t>
  </si>
  <si>
    <t>1,289,183.802</t>
  </si>
  <si>
    <t>Income Statement</t>
  </si>
  <si>
    <t>Revenue</t>
  </si>
  <si>
    <t>1,102,822.105</t>
  </si>
  <si>
    <t>1,310,937.556</t>
  </si>
  <si>
    <t>1,753,881.556</t>
  </si>
  <si>
    <t>1,991,253.007</t>
  </si>
  <si>
    <t>2,173,720.483</t>
  </si>
  <si>
    <t>2,636,422.016</t>
  </si>
  <si>
    <t>3,125,997.811</t>
  </si>
  <si>
    <t>3,527,676.294</t>
  </si>
  <si>
    <t>4,108,549.016</t>
  </si>
  <si>
    <t>5,071,673.298</t>
  </si>
  <si>
    <t>Revenue Growth (YoY)</t>
  </si>
  <si>
    <t>10.5%</t>
  </si>
  <si>
    <t>9.0%</t>
  </si>
  <si>
    <t>11.7%</t>
  </si>
  <si>
    <t>17.3%</t>
  </si>
  <si>
    <t>16.6%</t>
  </si>
  <si>
    <t>24.6%</t>
  </si>
  <si>
    <t>15.2%</t>
  </si>
  <si>
    <t>17.2%</t>
  </si>
  <si>
    <t>15.3%</t>
  </si>
  <si>
    <t>Cost of Revenues</t>
  </si>
  <si>
    <t>-776,801.881</t>
  </si>
  <si>
    <t>-926,509.271</t>
  </si>
  <si>
    <t>-1,226,480.983</t>
  </si>
  <si>
    <t>-1,410,077.825</t>
  </si>
  <si>
    <t>-1,494,565.073</t>
  </si>
  <si>
    <t>-1,802,117.575</t>
  </si>
  <si>
    <t>-2,121,858.614</t>
  </si>
  <si>
    <t>-2,381,713.211</t>
  </si>
  <si>
    <t>-2,785,557.265</t>
  </si>
  <si>
    <t>-3,473,856.594</t>
  </si>
  <si>
    <t>Gross Profit</t>
  </si>
  <si>
    <t>326,020.224</t>
  </si>
  <si>
    <t>384,428.285</t>
  </si>
  <si>
    <t>527,400.573</t>
  </si>
  <si>
    <t>581,175.182</t>
  </si>
  <si>
    <t>679,155.41</t>
  </si>
  <si>
    <t>834,304.441</t>
  </si>
  <si>
    <t>1,004,139.197</t>
  </si>
  <si>
    <t>1,145,963.083</t>
  </si>
  <si>
    <t>1,322,991.751</t>
  </si>
  <si>
    <t>1,597,816.704</t>
  </si>
  <si>
    <t>Gross Profit Margin</t>
  </si>
  <si>
    <t>29.6%</t>
  </si>
  <si>
    <t>29.3%</t>
  </si>
  <si>
    <t>30.1%</t>
  </si>
  <si>
    <t>29.2%</t>
  </si>
  <si>
    <t>31.2%</t>
  </si>
  <si>
    <t>31.6%</t>
  </si>
  <si>
    <t>32.1%</t>
  </si>
  <si>
    <t>32.5%</t>
  </si>
  <si>
    <t>32.2%</t>
  </si>
  <si>
    <t>31.5%</t>
  </si>
  <si>
    <t>R&amp;D Expenses</t>
  </si>
  <si>
    <t>Selling, General &amp; Admin Expenses</t>
  </si>
  <si>
    <t>-244,161.136</t>
  </si>
  <si>
    <t>-299,567.231</t>
  </si>
  <si>
    <t>-387,432.978</t>
  </si>
  <si>
    <t>-409,858.206</t>
  </si>
  <si>
    <t>-484,064.666</t>
  </si>
  <si>
    <t>-581,996.077</t>
  </si>
  <si>
    <t>-709,309.252</t>
  </si>
  <si>
    <t>-799,745.236</t>
  </si>
  <si>
    <t>-927,661.737</t>
  </si>
  <si>
    <t>-1,146,022.545</t>
  </si>
  <si>
    <t>Other Inc / (Exp)</t>
  </si>
  <si>
    <t>-42,484.839</t>
  </si>
  <si>
    <t>-32,324.05</t>
  </si>
  <si>
    <t>-41,890.796</t>
  </si>
  <si>
    <t>-49,413.09</t>
  </si>
  <si>
    <t>-61,222.639</t>
  </si>
  <si>
    <t>-77,833.89</t>
  </si>
  <si>
    <t>-513,500.855</t>
  </si>
  <si>
    <t>-130,195.287</t>
  </si>
  <si>
    <t>-110,758.918</t>
  </si>
  <si>
    <t>-155,046.23</t>
  </si>
  <si>
    <t>Operating Expenses</t>
  </si>
  <si>
    <t>-286,645.975</t>
  </si>
  <si>
    <t>-331,891.281</t>
  </si>
  <si>
    <t>-429,323.774</t>
  </si>
  <si>
    <t>-459,271.296</t>
  </si>
  <si>
    <t>-545,287.305</t>
  </si>
  <si>
    <t>-659,829.967</t>
  </si>
  <si>
    <t>-1,222,810.107</t>
  </si>
  <si>
    <t>-929,940.522</t>
  </si>
  <si>
    <t>-1,038,420.655</t>
  </si>
  <si>
    <t>-1,301,068.775</t>
  </si>
  <si>
    <t>Operating Income</t>
  </si>
  <si>
    <t>39,374.249</t>
  </si>
  <si>
    <t>52,537.004</t>
  </si>
  <si>
    <t>98,076.799</t>
  </si>
  <si>
    <t>121,903.885</t>
  </si>
  <si>
    <t>133,868.106</t>
  </si>
  <si>
    <t>174,474.474</t>
  </si>
  <si>
    <t>-218,670.91</t>
  </si>
  <si>
    <t>216,022.561</t>
  </si>
  <si>
    <t>284,571.096</t>
  </si>
  <si>
    <t>296,747.929</t>
  </si>
  <si>
    <t>Net Interest Expenses</t>
  </si>
  <si>
    <t>-13,625.829</t>
  </si>
  <si>
    <t>-8,027.741</t>
  </si>
  <si>
    <t>-12,594.156</t>
  </si>
  <si>
    <t>-12,289.489</t>
  </si>
  <si>
    <t>-12,404.694</t>
  </si>
  <si>
    <t>-17,226.048</t>
  </si>
  <si>
    <t>-41,655.559</t>
  </si>
  <si>
    <t>-30,942.71</t>
  </si>
  <si>
    <t>-20,278.003</t>
  </si>
  <si>
    <t>-34,107.354</t>
  </si>
  <si>
    <t>EBT, Incl. Unusual Items</t>
  </si>
  <si>
    <t>25,748.419</t>
  </si>
  <si>
    <t>44,509.262</t>
  </si>
  <si>
    <t>85,482.643</t>
  </si>
  <si>
    <t>109,614.397</t>
  </si>
  <si>
    <t>121,463.412</t>
  </si>
  <si>
    <t>157,248.426</t>
  </si>
  <si>
    <t>-260,326.469</t>
  </si>
  <si>
    <t>185,079.851</t>
  </si>
  <si>
    <t>264,293.093</t>
  </si>
  <si>
    <t>262,640.575</t>
  </si>
  <si>
    <t>Earnings of Discontinued Ops.</t>
  </si>
  <si>
    <t>Income Tax Expense</t>
  </si>
  <si>
    <t>-6,145.753</t>
  </si>
  <si>
    <t>-14,177.093</t>
  </si>
  <si>
    <t>-32,483.682</t>
  </si>
  <si>
    <t>-36,775.811</t>
  </si>
  <si>
    <t>-27,115.074</t>
  </si>
  <si>
    <t>-34,018.032</t>
  </si>
  <si>
    <t>-35,250.108</t>
  </si>
  <si>
    <t>-45,635.343</t>
  </si>
  <si>
    <t>-66,862.024</t>
  </si>
  <si>
    <t>-66,308.347</t>
  </si>
  <si>
    <t>Net Income to Company</t>
  </si>
  <si>
    <t>19,602.667</t>
  </si>
  <si>
    <t>30,332.169</t>
  </si>
  <si>
    <t>52,998.961</t>
  </si>
  <si>
    <t>72,838.585</t>
  </si>
  <si>
    <t>94,348.338</t>
  </si>
  <si>
    <t>123,230.394</t>
  </si>
  <si>
    <t>-295,576.577</t>
  </si>
  <si>
    <t>139,444.508</t>
  </si>
  <si>
    <t>197,431.069</t>
  </si>
  <si>
    <t>196,332.228</t>
  </si>
  <si>
    <t>Minority Interest in Earnings</t>
  </si>
  <si>
    <t>-16,208.427</t>
  </si>
  <si>
    <t>-15,312.002</t>
  </si>
  <si>
    <t>-23,313.826</t>
  </si>
  <si>
    <t>-27,723.862</t>
  </si>
  <si>
    <t>-29,663.398</t>
  </si>
  <si>
    <t>-33,325.987</t>
  </si>
  <si>
    <t>-31,136.492</t>
  </si>
  <si>
    <t>-28,414.411</t>
  </si>
  <si>
    <t>-26,451.439</t>
  </si>
  <si>
    <t>-32,404.085</t>
  </si>
  <si>
    <t>Net Income to Stockholders</t>
  </si>
  <si>
    <t>3,394.24</t>
  </si>
  <si>
    <t>15,020.168</t>
  </si>
  <si>
    <t>29,685.135</t>
  </si>
  <si>
    <t>45,114.724</t>
  </si>
  <si>
    <t>64,684.94</t>
  </si>
  <si>
    <t>89,904.408</t>
  </si>
  <si>
    <t>-326,713.069</t>
  </si>
  <si>
    <t>111,030.097</t>
  </si>
  <si>
    <t>170,979.63</t>
  </si>
  <si>
    <t>163,928.142</t>
  </si>
  <si>
    <t>Preferred Dividends &amp; Other Adj.</t>
  </si>
  <si>
    <t>Net Income to Common Excl Extra Items</t>
  </si>
  <si>
    <t>Basic EPS (Cont. Ops)</t>
  </si>
  <si>
    <t>Diluted EPS (Cont. Ops)</t>
  </si>
  <si>
    <t>Weighted Average Basic Shares Out.</t>
  </si>
  <si>
    <t>35,970.605</t>
  </si>
  <si>
    <t>36,013.258</t>
  </si>
  <si>
    <t>35,965.787</t>
  </si>
  <si>
    <t>35,908.74</t>
  </si>
  <si>
    <t>35,952.211</t>
  </si>
  <si>
    <t>38,225.276</t>
  </si>
  <si>
    <t>42,755.999</t>
  </si>
  <si>
    <t>43,840.834</t>
  </si>
  <si>
    <t>44,175.107</t>
  </si>
  <si>
    <t>Weighted Average Diluted Shares Out.</t>
  </si>
  <si>
    <t>36,305.191</t>
  </si>
  <si>
    <t>36,362.931</t>
  </si>
  <si>
    <t>36,425.027</t>
  </si>
  <si>
    <t>36,365.784</t>
  </si>
  <si>
    <t>36,559.276</t>
  </si>
  <si>
    <t>36,571.3</t>
  </si>
  <si>
    <t>43,184.097</t>
  </si>
  <si>
    <t>44,400.819</t>
  </si>
  <si>
    <t>44,494.007</t>
  </si>
  <si>
    <t>EBITDA</t>
  </si>
  <si>
    <t>81,859.087</t>
  </si>
  <si>
    <t>84,861.053</t>
  </si>
  <si>
    <t>139,967.595</t>
  </si>
  <si>
    <t>171,316.976</t>
  </si>
  <si>
    <t>195,090.744</t>
  </si>
  <si>
    <t>252,308.363</t>
  </si>
  <si>
    <t>294,829.945</t>
  </si>
  <si>
    <t>346,217.847</t>
  </si>
  <si>
    <t>395,330.014</t>
  </si>
  <si>
    <t>451,794.16</t>
  </si>
  <si>
    <t>EBIT</t>
  </si>
  <si>
    <t>51,972.776</t>
  </si>
  <si>
    <t>54,202.308</t>
  </si>
  <si>
    <t>99,752.875</t>
  </si>
  <si>
    <t>121,674.263</t>
  </si>
  <si>
    <t>142,227.162</t>
  </si>
  <si>
    <t>180,275.639</t>
  </si>
  <si>
    <t>191,525.977</t>
  </si>
  <si>
    <t>221,034.623</t>
  </si>
  <si>
    <t>270,185.802</t>
  </si>
  <si>
    <t>302,670.107</t>
  </si>
  <si>
    <t>Revenue (Reported)</t>
  </si>
  <si>
    <t>Operating Income (Reported)</t>
  </si>
  <si>
    <t>39,395.496</t>
  </si>
  <si>
    <t>52,832.311</t>
  </si>
  <si>
    <t>98,160.048</t>
  </si>
  <si>
    <t>121,592.351</t>
  </si>
  <si>
    <t>131,957.177</t>
  </si>
  <si>
    <t>174,127.769</t>
  </si>
  <si>
    <t>-226,481.327</t>
  </si>
  <si>
    <t>215,563.217</t>
  </si>
  <si>
    <t>254,982.358</t>
  </si>
  <si>
    <t>296,550.253</t>
  </si>
  <si>
    <t>Operating Income (Adjusted)</t>
  </si>
  <si>
    <t>Cash Flow Statement</t>
  </si>
  <si>
    <t>Depreciation &amp; Amortization (CF)</t>
  </si>
  <si>
    <t>29,886.312</t>
  </si>
  <si>
    <t>30,658.745</t>
  </si>
  <si>
    <t>40,214.72</t>
  </si>
  <si>
    <t>49,642.713</t>
  </si>
  <si>
    <t>52,863.582</t>
  </si>
  <si>
    <t>72,032.725</t>
  </si>
  <si>
    <t>103,303.969</t>
  </si>
  <si>
    <t>125,183.224</t>
  </si>
  <si>
    <t>125,144.211</t>
  </si>
  <si>
    <t>149,124.053</t>
  </si>
  <si>
    <t>Amortization of Deferred Charges (CF)</t>
  </si>
  <si>
    <t>Stock-Based Comp</t>
  </si>
  <si>
    <t>1,975.99</t>
  </si>
  <si>
    <t>1,990.722</t>
  </si>
  <si>
    <t>2,995.569</t>
  </si>
  <si>
    <t>3,684.698</t>
  </si>
  <si>
    <t>5,194.709</t>
  </si>
  <si>
    <t>7,871.84</t>
  </si>
  <si>
    <t>337,125.66</t>
  </si>
  <si>
    <t>14,795.7</t>
  </si>
  <si>
    <t>18,646.759</t>
  </si>
  <si>
    <t>24,433.382</t>
  </si>
  <si>
    <t>Change In Accounts Receivable</t>
  </si>
  <si>
    <t>-12,890.676</t>
  </si>
  <si>
    <t>3,741.724</t>
  </si>
  <si>
    <t>4,012.592</t>
  </si>
  <si>
    <t>-28,302.617</t>
  </si>
  <si>
    <t>-48,532.563</t>
  </si>
  <si>
    <t>-50,640.758</t>
  </si>
  <si>
    <t>-22,588.532</t>
  </si>
  <si>
    <t>11,334.717</t>
  </si>
  <si>
    <t>-109,942.032</t>
  </si>
  <si>
    <t>-94,331.05</t>
  </si>
  <si>
    <t>Change In Inventories</t>
  </si>
  <si>
    <t>-1,194.093</t>
  </si>
  <si>
    <t>-8,474.728</t>
  </si>
  <si>
    <t>-6,099.088</t>
  </si>
  <si>
    <t>-1,032.153</t>
  </si>
  <si>
    <t>-7,889.584</t>
  </si>
  <si>
    <t>-9,228.368</t>
  </si>
  <si>
    <t>-56,285.499</t>
  </si>
  <si>
    <t>-19,606.538</t>
  </si>
  <si>
    <t>-96,830.442</t>
  </si>
  <si>
    <t>Change in Other Net Operating Assets</t>
  </si>
  <si>
    <t>-2,432.804</t>
  </si>
  <si>
    <t>-5,430.19</t>
  </si>
  <si>
    <t>31,558.233</t>
  </si>
  <si>
    <t>24,600.462</t>
  </si>
  <si>
    <t>45,330.5</t>
  </si>
  <si>
    <t>8,441.036</t>
  </si>
  <si>
    <t>23,764.964</t>
  </si>
  <si>
    <t>118,920.373</t>
  </si>
  <si>
    <t>10,276.835</t>
  </si>
  <si>
    <t>-47,956.909</t>
  </si>
  <si>
    <t>Other Operating Activities</t>
  </si>
  <si>
    <t>17,832.775</t>
  </si>
  <si>
    <t>6,253.578</t>
  </si>
  <si>
    <t>20,844.112</t>
  </si>
  <si>
    <t>57,733.203</t>
  </si>
  <si>
    <t>26,866.15</t>
  </si>
  <si>
    <t>16,042.61</t>
  </si>
  <si>
    <t>34,322.986</t>
  </si>
  <si>
    <t>46,269.008</t>
  </si>
  <si>
    <t>16,017.802</t>
  </si>
  <si>
    <t>45,006.652</t>
  </si>
  <si>
    <t>Cash from Operations</t>
  </si>
  <si>
    <t>36,571.743</t>
  </si>
  <si>
    <t>52,318.128</t>
  </si>
  <si>
    <t>120,835.633</t>
  </si>
  <si>
    <t>146,374.094</t>
  </si>
  <si>
    <t>145,375.166</t>
  </si>
  <si>
    <t>135,762.276</t>
  </si>
  <si>
    <t>139,987.61</t>
  </si>
  <si>
    <t>371,247.621</t>
  </si>
  <si>
    <t>211,516.669</t>
  </si>
  <si>
    <t>143,373.827</t>
  </si>
  <si>
    <t>Capital Expenditures</t>
  </si>
  <si>
    <t>-17,788.156</t>
  </si>
  <si>
    <t>-25,985.933</t>
  </si>
  <si>
    <t>-27,325.031</t>
  </si>
  <si>
    <t>-39,105.604</t>
  </si>
  <si>
    <t>-45,581.938</t>
  </si>
  <si>
    <t>-55,414.093</t>
  </si>
  <si>
    <t>-60,545.992</t>
  </si>
  <si>
    <t>-50,152.434</t>
  </si>
  <si>
    <t>-73,600.704</t>
  </si>
  <si>
    <t>-105,078.706</t>
  </si>
  <si>
    <t>Cash Acquisitions</t>
  </si>
  <si>
    <t>-6,823.538</t>
  </si>
  <si>
    <t>-19,323.556</t>
  </si>
  <si>
    <t>-17,121.503</t>
  </si>
  <si>
    <t>-121,997.883</t>
  </si>
  <si>
    <t>-49,750.78</t>
  </si>
  <si>
    <t>-81,139.871</t>
  </si>
  <si>
    <t>-752,946.307</t>
  </si>
  <si>
    <t>-125,408.443</t>
  </si>
  <si>
    <t>-206,397.851</t>
  </si>
  <si>
    <t>-70,397.276</t>
  </si>
  <si>
    <t>Other Investing Activities</t>
  </si>
  <si>
    <t>-1,478.805</t>
  </si>
  <si>
    <t>-14,595.111</t>
  </si>
  <si>
    <t>-4,816.295</t>
  </si>
  <si>
    <t>-8,405.547</t>
  </si>
  <si>
    <t>14,966.396</t>
  </si>
  <si>
    <t>-5,456.137</t>
  </si>
  <si>
    <t>19,100.726</t>
  </si>
  <si>
    <t>-42,239.178</t>
  </si>
  <si>
    <t>Cash from Investing</t>
  </si>
  <si>
    <t>-26,090.499</t>
  </si>
  <si>
    <t>-46,208.151</t>
  </si>
  <si>
    <t>-44,785.079</t>
  </si>
  <si>
    <t>-175,698.597</t>
  </si>
  <si>
    <t>-100,149.013</t>
  </si>
  <si>
    <t>-144,959.511</t>
  </si>
  <si>
    <t>-798,525.903</t>
  </si>
  <si>
    <t>-181,017.014</t>
  </si>
  <si>
    <t>-260,897.83</t>
  </si>
  <si>
    <t>-217,715.16</t>
  </si>
  <si>
    <t>Dividends Paid (Ex Special Dividends)</t>
  </si>
  <si>
    <t>-9,024.748</t>
  </si>
  <si>
    <t>-24,634.465</t>
  </si>
  <si>
    <t>-9,984.306</t>
  </si>
  <si>
    <t>-20,774.768</t>
  </si>
  <si>
    <t>-21,549.494</t>
  </si>
  <si>
    <t>-25,634.324</t>
  </si>
  <si>
    <t>-28,623.914</t>
  </si>
  <si>
    <t>-34,925.384</t>
  </si>
  <si>
    <t>-39,462.188</t>
  </si>
  <si>
    <t>-47,231.192</t>
  </si>
  <si>
    <t>Special Dividend Paid</t>
  </si>
  <si>
    <t>Long-Term Debt Issued</t>
  </si>
  <si>
    <t>9,619.67</t>
  </si>
  <si>
    <t>15,624.68</t>
  </si>
  <si>
    <t>289,553.201</t>
  </si>
  <si>
    <t>135,839.671</t>
  </si>
  <si>
    <t>76,767.793</t>
  </si>
  <si>
    <t>141,840.532</t>
  </si>
  <si>
    <t>810,325.281</t>
  </si>
  <si>
    <t>32,168.05</t>
  </si>
  <si>
    <t>164,995.874</t>
  </si>
  <si>
    <t>203,303.716</t>
  </si>
  <si>
    <t>Long-Term Debt Repaid</t>
  </si>
  <si>
    <t>-342,502.213</t>
  </si>
  <si>
    <t>-69,524.505</t>
  </si>
  <si>
    <t>-54,865.029</t>
  </si>
  <si>
    <t>-56,818.657</t>
  </si>
  <si>
    <t>-252,157.669</t>
  </si>
  <si>
    <t>-260,296.415</t>
  </si>
  <si>
    <t>-86,521.672</t>
  </si>
  <si>
    <t>-94,776.5</t>
  </si>
  <si>
    <t>Repurchase of Common Stock</t>
  </si>
  <si>
    <t>-27,010.073</t>
  </si>
  <si>
    <t>-12,776.932</t>
  </si>
  <si>
    <t>-21,479.091</t>
  </si>
  <si>
    <t>-12,282.09</t>
  </si>
  <si>
    <t>Other Financing Activities</t>
  </si>
  <si>
    <t>-8,498.88</t>
  </si>
  <si>
    <t>-19,508.847</t>
  </si>
  <si>
    <t>-14,307.694</t>
  </si>
  <si>
    <t>-6,578.475</t>
  </si>
  <si>
    <t>-11,973.478</t>
  </si>
  <si>
    <t>-19,202.539</t>
  </si>
  <si>
    <t>199,093.576</t>
  </si>
  <si>
    <t>167,372.854</t>
  </si>
  <si>
    <t>-8,118.283</t>
  </si>
  <si>
    <t>-35,866.135</t>
  </si>
  <si>
    <t>Cash from Financing</t>
  </si>
  <si>
    <t>-7,903.958</t>
  </si>
  <si>
    <t>-28,518.632</t>
  </si>
  <si>
    <t>-104,251.085</t>
  </si>
  <si>
    <t>26,184.99</t>
  </si>
  <si>
    <t>-33,099.298</t>
  </si>
  <si>
    <t>27,902.921</t>
  </si>
  <si>
    <t>728,637.276</t>
  </si>
  <si>
    <t>-95,680.894</t>
  </si>
  <si>
    <t>30,893.732</t>
  </si>
  <si>
    <t>25,429.889</t>
  </si>
  <si>
    <t>Beginning Cash (CF)</t>
  </si>
  <si>
    <t>84,195.473</t>
  </si>
  <si>
    <t>84,098.468</t>
  </si>
  <si>
    <t>108,985.463</t>
  </si>
  <si>
    <t>174,375.521</t>
  </si>
  <si>
    <t>265,856.89</t>
  </si>
  <si>
    <t>245,661.508</t>
  </si>
  <si>
    <t>Foreign Exchange Rate Adjustments</t>
  </si>
  <si>
    <t>-1,255.669</t>
  </si>
  <si>
    <t>-1,029.195</t>
  </si>
  <si>
    <t>1,627.448</t>
  </si>
  <si>
    <t>Additions / Reductions</t>
  </si>
  <si>
    <t>8,119.362</t>
  </si>
  <si>
    <t>-14,142.565</t>
  </si>
  <si>
    <t>-12,878.237</t>
  </si>
  <si>
    <t>-5,174.223</t>
  </si>
  <si>
    <t>25,321.088</t>
  </si>
  <si>
    <t>25,916.19</t>
  </si>
  <si>
    <t>64,790.155</t>
  </si>
  <si>
    <t>91,048.747</t>
  </si>
  <si>
    <t>-20,135.949</t>
  </si>
  <si>
    <t>-31,539.731</t>
  </si>
  <si>
    <t>Ending Cash (CF)</t>
  </si>
  <si>
    <t>215,749.225</t>
  </si>
  <si>
    <t>Levered Free Cash Flow</t>
  </si>
  <si>
    <t>18,783.587</t>
  </si>
  <si>
    <t>26,332.196</t>
  </si>
  <si>
    <t>93,510.602</t>
  </si>
  <si>
    <t>107,268.49</t>
  </si>
  <si>
    <t>99,793.228</t>
  </si>
  <si>
    <t>80,348.183</t>
  </si>
  <si>
    <t>79,441.618</t>
  </si>
  <si>
    <t>321,095.187</t>
  </si>
  <si>
    <t>137,915.964</t>
  </si>
  <si>
    <t>38,295.122</t>
  </si>
  <si>
    <t>Cash Interest Paid</t>
  </si>
  <si>
    <t>6,057.738</t>
  </si>
  <si>
    <t>11,612.707</t>
  </si>
  <si>
    <t>11,929.476</t>
  </si>
  <si>
    <t>15,989.376</t>
  </si>
  <si>
    <t>38,658.644</t>
  </si>
  <si>
    <t>28,381.328</t>
  </si>
  <si>
    <t>18,502.603</t>
  </si>
  <si>
    <t>32,071.014</t>
  </si>
  <si>
    <t>Valuation Ratios</t>
  </si>
  <si>
    <t>Price Close (Split Adjusted)</t>
  </si>
  <si>
    <t>Market Cap</t>
  </si>
  <si>
    <t>2,012,036.929</t>
  </si>
  <si>
    <t>2,283,228.054</t>
  </si>
  <si>
    <t>3,156,789.614</t>
  </si>
  <si>
    <t>3,370,279.92</t>
  </si>
  <si>
    <t>5,016,446.241</t>
  </si>
  <si>
    <t>7,590,792.229</t>
  </si>
  <si>
    <t>10,920,931.126</t>
  </si>
  <si>
    <t>7,331,111.899</t>
  </si>
  <si>
    <t>Total Enterprise Value (TEV)</t>
  </si>
  <si>
    <t>2,311,074.944</t>
  </si>
  <si>
    <t>2,663,226.489</t>
  </si>
  <si>
    <t>3,582,829.619</t>
  </si>
  <si>
    <t>3,881,680.777</t>
  </si>
  <si>
    <t>6,503,427.016</t>
  </si>
  <si>
    <t>8,621,193.081</t>
  </si>
  <si>
    <t>11,939,042.776</t>
  </si>
  <si>
    <t>8,630,603.582</t>
  </si>
  <si>
    <t>Enterprise Value (EV)</t>
  </si>
  <si>
    <t>NA</t>
  </si>
  <si>
    <t>11,939,042.777</t>
  </si>
  <si>
    <t>EV/EBITDA</t>
  </si>
  <si>
    <t>18.1x</t>
  </si>
  <si>
    <t>16.6x</t>
  </si>
  <si>
    <t>19.4x</t>
  </si>
  <si>
    <t>16.2x</t>
  </si>
  <si>
    <t>23.6x</t>
  </si>
  <si>
    <t>26.4x</t>
  </si>
  <si>
    <t>30.5x</t>
  </si>
  <si>
    <t>20.2x</t>
  </si>
  <si>
    <t>EV / EBIT</t>
  </si>
  <si>
    <t>26.5x</t>
  </si>
  <si>
    <t>23.2x</t>
  </si>
  <si>
    <t>27.0x</t>
  </si>
  <si>
    <t>22.4x</t>
  </si>
  <si>
    <t>34.4x</t>
  </si>
  <si>
    <t>43.6x</t>
  </si>
  <si>
    <t>44.2x</t>
  </si>
  <si>
    <t>30.7x</t>
  </si>
  <si>
    <t>EV / LTM EBITDA - CAPEX</t>
  </si>
  <si>
    <t>23.3x</t>
  </si>
  <si>
    <t>21.2x</t>
  </si>
  <si>
    <t>25.5x</t>
  </si>
  <si>
    <t>20.9x</t>
  </si>
  <si>
    <t>29.9x</t>
  </si>
  <si>
    <t>31.7x</t>
  </si>
  <si>
    <t>36.5x</t>
  </si>
  <si>
    <t>26.1x</t>
  </si>
  <si>
    <t>EV / Free Cash Flow</t>
  </si>
  <si>
    <t>NM</t>
  </si>
  <si>
    <t>178.1x</t>
  </si>
  <si>
    <t>39.2x</t>
  </si>
  <si>
    <t>36.2x</t>
  </si>
  <si>
    <t>37.0x</t>
  </si>
  <si>
    <t>1,738.5x</t>
  </si>
  <si>
    <t>35.1x</t>
  </si>
  <si>
    <t>54.8x</t>
  </si>
  <si>
    <t>90.4x</t>
  </si>
  <si>
    <t>EV / Invested Capital</t>
  </si>
  <si>
    <t>3.8x</t>
  </si>
  <si>
    <t>4.8x</t>
  </si>
  <si>
    <t>4.0x</t>
  </si>
  <si>
    <t>3.4x</t>
  </si>
  <si>
    <t>4.3x</t>
  </si>
  <si>
    <t>5.5x</t>
  </si>
  <si>
    <t>3.2x</t>
  </si>
  <si>
    <t>EV / Revenue</t>
  </si>
  <si>
    <t>1.4x</t>
  </si>
  <si>
    <t>1.7x</t>
  </si>
  <si>
    <t>1.5x</t>
  </si>
  <si>
    <t>2.2x</t>
  </si>
  <si>
    <t>2.5x</t>
  </si>
  <si>
    <t>3.0x</t>
  </si>
  <si>
    <t>1.8x</t>
  </si>
  <si>
    <t>P/E Ratio</t>
  </si>
  <si>
    <t>99.8x</t>
  </si>
  <si>
    <t>56.5x</t>
  </si>
  <si>
    <t>56.8x</t>
  </si>
  <si>
    <t>36.0x</t>
  </si>
  <si>
    <t>-15.7x</t>
  </si>
  <si>
    <t>84.7x</t>
  </si>
  <si>
    <t>68.4x</t>
  </si>
  <si>
    <t>47.6x</t>
  </si>
  <si>
    <t>Price/Book</t>
  </si>
  <si>
    <t>8.5x</t>
  </si>
  <si>
    <t>9.2x</t>
  </si>
  <si>
    <t>12.9x</t>
  </si>
  <si>
    <t>10.6x</t>
  </si>
  <si>
    <t>16.8x</t>
  </si>
  <si>
    <t>9.4x</t>
  </si>
  <si>
    <t>11.2x</t>
  </si>
  <si>
    <t>6.2x</t>
  </si>
  <si>
    <t>Price / Operating Cash Flow</t>
  </si>
  <si>
    <t>19.0x</t>
  </si>
  <si>
    <t>17.0x</t>
  </si>
  <si>
    <t>20.4x</t>
  </si>
  <si>
    <t>46.7x</t>
  </si>
  <si>
    <t>25.1x</t>
  </si>
  <si>
    <t>37.2x</t>
  </si>
  <si>
    <t>64.6x</t>
  </si>
  <si>
    <t>Price / LTM Sales</t>
  </si>
  <si>
    <t>1.2x</t>
  </si>
  <si>
    <t>1.3x</t>
  </si>
  <si>
    <t>2.7x</t>
  </si>
  <si>
    <t>Altman Z-Score</t>
  </si>
  <si>
    <t>Piotroski Score</t>
  </si>
  <si>
    <t>Dividend Per Share</t>
  </si>
  <si>
    <t>Dividend Yield</t>
  </si>
  <si>
    <t>0.0%</t>
  </si>
  <si>
    <t>Liquidity Ratios</t>
  </si>
  <si>
    <t>Profitability Ratios</t>
  </si>
  <si>
    <t>Solvency Ratios</t>
  </si>
  <si>
    <t>Efficiency Ratios</t>
  </si>
  <si>
    <t>Other Ratios</t>
  </si>
  <si>
    <t>Current ratio</t>
  </si>
  <si>
    <t>Quick Ratio</t>
  </si>
  <si>
    <t>Cash ratio</t>
  </si>
  <si>
    <t>Operating cash flow ratio</t>
  </si>
  <si>
    <t>Working capital ratio</t>
  </si>
  <si>
    <t>Return On Equity (ROE)</t>
  </si>
  <si>
    <t>Net profit margin</t>
  </si>
  <si>
    <t>Sales turnover ratio</t>
  </si>
  <si>
    <t>Return On Assets (ROA)</t>
  </si>
  <si>
    <t>EPS</t>
  </si>
  <si>
    <t>Debt-to-assets ratio</t>
  </si>
  <si>
    <t>Equity Ratio</t>
  </si>
  <si>
    <t>Debt to equity ratio</t>
  </si>
  <si>
    <t>Interest coverage ratio</t>
  </si>
  <si>
    <t>The Long-Term Debt Coverage Ratio</t>
  </si>
  <si>
    <t>Total debt to EBITDA ratio</t>
  </si>
  <si>
    <t>Cash flow to debt ratio</t>
  </si>
  <si>
    <t>Inventory turnover ratio</t>
  </si>
  <si>
    <t>Receivables turnover ratio</t>
  </si>
  <si>
    <t>Asset Turnover Ratio</t>
  </si>
  <si>
    <t>Working capital turnover ratio</t>
  </si>
  <si>
    <t>Years</t>
  </si>
  <si>
    <t>Current assets / Current liabilities</t>
  </si>
  <si>
    <t>Current assets – Inventories / Current liabilities</t>
  </si>
  <si>
    <t>Cash and Cash equivalents / Current Liabilities</t>
  </si>
  <si>
    <t>Operating cash flow / Current liabilities</t>
  </si>
  <si>
    <t>Net income / Shareholder’s equity</t>
  </si>
  <si>
    <t>Net income / Sales</t>
  </si>
  <si>
    <t>Net Sales / Average Total Assets</t>
  </si>
  <si>
    <t>Net Income / Total Assets</t>
  </si>
  <si>
    <t>(Net income - Preferred dividends) / Average common shares outstanding</t>
  </si>
  <si>
    <t>Total liabilities / Total assets</t>
  </si>
  <si>
    <t>Total Equity / Total Assets</t>
  </si>
  <si>
    <t>Total liabilities / Shareholder’s equity</t>
  </si>
  <si>
    <t>Operating income / Interest expenses</t>
  </si>
  <si>
    <t>Operating Cash Flow / Long-Term Debt Payments</t>
  </si>
  <si>
    <t>Total Debt / EBITDA</t>
  </si>
  <si>
    <t>Operating Cash Flow / Total Debt</t>
  </si>
  <si>
    <t>Cost of goods / Average inventory</t>
  </si>
  <si>
    <t>Net credit sales / Average accounts receivable</t>
  </si>
  <si>
    <t>Net Sales / Total Assets</t>
  </si>
  <si>
    <t>Net Sales / Average Working Capital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</si>
</sst>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3" x14ac:knownFonts="1">
    <font>
      <sz val="10"/>
      <color rgb="FF000000"/>
      <name val="Arial"/>
    </font>
    <font>
      <b/>
      <sz val="20"/>
      <color rgb="FF1551C3"/>
      <name val="Arial"/>
      <family val="2"/>
    </font>
    <font>
      <b/>
      <sz val="10"/>
      <color rgb="FF434343"/>
      <name val="Arial"/>
      <family val="2"/>
    </font>
    <font>
      <b/>
      <sz val="11"/>
      <color rgb="FF1551C3"/>
      <name val="Arial"/>
      <family val="2"/>
    </font>
    <font>
      <sz val="11"/>
      <name val="Arial"/>
      <family val="2"/>
    </font>
    <font>
      <sz val="10"/>
      <color rgb="FF434343"/>
      <name val="Arial"/>
      <family val="2"/>
    </font>
    <font>
      <sz val="12"/>
      <color rgb="FF000000"/>
      <name val="Arial"/>
      <family val="2"/>
    </font>
    <font>
      <b/>
      <sz val="14"/>
      <color rgb="FF000000"/>
      <name val="Arial"/>
      <family val="2"/>
    </font>
    <font>
      <b/>
      <sz val="12"/>
      <color rgb="FF000000"/>
      <name val="Arial"/>
      <family val="2"/>
    </font>
    <font>
      <b/>
      <sz val="14"/>
      <name val="Arial"/>
      <family val="2"/>
    </font>
    <font>
      <b/>
      <sz val="14"/>
      <color theme="1"/>
      <name val="Calibri"/>
      <family val="2"/>
      <scheme val="minor"/>
    </font>
    <font>
      <b/>
      <sz val="12"/>
      <color rgb="FF434343"/>
      <name val="Arial"/>
      <family val="2"/>
    </font>
    <font>
      <b/>
      <sz val="11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8F8F8"/>
        <bgColor rgb="FFF8F8F8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2" fillId="0" borderId="0" xfId="0" applyFont="1"/>
    <xf numFmtId="0" fontId="4" fillId="2" borderId="0" xfId="0" applyFont="1" applyFill="1"/>
    <xf numFmtId="0" fontId="5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/>
    <xf numFmtId="0" fontId="3" fillId="2" borderId="0" xfId="0" applyFont="1" applyFill="1"/>
    <xf numFmtId="0" fontId="4" fillId="2" borderId="0" xfId="0" applyFont="1" applyFill="1"/>
    <xf numFmtId="0" fontId="6" fillId="0" borderId="0" xfId="0" applyFont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6" fillId="4" borderId="0" xfId="0" applyFont="1" applyFill="1"/>
    <xf numFmtId="0" fontId="6" fillId="0" borderId="0" xfId="0" applyFont="1"/>
    <xf numFmtId="0" fontId="10" fillId="4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11" fillId="4" borderId="2" xfId="0" applyFont="1" applyFill="1" applyBorder="1" applyAlignment="1">
      <alignment horizontal="center" vertical="center" wrapText="1"/>
    </xf>
    <xf numFmtId="0" fontId="11" fillId="5" borderId="2" xfId="0" applyFont="1" applyFill="1" applyBorder="1" applyAlignment="1">
      <alignment horizontal="center" vertical="center" wrapText="1"/>
    </xf>
    <xf numFmtId="0" fontId="6" fillId="4" borderId="0" xfId="0" applyFont="1" applyFill="1" applyAlignment="1">
      <alignment wrapText="1"/>
    </xf>
    <xf numFmtId="0" fontId="7" fillId="6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/>
    <xf numFmtId="0" fontId="6" fillId="5" borderId="1" xfId="0" applyFont="1" applyFill="1" applyBorder="1"/>
    <xf numFmtId="0" fontId="6" fillId="4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4" fontId="8" fillId="4" borderId="1" xfId="0" applyNumberFormat="1" applyFont="1" applyFill="1" applyBorder="1" applyAlignment="1">
      <alignment horizontal="center" vertical="center"/>
    </xf>
    <xf numFmtId="164" fontId="8" fillId="4" borderId="1" xfId="0" applyNumberFormat="1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4" fontId="8" fillId="7" borderId="1" xfId="0" applyNumberFormat="1" applyFont="1" applyFill="1" applyBorder="1" applyAlignment="1">
      <alignment horizontal="center" vertical="center"/>
    </xf>
    <xf numFmtId="164" fontId="8" fillId="7" borderId="1" xfId="0" applyNumberFormat="1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6" fillId="7" borderId="0" xfId="0" applyFont="1" applyFill="1"/>
    <xf numFmtId="0" fontId="11" fillId="4" borderId="0" xfId="0" applyFont="1" applyFill="1" applyAlignment="1">
      <alignment horizontal="center" vertical="center"/>
    </xf>
    <xf numFmtId="0" fontId="5" fillId="8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590550</xdr:colOff>
      <xdr:row>55</xdr:row>
      <xdr:rowOff>66675</xdr:rowOff>
    </xdr:to>
    <xdr:sp macro="" textlink="">
      <xdr:nvSpPr>
        <xdr:cNvPr id="1025" name="Text Box 1" hidden="1">
          <a:extLst>
            <a:ext uri="{FF2B5EF4-FFF2-40B4-BE49-F238E27FC236}">
              <a16:creationId xmlns:a16="http://schemas.microsoft.com/office/drawing/2014/main" id="{FA6941CE-FC56-47BC-6411-2DD59DB6C10A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M56"/>
  <sheetViews>
    <sheetView showGridLines="0" workbookViewId="0"/>
  </sheetViews>
  <sheetFormatPr defaultColWidth="15" defaultRowHeight="15" customHeight="1" x14ac:dyDescent="0.2"/>
  <cols>
    <col min="1" max="2" width="2" customWidth="1"/>
    <col min="3" max="3" width="25" customWidth="1"/>
  </cols>
  <sheetData>
    <row r="1" spans="3:13" ht="13.5" customHeight="1" x14ac:dyDescent="0.2"/>
    <row r="2" spans="3:13" ht="33" customHeight="1" x14ac:dyDescent="0.4">
      <c r="C2" s="4" t="s">
        <v>0</v>
      </c>
      <c r="D2" s="5"/>
      <c r="E2" s="5"/>
    </row>
    <row r="3" spans="3:13" ht="12.75" x14ac:dyDescent="0.2">
      <c r="C3" s="1" t="s">
        <v>1</v>
      </c>
    </row>
    <row r="4" spans="3:13" ht="12.75" x14ac:dyDescent="0.2"/>
    <row r="5" spans="3:13" ht="12.75" x14ac:dyDescent="0.2"/>
    <row r="6" spans="3:13" x14ac:dyDescent="0.25">
      <c r="C6" s="6" t="s">
        <v>2</v>
      </c>
      <c r="D6" s="7"/>
      <c r="E6" s="2"/>
      <c r="F6" s="2"/>
      <c r="G6" s="2"/>
      <c r="H6" s="2"/>
      <c r="I6" s="2"/>
      <c r="J6" s="2"/>
      <c r="K6" s="2"/>
      <c r="L6" s="2"/>
    </row>
    <row r="7" spans="3:13" ht="12.75" x14ac:dyDescent="0.2"/>
    <row r="8" spans="3:13" ht="33" customHeight="1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9" spans="3:13" ht="12.75" x14ac:dyDescent="0.2"/>
    <row r="10" spans="3:13" ht="12.75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1" spans="3:13" ht="12.75" x14ac:dyDescent="0.2"/>
    <row r="12" spans="3:13" ht="12.75" x14ac:dyDescent="0.2">
      <c r="C12" s="3" t="s">
        <v>25</v>
      </c>
      <c r="D12" s="3" t="s">
        <v>26</v>
      </c>
      <c r="E12" s="3" t="s">
        <v>27</v>
      </c>
      <c r="F12" s="3" t="s">
        <v>28</v>
      </c>
      <c r="G12" s="3" t="s">
        <v>29</v>
      </c>
      <c r="H12" s="3" t="s">
        <v>30</v>
      </c>
      <c r="I12" s="3" t="s">
        <v>31</v>
      </c>
      <c r="J12" s="3" t="s">
        <v>32</v>
      </c>
      <c r="K12" s="3" t="s">
        <v>33</v>
      </c>
      <c r="L12" s="3" t="s">
        <v>34</v>
      </c>
      <c r="M12" s="3" t="s">
        <v>35</v>
      </c>
    </row>
    <row r="13" spans="3:13" ht="12.75" x14ac:dyDescent="0.2">
      <c r="C13" s="3" t="s">
        <v>36</v>
      </c>
      <c r="D13" s="3" t="s">
        <v>37</v>
      </c>
      <c r="E13" s="3" t="s">
        <v>37</v>
      </c>
      <c r="F13" s="3" t="s">
        <v>37</v>
      </c>
      <c r="G13" s="3" t="s">
        <v>37</v>
      </c>
      <c r="H13" s="3" t="s">
        <v>37</v>
      </c>
      <c r="I13" s="3" t="s">
        <v>37</v>
      </c>
      <c r="J13" s="3" t="s">
        <v>37</v>
      </c>
      <c r="K13" s="3" t="s">
        <v>37</v>
      </c>
      <c r="L13" s="3" t="s">
        <v>37</v>
      </c>
      <c r="M13" s="3" t="s">
        <v>37</v>
      </c>
    </row>
    <row r="14" spans="3:13" ht="12.75" x14ac:dyDescent="0.2">
      <c r="C14" s="3" t="s">
        <v>38</v>
      </c>
      <c r="D14" s="3" t="s">
        <v>39</v>
      </c>
      <c r="E14" s="3" t="s">
        <v>40</v>
      </c>
      <c r="F14" s="3" t="s">
        <v>41</v>
      </c>
      <c r="G14" s="3" t="s">
        <v>42</v>
      </c>
      <c r="H14" s="3" t="s">
        <v>43</v>
      </c>
      <c r="I14" s="3" t="s">
        <v>44</v>
      </c>
      <c r="J14" s="3" t="s">
        <v>45</v>
      </c>
      <c r="K14" s="3" t="s">
        <v>46</v>
      </c>
      <c r="L14" s="3" t="s">
        <v>47</v>
      </c>
      <c r="M14" s="3" t="s">
        <v>48</v>
      </c>
    </row>
    <row r="15" spans="3:13" ht="12.75" x14ac:dyDescent="0.2">
      <c r="C15" s="3" t="s">
        <v>49</v>
      </c>
      <c r="D15" s="3" t="s">
        <v>50</v>
      </c>
      <c r="E15" s="3" t="s">
        <v>51</v>
      </c>
      <c r="F15" s="3" t="s">
        <v>52</v>
      </c>
      <c r="G15" s="3" t="s">
        <v>53</v>
      </c>
      <c r="H15" s="3" t="s">
        <v>54</v>
      </c>
      <c r="I15" s="3" t="s">
        <v>55</v>
      </c>
      <c r="J15" s="3" t="s">
        <v>56</v>
      </c>
      <c r="K15" s="3" t="s">
        <v>57</v>
      </c>
      <c r="L15" s="3" t="s">
        <v>58</v>
      </c>
      <c r="M15" s="3" t="s">
        <v>59</v>
      </c>
    </row>
    <row r="16" spans="3:13" ht="12.75" x14ac:dyDescent="0.2">
      <c r="C16" s="3" t="s">
        <v>60</v>
      </c>
      <c r="D16" s="3" t="s">
        <v>61</v>
      </c>
      <c r="E16" s="3" t="s">
        <v>62</v>
      </c>
      <c r="F16" s="3" t="s">
        <v>63</v>
      </c>
      <c r="G16" s="3" t="s">
        <v>64</v>
      </c>
      <c r="H16" s="3" t="s">
        <v>65</v>
      </c>
      <c r="I16" s="3" t="s">
        <v>66</v>
      </c>
      <c r="J16" s="3" t="s">
        <v>67</v>
      </c>
      <c r="K16" s="3" t="s">
        <v>68</v>
      </c>
      <c r="L16" s="3" t="s">
        <v>69</v>
      </c>
      <c r="M16" s="3" t="s">
        <v>70</v>
      </c>
    </row>
    <row r="17" spans="3:13" ht="12.75" x14ac:dyDescent="0.2">
      <c r="C17" s="3" t="s">
        <v>71</v>
      </c>
      <c r="D17" s="3" t="s">
        <v>72</v>
      </c>
      <c r="E17" s="3" t="s">
        <v>73</v>
      </c>
      <c r="F17" s="3" t="s">
        <v>74</v>
      </c>
      <c r="G17" s="3" t="s">
        <v>75</v>
      </c>
      <c r="H17" s="3" t="s">
        <v>76</v>
      </c>
      <c r="I17" s="3" t="s">
        <v>77</v>
      </c>
      <c r="J17" s="3" t="s">
        <v>78</v>
      </c>
      <c r="K17" s="3" t="s">
        <v>79</v>
      </c>
      <c r="L17" s="3" t="s">
        <v>80</v>
      </c>
      <c r="M17" s="3" t="s">
        <v>81</v>
      </c>
    </row>
    <row r="18" spans="3:13" ht="12.75" x14ac:dyDescent="0.2">
      <c r="C18" s="3" t="s">
        <v>82</v>
      </c>
      <c r="D18" s="3" t="s">
        <v>83</v>
      </c>
      <c r="E18" s="3" t="s">
        <v>84</v>
      </c>
      <c r="F18" s="3" t="s">
        <v>85</v>
      </c>
      <c r="G18" s="3" t="s">
        <v>86</v>
      </c>
      <c r="H18" s="3" t="s">
        <v>87</v>
      </c>
      <c r="I18" s="3" t="s">
        <v>88</v>
      </c>
      <c r="J18" s="3" t="s">
        <v>89</v>
      </c>
      <c r="K18" s="3" t="s">
        <v>90</v>
      </c>
      <c r="L18" s="3" t="s">
        <v>91</v>
      </c>
      <c r="M18" s="3" t="s">
        <v>92</v>
      </c>
    </row>
    <row r="19" spans="3:13" ht="12.75" x14ac:dyDescent="0.2"/>
    <row r="20" spans="3:13" ht="12.75" x14ac:dyDescent="0.2">
      <c r="C20" s="3" t="s">
        <v>93</v>
      </c>
      <c r="D20" s="3" t="s">
        <v>94</v>
      </c>
      <c r="E20" s="3" t="s">
        <v>95</v>
      </c>
      <c r="F20" s="3" t="s">
        <v>96</v>
      </c>
      <c r="G20" s="3" t="s">
        <v>97</v>
      </c>
      <c r="H20" s="3" t="s">
        <v>98</v>
      </c>
      <c r="I20" s="3" t="s">
        <v>99</v>
      </c>
      <c r="J20" s="3" t="s">
        <v>100</v>
      </c>
      <c r="K20" s="3" t="s">
        <v>101</v>
      </c>
      <c r="L20" s="3" t="s">
        <v>102</v>
      </c>
      <c r="M20" s="3" t="s">
        <v>103</v>
      </c>
    </row>
    <row r="21" spans="3:13" ht="12.75" x14ac:dyDescent="0.2">
      <c r="C21" s="3" t="s">
        <v>104</v>
      </c>
      <c r="D21" s="3" t="s">
        <v>37</v>
      </c>
      <c r="E21" s="3" t="s">
        <v>37</v>
      </c>
      <c r="F21" s="3" t="s">
        <v>37</v>
      </c>
      <c r="G21" s="3" t="s">
        <v>37</v>
      </c>
      <c r="H21" s="3" t="s">
        <v>37</v>
      </c>
      <c r="I21" s="3" t="s">
        <v>37</v>
      </c>
      <c r="J21" s="3" t="s">
        <v>37</v>
      </c>
      <c r="K21" s="3" t="s">
        <v>37</v>
      </c>
      <c r="L21" s="3" t="s">
        <v>37</v>
      </c>
      <c r="M21" s="3" t="s">
        <v>37</v>
      </c>
    </row>
    <row r="22" spans="3:13" ht="12.75" x14ac:dyDescent="0.2">
      <c r="C22" s="3" t="s">
        <v>105</v>
      </c>
      <c r="D22" s="3" t="s">
        <v>37</v>
      </c>
      <c r="E22" s="3" t="s">
        <v>37</v>
      </c>
      <c r="F22" s="3" t="s">
        <v>37</v>
      </c>
      <c r="G22" s="3" t="s">
        <v>37</v>
      </c>
      <c r="H22" s="3" t="s">
        <v>37</v>
      </c>
      <c r="I22" s="3" t="s">
        <v>37</v>
      </c>
      <c r="J22" s="3" t="s">
        <v>37</v>
      </c>
      <c r="K22" s="3" t="s">
        <v>37</v>
      </c>
      <c r="L22" s="3" t="s">
        <v>37</v>
      </c>
      <c r="M22" s="3" t="s">
        <v>37</v>
      </c>
    </row>
    <row r="23" spans="3:13" ht="12.75" x14ac:dyDescent="0.2">
      <c r="C23" s="3" t="s">
        <v>106</v>
      </c>
      <c r="D23" s="3" t="s">
        <v>37</v>
      </c>
      <c r="E23" s="3" t="s">
        <v>37</v>
      </c>
      <c r="F23" s="3" t="s">
        <v>37</v>
      </c>
      <c r="G23" s="3" t="s">
        <v>37</v>
      </c>
      <c r="H23" s="3" t="s">
        <v>37</v>
      </c>
      <c r="I23" s="3" t="s">
        <v>37</v>
      </c>
      <c r="J23" s="3" t="s">
        <v>37</v>
      </c>
      <c r="K23" s="3" t="s">
        <v>37</v>
      </c>
      <c r="L23" s="3" t="s">
        <v>37</v>
      </c>
      <c r="M23" s="3" t="s">
        <v>37</v>
      </c>
    </row>
    <row r="24" spans="3:13" ht="12.75" x14ac:dyDescent="0.2">
      <c r="C24" s="3" t="s">
        <v>107</v>
      </c>
      <c r="D24" s="3" t="s">
        <v>108</v>
      </c>
      <c r="E24" s="3" t="s">
        <v>109</v>
      </c>
      <c r="F24" s="3" t="s">
        <v>110</v>
      </c>
      <c r="G24" s="3" t="s">
        <v>111</v>
      </c>
      <c r="H24" s="3" t="s">
        <v>112</v>
      </c>
      <c r="I24" s="3" t="s">
        <v>113</v>
      </c>
      <c r="J24" s="3" t="s">
        <v>114</v>
      </c>
      <c r="K24" s="3" t="s">
        <v>115</v>
      </c>
      <c r="L24" s="3" t="s">
        <v>116</v>
      </c>
      <c r="M24" s="3" t="s">
        <v>117</v>
      </c>
    </row>
    <row r="25" spans="3:13" ht="12.75" x14ac:dyDescent="0.2">
      <c r="C25" s="3" t="s">
        <v>118</v>
      </c>
      <c r="D25" s="3" t="s">
        <v>119</v>
      </c>
      <c r="E25" s="3" t="s">
        <v>120</v>
      </c>
      <c r="F25" s="3" t="s">
        <v>121</v>
      </c>
      <c r="G25" s="3" t="s">
        <v>122</v>
      </c>
      <c r="H25" s="3" t="s">
        <v>123</v>
      </c>
      <c r="I25" s="3" t="s">
        <v>124</v>
      </c>
      <c r="J25" s="3" t="s">
        <v>125</v>
      </c>
      <c r="K25" s="3" t="s">
        <v>126</v>
      </c>
      <c r="L25" s="3" t="s">
        <v>127</v>
      </c>
      <c r="M25" s="3" t="s">
        <v>128</v>
      </c>
    </row>
    <row r="26" spans="3:13" ht="12.75" x14ac:dyDescent="0.2">
      <c r="C26" s="3" t="s">
        <v>129</v>
      </c>
      <c r="D26" s="3" t="s">
        <v>130</v>
      </c>
      <c r="E26" s="3" t="s">
        <v>131</v>
      </c>
      <c r="F26" s="3" t="s">
        <v>132</v>
      </c>
      <c r="G26" s="3" t="s">
        <v>133</v>
      </c>
      <c r="H26" s="3" t="s">
        <v>134</v>
      </c>
      <c r="I26" s="3" t="s">
        <v>135</v>
      </c>
      <c r="J26" s="3" t="s">
        <v>136</v>
      </c>
      <c r="K26" s="3" t="s">
        <v>137</v>
      </c>
      <c r="L26" s="3" t="s">
        <v>138</v>
      </c>
      <c r="M26" s="3" t="s">
        <v>139</v>
      </c>
    </row>
    <row r="27" spans="3:13" ht="12.75" x14ac:dyDescent="0.2">
      <c r="C27" s="3" t="s">
        <v>140</v>
      </c>
      <c r="D27" s="3" t="s">
        <v>141</v>
      </c>
      <c r="E27" s="3" t="s">
        <v>142</v>
      </c>
      <c r="F27" s="3" t="s">
        <v>143</v>
      </c>
      <c r="G27" s="3" t="s">
        <v>144</v>
      </c>
      <c r="H27" s="3" t="s">
        <v>145</v>
      </c>
      <c r="I27" s="3" t="s">
        <v>146</v>
      </c>
      <c r="J27" s="3" t="s">
        <v>147</v>
      </c>
      <c r="K27" s="3" t="s">
        <v>148</v>
      </c>
      <c r="L27" s="3" t="s">
        <v>149</v>
      </c>
      <c r="M27" s="3" t="s">
        <v>150</v>
      </c>
    </row>
    <row r="28" spans="3:13" ht="12.75" x14ac:dyDescent="0.2"/>
    <row r="29" spans="3:13" ht="12.75" x14ac:dyDescent="0.2">
      <c r="C29" s="3" t="s">
        <v>151</v>
      </c>
      <c r="D29" s="3" t="s">
        <v>152</v>
      </c>
      <c r="E29" s="3" t="s">
        <v>153</v>
      </c>
      <c r="F29" s="3" t="s">
        <v>154</v>
      </c>
      <c r="G29" s="3" t="s">
        <v>155</v>
      </c>
      <c r="H29" s="3" t="s">
        <v>156</v>
      </c>
      <c r="I29" s="3" t="s">
        <v>157</v>
      </c>
      <c r="J29" s="3" t="s">
        <v>158</v>
      </c>
      <c r="K29" s="3" t="s">
        <v>159</v>
      </c>
      <c r="L29" s="3" t="s">
        <v>160</v>
      </c>
      <c r="M29" s="3" t="s">
        <v>161</v>
      </c>
    </row>
    <row r="30" spans="3:13" ht="12.75" x14ac:dyDescent="0.2">
      <c r="C30" s="3" t="s">
        <v>162</v>
      </c>
      <c r="D30" s="3" t="s">
        <v>163</v>
      </c>
      <c r="E30" s="3" t="s">
        <v>164</v>
      </c>
      <c r="F30" s="3" t="s">
        <v>165</v>
      </c>
      <c r="G30" s="3" t="s">
        <v>166</v>
      </c>
      <c r="H30" s="3" t="s">
        <v>167</v>
      </c>
      <c r="I30" s="3" t="s">
        <v>168</v>
      </c>
      <c r="J30" s="3" t="s">
        <v>169</v>
      </c>
      <c r="K30" s="3" t="s">
        <v>170</v>
      </c>
      <c r="L30" s="3" t="s">
        <v>171</v>
      </c>
      <c r="M30" s="3" t="s">
        <v>172</v>
      </c>
    </row>
    <row r="31" spans="3:13" ht="12.75" x14ac:dyDescent="0.2">
      <c r="C31" s="3" t="s">
        <v>173</v>
      </c>
      <c r="D31" s="3" t="s">
        <v>37</v>
      </c>
      <c r="E31" s="3" t="s">
        <v>37</v>
      </c>
      <c r="F31" s="3" t="s">
        <v>37</v>
      </c>
      <c r="G31" s="3" t="s">
        <v>37</v>
      </c>
      <c r="H31" s="3" t="s">
        <v>37</v>
      </c>
      <c r="I31" s="3" t="s">
        <v>37</v>
      </c>
      <c r="J31" s="3" t="s">
        <v>37</v>
      </c>
      <c r="K31" s="3" t="s">
        <v>37</v>
      </c>
      <c r="L31" s="3" t="s">
        <v>37</v>
      </c>
      <c r="M31" s="3" t="s">
        <v>37</v>
      </c>
    </row>
    <row r="32" spans="3:13" ht="12.75" x14ac:dyDescent="0.2">
      <c r="C32" s="3" t="s">
        <v>174</v>
      </c>
      <c r="D32" s="3" t="s">
        <v>175</v>
      </c>
      <c r="E32" s="3" t="s">
        <v>176</v>
      </c>
      <c r="F32" s="3" t="s">
        <v>177</v>
      </c>
      <c r="G32" s="3" t="s">
        <v>178</v>
      </c>
      <c r="H32" s="3" t="s">
        <v>179</v>
      </c>
      <c r="I32" s="3" t="s">
        <v>180</v>
      </c>
      <c r="J32" s="3" t="s">
        <v>181</v>
      </c>
      <c r="K32" s="3" t="s">
        <v>182</v>
      </c>
      <c r="L32" s="3" t="s">
        <v>183</v>
      </c>
      <c r="M32" s="3" t="s">
        <v>184</v>
      </c>
    </row>
    <row r="33" spans="3:13" ht="12.75" x14ac:dyDescent="0.2">
      <c r="C33" s="3" t="s">
        <v>185</v>
      </c>
      <c r="D33" s="3" t="s">
        <v>37</v>
      </c>
      <c r="E33" s="3" t="s">
        <v>37</v>
      </c>
      <c r="F33" s="3" t="s">
        <v>37</v>
      </c>
      <c r="G33" s="3" t="s">
        <v>37</v>
      </c>
      <c r="H33" s="3" t="s">
        <v>37</v>
      </c>
      <c r="I33" s="3" t="s">
        <v>37</v>
      </c>
      <c r="J33" s="3" t="s">
        <v>186</v>
      </c>
      <c r="K33" s="3" t="s">
        <v>187</v>
      </c>
      <c r="L33" s="3" t="s">
        <v>188</v>
      </c>
      <c r="M33" s="3" t="s">
        <v>189</v>
      </c>
    </row>
    <row r="34" spans="3:13" ht="12.75" x14ac:dyDescent="0.2">
      <c r="C34" s="3" t="s">
        <v>190</v>
      </c>
      <c r="D34" s="3" t="s">
        <v>191</v>
      </c>
      <c r="E34" s="3" t="s">
        <v>192</v>
      </c>
      <c r="F34" s="3" t="s">
        <v>193</v>
      </c>
      <c r="G34" s="3" t="s">
        <v>194</v>
      </c>
      <c r="H34" s="3" t="s">
        <v>195</v>
      </c>
      <c r="I34" s="3" t="s">
        <v>196</v>
      </c>
      <c r="J34" s="3" t="s">
        <v>197</v>
      </c>
      <c r="K34" s="3" t="s">
        <v>198</v>
      </c>
      <c r="L34" s="3" t="s">
        <v>199</v>
      </c>
      <c r="M34" s="3" t="s">
        <v>200</v>
      </c>
    </row>
    <row r="35" spans="3:13" ht="12.75" x14ac:dyDescent="0.2">
      <c r="C35" s="3" t="s">
        <v>201</v>
      </c>
      <c r="D35" s="3" t="s">
        <v>202</v>
      </c>
      <c r="E35" s="3" t="s">
        <v>203</v>
      </c>
      <c r="F35" s="3" t="s">
        <v>204</v>
      </c>
      <c r="G35" s="3" t="s">
        <v>205</v>
      </c>
      <c r="H35" s="3" t="s">
        <v>206</v>
      </c>
      <c r="I35" s="3" t="s">
        <v>207</v>
      </c>
      <c r="J35" s="3" t="s">
        <v>208</v>
      </c>
      <c r="K35" s="3" t="s">
        <v>209</v>
      </c>
      <c r="L35" s="3" t="s">
        <v>210</v>
      </c>
      <c r="M35" s="3" t="s">
        <v>211</v>
      </c>
    </row>
    <row r="36" spans="3:13" ht="12.75" x14ac:dyDescent="0.2"/>
    <row r="37" spans="3:13" ht="12.75" x14ac:dyDescent="0.2">
      <c r="C37" s="3" t="s">
        <v>212</v>
      </c>
      <c r="D37" s="3" t="s">
        <v>213</v>
      </c>
      <c r="E37" s="3" t="s">
        <v>214</v>
      </c>
      <c r="F37" s="3" t="s">
        <v>215</v>
      </c>
      <c r="G37" s="3" t="s">
        <v>216</v>
      </c>
      <c r="H37" s="3" t="s">
        <v>217</v>
      </c>
      <c r="I37" s="3" t="s">
        <v>218</v>
      </c>
      <c r="J37" s="3" t="s">
        <v>219</v>
      </c>
      <c r="K37" s="3" t="s">
        <v>220</v>
      </c>
      <c r="L37" s="3" t="s">
        <v>221</v>
      </c>
      <c r="M37" s="3" t="s">
        <v>222</v>
      </c>
    </row>
    <row r="38" spans="3:13" ht="12.75" x14ac:dyDescent="0.2">
      <c r="C38" s="3" t="s">
        <v>223</v>
      </c>
      <c r="D38" s="3" t="s">
        <v>37</v>
      </c>
      <c r="E38" s="3" t="s">
        <v>37</v>
      </c>
      <c r="F38" s="3" t="s">
        <v>37</v>
      </c>
      <c r="G38" s="3" t="s">
        <v>37</v>
      </c>
      <c r="H38" s="3" t="s">
        <v>37</v>
      </c>
      <c r="I38" s="3" t="s">
        <v>37</v>
      </c>
      <c r="J38" s="3" t="s">
        <v>224</v>
      </c>
      <c r="K38" s="3" t="s">
        <v>225</v>
      </c>
      <c r="L38" s="3" t="s">
        <v>226</v>
      </c>
      <c r="M38" s="3" t="s">
        <v>227</v>
      </c>
    </row>
    <row r="39" spans="3:13" ht="12.75" x14ac:dyDescent="0.2">
      <c r="C39" s="3" t="s">
        <v>228</v>
      </c>
      <c r="D39" s="3" t="s">
        <v>229</v>
      </c>
      <c r="E39" s="3" t="s">
        <v>230</v>
      </c>
      <c r="F39" s="3" t="s">
        <v>231</v>
      </c>
      <c r="G39" s="3" t="s">
        <v>232</v>
      </c>
      <c r="H39" s="3" t="s">
        <v>233</v>
      </c>
      <c r="I39" s="3" t="s">
        <v>234</v>
      </c>
      <c r="J39" s="3" t="s">
        <v>235</v>
      </c>
      <c r="K39" s="3" t="s">
        <v>236</v>
      </c>
      <c r="L39" s="3" t="s">
        <v>237</v>
      </c>
      <c r="M39" s="3" t="s">
        <v>238</v>
      </c>
    </row>
    <row r="40" spans="3:13" ht="12.75" x14ac:dyDescent="0.2">
      <c r="C40" s="3" t="s">
        <v>239</v>
      </c>
      <c r="D40" s="3" t="s">
        <v>240</v>
      </c>
      <c r="E40" s="3" t="s">
        <v>241</v>
      </c>
      <c r="F40" s="3" t="s">
        <v>242</v>
      </c>
      <c r="G40" s="3" t="s">
        <v>243</v>
      </c>
      <c r="H40" s="3" t="s">
        <v>244</v>
      </c>
      <c r="I40" s="3" t="s">
        <v>245</v>
      </c>
      <c r="J40" s="3" t="s">
        <v>246</v>
      </c>
      <c r="K40" s="3" t="s">
        <v>247</v>
      </c>
      <c r="L40" s="3" t="s">
        <v>248</v>
      </c>
      <c r="M40" s="3" t="s">
        <v>249</v>
      </c>
    </row>
    <row r="41" spans="3:13" ht="12.75" x14ac:dyDescent="0.2"/>
    <row r="42" spans="3:13" ht="12.75" x14ac:dyDescent="0.2">
      <c r="C42" s="3" t="s">
        <v>250</v>
      </c>
      <c r="D42" s="3" t="s">
        <v>251</v>
      </c>
      <c r="E42" s="3" t="s">
        <v>252</v>
      </c>
      <c r="F42" s="3" t="s">
        <v>253</v>
      </c>
      <c r="G42" s="3" t="s">
        <v>254</v>
      </c>
      <c r="H42" s="3" t="s">
        <v>255</v>
      </c>
      <c r="I42" s="3" t="s">
        <v>256</v>
      </c>
      <c r="J42" s="3" t="s">
        <v>257</v>
      </c>
      <c r="K42" s="3" t="s">
        <v>258</v>
      </c>
      <c r="L42" s="3" t="s">
        <v>259</v>
      </c>
      <c r="M42" s="3" t="s">
        <v>260</v>
      </c>
    </row>
    <row r="43" spans="3:13" ht="12.75" x14ac:dyDescent="0.2">
      <c r="C43" s="3" t="s">
        <v>261</v>
      </c>
      <c r="D43" s="3" t="s">
        <v>37</v>
      </c>
      <c r="E43" s="3" t="s">
        <v>37</v>
      </c>
      <c r="F43" s="3" t="s">
        <v>262</v>
      </c>
      <c r="G43" s="3" t="s">
        <v>263</v>
      </c>
      <c r="H43" s="3" t="s">
        <v>264</v>
      </c>
      <c r="I43" s="3" t="s">
        <v>265</v>
      </c>
      <c r="J43" s="3" t="s">
        <v>266</v>
      </c>
      <c r="K43" s="3" t="s">
        <v>267</v>
      </c>
      <c r="L43" s="3" t="s">
        <v>268</v>
      </c>
      <c r="M43" s="3" t="s">
        <v>269</v>
      </c>
    </row>
    <row r="44" spans="3:13" ht="12.75" x14ac:dyDescent="0.2">
      <c r="C44" s="3" t="s">
        <v>270</v>
      </c>
      <c r="D44" s="3" t="s">
        <v>37</v>
      </c>
      <c r="E44" s="3" t="s">
        <v>37</v>
      </c>
      <c r="F44" s="3" t="s">
        <v>271</v>
      </c>
      <c r="G44" s="3" t="s">
        <v>272</v>
      </c>
      <c r="H44" s="3" t="s">
        <v>273</v>
      </c>
      <c r="I44" s="3" t="s">
        <v>274</v>
      </c>
      <c r="J44" s="3" t="s">
        <v>275</v>
      </c>
      <c r="K44" s="3" t="s">
        <v>276</v>
      </c>
      <c r="L44" s="3" t="s">
        <v>277</v>
      </c>
      <c r="M44" s="3" t="s">
        <v>278</v>
      </c>
    </row>
    <row r="45" spans="3:13" ht="12.75" x14ac:dyDescent="0.2">
      <c r="C45" s="3" t="s">
        <v>279</v>
      </c>
      <c r="D45" s="3" t="s">
        <v>37</v>
      </c>
      <c r="E45" s="3" t="s">
        <v>37</v>
      </c>
      <c r="F45" s="3" t="s">
        <v>37</v>
      </c>
      <c r="G45" s="3" t="s">
        <v>37</v>
      </c>
      <c r="H45" s="3" t="s">
        <v>37</v>
      </c>
      <c r="I45" s="3" t="s">
        <v>37</v>
      </c>
      <c r="J45" s="3" t="s">
        <v>37</v>
      </c>
      <c r="K45" s="3" t="s">
        <v>37</v>
      </c>
      <c r="L45" s="3" t="s">
        <v>37</v>
      </c>
      <c r="M45" s="3" t="s">
        <v>37</v>
      </c>
    </row>
    <row r="46" spans="3:13" ht="12.75" x14ac:dyDescent="0.2">
      <c r="C46" s="3" t="s">
        <v>280</v>
      </c>
      <c r="D46" s="3" t="s">
        <v>281</v>
      </c>
      <c r="E46" s="3" t="s">
        <v>282</v>
      </c>
      <c r="F46" s="3" t="s">
        <v>283</v>
      </c>
      <c r="G46" s="3" t="s">
        <v>284</v>
      </c>
      <c r="H46" s="3">
        <v>-618.53700000000003</v>
      </c>
      <c r="I46" s="3" t="s">
        <v>285</v>
      </c>
      <c r="J46" s="3">
        <v>-592.11099999999999</v>
      </c>
      <c r="K46" s="3" t="s">
        <v>286</v>
      </c>
      <c r="L46" s="3" t="s">
        <v>287</v>
      </c>
      <c r="M46" s="3" t="s">
        <v>288</v>
      </c>
    </row>
    <row r="47" spans="3:13" ht="12.75" x14ac:dyDescent="0.2">
      <c r="C47" s="3" t="s">
        <v>289</v>
      </c>
      <c r="D47" s="3" t="s">
        <v>290</v>
      </c>
      <c r="E47" s="3" t="s">
        <v>291</v>
      </c>
      <c r="F47" s="3" t="s">
        <v>292</v>
      </c>
      <c r="G47" s="3" t="s">
        <v>293</v>
      </c>
      <c r="H47" s="3" t="s">
        <v>294</v>
      </c>
      <c r="I47" s="3" t="s">
        <v>295</v>
      </c>
      <c r="J47" s="3" t="s">
        <v>296</v>
      </c>
      <c r="K47" s="3" t="s">
        <v>297</v>
      </c>
      <c r="L47" s="3" t="s">
        <v>298</v>
      </c>
      <c r="M47" s="3" t="s">
        <v>299</v>
      </c>
    </row>
    <row r="48" spans="3:13" ht="12.75" x14ac:dyDescent="0.2">
      <c r="C48" s="3" t="s">
        <v>300</v>
      </c>
      <c r="D48" s="3" t="s">
        <v>37</v>
      </c>
      <c r="E48" s="3" t="s">
        <v>37</v>
      </c>
      <c r="F48" s="3" t="s">
        <v>37</v>
      </c>
      <c r="G48" s="3" t="s">
        <v>37</v>
      </c>
      <c r="H48" s="3" t="s">
        <v>37</v>
      </c>
      <c r="I48" s="3" t="s">
        <v>37</v>
      </c>
      <c r="J48" s="3" t="s">
        <v>37</v>
      </c>
      <c r="K48" s="3" t="s">
        <v>37</v>
      </c>
      <c r="L48" s="3" t="s">
        <v>37</v>
      </c>
      <c r="M48" s="3" t="s">
        <v>37</v>
      </c>
    </row>
    <row r="49" spans="3:13" ht="12.75" x14ac:dyDescent="0.2">
      <c r="C49" s="3" t="s">
        <v>301</v>
      </c>
      <c r="D49" s="3" t="s">
        <v>302</v>
      </c>
      <c r="E49" s="3" t="s">
        <v>303</v>
      </c>
      <c r="F49" s="3" t="s">
        <v>304</v>
      </c>
      <c r="G49" s="3" t="s">
        <v>305</v>
      </c>
      <c r="H49" s="3" t="s">
        <v>306</v>
      </c>
      <c r="I49" s="3" t="s">
        <v>307</v>
      </c>
      <c r="J49" s="3" t="s">
        <v>308</v>
      </c>
      <c r="K49" s="3" t="s">
        <v>309</v>
      </c>
      <c r="L49" s="3" t="s">
        <v>310</v>
      </c>
      <c r="M49" s="3" t="s">
        <v>311</v>
      </c>
    </row>
    <row r="50" spans="3:13" ht="12.75" x14ac:dyDescent="0.2">
      <c r="C50" s="3" t="s">
        <v>312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</row>
    <row r="51" spans="3:13" ht="12.75" x14ac:dyDescent="0.2">
      <c r="C51" s="3" t="s">
        <v>313</v>
      </c>
      <c r="D51" s="3" t="s">
        <v>314</v>
      </c>
      <c r="E51" s="3" t="s">
        <v>315</v>
      </c>
      <c r="F51" s="3" t="s">
        <v>316</v>
      </c>
      <c r="G51" s="3" t="s">
        <v>317</v>
      </c>
      <c r="H51" s="3" t="s">
        <v>318</v>
      </c>
      <c r="I51" s="3" t="s">
        <v>319</v>
      </c>
      <c r="J51" s="3" t="s">
        <v>320</v>
      </c>
      <c r="K51" s="3" t="s">
        <v>321</v>
      </c>
      <c r="L51" s="3" t="s">
        <v>322</v>
      </c>
      <c r="M51" s="3" t="s">
        <v>323</v>
      </c>
    </row>
    <row r="52" spans="3:13" ht="12.75" x14ac:dyDescent="0.2"/>
    <row r="53" spans="3:13" ht="12.75" x14ac:dyDescent="0.2">
      <c r="C53" s="3" t="s">
        <v>324</v>
      </c>
      <c r="D53" s="3" t="s">
        <v>141</v>
      </c>
      <c r="E53" s="3" t="s">
        <v>142</v>
      </c>
      <c r="F53" s="3" t="s">
        <v>143</v>
      </c>
      <c r="G53" s="3" t="s">
        <v>144</v>
      </c>
      <c r="H53" s="3" t="s">
        <v>145</v>
      </c>
      <c r="I53" s="3" t="s">
        <v>146</v>
      </c>
      <c r="J53" s="3" t="s">
        <v>147</v>
      </c>
      <c r="K53" s="3" t="s">
        <v>148</v>
      </c>
      <c r="L53" s="3" t="s">
        <v>149</v>
      </c>
      <c r="M53" s="3" t="s">
        <v>150</v>
      </c>
    </row>
    <row r="54" spans="3:13" ht="12.75" x14ac:dyDescent="0.2"/>
    <row r="55" spans="3:13" ht="12.75" x14ac:dyDescent="0.2">
      <c r="C55" s="3" t="s">
        <v>325</v>
      </c>
      <c r="D55" s="3" t="s">
        <v>26</v>
      </c>
      <c r="E55" s="3" t="s">
        <v>27</v>
      </c>
      <c r="F55" s="3" t="s">
        <v>28</v>
      </c>
      <c r="G55" s="3" t="s">
        <v>29</v>
      </c>
      <c r="H55" s="3" t="s">
        <v>30</v>
      </c>
      <c r="I55" s="3" t="s">
        <v>31</v>
      </c>
      <c r="J55" s="3" t="s">
        <v>32</v>
      </c>
      <c r="K55" s="3" t="s">
        <v>33</v>
      </c>
      <c r="L55" s="3" t="s">
        <v>34</v>
      </c>
      <c r="M55" s="3" t="s">
        <v>35</v>
      </c>
    </row>
    <row r="56" spans="3:13" ht="12.75" x14ac:dyDescent="0.2">
      <c r="C56" s="3" t="s">
        <v>326</v>
      </c>
      <c r="D56" s="3" t="s">
        <v>327</v>
      </c>
      <c r="E56" s="3" t="s">
        <v>328</v>
      </c>
      <c r="F56" s="3" t="s">
        <v>329</v>
      </c>
      <c r="G56" s="3" t="s">
        <v>330</v>
      </c>
      <c r="H56" s="3" t="s">
        <v>331</v>
      </c>
      <c r="I56" s="3" t="s">
        <v>332</v>
      </c>
      <c r="J56" s="3" t="s">
        <v>333</v>
      </c>
      <c r="K56" s="3" t="s">
        <v>334</v>
      </c>
      <c r="L56" s="3" t="s">
        <v>335</v>
      </c>
      <c r="M56" s="3" t="s">
        <v>336</v>
      </c>
    </row>
  </sheetData>
  <mergeCells count="2">
    <mergeCell ref="C2:E2"/>
    <mergeCell ref="C6:D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716DB-583D-4D7F-BE94-1359F6CE3385}">
  <dimension ref="C1:M48"/>
  <sheetViews>
    <sheetView workbookViewId="0">
      <selection activeCell="A21" sqref="A21:XFD21"/>
    </sheetView>
  </sheetViews>
  <sheetFormatPr defaultColWidth="15" defaultRowHeight="12.75" x14ac:dyDescent="0.2"/>
  <cols>
    <col min="1" max="2" width="2" customWidth="1"/>
    <col min="3" max="3" width="25" customWidth="1"/>
  </cols>
  <sheetData>
    <row r="1" spans="3:13" ht="13.5" customHeight="1" x14ac:dyDescent="0.2"/>
    <row r="2" spans="3:13" ht="26.25" x14ac:dyDescent="0.4">
      <c r="C2" s="4" t="s">
        <v>0</v>
      </c>
      <c r="D2" s="5"/>
      <c r="E2" s="5"/>
    </row>
    <row r="3" spans="3:13" x14ac:dyDescent="0.2">
      <c r="C3" s="1" t="s">
        <v>1</v>
      </c>
    </row>
    <row r="6" spans="3:13" ht="15" x14ac:dyDescent="0.25">
      <c r="C6" s="6" t="s">
        <v>337</v>
      </c>
      <c r="D6" s="7"/>
      <c r="E6" s="2"/>
      <c r="F6" s="2"/>
      <c r="G6" s="2"/>
      <c r="H6" s="2"/>
      <c r="I6" s="2"/>
      <c r="J6" s="2"/>
      <c r="K6" s="2"/>
      <c r="L6" s="2"/>
    </row>
    <row r="8" spans="3:13" ht="33" customHeight="1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10" spans="3:13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2" spans="3:13" x14ac:dyDescent="0.2">
      <c r="C12" s="3" t="s">
        <v>338</v>
      </c>
      <c r="D12" s="3" t="s">
        <v>339</v>
      </c>
      <c r="E12" s="3" t="s">
        <v>340</v>
      </c>
      <c r="F12" s="3" t="s">
        <v>341</v>
      </c>
      <c r="G12" s="3" t="s">
        <v>342</v>
      </c>
      <c r="H12" s="3" t="s">
        <v>343</v>
      </c>
      <c r="I12" s="3" t="s">
        <v>344</v>
      </c>
      <c r="J12" s="3" t="s">
        <v>345</v>
      </c>
      <c r="K12" s="3" t="s">
        <v>346</v>
      </c>
      <c r="L12" s="3" t="s">
        <v>347</v>
      </c>
      <c r="M12" s="3" t="s">
        <v>348</v>
      </c>
    </row>
    <row r="13" spans="3:13" x14ac:dyDescent="0.2">
      <c r="C13" s="3" t="s">
        <v>349</v>
      </c>
      <c r="D13" s="3" t="s">
        <v>350</v>
      </c>
      <c r="E13" s="3" t="s">
        <v>351</v>
      </c>
      <c r="F13" s="3" t="s">
        <v>352</v>
      </c>
      <c r="G13" s="3" t="s">
        <v>353</v>
      </c>
      <c r="H13" s="3" t="s">
        <v>354</v>
      </c>
      <c r="I13" s="3" t="s">
        <v>352</v>
      </c>
      <c r="J13" s="3" t="s">
        <v>355</v>
      </c>
      <c r="K13" s="3" t="s">
        <v>356</v>
      </c>
      <c r="L13" s="3" t="s">
        <v>357</v>
      </c>
      <c r="M13" s="3" t="s">
        <v>358</v>
      </c>
    </row>
    <row r="15" spans="3:13" x14ac:dyDescent="0.2">
      <c r="C15" s="3" t="s">
        <v>359</v>
      </c>
      <c r="D15" s="3" t="s">
        <v>360</v>
      </c>
      <c r="E15" s="3" t="s">
        <v>361</v>
      </c>
      <c r="F15" s="3" t="s">
        <v>362</v>
      </c>
      <c r="G15" s="3" t="s">
        <v>363</v>
      </c>
      <c r="H15" s="3" t="s">
        <v>364</v>
      </c>
      <c r="I15" s="3" t="s">
        <v>365</v>
      </c>
      <c r="J15" s="3" t="s">
        <v>366</v>
      </c>
      <c r="K15" s="3" t="s">
        <v>367</v>
      </c>
      <c r="L15" s="3" t="s">
        <v>368</v>
      </c>
      <c r="M15" s="3" t="s">
        <v>369</v>
      </c>
    </row>
    <row r="16" spans="3:13" x14ac:dyDescent="0.2">
      <c r="C16" s="3" t="s">
        <v>370</v>
      </c>
      <c r="D16" s="3" t="s">
        <v>371</v>
      </c>
      <c r="E16" s="3" t="s">
        <v>372</v>
      </c>
      <c r="F16" s="3" t="s">
        <v>373</v>
      </c>
      <c r="G16" s="3" t="s">
        <v>374</v>
      </c>
      <c r="H16" s="3" t="s">
        <v>375</v>
      </c>
      <c r="I16" s="3" t="s">
        <v>376</v>
      </c>
      <c r="J16" s="3" t="s">
        <v>377</v>
      </c>
      <c r="K16" s="3" t="s">
        <v>378</v>
      </c>
      <c r="L16" s="3" t="s">
        <v>379</v>
      </c>
      <c r="M16" s="3" t="s">
        <v>380</v>
      </c>
    </row>
    <row r="17" spans="3:13" x14ac:dyDescent="0.2">
      <c r="C17" s="3" t="s">
        <v>381</v>
      </c>
      <c r="D17" s="3" t="s">
        <v>382</v>
      </c>
      <c r="E17" s="3" t="s">
        <v>383</v>
      </c>
      <c r="F17" s="3" t="s">
        <v>384</v>
      </c>
      <c r="G17" s="3" t="s">
        <v>385</v>
      </c>
      <c r="H17" s="3" t="s">
        <v>386</v>
      </c>
      <c r="I17" s="3" t="s">
        <v>387</v>
      </c>
      <c r="J17" s="3" t="s">
        <v>388</v>
      </c>
      <c r="K17" s="3" t="s">
        <v>389</v>
      </c>
      <c r="L17" s="3" t="s">
        <v>390</v>
      </c>
      <c r="M17" s="3" t="s">
        <v>391</v>
      </c>
    </row>
    <row r="19" spans="3:13" x14ac:dyDescent="0.2">
      <c r="C19" s="3" t="s">
        <v>392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</row>
    <row r="20" spans="3:13" x14ac:dyDescent="0.2">
      <c r="C20" s="3" t="s">
        <v>393</v>
      </c>
      <c r="D20" s="3" t="s">
        <v>394</v>
      </c>
      <c r="E20" s="3" t="s">
        <v>395</v>
      </c>
      <c r="F20" s="3" t="s">
        <v>396</v>
      </c>
      <c r="G20" s="3" t="s">
        <v>397</v>
      </c>
      <c r="H20" s="3" t="s">
        <v>398</v>
      </c>
      <c r="I20" s="3" t="s">
        <v>399</v>
      </c>
      <c r="J20" s="3" t="s">
        <v>400</v>
      </c>
      <c r="K20" s="3" t="s">
        <v>401</v>
      </c>
      <c r="L20" s="3" t="s">
        <v>402</v>
      </c>
      <c r="M20" s="3" t="s">
        <v>403</v>
      </c>
    </row>
    <row r="21" spans="3:13" x14ac:dyDescent="0.2"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3:13" x14ac:dyDescent="0.2">
      <c r="C22" s="3" t="s">
        <v>404</v>
      </c>
      <c r="D22" s="3" t="s">
        <v>405</v>
      </c>
      <c r="E22" s="3" t="s">
        <v>406</v>
      </c>
      <c r="F22" s="3" t="s">
        <v>407</v>
      </c>
      <c r="G22" s="3" t="s">
        <v>408</v>
      </c>
      <c r="H22" s="3" t="s">
        <v>409</v>
      </c>
      <c r="I22" s="3" t="s">
        <v>410</v>
      </c>
      <c r="J22" s="3" t="s">
        <v>411</v>
      </c>
      <c r="K22" s="3" t="s">
        <v>412</v>
      </c>
      <c r="L22" s="3" t="s">
        <v>413</v>
      </c>
      <c r="M22" s="3" t="s">
        <v>414</v>
      </c>
    </row>
    <row r="23" spans="3:13" x14ac:dyDescent="0.2">
      <c r="C23" s="3" t="s">
        <v>415</v>
      </c>
      <c r="D23" s="3" t="s">
        <v>416</v>
      </c>
      <c r="E23" s="3" t="s">
        <v>417</v>
      </c>
      <c r="F23" s="3" t="s">
        <v>418</v>
      </c>
      <c r="G23" s="3" t="s">
        <v>419</v>
      </c>
      <c r="H23" s="3" t="s">
        <v>420</v>
      </c>
      <c r="I23" s="3" t="s">
        <v>421</v>
      </c>
      <c r="J23" s="3" t="s">
        <v>422</v>
      </c>
      <c r="K23" s="3" t="s">
        <v>423</v>
      </c>
      <c r="L23" s="3" t="s">
        <v>424</v>
      </c>
      <c r="M23" s="3" t="s">
        <v>425</v>
      </c>
    </row>
    <row r="24" spans="3:13" x14ac:dyDescent="0.2">
      <c r="C24" s="3" t="s">
        <v>426</v>
      </c>
      <c r="D24" s="3" t="s">
        <v>427</v>
      </c>
      <c r="E24" s="3" t="s">
        <v>428</v>
      </c>
      <c r="F24" s="3" t="s">
        <v>429</v>
      </c>
      <c r="G24" s="3" t="s">
        <v>430</v>
      </c>
      <c r="H24" s="3" t="s">
        <v>431</v>
      </c>
      <c r="I24" s="3" t="s">
        <v>432</v>
      </c>
      <c r="J24" s="3" t="s">
        <v>433</v>
      </c>
      <c r="K24" s="3" t="s">
        <v>434</v>
      </c>
      <c r="L24" s="3" t="s">
        <v>435</v>
      </c>
      <c r="M24" s="3" t="s">
        <v>436</v>
      </c>
    </row>
    <row r="26" spans="3:13" x14ac:dyDescent="0.2">
      <c r="C26" s="3" t="s">
        <v>437</v>
      </c>
      <c r="D26" s="3" t="s">
        <v>438</v>
      </c>
      <c r="E26" s="3" t="s">
        <v>439</v>
      </c>
      <c r="F26" s="3" t="s">
        <v>440</v>
      </c>
      <c r="G26" s="3" t="s">
        <v>441</v>
      </c>
      <c r="H26" s="3" t="s">
        <v>442</v>
      </c>
      <c r="I26" s="3" t="s">
        <v>443</v>
      </c>
      <c r="J26" s="3" t="s">
        <v>444</v>
      </c>
      <c r="K26" s="3" t="s">
        <v>445</v>
      </c>
      <c r="L26" s="3" t="s">
        <v>446</v>
      </c>
      <c r="M26" s="3" t="s">
        <v>447</v>
      </c>
    </row>
    <row r="27" spans="3:13" x14ac:dyDescent="0.2">
      <c r="C27" s="3" t="s">
        <v>448</v>
      </c>
      <c r="D27" s="3" t="s">
        <v>449</v>
      </c>
      <c r="E27" s="3" t="s">
        <v>450</v>
      </c>
      <c r="F27" s="3" t="s">
        <v>451</v>
      </c>
      <c r="G27" s="3" t="s">
        <v>452</v>
      </c>
      <c r="H27" s="3" t="s">
        <v>453</v>
      </c>
      <c r="I27" s="3" t="s">
        <v>454</v>
      </c>
      <c r="J27" s="3" t="s">
        <v>455</v>
      </c>
      <c r="K27" s="3" t="s">
        <v>456</v>
      </c>
      <c r="L27" s="3" t="s">
        <v>457</v>
      </c>
      <c r="M27" s="3" t="s">
        <v>458</v>
      </c>
    </row>
    <row r="28" spans="3:13" x14ac:dyDescent="0.2">
      <c r="C28" s="3" t="s">
        <v>459</v>
      </c>
      <c r="D28" s="3" t="s">
        <v>3</v>
      </c>
      <c r="E28" s="3" t="s">
        <v>3</v>
      </c>
      <c r="F28" s="3" t="s">
        <v>3</v>
      </c>
      <c r="G28" s="3" t="s">
        <v>3</v>
      </c>
      <c r="H28" s="3" t="s">
        <v>3</v>
      </c>
      <c r="I28" s="3" t="s">
        <v>3</v>
      </c>
      <c r="J28" s="3" t="s">
        <v>3</v>
      </c>
      <c r="K28" s="3" t="s">
        <v>3</v>
      </c>
      <c r="L28" s="3" t="s">
        <v>3</v>
      </c>
      <c r="M28" s="3" t="s">
        <v>3</v>
      </c>
    </row>
    <row r="29" spans="3:13" x14ac:dyDescent="0.2">
      <c r="C29" s="3" t="s">
        <v>460</v>
      </c>
      <c r="D29" s="3" t="s">
        <v>461</v>
      </c>
      <c r="E29" s="3" t="s">
        <v>462</v>
      </c>
      <c r="F29" s="3" t="s">
        <v>463</v>
      </c>
      <c r="G29" s="3" t="s">
        <v>464</v>
      </c>
      <c r="H29" s="3" t="s">
        <v>465</v>
      </c>
      <c r="I29" s="3" t="s">
        <v>466</v>
      </c>
      <c r="J29" s="3" t="s">
        <v>467</v>
      </c>
      <c r="K29" s="3" t="s">
        <v>468</v>
      </c>
      <c r="L29" s="3" t="s">
        <v>469</v>
      </c>
      <c r="M29" s="3" t="s">
        <v>470</v>
      </c>
    </row>
    <row r="30" spans="3:13" x14ac:dyDescent="0.2">
      <c r="C30" s="3" t="s">
        <v>471</v>
      </c>
      <c r="D30" s="3" t="s">
        <v>472</v>
      </c>
      <c r="E30" s="3" t="s">
        <v>473</v>
      </c>
      <c r="F30" s="3" t="s">
        <v>474</v>
      </c>
      <c r="G30" s="3" t="s">
        <v>475</v>
      </c>
      <c r="H30" s="3" t="s">
        <v>476</v>
      </c>
      <c r="I30" s="3" t="s">
        <v>477</v>
      </c>
      <c r="J30" s="3" t="s">
        <v>478</v>
      </c>
      <c r="K30" s="3" t="s">
        <v>479</v>
      </c>
      <c r="L30" s="3" t="s">
        <v>480</v>
      </c>
      <c r="M30" s="3" t="s">
        <v>481</v>
      </c>
    </row>
    <row r="32" spans="3:13" x14ac:dyDescent="0.2">
      <c r="C32" s="3" t="s">
        <v>482</v>
      </c>
      <c r="D32" s="3" t="s">
        <v>483</v>
      </c>
      <c r="E32" s="3" t="s">
        <v>484</v>
      </c>
      <c r="F32" s="3" t="s">
        <v>485</v>
      </c>
      <c r="G32" s="3" t="s">
        <v>486</v>
      </c>
      <c r="H32" s="3" t="s">
        <v>487</v>
      </c>
      <c r="I32" s="3" t="s">
        <v>488</v>
      </c>
      <c r="J32" s="3" t="s">
        <v>489</v>
      </c>
      <c r="K32" s="3" t="s">
        <v>490</v>
      </c>
      <c r="L32" s="3" t="s">
        <v>491</v>
      </c>
      <c r="M32" s="3" t="s">
        <v>492</v>
      </c>
    </row>
    <row r="33" spans="3:13" x14ac:dyDescent="0.2">
      <c r="C33" s="3" t="s">
        <v>493</v>
      </c>
      <c r="D33" s="3" t="s">
        <v>494</v>
      </c>
      <c r="E33" s="3" t="s">
        <v>495</v>
      </c>
      <c r="F33" s="3" t="s">
        <v>496</v>
      </c>
      <c r="G33" s="3" t="s">
        <v>497</v>
      </c>
      <c r="H33" s="3" t="s">
        <v>498</v>
      </c>
      <c r="I33" s="3" t="s">
        <v>499</v>
      </c>
      <c r="J33" s="3" t="s">
        <v>500</v>
      </c>
      <c r="K33" s="3" t="s">
        <v>501</v>
      </c>
      <c r="L33" s="3" t="s">
        <v>502</v>
      </c>
      <c r="M33" s="3" t="s">
        <v>503</v>
      </c>
    </row>
    <row r="35" spans="3:13" x14ac:dyDescent="0.2">
      <c r="C35" s="3" t="s">
        <v>504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</row>
    <row r="36" spans="3:13" x14ac:dyDescent="0.2">
      <c r="C36" s="3" t="s">
        <v>505</v>
      </c>
      <c r="D36" s="3" t="s">
        <v>494</v>
      </c>
      <c r="E36" s="3" t="s">
        <v>495</v>
      </c>
      <c r="F36" s="3" t="s">
        <v>496</v>
      </c>
      <c r="G36" s="3" t="s">
        <v>497</v>
      </c>
      <c r="H36" s="3" t="s">
        <v>498</v>
      </c>
      <c r="I36" s="3" t="s">
        <v>499</v>
      </c>
      <c r="J36" s="3" t="s">
        <v>500</v>
      </c>
      <c r="K36" s="3" t="s">
        <v>501</v>
      </c>
      <c r="L36" s="3" t="s">
        <v>502</v>
      </c>
      <c r="M36" s="3" t="s">
        <v>503</v>
      </c>
    </row>
    <row r="38" spans="3:13" x14ac:dyDescent="0.2">
      <c r="C38" s="3" t="s">
        <v>506</v>
      </c>
      <c r="D38" s="3">
        <v>9.4E-2</v>
      </c>
      <c r="E38" s="3">
        <v>0.42</v>
      </c>
      <c r="F38" s="3">
        <v>0.82</v>
      </c>
      <c r="G38" s="3">
        <v>1.25</v>
      </c>
      <c r="H38" s="3">
        <v>1.8</v>
      </c>
      <c r="I38" s="3">
        <v>2.5</v>
      </c>
      <c r="J38" s="3">
        <v>-8.5500000000000007</v>
      </c>
      <c r="K38" s="3">
        <v>2.6</v>
      </c>
      <c r="L38" s="3">
        <v>3.9</v>
      </c>
      <c r="M38" s="3">
        <v>3.71</v>
      </c>
    </row>
    <row r="39" spans="3:13" x14ac:dyDescent="0.2">
      <c r="C39" s="3" t="s">
        <v>507</v>
      </c>
      <c r="D39" s="3">
        <v>9.4E-2</v>
      </c>
      <c r="E39" s="3">
        <v>0.42</v>
      </c>
      <c r="F39" s="3">
        <v>0.82</v>
      </c>
      <c r="G39" s="3">
        <v>1.24</v>
      </c>
      <c r="H39" s="3">
        <v>1.77</v>
      </c>
      <c r="I39" s="3">
        <v>2.46</v>
      </c>
      <c r="J39" s="3">
        <v>-8.5500000000000007</v>
      </c>
      <c r="K39" s="3">
        <v>2.57</v>
      </c>
      <c r="L39" s="3">
        <v>3.86</v>
      </c>
      <c r="M39" s="3">
        <v>3.68</v>
      </c>
    </row>
    <row r="40" spans="3:13" x14ac:dyDescent="0.2">
      <c r="C40" s="3" t="s">
        <v>508</v>
      </c>
      <c r="D40" s="3" t="s">
        <v>509</v>
      </c>
      <c r="E40" s="3" t="s">
        <v>509</v>
      </c>
      <c r="F40" s="3" t="s">
        <v>510</v>
      </c>
      <c r="G40" s="3" t="s">
        <v>511</v>
      </c>
      <c r="H40" s="3" t="s">
        <v>512</v>
      </c>
      <c r="I40" s="3" t="s">
        <v>513</v>
      </c>
      <c r="J40" s="3" t="s">
        <v>514</v>
      </c>
      <c r="K40" s="3" t="s">
        <v>515</v>
      </c>
      <c r="L40" s="3" t="s">
        <v>516</v>
      </c>
      <c r="M40" s="3" t="s">
        <v>517</v>
      </c>
    </row>
    <row r="41" spans="3:13" x14ac:dyDescent="0.2">
      <c r="C41" s="3" t="s">
        <v>518</v>
      </c>
      <c r="D41" s="3" t="s">
        <v>519</v>
      </c>
      <c r="E41" s="3" t="s">
        <v>520</v>
      </c>
      <c r="F41" s="3" t="s">
        <v>521</v>
      </c>
      <c r="G41" s="3" t="s">
        <v>522</v>
      </c>
      <c r="H41" s="3" t="s">
        <v>523</v>
      </c>
      <c r="I41" s="3" t="s">
        <v>524</v>
      </c>
      <c r="J41" s="3" t="s">
        <v>514</v>
      </c>
      <c r="K41" s="3" t="s">
        <v>525</v>
      </c>
      <c r="L41" s="3" t="s">
        <v>526</v>
      </c>
      <c r="M41" s="3" t="s">
        <v>527</v>
      </c>
    </row>
    <row r="43" spans="3:13" x14ac:dyDescent="0.2">
      <c r="C43" s="3" t="s">
        <v>528</v>
      </c>
      <c r="D43" s="3" t="s">
        <v>529</v>
      </c>
      <c r="E43" s="3" t="s">
        <v>530</v>
      </c>
      <c r="F43" s="3" t="s">
        <v>531</v>
      </c>
      <c r="G43" s="3" t="s">
        <v>532</v>
      </c>
      <c r="H43" s="3" t="s">
        <v>533</v>
      </c>
      <c r="I43" s="3" t="s">
        <v>534</v>
      </c>
      <c r="J43" s="3" t="s">
        <v>535</v>
      </c>
      <c r="K43" s="3" t="s">
        <v>536</v>
      </c>
      <c r="L43" s="3" t="s">
        <v>537</v>
      </c>
      <c r="M43" s="3" t="s">
        <v>538</v>
      </c>
    </row>
    <row r="44" spans="3:13" x14ac:dyDescent="0.2">
      <c r="C44" s="3" t="s">
        <v>539</v>
      </c>
      <c r="D44" s="3" t="s">
        <v>540</v>
      </c>
      <c r="E44" s="3" t="s">
        <v>541</v>
      </c>
      <c r="F44" s="3" t="s">
        <v>542</v>
      </c>
      <c r="G44" s="3" t="s">
        <v>543</v>
      </c>
      <c r="H44" s="3" t="s">
        <v>544</v>
      </c>
      <c r="I44" s="3" t="s">
        <v>545</v>
      </c>
      <c r="J44" s="3" t="s">
        <v>546</v>
      </c>
      <c r="K44" s="3" t="s">
        <v>547</v>
      </c>
      <c r="L44" s="3" t="s">
        <v>548</v>
      </c>
      <c r="M44" s="3" t="s">
        <v>549</v>
      </c>
    </row>
    <row r="46" spans="3:13" x14ac:dyDescent="0.2">
      <c r="C46" s="3" t="s">
        <v>550</v>
      </c>
      <c r="D46" s="3" t="s">
        <v>339</v>
      </c>
      <c r="E46" s="3" t="s">
        <v>340</v>
      </c>
      <c r="F46" s="3" t="s">
        <v>341</v>
      </c>
      <c r="G46" s="3" t="s">
        <v>342</v>
      </c>
      <c r="H46" s="3" t="s">
        <v>343</v>
      </c>
      <c r="I46" s="3" t="s">
        <v>344</v>
      </c>
      <c r="J46" s="3" t="s">
        <v>345</v>
      </c>
      <c r="K46" s="3" t="s">
        <v>346</v>
      </c>
      <c r="L46" s="3" t="s">
        <v>347</v>
      </c>
      <c r="M46" s="3" t="s">
        <v>348</v>
      </c>
    </row>
    <row r="47" spans="3:13" x14ac:dyDescent="0.2">
      <c r="C47" s="3" t="s">
        <v>551</v>
      </c>
      <c r="D47" s="3" t="s">
        <v>552</v>
      </c>
      <c r="E47" s="3" t="s">
        <v>553</v>
      </c>
      <c r="F47" s="3" t="s">
        <v>554</v>
      </c>
      <c r="G47" s="3" t="s">
        <v>555</v>
      </c>
      <c r="H47" s="3" t="s">
        <v>556</v>
      </c>
      <c r="I47" s="3" t="s">
        <v>557</v>
      </c>
      <c r="J47" s="3" t="s">
        <v>558</v>
      </c>
      <c r="K47" s="3" t="s">
        <v>559</v>
      </c>
      <c r="L47" s="3" t="s">
        <v>560</v>
      </c>
      <c r="M47" s="3" t="s">
        <v>561</v>
      </c>
    </row>
    <row r="48" spans="3:13" x14ac:dyDescent="0.2">
      <c r="C48" s="3" t="s">
        <v>562</v>
      </c>
      <c r="D48" s="3" t="s">
        <v>540</v>
      </c>
      <c r="E48" s="3" t="s">
        <v>541</v>
      </c>
      <c r="F48" s="3" t="s">
        <v>542</v>
      </c>
      <c r="G48" s="3" t="s">
        <v>543</v>
      </c>
      <c r="H48" s="3" t="s">
        <v>544</v>
      </c>
      <c r="I48" s="3" t="s">
        <v>545</v>
      </c>
      <c r="J48" s="3" t="s">
        <v>546</v>
      </c>
      <c r="K48" s="3" t="s">
        <v>547</v>
      </c>
      <c r="L48" s="3" t="s">
        <v>548</v>
      </c>
      <c r="M48" s="3" t="s">
        <v>549</v>
      </c>
    </row>
  </sheetData>
  <mergeCells count="2">
    <mergeCell ref="C2:E2"/>
    <mergeCell ref="C6:D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28126-9BB5-4F61-8B4B-6B2FCCC34BD4}">
  <dimension ref="C1:M41"/>
  <sheetViews>
    <sheetView topLeftCell="A2" workbookViewId="0">
      <selection activeCell="E30" sqref="D30:E30"/>
    </sheetView>
  </sheetViews>
  <sheetFormatPr defaultColWidth="15" defaultRowHeight="12.75" x14ac:dyDescent="0.2"/>
  <cols>
    <col min="1" max="2" width="2" customWidth="1"/>
    <col min="3" max="3" width="25" customWidth="1"/>
  </cols>
  <sheetData>
    <row r="1" spans="3:13" ht="13.5" customHeight="1" x14ac:dyDescent="0.2"/>
    <row r="2" spans="3:13" ht="26.25" x14ac:dyDescent="0.4">
      <c r="C2" s="4" t="s">
        <v>0</v>
      </c>
      <c r="D2" s="5"/>
      <c r="E2" s="5"/>
    </row>
    <row r="3" spans="3:13" x14ac:dyDescent="0.2">
      <c r="C3" s="1" t="s">
        <v>1</v>
      </c>
    </row>
    <row r="6" spans="3:13" ht="15" x14ac:dyDescent="0.25">
      <c r="C6" s="6" t="s">
        <v>563</v>
      </c>
      <c r="D6" s="7"/>
      <c r="E6" s="2"/>
      <c r="F6" s="2"/>
      <c r="G6" s="2"/>
      <c r="H6" s="2"/>
      <c r="I6" s="2"/>
      <c r="J6" s="2"/>
      <c r="K6" s="2"/>
      <c r="L6" s="2"/>
    </row>
    <row r="8" spans="3:13" ht="33" customHeight="1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10" spans="3:13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2" spans="3:13" x14ac:dyDescent="0.2">
      <c r="C12" s="3" t="s">
        <v>493</v>
      </c>
      <c r="D12" s="3" t="s">
        <v>494</v>
      </c>
      <c r="E12" s="3" t="s">
        <v>495</v>
      </c>
      <c r="F12" s="3" t="s">
        <v>496</v>
      </c>
      <c r="G12" s="3" t="s">
        <v>497</v>
      </c>
      <c r="H12" s="3" t="s">
        <v>498</v>
      </c>
      <c r="I12" s="3" t="s">
        <v>499</v>
      </c>
      <c r="J12" s="3" t="s">
        <v>500</v>
      </c>
      <c r="K12" s="3" t="s">
        <v>501</v>
      </c>
      <c r="L12" s="3" t="s">
        <v>502</v>
      </c>
      <c r="M12" s="3" t="s">
        <v>503</v>
      </c>
    </row>
    <row r="13" spans="3:13" x14ac:dyDescent="0.2">
      <c r="C13" s="3" t="s">
        <v>564</v>
      </c>
      <c r="D13" s="3" t="s">
        <v>565</v>
      </c>
      <c r="E13" s="3" t="s">
        <v>566</v>
      </c>
      <c r="F13" s="3" t="s">
        <v>567</v>
      </c>
      <c r="G13" s="3" t="s">
        <v>568</v>
      </c>
      <c r="H13" s="3" t="s">
        <v>569</v>
      </c>
      <c r="I13" s="3" t="s">
        <v>570</v>
      </c>
      <c r="J13" s="3" t="s">
        <v>571</v>
      </c>
      <c r="K13" s="3" t="s">
        <v>572</v>
      </c>
      <c r="L13" s="3" t="s">
        <v>573</v>
      </c>
      <c r="M13" s="3" t="s">
        <v>574</v>
      </c>
    </row>
    <row r="14" spans="3:13" x14ac:dyDescent="0.2">
      <c r="C14" s="3" t="s">
        <v>575</v>
      </c>
      <c r="D14" s="3" t="s">
        <v>3</v>
      </c>
      <c r="E14" s="3" t="s">
        <v>3</v>
      </c>
      <c r="F14" s="3" t="s">
        <v>3</v>
      </c>
      <c r="G14" s="3" t="s">
        <v>3</v>
      </c>
      <c r="H14" s="3" t="s">
        <v>3</v>
      </c>
      <c r="I14" s="3" t="s">
        <v>3</v>
      </c>
      <c r="J14" s="3" t="s">
        <v>3</v>
      </c>
      <c r="K14" s="3" t="s">
        <v>3</v>
      </c>
      <c r="L14" s="3" t="s">
        <v>3</v>
      </c>
      <c r="M14" s="3" t="s">
        <v>3</v>
      </c>
    </row>
    <row r="15" spans="3:13" x14ac:dyDescent="0.2">
      <c r="C15" s="3" t="s">
        <v>576</v>
      </c>
      <c r="D15" s="3" t="s">
        <v>577</v>
      </c>
      <c r="E15" s="3" t="s">
        <v>578</v>
      </c>
      <c r="F15" s="3" t="s">
        <v>579</v>
      </c>
      <c r="G15" s="3" t="s">
        <v>580</v>
      </c>
      <c r="H15" s="3" t="s">
        <v>581</v>
      </c>
      <c r="I15" s="3" t="s">
        <v>582</v>
      </c>
      <c r="J15" s="3" t="s">
        <v>583</v>
      </c>
      <c r="K15" s="3" t="s">
        <v>584</v>
      </c>
      <c r="L15" s="3" t="s">
        <v>585</v>
      </c>
      <c r="M15" s="3" t="s">
        <v>586</v>
      </c>
    </row>
    <row r="16" spans="3:13" x14ac:dyDescent="0.2">
      <c r="C16" s="3" t="s">
        <v>587</v>
      </c>
      <c r="D16" s="3" t="s">
        <v>588</v>
      </c>
      <c r="E16" s="3" t="s">
        <v>589</v>
      </c>
      <c r="F16" s="3" t="s">
        <v>590</v>
      </c>
      <c r="G16" s="3" t="s">
        <v>591</v>
      </c>
      <c r="H16" s="3" t="s">
        <v>592</v>
      </c>
      <c r="I16" s="3" t="s">
        <v>593</v>
      </c>
      <c r="J16" s="3" t="s">
        <v>594</v>
      </c>
      <c r="K16" s="3" t="s">
        <v>595</v>
      </c>
      <c r="L16" s="3" t="s">
        <v>596</v>
      </c>
      <c r="M16" s="3" t="s">
        <v>597</v>
      </c>
    </row>
    <row r="17" spans="3:13" x14ac:dyDescent="0.2">
      <c r="C17" s="3" t="s">
        <v>598</v>
      </c>
      <c r="D17" s="3" t="s">
        <v>599</v>
      </c>
      <c r="E17" s="3">
        <v>83.381</v>
      </c>
      <c r="F17" s="3" t="s">
        <v>600</v>
      </c>
      <c r="G17" s="3" t="s">
        <v>601</v>
      </c>
      <c r="H17" s="3" t="s">
        <v>602</v>
      </c>
      <c r="I17" s="3" t="s">
        <v>603</v>
      </c>
      <c r="J17" s="3" t="s">
        <v>604</v>
      </c>
      <c r="K17" s="3" t="s">
        <v>605</v>
      </c>
      <c r="L17" s="3" t="s">
        <v>606</v>
      </c>
      <c r="M17" s="3" t="s">
        <v>607</v>
      </c>
    </row>
    <row r="18" spans="3:13" x14ac:dyDescent="0.2">
      <c r="C18" s="3" t="s">
        <v>608</v>
      </c>
      <c r="D18" s="3" t="s">
        <v>609</v>
      </c>
      <c r="E18" s="3" t="s">
        <v>610</v>
      </c>
      <c r="F18" s="3" t="s">
        <v>611</v>
      </c>
      <c r="G18" s="3" t="s">
        <v>612</v>
      </c>
      <c r="H18" s="3" t="s">
        <v>613</v>
      </c>
      <c r="I18" s="3" t="s">
        <v>614</v>
      </c>
      <c r="J18" s="3" t="s">
        <v>615</v>
      </c>
      <c r="K18" s="3" t="s">
        <v>616</v>
      </c>
      <c r="L18" s="3" t="s">
        <v>617</v>
      </c>
      <c r="M18" s="3" t="s">
        <v>618</v>
      </c>
    </row>
    <row r="19" spans="3:13" x14ac:dyDescent="0.2">
      <c r="C19" s="3" t="s">
        <v>619</v>
      </c>
      <c r="D19" s="3" t="s">
        <v>620</v>
      </c>
      <c r="E19" s="3" t="s">
        <v>621</v>
      </c>
      <c r="F19" s="3" t="s">
        <v>622</v>
      </c>
      <c r="G19" s="3" t="s">
        <v>623</v>
      </c>
      <c r="H19" s="3" t="s">
        <v>624</v>
      </c>
      <c r="I19" s="3" t="s">
        <v>625</v>
      </c>
      <c r="J19" s="3" t="s">
        <v>626</v>
      </c>
      <c r="K19" s="3" t="s">
        <v>627</v>
      </c>
      <c r="L19" s="3" t="s">
        <v>628</v>
      </c>
      <c r="M19" s="3" t="s">
        <v>629</v>
      </c>
    </row>
    <row r="20" spans="3:13" x14ac:dyDescent="0.2">
      <c r="C20" s="3" t="s">
        <v>630</v>
      </c>
      <c r="D20" s="3" t="s">
        <v>631</v>
      </c>
      <c r="E20" s="3" t="s">
        <v>632</v>
      </c>
      <c r="F20" s="3" t="s">
        <v>633</v>
      </c>
      <c r="G20" s="3" t="s">
        <v>634</v>
      </c>
      <c r="H20" s="3" t="s">
        <v>635</v>
      </c>
      <c r="I20" s="3" t="s">
        <v>636</v>
      </c>
      <c r="J20" s="3" t="s">
        <v>637</v>
      </c>
      <c r="K20" s="3" t="s">
        <v>638</v>
      </c>
      <c r="L20" s="3" t="s">
        <v>639</v>
      </c>
      <c r="M20" s="3" t="s">
        <v>640</v>
      </c>
    </row>
    <row r="22" spans="3:13" x14ac:dyDescent="0.2">
      <c r="C22" s="3" t="s">
        <v>641</v>
      </c>
      <c r="D22" s="3" t="s">
        <v>642</v>
      </c>
      <c r="E22" s="3" t="s">
        <v>643</v>
      </c>
      <c r="F22" s="3" t="s">
        <v>644</v>
      </c>
      <c r="G22" s="3" t="s">
        <v>645</v>
      </c>
      <c r="H22" s="3" t="s">
        <v>646</v>
      </c>
      <c r="I22" s="3" t="s">
        <v>647</v>
      </c>
      <c r="J22" s="3" t="s">
        <v>648</v>
      </c>
      <c r="K22" s="3" t="s">
        <v>649</v>
      </c>
      <c r="L22" s="3" t="s">
        <v>650</v>
      </c>
      <c r="M22" s="3" t="s">
        <v>651</v>
      </c>
    </row>
    <row r="23" spans="3:13" x14ac:dyDescent="0.2">
      <c r="C23" s="3" t="s">
        <v>652</v>
      </c>
      <c r="D23" s="3" t="s">
        <v>653</v>
      </c>
      <c r="E23" s="3" t="s">
        <v>654</v>
      </c>
      <c r="F23" s="3" t="s">
        <v>655</v>
      </c>
      <c r="G23" s="3" t="s">
        <v>656</v>
      </c>
      <c r="H23" s="3" t="s">
        <v>657</v>
      </c>
      <c r="I23" s="3" t="s">
        <v>658</v>
      </c>
      <c r="J23" s="3" t="s">
        <v>659</v>
      </c>
      <c r="K23" s="3" t="s">
        <v>660</v>
      </c>
      <c r="L23" s="3" t="s">
        <v>661</v>
      </c>
      <c r="M23" s="3" t="s">
        <v>662</v>
      </c>
    </row>
    <row r="24" spans="3:13" x14ac:dyDescent="0.2">
      <c r="C24" s="3" t="s">
        <v>663</v>
      </c>
      <c r="D24" s="3" t="s">
        <v>664</v>
      </c>
      <c r="E24" s="3">
        <v>-898.66200000000003</v>
      </c>
      <c r="F24" s="3">
        <v>-338.54500000000002</v>
      </c>
      <c r="G24" s="3" t="s">
        <v>665</v>
      </c>
      <c r="H24" s="3" t="s">
        <v>666</v>
      </c>
      <c r="I24" s="3" t="s">
        <v>667</v>
      </c>
      <c r="J24" s="3" t="s">
        <v>668</v>
      </c>
      <c r="K24" s="3" t="s">
        <v>669</v>
      </c>
      <c r="L24" s="3" t="s">
        <v>670</v>
      </c>
      <c r="M24" s="3" t="s">
        <v>671</v>
      </c>
    </row>
    <row r="25" spans="3:13" x14ac:dyDescent="0.2">
      <c r="C25" s="3" t="s">
        <v>672</v>
      </c>
      <c r="D25" s="3" t="s">
        <v>673</v>
      </c>
      <c r="E25" s="3" t="s">
        <v>674</v>
      </c>
      <c r="F25" s="3" t="s">
        <v>675</v>
      </c>
      <c r="G25" s="3" t="s">
        <v>676</v>
      </c>
      <c r="H25" s="3" t="s">
        <v>677</v>
      </c>
      <c r="I25" s="3" t="s">
        <v>678</v>
      </c>
      <c r="J25" s="3" t="s">
        <v>679</v>
      </c>
      <c r="K25" s="3" t="s">
        <v>680</v>
      </c>
      <c r="L25" s="3" t="s">
        <v>681</v>
      </c>
      <c r="M25" s="3" t="s">
        <v>682</v>
      </c>
    </row>
    <row r="27" spans="3:13" x14ac:dyDescent="0.2">
      <c r="C27" s="3" t="s">
        <v>683</v>
      </c>
      <c r="D27" s="3" t="s">
        <v>684</v>
      </c>
      <c r="E27" s="3" t="s">
        <v>685</v>
      </c>
      <c r="F27" s="3" t="s">
        <v>686</v>
      </c>
      <c r="G27" s="3" t="s">
        <v>687</v>
      </c>
      <c r="H27" s="3" t="s">
        <v>688</v>
      </c>
      <c r="I27" s="3" t="s">
        <v>689</v>
      </c>
      <c r="J27" s="3" t="s">
        <v>690</v>
      </c>
      <c r="K27" s="3" t="s">
        <v>691</v>
      </c>
      <c r="L27" s="3" t="s">
        <v>692</v>
      </c>
      <c r="M27" s="3" t="s">
        <v>693</v>
      </c>
    </row>
    <row r="28" spans="3:13" x14ac:dyDescent="0.2">
      <c r="C28" s="3" t="s">
        <v>694</v>
      </c>
      <c r="D28" s="3" t="s">
        <v>3</v>
      </c>
      <c r="E28" s="3" t="s">
        <v>3</v>
      </c>
      <c r="F28" s="3" t="s">
        <v>3</v>
      </c>
      <c r="G28" s="3" t="s">
        <v>3</v>
      </c>
      <c r="H28" s="3" t="s">
        <v>3</v>
      </c>
      <c r="I28" s="3" t="s">
        <v>3</v>
      </c>
      <c r="J28" s="3" t="s">
        <v>3</v>
      </c>
      <c r="K28" s="3" t="s">
        <v>3</v>
      </c>
      <c r="L28" s="3" t="s">
        <v>3</v>
      </c>
      <c r="M28" s="3" t="s">
        <v>3</v>
      </c>
    </row>
    <row r="29" spans="3:13" x14ac:dyDescent="0.2">
      <c r="C29" s="3" t="s">
        <v>695</v>
      </c>
      <c r="D29" s="3" t="s">
        <v>696</v>
      </c>
      <c r="E29" s="3" t="s">
        <v>697</v>
      </c>
      <c r="F29" s="3" t="s">
        <v>698</v>
      </c>
      <c r="G29" s="3" t="s">
        <v>699</v>
      </c>
      <c r="H29" s="3" t="s">
        <v>700</v>
      </c>
      <c r="I29" s="3" t="s">
        <v>701</v>
      </c>
      <c r="J29" s="3" t="s">
        <v>702</v>
      </c>
      <c r="K29" s="3" t="s">
        <v>703</v>
      </c>
      <c r="L29" s="3" t="s">
        <v>704</v>
      </c>
      <c r="M29" s="3" t="s">
        <v>705</v>
      </c>
    </row>
    <row r="30" spans="3:13" x14ac:dyDescent="0.2">
      <c r="C30" s="3" t="s">
        <v>706</v>
      </c>
      <c r="D30" s="39">
        <v>0</v>
      </c>
      <c r="E30" s="39">
        <v>0</v>
      </c>
      <c r="F30" s="3" t="s">
        <v>707</v>
      </c>
      <c r="G30" s="3" t="s">
        <v>708</v>
      </c>
      <c r="H30" s="3" t="s">
        <v>709</v>
      </c>
      <c r="I30" s="3" t="s">
        <v>710</v>
      </c>
      <c r="J30" s="3" t="s">
        <v>711</v>
      </c>
      <c r="K30" s="3" t="s">
        <v>712</v>
      </c>
      <c r="L30" s="3" t="s">
        <v>713</v>
      </c>
      <c r="M30" s="3" t="s">
        <v>714</v>
      </c>
    </row>
    <row r="31" spans="3:13" x14ac:dyDescent="0.2">
      <c r="C31" s="3" t="s">
        <v>715</v>
      </c>
      <c r="D31" s="3" t="s">
        <v>3</v>
      </c>
      <c r="E31" s="3" t="s">
        <v>3</v>
      </c>
      <c r="F31" s="3" t="s">
        <v>716</v>
      </c>
      <c r="G31" s="3" t="s">
        <v>717</v>
      </c>
      <c r="H31" s="3" t="s">
        <v>718</v>
      </c>
      <c r="I31" s="3" t="s">
        <v>719</v>
      </c>
      <c r="J31" s="3" t="s">
        <v>3</v>
      </c>
      <c r="K31" s="3" t="s">
        <v>3</v>
      </c>
      <c r="L31" s="3" t="s">
        <v>3</v>
      </c>
      <c r="M31" s="3" t="s">
        <v>3</v>
      </c>
    </row>
    <row r="32" spans="3:13" x14ac:dyDescent="0.2">
      <c r="C32" s="3" t="s">
        <v>720</v>
      </c>
      <c r="D32" s="3" t="s">
        <v>721</v>
      </c>
      <c r="E32" s="3" t="s">
        <v>722</v>
      </c>
      <c r="F32" s="3" t="s">
        <v>723</v>
      </c>
      <c r="G32" s="3" t="s">
        <v>724</v>
      </c>
      <c r="H32" s="3" t="s">
        <v>725</v>
      </c>
      <c r="I32" s="3" t="s">
        <v>726</v>
      </c>
      <c r="J32" s="3" t="s">
        <v>727</v>
      </c>
      <c r="K32" s="3" t="s">
        <v>728</v>
      </c>
      <c r="L32" s="3" t="s">
        <v>729</v>
      </c>
      <c r="M32" s="3" t="s">
        <v>730</v>
      </c>
    </row>
    <row r="33" spans="3:13" x14ac:dyDescent="0.2">
      <c r="C33" s="3" t="s">
        <v>731</v>
      </c>
      <c r="D33" s="3" t="s">
        <v>732</v>
      </c>
      <c r="E33" s="3" t="s">
        <v>733</v>
      </c>
      <c r="F33" s="3" t="s">
        <v>734</v>
      </c>
      <c r="G33" s="3" t="s">
        <v>735</v>
      </c>
      <c r="H33" s="3" t="s">
        <v>736</v>
      </c>
      <c r="I33" s="3" t="s">
        <v>737</v>
      </c>
      <c r="J33" s="3" t="s">
        <v>738</v>
      </c>
      <c r="K33" s="3" t="s">
        <v>739</v>
      </c>
      <c r="L33" s="3" t="s">
        <v>740</v>
      </c>
      <c r="M33" s="3" t="s">
        <v>741</v>
      </c>
    </row>
    <row r="35" spans="3:13" x14ac:dyDescent="0.2">
      <c r="C35" s="3" t="s">
        <v>742</v>
      </c>
      <c r="D35" s="3" t="s">
        <v>743</v>
      </c>
      <c r="E35" s="3" t="s">
        <v>26</v>
      </c>
      <c r="F35" s="3" t="s">
        <v>27</v>
      </c>
      <c r="G35" s="3" t="s">
        <v>28</v>
      </c>
      <c r="H35" s="3" t="s">
        <v>29</v>
      </c>
      <c r="I35" s="3" t="s">
        <v>744</v>
      </c>
      <c r="J35" s="3" t="s">
        <v>745</v>
      </c>
      <c r="K35" s="3" t="s">
        <v>746</v>
      </c>
      <c r="L35" s="3" t="s">
        <v>747</v>
      </c>
      <c r="M35" s="3" t="s">
        <v>748</v>
      </c>
    </row>
    <row r="36" spans="3:13" x14ac:dyDescent="0.2">
      <c r="C36" s="3" t="s">
        <v>749</v>
      </c>
      <c r="D36" s="3">
        <v>-563.05100000000004</v>
      </c>
      <c r="E36" s="3">
        <v>-261.72399999999999</v>
      </c>
      <c r="F36" s="3" t="s">
        <v>750</v>
      </c>
      <c r="G36" s="3">
        <v>217.53700000000001</v>
      </c>
      <c r="H36" s="3">
        <v>520.47699999999998</v>
      </c>
      <c r="I36" s="3" t="s">
        <v>751</v>
      </c>
      <c r="J36" s="3">
        <v>599.90200000000004</v>
      </c>
      <c r="K36" s="3">
        <v>432.62299999999999</v>
      </c>
      <c r="L36" s="3">
        <v>-59.433</v>
      </c>
      <c r="M36" s="3" t="s">
        <v>752</v>
      </c>
    </row>
    <row r="37" spans="3:13" x14ac:dyDescent="0.2">
      <c r="C37" s="3" t="s">
        <v>753</v>
      </c>
      <c r="D37" s="3" t="s">
        <v>754</v>
      </c>
      <c r="E37" s="3" t="s">
        <v>755</v>
      </c>
      <c r="F37" s="3" t="s">
        <v>756</v>
      </c>
      <c r="G37" s="3" t="s">
        <v>757</v>
      </c>
      <c r="H37" s="3" t="s">
        <v>758</v>
      </c>
      <c r="I37" s="3" t="s">
        <v>759</v>
      </c>
      <c r="J37" s="3" t="s">
        <v>760</v>
      </c>
      <c r="K37" s="3" t="s">
        <v>761</v>
      </c>
      <c r="L37" s="3" t="s">
        <v>762</v>
      </c>
      <c r="M37" s="3" t="s">
        <v>763</v>
      </c>
    </row>
    <row r="38" spans="3:13" x14ac:dyDescent="0.2">
      <c r="C38" s="3" t="s">
        <v>764</v>
      </c>
      <c r="D38" s="3" t="s">
        <v>26</v>
      </c>
      <c r="E38" s="3" t="s">
        <v>27</v>
      </c>
      <c r="F38" s="3" t="s">
        <v>28</v>
      </c>
      <c r="G38" s="3" t="s">
        <v>29</v>
      </c>
      <c r="H38" s="3" t="s">
        <v>744</v>
      </c>
      <c r="I38" s="3" t="s">
        <v>745</v>
      </c>
      <c r="J38" s="3" t="s">
        <v>746</v>
      </c>
      <c r="K38" s="3" t="s">
        <v>747</v>
      </c>
      <c r="L38" s="3" t="s">
        <v>748</v>
      </c>
      <c r="M38" s="3" t="s">
        <v>765</v>
      </c>
    </row>
    <row r="40" spans="3:13" x14ac:dyDescent="0.2">
      <c r="C40" s="3" t="s">
        <v>766</v>
      </c>
      <c r="D40" s="3" t="s">
        <v>767</v>
      </c>
      <c r="E40" s="3" t="s">
        <v>768</v>
      </c>
      <c r="F40" s="3" t="s">
        <v>769</v>
      </c>
      <c r="G40" s="3" t="s">
        <v>770</v>
      </c>
      <c r="H40" s="3" t="s">
        <v>771</v>
      </c>
      <c r="I40" s="3" t="s">
        <v>772</v>
      </c>
      <c r="J40" s="3" t="s">
        <v>773</v>
      </c>
      <c r="K40" s="3" t="s">
        <v>774</v>
      </c>
      <c r="L40" s="3" t="s">
        <v>775</v>
      </c>
      <c r="M40" s="3" t="s">
        <v>776</v>
      </c>
    </row>
    <row r="41" spans="3:13" x14ac:dyDescent="0.2">
      <c r="C41" s="3" t="s">
        <v>777</v>
      </c>
      <c r="D41" s="3" t="s">
        <v>3</v>
      </c>
      <c r="E41" s="3" t="s">
        <v>3</v>
      </c>
      <c r="F41" s="3" t="s">
        <v>778</v>
      </c>
      <c r="G41" s="3" t="s">
        <v>779</v>
      </c>
      <c r="H41" s="3" t="s">
        <v>780</v>
      </c>
      <c r="I41" s="3" t="s">
        <v>781</v>
      </c>
      <c r="J41" s="3" t="s">
        <v>782</v>
      </c>
      <c r="K41" s="3" t="s">
        <v>783</v>
      </c>
      <c r="L41" s="3" t="s">
        <v>784</v>
      </c>
      <c r="M41" s="3" t="s">
        <v>785</v>
      </c>
    </row>
  </sheetData>
  <mergeCells count="2">
    <mergeCell ref="C2:E2"/>
    <mergeCell ref="C6:D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D034B3-DB87-4BFB-B613-0534FE773463}">
  <dimension ref="C1:M32"/>
  <sheetViews>
    <sheetView workbookViewId="0">
      <selection sqref="A1:XFD1048576"/>
    </sheetView>
  </sheetViews>
  <sheetFormatPr defaultColWidth="15" defaultRowHeight="15" customHeight="1" x14ac:dyDescent="0.2"/>
  <cols>
    <col min="1" max="2" width="2" customWidth="1"/>
    <col min="3" max="3" width="25" customWidth="1"/>
  </cols>
  <sheetData>
    <row r="1" spans="3:13" ht="13.5" customHeight="1" x14ac:dyDescent="0.2"/>
    <row r="2" spans="3:13" ht="26.25" x14ac:dyDescent="0.4">
      <c r="C2" s="4" t="s">
        <v>0</v>
      </c>
      <c r="D2" s="5"/>
      <c r="E2" s="5"/>
    </row>
    <row r="3" spans="3:13" ht="12.75" x14ac:dyDescent="0.2">
      <c r="C3" s="1" t="s">
        <v>1</v>
      </c>
    </row>
    <row r="4" spans="3:13" ht="12.75" x14ac:dyDescent="0.2"/>
    <row r="5" spans="3:13" ht="12.75" x14ac:dyDescent="0.2"/>
    <row r="6" spans="3:13" x14ac:dyDescent="0.25">
      <c r="C6" s="6" t="s">
        <v>786</v>
      </c>
      <c r="D6" s="7"/>
      <c r="E6" s="2"/>
      <c r="F6" s="2"/>
      <c r="G6" s="2"/>
      <c r="H6" s="2"/>
      <c r="I6" s="2"/>
      <c r="J6" s="2"/>
      <c r="K6" s="2"/>
      <c r="L6" s="2"/>
    </row>
    <row r="7" spans="3:13" ht="12.75" x14ac:dyDescent="0.2"/>
    <row r="8" spans="3:13" ht="33" customHeight="1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9" spans="3:13" ht="12.75" x14ac:dyDescent="0.2"/>
    <row r="10" spans="3:13" ht="12.75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1" spans="3:13" ht="12.75" x14ac:dyDescent="0.2"/>
    <row r="12" spans="3:13" ht="12.75" x14ac:dyDescent="0.2">
      <c r="C12" s="3" t="s">
        <v>787</v>
      </c>
      <c r="D12" s="3" t="s">
        <v>3</v>
      </c>
      <c r="E12" s="3" t="s">
        <v>3</v>
      </c>
      <c r="F12" s="3">
        <v>55.9</v>
      </c>
      <c r="G12" s="3">
        <v>63.74</v>
      </c>
      <c r="H12" s="3">
        <v>87.93</v>
      </c>
      <c r="I12" s="3">
        <v>93.69</v>
      </c>
      <c r="J12" s="3">
        <v>120.89</v>
      </c>
      <c r="K12" s="3">
        <v>174.22</v>
      </c>
      <c r="L12" s="3">
        <v>248.6</v>
      </c>
      <c r="M12" s="3">
        <v>165.81</v>
      </c>
    </row>
    <row r="13" spans="3:13" ht="12.75" x14ac:dyDescent="0.2">
      <c r="C13" s="3" t="s">
        <v>788</v>
      </c>
      <c r="D13" s="3" t="s">
        <v>3</v>
      </c>
      <c r="E13" s="3" t="s">
        <v>3</v>
      </c>
      <c r="F13" s="3" t="s">
        <v>789</v>
      </c>
      <c r="G13" s="3" t="s">
        <v>790</v>
      </c>
      <c r="H13" s="3" t="s">
        <v>791</v>
      </c>
      <c r="I13" s="3" t="s">
        <v>792</v>
      </c>
      <c r="J13" s="3" t="s">
        <v>793</v>
      </c>
      <c r="K13" s="3" t="s">
        <v>794</v>
      </c>
      <c r="L13" s="3" t="s">
        <v>795</v>
      </c>
      <c r="M13" s="3" t="s">
        <v>796</v>
      </c>
    </row>
    <row r="14" spans="3:13" ht="12.75" x14ac:dyDescent="0.2"/>
    <row r="15" spans="3:13" ht="12.75" x14ac:dyDescent="0.2">
      <c r="C15" s="3" t="s">
        <v>797</v>
      </c>
      <c r="D15" s="3" t="s">
        <v>3</v>
      </c>
      <c r="E15" s="3" t="s">
        <v>3</v>
      </c>
      <c r="F15" s="3" t="s">
        <v>798</v>
      </c>
      <c r="G15" s="3" t="s">
        <v>799</v>
      </c>
      <c r="H15" s="3" t="s">
        <v>800</v>
      </c>
      <c r="I15" s="3" t="s">
        <v>801</v>
      </c>
      <c r="J15" s="3" t="s">
        <v>802</v>
      </c>
      <c r="K15" s="3" t="s">
        <v>803</v>
      </c>
      <c r="L15" s="3" t="s">
        <v>804</v>
      </c>
      <c r="M15" s="3" t="s">
        <v>805</v>
      </c>
    </row>
    <row r="16" spans="3:13" ht="12.75" x14ac:dyDescent="0.2">
      <c r="C16" s="3" t="s">
        <v>806</v>
      </c>
      <c r="D16" s="3" t="s">
        <v>807</v>
      </c>
      <c r="E16" s="3" t="s">
        <v>807</v>
      </c>
      <c r="F16" s="3" t="s">
        <v>798</v>
      </c>
      <c r="G16" s="3" t="s">
        <v>799</v>
      </c>
      <c r="H16" s="3" t="s">
        <v>800</v>
      </c>
      <c r="I16" s="3" t="s">
        <v>801</v>
      </c>
      <c r="J16" s="3" t="s">
        <v>802</v>
      </c>
      <c r="K16" s="3" t="s">
        <v>803</v>
      </c>
      <c r="L16" s="3" t="s">
        <v>808</v>
      </c>
      <c r="M16" s="3" t="s">
        <v>805</v>
      </c>
    </row>
    <row r="17" spans="3:13" ht="12.75" x14ac:dyDescent="0.2">
      <c r="C17" s="3" t="s">
        <v>809</v>
      </c>
      <c r="D17" s="3" t="s">
        <v>807</v>
      </c>
      <c r="E17" s="3" t="s">
        <v>807</v>
      </c>
      <c r="F17" s="3" t="s">
        <v>810</v>
      </c>
      <c r="G17" s="3" t="s">
        <v>811</v>
      </c>
      <c r="H17" s="3" t="s">
        <v>812</v>
      </c>
      <c r="I17" s="3" t="s">
        <v>813</v>
      </c>
      <c r="J17" s="3" t="s">
        <v>814</v>
      </c>
      <c r="K17" s="3" t="s">
        <v>815</v>
      </c>
      <c r="L17" s="3" t="s">
        <v>816</v>
      </c>
      <c r="M17" s="3" t="s">
        <v>817</v>
      </c>
    </row>
    <row r="18" spans="3:13" ht="12.75" x14ac:dyDescent="0.2">
      <c r="C18" s="3" t="s">
        <v>818</v>
      </c>
      <c r="D18" s="3" t="s">
        <v>807</v>
      </c>
      <c r="E18" s="3" t="s">
        <v>807</v>
      </c>
      <c r="F18" s="3" t="s">
        <v>819</v>
      </c>
      <c r="G18" s="3" t="s">
        <v>820</v>
      </c>
      <c r="H18" s="3" t="s">
        <v>821</v>
      </c>
      <c r="I18" s="3" t="s">
        <v>822</v>
      </c>
      <c r="J18" s="3" t="s">
        <v>823</v>
      </c>
      <c r="K18" s="3" t="s">
        <v>824</v>
      </c>
      <c r="L18" s="3" t="s">
        <v>825</v>
      </c>
      <c r="M18" s="3" t="s">
        <v>826</v>
      </c>
    </row>
    <row r="19" spans="3:13" ht="12.75" x14ac:dyDescent="0.2">
      <c r="C19" s="3" t="s">
        <v>827</v>
      </c>
      <c r="D19" s="3" t="s">
        <v>807</v>
      </c>
      <c r="E19" s="3" t="s">
        <v>807</v>
      </c>
      <c r="F19" s="3" t="s">
        <v>828</v>
      </c>
      <c r="G19" s="3" t="s">
        <v>829</v>
      </c>
      <c r="H19" s="3" t="s">
        <v>830</v>
      </c>
      <c r="I19" s="3" t="s">
        <v>831</v>
      </c>
      <c r="J19" s="3" t="s">
        <v>832</v>
      </c>
      <c r="K19" s="3" t="s">
        <v>833</v>
      </c>
      <c r="L19" s="3" t="s">
        <v>834</v>
      </c>
      <c r="M19" s="3" t="s">
        <v>835</v>
      </c>
    </row>
    <row r="20" spans="3:13" ht="12.75" x14ac:dyDescent="0.2">
      <c r="C20" s="3" t="s">
        <v>836</v>
      </c>
      <c r="D20" s="3" t="s">
        <v>837</v>
      </c>
      <c r="E20" s="3" t="s">
        <v>837</v>
      </c>
      <c r="F20" s="3" t="s">
        <v>838</v>
      </c>
      <c r="G20" s="3" t="s">
        <v>839</v>
      </c>
      <c r="H20" s="3" t="s">
        <v>840</v>
      </c>
      <c r="I20" s="3" t="s">
        <v>841</v>
      </c>
      <c r="J20" s="3" t="s">
        <v>842</v>
      </c>
      <c r="K20" s="3" t="s">
        <v>843</v>
      </c>
      <c r="L20" s="3" t="s">
        <v>844</v>
      </c>
      <c r="M20" s="3" t="s">
        <v>845</v>
      </c>
    </row>
    <row r="21" spans="3:13" ht="12.75" x14ac:dyDescent="0.2">
      <c r="C21" s="3" t="s">
        <v>846</v>
      </c>
      <c r="D21" s="3" t="s">
        <v>837</v>
      </c>
      <c r="E21" s="3" t="s">
        <v>837</v>
      </c>
      <c r="F21" s="3" t="s">
        <v>847</v>
      </c>
      <c r="G21" s="3" t="s">
        <v>847</v>
      </c>
      <c r="H21" s="3" t="s">
        <v>848</v>
      </c>
      <c r="I21" s="3" t="s">
        <v>849</v>
      </c>
      <c r="J21" s="3" t="s">
        <v>850</v>
      </c>
      <c r="K21" s="3" t="s">
        <v>851</v>
      </c>
      <c r="L21" s="3" t="s">
        <v>852</v>
      </c>
      <c r="M21" s="3" t="s">
        <v>853</v>
      </c>
    </row>
    <row r="22" spans="3:13" ht="12.75" x14ac:dyDescent="0.2">
      <c r="C22" s="3" t="s">
        <v>854</v>
      </c>
      <c r="D22" s="3" t="s">
        <v>807</v>
      </c>
      <c r="E22" s="3" t="s">
        <v>807</v>
      </c>
      <c r="F22" s="3" t="s">
        <v>855</v>
      </c>
      <c r="G22" s="3" t="s">
        <v>855</v>
      </c>
      <c r="H22" s="3" t="s">
        <v>856</v>
      </c>
      <c r="I22" s="3" t="s">
        <v>857</v>
      </c>
      <c r="J22" s="3" t="s">
        <v>858</v>
      </c>
      <c r="K22" s="3" t="s">
        <v>859</v>
      </c>
      <c r="L22" s="3" t="s">
        <v>860</v>
      </c>
      <c r="M22" s="3" t="s">
        <v>861</v>
      </c>
    </row>
    <row r="23" spans="3:13" ht="12.75" x14ac:dyDescent="0.2"/>
    <row r="24" spans="3:13" ht="12.75" x14ac:dyDescent="0.2">
      <c r="C24" s="3" t="s">
        <v>862</v>
      </c>
      <c r="D24" s="3" t="s">
        <v>807</v>
      </c>
      <c r="E24" s="3" t="s">
        <v>807</v>
      </c>
      <c r="F24" s="3" t="s">
        <v>863</v>
      </c>
      <c r="G24" s="3" t="s">
        <v>864</v>
      </c>
      <c r="H24" s="3" t="s">
        <v>865</v>
      </c>
      <c r="I24" s="3" t="s">
        <v>866</v>
      </c>
      <c r="J24" s="3" t="s">
        <v>867</v>
      </c>
      <c r="K24" s="3" t="s">
        <v>868</v>
      </c>
      <c r="L24" s="3" t="s">
        <v>869</v>
      </c>
      <c r="M24" s="3" t="s">
        <v>870</v>
      </c>
    </row>
    <row r="25" spans="3:13" ht="12.75" x14ac:dyDescent="0.2">
      <c r="C25" s="3" t="s">
        <v>871</v>
      </c>
      <c r="D25" s="3" t="s">
        <v>807</v>
      </c>
      <c r="E25" s="3" t="s">
        <v>807</v>
      </c>
      <c r="F25" s="3" t="s">
        <v>872</v>
      </c>
      <c r="G25" s="3" t="s">
        <v>873</v>
      </c>
      <c r="H25" s="3" t="s">
        <v>874</v>
      </c>
      <c r="I25" s="3" t="s">
        <v>875</v>
      </c>
      <c r="J25" s="3" t="s">
        <v>876</v>
      </c>
      <c r="K25" s="3" t="s">
        <v>877</v>
      </c>
      <c r="L25" s="3" t="s">
        <v>878</v>
      </c>
      <c r="M25" s="3" t="s">
        <v>879</v>
      </c>
    </row>
    <row r="26" spans="3:13" ht="12.75" x14ac:dyDescent="0.2">
      <c r="C26" s="3" t="s">
        <v>880</v>
      </c>
      <c r="D26" s="3" t="s">
        <v>807</v>
      </c>
      <c r="E26" s="3" t="s">
        <v>807</v>
      </c>
      <c r="F26" s="3" t="s">
        <v>881</v>
      </c>
      <c r="G26" s="3" t="s">
        <v>882</v>
      </c>
      <c r="H26" s="3" t="s">
        <v>835</v>
      </c>
      <c r="I26" s="3" t="s">
        <v>883</v>
      </c>
      <c r="J26" s="3" t="s">
        <v>884</v>
      </c>
      <c r="K26" s="3" t="s">
        <v>885</v>
      </c>
      <c r="L26" s="3" t="s">
        <v>886</v>
      </c>
      <c r="M26" s="3" t="s">
        <v>887</v>
      </c>
    </row>
    <row r="27" spans="3:13" ht="12.75" x14ac:dyDescent="0.2">
      <c r="C27" s="3" t="s">
        <v>888</v>
      </c>
      <c r="D27" s="3" t="s">
        <v>807</v>
      </c>
      <c r="E27" s="3" t="s">
        <v>807</v>
      </c>
      <c r="F27" s="3" t="s">
        <v>889</v>
      </c>
      <c r="G27" s="3" t="s">
        <v>889</v>
      </c>
      <c r="H27" s="3" t="s">
        <v>857</v>
      </c>
      <c r="I27" s="3" t="s">
        <v>890</v>
      </c>
      <c r="J27" s="3" t="s">
        <v>856</v>
      </c>
      <c r="K27" s="3" t="s">
        <v>858</v>
      </c>
      <c r="L27" s="3" t="s">
        <v>891</v>
      </c>
      <c r="M27" s="3" t="s">
        <v>857</v>
      </c>
    </row>
    <row r="28" spans="3:13" ht="12.75" x14ac:dyDescent="0.2"/>
    <row r="29" spans="3:13" ht="12.75" x14ac:dyDescent="0.2">
      <c r="C29" s="3" t="s">
        <v>892</v>
      </c>
      <c r="D29" s="3" t="s">
        <v>807</v>
      </c>
      <c r="E29" s="3">
        <v>7.5</v>
      </c>
      <c r="F29" s="3">
        <v>7.7</v>
      </c>
      <c r="G29" s="3">
        <v>7.6</v>
      </c>
      <c r="H29" s="3">
        <v>7.5</v>
      </c>
      <c r="I29" s="3">
        <v>8.1999999999999993</v>
      </c>
      <c r="J29" s="3">
        <v>6.1</v>
      </c>
      <c r="K29" s="3">
        <v>6.1</v>
      </c>
      <c r="L29" s="3">
        <v>6.7</v>
      </c>
      <c r="M29" s="3">
        <v>7</v>
      </c>
    </row>
    <row r="30" spans="3:13" ht="12.75" x14ac:dyDescent="0.2">
      <c r="C30" s="3" t="s">
        <v>893</v>
      </c>
      <c r="D30" s="3">
        <v>4</v>
      </c>
      <c r="E30" s="3">
        <v>4</v>
      </c>
      <c r="F30" s="3">
        <v>6</v>
      </c>
      <c r="G30" s="3">
        <v>6</v>
      </c>
      <c r="H30" s="3">
        <v>7</v>
      </c>
      <c r="I30" s="3">
        <v>6</v>
      </c>
      <c r="J30" s="3">
        <v>4</v>
      </c>
      <c r="K30" s="3">
        <v>7</v>
      </c>
      <c r="L30" s="3">
        <v>7</v>
      </c>
      <c r="M30" s="3">
        <v>5</v>
      </c>
    </row>
    <row r="31" spans="3:13" ht="12.75" x14ac:dyDescent="0.2">
      <c r="C31" s="3" t="s">
        <v>894</v>
      </c>
      <c r="D31" s="3" t="s">
        <v>3</v>
      </c>
      <c r="E31" s="3" t="s">
        <v>3</v>
      </c>
      <c r="F31" s="3">
        <v>0.55500000000000005</v>
      </c>
      <c r="G31" s="3">
        <v>0.59079999999999999</v>
      </c>
      <c r="H31" s="3">
        <v>0.61599999999999999</v>
      </c>
      <c r="I31" s="3">
        <v>0.73709999999999998</v>
      </c>
      <c r="J31" s="3">
        <v>0.77910000000000001</v>
      </c>
      <c r="K31" s="3">
        <v>0.83979999999999999</v>
      </c>
      <c r="L31" s="3">
        <v>0.92310000000000003</v>
      </c>
      <c r="M31" s="3">
        <v>1.0967</v>
      </c>
    </row>
    <row r="32" spans="3:13" ht="12.75" x14ac:dyDescent="0.2">
      <c r="C32" s="3" t="s">
        <v>895</v>
      </c>
      <c r="D32" s="3" t="s">
        <v>3</v>
      </c>
      <c r="E32" s="3" t="s">
        <v>3</v>
      </c>
      <c r="F32" s="3" t="s">
        <v>896</v>
      </c>
      <c r="G32" s="3" t="s">
        <v>896</v>
      </c>
      <c r="H32" s="3" t="s">
        <v>896</v>
      </c>
      <c r="I32" s="3" t="s">
        <v>896</v>
      </c>
      <c r="J32" s="3" t="s">
        <v>896</v>
      </c>
      <c r="K32" s="3" t="s">
        <v>896</v>
      </c>
      <c r="L32" s="3" t="s">
        <v>896</v>
      </c>
      <c r="M32" s="3" t="s">
        <v>896</v>
      </c>
    </row>
  </sheetData>
  <mergeCells count="2">
    <mergeCell ref="C2:E2"/>
    <mergeCell ref="C6:D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32684-F521-41C1-97C4-A49DBF77487E}">
  <dimension ref="A3:BJ22"/>
  <sheetViews>
    <sheetView showGridLines="0" tabSelected="1" workbookViewId="0">
      <selection activeCell="E19" sqref="E19"/>
    </sheetView>
  </sheetViews>
  <sheetFormatPr defaultRowHeight="15.75" x14ac:dyDescent="0.2"/>
  <cols>
    <col min="1" max="1" width="21.42578125" style="8" customWidth="1"/>
    <col min="2" max="2" width="32.7109375" style="8" customWidth="1"/>
    <col min="3" max="3" width="32.7109375" style="28" customWidth="1"/>
    <col min="4" max="6" width="32.7109375" style="10" customWidth="1"/>
    <col min="7" max="7" width="10" style="10" customWidth="1"/>
    <col min="8" max="12" width="31.28515625" style="10" customWidth="1"/>
    <col min="13" max="13" width="8.5703125" style="10" customWidth="1"/>
    <col min="14" max="17" width="19.28515625" style="12" customWidth="1"/>
    <col min="18" max="20" width="19.5703125" style="12" customWidth="1"/>
    <col min="21" max="21" width="9.140625" style="12"/>
    <col min="22" max="25" width="21.28515625" style="12" customWidth="1"/>
    <col min="26" max="26" width="9.140625" style="12"/>
    <col min="27" max="35" width="16.140625" style="12" customWidth="1"/>
    <col min="36" max="36" width="2.85546875" style="12" customWidth="1"/>
    <col min="37" max="38" width="16.140625" style="12" customWidth="1"/>
    <col min="39" max="41" width="9.140625" style="12"/>
    <col min="42" max="16384" width="9.140625" style="13"/>
  </cols>
  <sheetData>
    <row r="3" spans="1:62" ht="18" x14ac:dyDescent="0.2">
      <c r="B3" s="9" t="s">
        <v>897</v>
      </c>
      <c r="C3" s="9"/>
      <c r="D3" s="9"/>
      <c r="E3" s="9"/>
      <c r="F3" s="9"/>
      <c r="H3" s="9" t="s">
        <v>898</v>
      </c>
      <c r="I3" s="9"/>
      <c r="J3" s="9"/>
      <c r="K3" s="9"/>
      <c r="L3" s="9"/>
      <c r="N3" s="11" t="s">
        <v>899</v>
      </c>
      <c r="O3" s="11"/>
      <c r="P3" s="11"/>
      <c r="Q3" s="11"/>
      <c r="R3" s="11"/>
      <c r="S3" s="11"/>
      <c r="T3" s="11"/>
      <c r="V3" s="9" t="s">
        <v>900</v>
      </c>
      <c r="W3" s="9"/>
      <c r="X3" s="9"/>
      <c r="Y3" s="9"/>
      <c r="AA3" s="9" t="s">
        <v>901</v>
      </c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</row>
    <row r="4" spans="1:62" ht="47.25" x14ac:dyDescent="0.2">
      <c r="B4" s="14" t="s">
        <v>902</v>
      </c>
      <c r="C4" s="15" t="s">
        <v>903</v>
      </c>
      <c r="D4" s="14" t="s">
        <v>904</v>
      </c>
      <c r="E4" s="15" t="s">
        <v>905</v>
      </c>
      <c r="F4" s="14" t="s">
        <v>906</v>
      </c>
      <c r="H4" s="16" t="s">
        <v>907</v>
      </c>
      <c r="I4" s="17" t="s">
        <v>908</v>
      </c>
      <c r="J4" s="16" t="s">
        <v>909</v>
      </c>
      <c r="K4" s="17" t="s">
        <v>910</v>
      </c>
      <c r="L4" s="16" t="s">
        <v>911</v>
      </c>
      <c r="N4" s="18" t="s">
        <v>912</v>
      </c>
      <c r="O4" s="19" t="s">
        <v>913</v>
      </c>
      <c r="P4" s="18" t="s">
        <v>914</v>
      </c>
      <c r="Q4" s="19" t="s">
        <v>915</v>
      </c>
      <c r="R4" s="18" t="s">
        <v>916</v>
      </c>
      <c r="S4" s="19" t="s">
        <v>917</v>
      </c>
      <c r="T4" s="18" t="s">
        <v>918</v>
      </c>
      <c r="V4" s="19" t="s">
        <v>919</v>
      </c>
      <c r="W4" s="18" t="s">
        <v>920</v>
      </c>
      <c r="X4" s="19" t="s">
        <v>921</v>
      </c>
      <c r="Y4" s="18" t="s">
        <v>922</v>
      </c>
      <c r="AA4" s="20" t="s">
        <v>528</v>
      </c>
      <c r="AB4" s="21" t="s">
        <v>809</v>
      </c>
      <c r="AC4" s="20" t="s">
        <v>818</v>
      </c>
      <c r="AD4" s="21" t="s">
        <v>836</v>
      </c>
      <c r="AE4" s="20" t="s">
        <v>846</v>
      </c>
      <c r="AF4" s="21" t="s">
        <v>854</v>
      </c>
      <c r="AG4" s="20" t="s">
        <v>862</v>
      </c>
      <c r="AH4" s="21" t="s">
        <v>871</v>
      </c>
      <c r="AI4" s="20" t="s">
        <v>894</v>
      </c>
      <c r="AJ4" s="22"/>
      <c r="AK4" s="21" t="s">
        <v>892</v>
      </c>
      <c r="AL4" s="20" t="s">
        <v>893</v>
      </c>
    </row>
    <row r="5" spans="1:62" ht="63" x14ac:dyDescent="0.2">
      <c r="A5" s="23" t="s">
        <v>923</v>
      </c>
      <c r="B5" s="18" t="s">
        <v>924</v>
      </c>
      <c r="C5" s="24" t="s">
        <v>925</v>
      </c>
      <c r="D5" s="25" t="s">
        <v>926</v>
      </c>
      <c r="E5" s="19" t="s">
        <v>927</v>
      </c>
      <c r="F5" s="18" t="s">
        <v>924</v>
      </c>
      <c r="H5" s="19" t="s">
        <v>928</v>
      </c>
      <c r="I5" s="18" t="s">
        <v>929</v>
      </c>
      <c r="J5" s="19" t="s">
        <v>930</v>
      </c>
      <c r="K5" s="18" t="s">
        <v>931</v>
      </c>
      <c r="L5" s="19" t="s">
        <v>932</v>
      </c>
      <c r="N5" s="18" t="s">
        <v>933</v>
      </c>
      <c r="O5" s="19" t="s">
        <v>934</v>
      </c>
      <c r="P5" s="18" t="s">
        <v>935</v>
      </c>
      <c r="Q5" s="19" t="s">
        <v>936</v>
      </c>
      <c r="R5" s="18" t="s">
        <v>937</v>
      </c>
      <c r="S5" s="19" t="s">
        <v>938</v>
      </c>
      <c r="T5" s="18" t="s">
        <v>939</v>
      </c>
      <c r="V5" s="19" t="s">
        <v>940</v>
      </c>
      <c r="W5" s="18" t="s">
        <v>941</v>
      </c>
      <c r="X5" s="19" t="s">
        <v>942</v>
      </c>
      <c r="Y5" s="18" t="s">
        <v>943</v>
      </c>
      <c r="AA5" s="26"/>
      <c r="AB5" s="27"/>
      <c r="AC5" s="26"/>
      <c r="AD5" s="27"/>
      <c r="AE5" s="26"/>
      <c r="AF5" s="27"/>
      <c r="AG5" s="26"/>
      <c r="AH5" s="27"/>
      <c r="AI5" s="26"/>
      <c r="AK5" s="27"/>
      <c r="AL5" s="26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</row>
    <row r="6" spans="1:62" x14ac:dyDescent="0.2">
      <c r="G6" s="29"/>
      <c r="H6" s="29"/>
      <c r="I6" s="29"/>
      <c r="J6" s="29"/>
      <c r="K6" s="29"/>
      <c r="L6" s="29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</row>
    <row r="7" spans="1:62" ht="18" x14ac:dyDescent="0.2">
      <c r="A7" s="30">
        <v>2013</v>
      </c>
      <c r="B7" s="31">
        <f>sheet!D18/sheet!D35</f>
        <v>1.944787187307371</v>
      </c>
      <c r="C7" s="31">
        <f>(sheet!D18-sheet!D15)/sheet!D35</f>
        <v>1.8726751230829635</v>
      </c>
      <c r="D7" s="31">
        <f>sheet!D12/sheet!D35</f>
        <v>0.65537520829722729</v>
      </c>
      <c r="E7" s="31">
        <f>Sheet2!D20/sheet!D35</f>
        <v>0.26122885726579081</v>
      </c>
      <c r="F7" s="31">
        <f>sheet!D18/sheet!D35</f>
        <v>1.944787187307371</v>
      </c>
      <c r="G7" s="29"/>
      <c r="H7" s="32">
        <f>Sheet1!D33/sheet!D51</f>
        <v>1.2776575130597365E-2</v>
      </c>
      <c r="I7" s="32">
        <f>Sheet1!D33/Sheet1!D12</f>
        <v>3.0777765376764914E-3</v>
      </c>
      <c r="J7" s="32">
        <f>Sheet1!D12/sheet!D27</f>
        <v>1.7009537972015183</v>
      </c>
      <c r="K7" s="32">
        <f>Sheet1!D30/sheet!D27</f>
        <v>3.0234460043695715E-2</v>
      </c>
      <c r="L7" s="32">
        <f>Sheet1!D38</f>
        <v>9.4E-2</v>
      </c>
      <c r="M7" s="29"/>
      <c r="N7" s="32">
        <f>sheet!D40/sheet!D27</f>
        <v>0.59025359807407152</v>
      </c>
      <c r="O7" s="32">
        <f>sheet!D51/sheet!D27</f>
        <v>0.40974640192592848</v>
      </c>
      <c r="P7" s="32">
        <f>sheet!D40/sheet!D51</f>
        <v>1.4405339383084419</v>
      </c>
      <c r="Q7" s="31">
        <f>Sheet1!D24/Sheet1!D26</f>
        <v>-2.8896773179819006</v>
      </c>
      <c r="R7" s="31">
        <f>ABS(Sheet2!D20/(Sheet1!D26+Sheet2!D30))</f>
        <v>2.6840013183785003</v>
      </c>
      <c r="S7" s="31">
        <f>sheet!D40/Sheet1!D43</f>
        <v>4.675033121246515</v>
      </c>
      <c r="T7" s="31">
        <f>Sheet2!D20/sheet!D40</f>
        <v>9.5563945207254031E-2</v>
      </c>
      <c r="V7" s="31">
        <f>ABS(Sheet1!D15/sheet!D15)</f>
        <v>76.944544394408382</v>
      </c>
      <c r="W7" s="31">
        <f>Sheet1!D12/sheet!D14</f>
        <v>8.8108624107469655</v>
      </c>
      <c r="X7" s="31">
        <f>Sheet1!D12/sheet!D27</f>
        <v>1.7009537972015183</v>
      </c>
      <c r="Y7" s="31">
        <f>Sheet1!D12/(sheet!D18-sheet!D35)</f>
        <v>8.3377133298190849</v>
      </c>
      <c r="AA7" s="17" t="str">
        <f>Sheet1!D43</f>
        <v>81,859.087</v>
      </c>
      <c r="AB7" s="17" t="str">
        <f>Sheet3!D17</f>
        <v>NA</v>
      </c>
      <c r="AC7" s="17" t="str">
        <f>Sheet3!D18</f>
        <v>NA</v>
      </c>
      <c r="AD7" s="17" t="str">
        <f>Sheet3!D20</f>
        <v>NM</v>
      </c>
      <c r="AE7" s="17" t="str">
        <f>Sheet3!D21</f>
        <v>NM</v>
      </c>
      <c r="AF7" s="17" t="str">
        <f>Sheet3!D22</f>
        <v>NA</v>
      </c>
      <c r="AG7" s="17" t="str">
        <f>Sheet3!D24</f>
        <v>NA</v>
      </c>
      <c r="AH7" s="17" t="str">
        <f>Sheet3!D25</f>
        <v>NA</v>
      </c>
      <c r="AI7" s="17" t="str">
        <f>Sheet3!D31</f>
        <v/>
      </c>
      <c r="AK7" s="17" t="str">
        <f>Sheet3!D29</f>
        <v>NA</v>
      </c>
      <c r="AL7" s="17">
        <f>Sheet3!D30</f>
        <v>4</v>
      </c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</row>
    <row r="8" spans="1:62" s="37" customFormat="1" ht="18" x14ac:dyDescent="0.2">
      <c r="A8" s="33">
        <v>2014</v>
      </c>
      <c r="B8" s="34">
        <f>sheet!E18/sheet!E35</f>
        <v>1.9883816804577226</v>
      </c>
      <c r="C8" s="34">
        <f>(sheet!E18-sheet!E15)/sheet!E35</f>
        <v>1.9131282998519732</v>
      </c>
      <c r="D8" s="34">
        <f>sheet!E12/sheet!E35</f>
        <v>0.52968420027000862</v>
      </c>
      <c r="E8" s="34">
        <f>Sheet2!E20/sheet!E35</f>
        <v>0.35828032684580086</v>
      </c>
      <c r="F8" s="34">
        <f>sheet!E18/sheet!E35</f>
        <v>1.9883816804577226</v>
      </c>
      <c r="G8" s="29"/>
      <c r="H8" s="35">
        <f>Sheet1!E33/sheet!E51</f>
        <v>5.4114947733525424E-2</v>
      </c>
      <c r="I8" s="35">
        <f>Sheet1!E33/Sheet1!E12</f>
        <v>1.1457577007580976E-2</v>
      </c>
      <c r="J8" s="35">
        <f>Sheet1!E12/sheet!E27</f>
        <v>1.8390269420320076</v>
      </c>
      <c r="K8" s="35">
        <f>Sheet1!E30/sheet!E27</f>
        <v>4.2550978683890919E-2</v>
      </c>
      <c r="L8" s="35">
        <f>Sheet1!E38</f>
        <v>0.42</v>
      </c>
      <c r="M8" s="29"/>
      <c r="N8" s="35">
        <f>sheet!E40/sheet!E27</f>
        <v>0.61062897240323755</v>
      </c>
      <c r="O8" s="35">
        <f>sheet!E51/sheet!E27</f>
        <v>0.3893710275967624</v>
      </c>
      <c r="P8" s="35">
        <f>sheet!E40/sheet!E51</f>
        <v>1.5682444997823841</v>
      </c>
      <c r="Q8" s="34">
        <f>Sheet1!E24/Sheet1!E26</f>
        <v>-6.5444318644560155</v>
      </c>
      <c r="R8" s="34">
        <f>ABS(Sheet2!E20/(Sheet1!E26+Sheet2!E30))</f>
        <v>6.5171669090968427</v>
      </c>
      <c r="S8" s="34">
        <f>sheet!E40/Sheet1!E43</f>
        <v>5.1293567262239845</v>
      </c>
      <c r="T8" s="34">
        <f>Sheet2!E20/sheet!E40</f>
        <v>0.12019347071875806</v>
      </c>
      <c r="U8" s="12"/>
      <c r="V8" s="34">
        <f>ABS(Sheet1!E15/sheet!E15)</f>
        <v>84.312995737709031</v>
      </c>
      <c r="W8" s="34">
        <f>Sheet1!E12/sheet!E14</f>
        <v>9.8312706804929757</v>
      </c>
      <c r="X8" s="34">
        <f>Sheet1!E12/sheet!E27</f>
        <v>1.8390269420320076</v>
      </c>
      <c r="Y8" s="34">
        <f>Sheet1!E12/(sheet!E18-sheet!E35)</f>
        <v>9.0829742685442838</v>
      </c>
      <c r="Z8" s="12"/>
      <c r="AA8" s="36" t="str">
        <f>Sheet1!E43</f>
        <v>84,861.053</v>
      </c>
      <c r="AB8" s="36" t="str">
        <f>Sheet3!E17</f>
        <v>NA</v>
      </c>
      <c r="AC8" s="36" t="str">
        <f>Sheet3!E18</f>
        <v>NA</v>
      </c>
      <c r="AD8" s="36" t="str">
        <f>Sheet3!E20</f>
        <v>NM</v>
      </c>
      <c r="AE8" s="36" t="str">
        <f>Sheet3!E21</f>
        <v>NM</v>
      </c>
      <c r="AF8" s="36" t="str">
        <f>Sheet3!E22</f>
        <v>NA</v>
      </c>
      <c r="AG8" s="36" t="str">
        <f>Sheet3!E24</f>
        <v>NA</v>
      </c>
      <c r="AH8" s="36" t="str">
        <f>Sheet3!E25</f>
        <v>NA</v>
      </c>
      <c r="AI8" s="36" t="str">
        <f>Sheet3!E31</f>
        <v/>
      </c>
      <c r="AK8" s="36">
        <f>Sheet3!E29</f>
        <v>7.5</v>
      </c>
      <c r="AL8" s="36">
        <f>Sheet3!E30</f>
        <v>4</v>
      </c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</row>
    <row r="9" spans="1:62" ht="18" x14ac:dyDescent="0.2">
      <c r="A9" s="30">
        <v>2015</v>
      </c>
      <c r="B9" s="31">
        <f>sheet!F18/sheet!F35</f>
        <v>1.7695908477769242</v>
      </c>
      <c r="C9" s="31">
        <f>(sheet!F18-sheet!F15)/sheet!F35</f>
        <v>1.6454161833386947</v>
      </c>
      <c r="D9" s="31">
        <f>sheet!F12/sheet!F35</f>
        <v>0.35019485178976001</v>
      </c>
      <c r="E9" s="31">
        <f>Sheet2!F20/sheet!F35</f>
        <v>0.6694132900657932</v>
      </c>
      <c r="F9" s="31">
        <f>sheet!F18/sheet!F35</f>
        <v>1.7695908477769242</v>
      </c>
      <c r="G9" s="29"/>
      <c r="H9" s="32">
        <f>Sheet1!F33/sheet!F51</f>
        <v>8.7474703173470558E-2</v>
      </c>
      <c r="I9" s="32">
        <f>Sheet1!F33/Sheet1!F12</f>
        <v>1.692539322193545E-2</v>
      </c>
      <c r="J9" s="32">
        <f>Sheet1!F12/sheet!F27</f>
        <v>2.1051003938264286</v>
      </c>
      <c r="K9" s="32">
        <f>Sheet1!F30/sheet!F27</f>
        <v>6.3612125512021486E-2</v>
      </c>
      <c r="L9" s="32">
        <f>Sheet1!F38</f>
        <v>0.82</v>
      </c>
      <c r="M9" s="29"/>
      <c r="N9" s="32">
        <f>sheet!F40/sheet!F27</f>
        <v>0.59268622076365851</v>
      </c>
      <c r="O9" s="32">
        <f>sheet!F51/sheet!F27</f>
        <v>0.40731377923634138</v>
      </c>
      <c r="P9" s="32">
        <f>sheet!F40/sheet!F51</f>
        <v>1.4551096745974701</v>
      </c>
      <c r="Q9" s="31">
        <f>Sheet1!F24/Sheet1!F26</f>
        <v>-7.7874848461461008</v>
      </c>
      <c r="R9" s="31">
        <f>ABS(Sheet2!F20/(Sheet1!F26+Sheet2!F30))</f>
        <v>0.3402896890787413</v>
      </c>
      <c r="S9" s="31">
        <f>sheet!F40/Sheet1!F43</f>
        <v>3.527969148859063</v>
      </c>
      <c r="T9" s="31">
        <f>Sheet2!F20/sheet!F40</f>
        <v>0.24470494316604319</v>
      </c>
      <c r="V9" s="31">
        <f>ABS(Sheet1!F15/sheet!F15)</f>
        <v>54.717611612609005</v>
      </c>
      <c r="W9" s="31">
        <f>Sheet1!F12/sheet!F14</f>
        <v>11.037949377540022</v>
      </c>
      <c r="X9" s="31">
        <f>Sheet1!F12/sheet!F27</f>
        <v>2.1051003938264286</v>
      </c>
      <c r="Y9" s="31">
        <f>Sheet1!F12/(sheet!F18-sheet!F35)</f>
        <v>12.62524095755027</v>
      </c>
      <c r="AA9" s="17" t="str">
        <f>Sheet1!F43</f>
        <v>139,967.595</v>
      </c>
      <c r="AB9" s="17" t="str">
        <f>Sheet3!F17</f>
        <v>18.1x</v>
      </c>
      <c r="AC9" s="17" t="str">
        <f>Sheet3!F18</f>
        <v>26.5x</v>
      </c>
      <c r="AD9" s="17" t="str">
        <f>Sheet3!F20</f>
        <v>178.1x</v>
      </c>
      <c r="AE9" s="17" t="str">
        <f>Sheet3!F21</f>
        <v>3.8x</v>
      </c>
      <c r="AF9" s="17" t="str">
        <f>Sheet3!F22</f>
        <v>1.4x</v>
      </c>
      <c r="AG9" s="17" t="str">
        <f>Sheet3!F24</f>
        <v>99.8x</v>
      </c>
      <c r="AH9" s="17" t="str">
        <f>Sheet3!F25</f>
        <v>8.5x</v>
      </c>
      <c r="AI9" s="17">
        <f>Sheet3!F31</f>
        <v>0.55500000000000005</v>
      </c>
      <c r="AK9" s="17">
        <f>Sheet3!F29</f>
        <v>7.7</v>
      </c>
      <c r="AL9" s="17">
        <f>Sheet3!F30</f>
        <v>6</v>
      </c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</row>
    <row r="10" spans="1:62" s="37" customFormat="1" ht="18" x14ac:dyDescent="0.2">
      <c r="A10" s="33">
        <v>2016</v>
      </c>
      <c r="B10" s="34">
        <f>sheet!G18/sheet!G35</f>
        <v>1.7347449191078566</v>
      </c>
      <c r="C10" s="34">
        <f>(sheet!G18-sheet!G15)/sheet!G35</f>
        <v>1.5650803417034971</v>
      </c>
      <c r="D10" s="34">
        <f>sheet!G12/sheet!G35</f>
        <v>0.24773586469286407</v>
      </c>
      <c r="E10" s="34">
        <f>Sheet2!G20/sheet!G35</f>
        <v>0.62245177615645952</v>
      </c>
      <c r="F10" s="34">
        <f>sheet!G18/sheet!G35</f>
        <v>1.7347449191078566</v>
      </c>
      <c r="G10" s="29"/>
      <c r="H10" s="35">
        <f>Sheet1!G33/sheet!G51</f>
        <v>0.11855812092330618</v>
      </c>
      <c r="I10" s="35">
        <f>Sheet1!G33/Sheet1!G12</f>
        <v>2.2656449904359142E-2</v>
      </c>
      <c r="J10" s="35">
        <f>Sheet1!G12/sheet!G27</f>
        <v>1.9234218468079365</v>
      </c>
      <c r="K10" s="35">
        <f>Sheet1!G30/sheet!G27</f>
        <v>7.0357370553654042E-2</v>
      </c>
      <c r="L10" s="35">
        <f>Sheet1!G38</f>
        <v>1.25</v>
      </c>
      <c r="M10" s="29"/>
      <c r="N10" s="35">
        <f>sheet!G40/sheet!G27</f>
        <v>0.63243419967136216</v>
      </c>
      <c r="O10" s="35">
        <f>sheet!G51/sheet!G27</f>
        <v>0.36756580129457334</v>
      </c>
      <c r="P10" s="35">
        <f>sheet!G40/sheet!G51</f>
        <v>1.7206013112316694</v>
      </c>
      <c r="Q10" s="34">
        <f>Sheet1!G24/Sheet1!G26</f>
        <v>-9.9193615780119089</v>
      </c>
      <c r="R10" s="34">
        <f>ABS(Sheet2!G20/(Sheet1!G26+Sheet2!G30))</f>
        <v>1.7891082789577539</v>
      </c>
      <c r="S10" s="34">
        <f>sheet!G40/Sheet1!G43</f>
        <v>3.821790241032506</v>
      </c>
      <c r="T10" s="34">
        <f>Sheet2!G20/sheet!G40</f>
        <v>0.22356147844381988</v>
      </c>
      <c r="U10" s="12"/>
      <c r="V10" s="34">
        <f>ABS(Sheet1!G15/sheet!G15)</f>
        <v>35.342184825514984</v>
      </c>
      <c r="W10" s="34">
        <f>Sheet1!G12/sheet!G14</f>
        <v>9.037927995057812</v>
      </c>
      <c r="X10" s="34">
        <f>Sheet1!G12/sheet!G27</f>
        <v>1.9234218468079365</v>
      </c>
      <c r="Y10" s="34">
        <f>Sheet1!G12/(sheet!G18-sheet!G35)</f>
        <v>11.524745499711603</v>
      </c>
      <c r="Z10" s="12"/>
      <c r="AA10" s="36" t="str">
        <f>Sheet1!G43</f>
        <v>171,316.976</v>
      </c>
      <c r="AB10" s="36" t="str">
        <f>Sheet3!G17</f>
        <v>16.6x</v>
      </c>
      <c r="AC10" s="36" t="str">
        <f>Sheet3!G18</f>
        <v>23.2x</v>
      </c>
      <c r="AD10" s="36" t="str">
        <f>Sheet3!G20</f>
        <v>39.2x</v>
      </c>
      <c r="AE10" s="36" t="str">
        <f>Sheet3!G21</f>
        <v>3.8x</v>
      </c>
      <c r="AF10" s="36" t="str">
        <f>Sheet3!G22</f>
        <v>1.4x</v>
      </c>
      <c r="AG10" s="36" t="str">
        <f>Sheet3!G24</f>
        <v>56.5x</v>
      </c>
      <c r="AH10" s="36" t="str">
        <f>Sheet3!G25</f>
        <v>9.2x</v>
      </c>
      <c r="AI10" s="36">
        <f>Sheet3!G31</f>
        <v>0.59079999999999999</v>
      </c>
      <c r="AK10" s="36">
        <f>Sheet3!G29</f>
        <v>7.6</v>
      </c>
      <c r="AL10" s="36">
        <f>Sheet3!G30</f>
        <v>6</v>
      </c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</row>
    <row r="11" spans="1:62" ht="18" x14ac:dyDescent="0.2">
      <c r="A11" s="30">
        <v>2017</v>
      </c>
      <c r="B11" s="31">
        <f>sheet!H18/sheet!H35</f>
        <v>1.527305145082787</v>
      </c>
      <c r="C11" s="31">
        <f>(sheet!H18-sheet!H15)/sheet!H35</f>
        <v>1.3496883421465586</v>
      </c>
      <c r="D11" s="31">
        <f>sheet!H12/sheet!H35</f>
        <v>0.26760912897263739</v>
      </c>
      <c r="E11" s="31">
        <f>Sheet2!H20/sheet!H35</f>
        <v>0.54111916171430141</v>
      </c>
      <c r="F11" s="31">
        <f>sheet!H18/sheet!H35</f>
        <v>1.527305145082787</v>
      </c>
      <c r="G11" s="29"/>
      <c r="H11" s="32">
        <f>Sheet1!H33/sheet!H51</f>
        <v>0.16597740626259802</v>
      </c>
      <c r="I11" s="32">
        <f>Sheet1!H33/Sheet1!H12</f>
        <v>2.9757708272927012E-2</v>
      </c>
      <c r="J11" s="32">
        <f>Sheet1!H12/sheet!H27</f>
        <v>2.0383122739113526</v>
      </c>
      <c r="K11" s="32">
        <f>Sheet1!H30/sheet!H27</f>
        <v>8.8471069243973674E-2</v>
      </c>
      <c r="L11" s="32">
        <f>Sheet1!H38</f>
        <v>1.8</v>
      </c>
      <c r="M11" s="29"/>
      <c r="N11" s="32">
        <f>sheet!H40/sheet!H27</f>
        <v>0.6345556700638183</v>
      </c>
      <c r="O11" s="32">
        <f>sheet!H51/sheet!H27</f>
        <v>0.36544432993618164</v>
      </c>
      <c r="P11" s="32">
        <f>sheet!H40/sheet!H51</f>
        <v>1.7363948981630994</v>
      </c>
      <c r="Q11" s="31">
        <f>Sheet1!H24/Sheet1!H26</f>
        <v>-10.791729808087165</v>
      </c>
      <c r="R11" s="31">
        <f>ABS(Sheet2!H20/(Sheet1!H26+Sheet2!H30))</f>
        <v>2.1610787069838238</v>
      </c>
      <c r="S11" s="31">
        <f>sheet!H40/Sheet1!H43</f>
        <v>3.4686944245801841</v>
      </c>
      <c r="T11" s="31">
        <f>Sheet2!H20/sheet!H40</f>
        <v>0.21482633357060674</v>
      </c>
      <c r="V11" s="31">
        <f>ABS(Sheet1!H15/sheet!H15)</f>
        <v>31.320844959996567</v>
      </c>
      <c r="W11" s="31">
        <f>Sheet1!H12/sheet!H14</f>
        <v>9.3077755324484936</v>
      </c>
      <c r="X11" s="31">
        <f>Sheet1!H12/sheet!H27</f>
        <v>2.0383122739113526</v>
      </c>
      <c r="Y11" s="31">
        <f>Sheet1!H12/(sheet!H18-sheet!H35)</f>
        <v>15.344204514259561</v>
      </c>
      <c r="AA11" s="17" t="str">
        <f>Sheet1!H43</f>
        <v>195,090.744</v>
      </c>
      <c r="AB11" s="17" t="str">
        <f>Sheet3!H17</f>
        <v>19.4x</v>
      </c>
      <c r="AC11" s="17" t="str">
        <f>Sheet3!H18</f>
        <v>27.0x</v>
      </c>
      <c r="AD11" s="17" t="str">
        <f>Sheet3!H20</f>
        <v>36.2x</v>
      </c>
      <c r="AE11" s="17" t="str">
        <f>Sheet3!H21</f>
        <v>4.8x</v>
      </c>
      <c r="AF11" s="17" t="str">
        <f>Sheet3!H22</f>
        <v>1.7x</v>
      </c>
      <c r="AG11" s="17" t="str">
        <f>Sheet3!H24</f>
        <v>56.8x</v>
      </c>
      <c r="AH11" s="17" t="str">
        <f>Sheet3!H25</f>
        <v>12.9x</v>
      </c>
      <c r="AI11" s="17">
        <f>Sheet3!H31</f>
        <v>0.61599999999999999</v>
      </c>
      <c r="AK11" s="17">
        <f>Sheet3!H29</f>
        <v>7.5</v>
      </c>
      <c r="AL11" s="17">
        <f>Sheet3!H30</f>
        <v>7</v>
      </c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</row>
    <row r="12" spans="1:62" s="37" customFormat="1" ht="18" x14ac:dyDescent="0.2">
      <c r="A12" s="33">
        <v>2018</v>
      </c>
      <c r="B12" s="34">
        <f>sheet!I18/sheet!I35</f>
        <v>1.8289380357649283</v>
      </c>
      <c r="C12" s="34">
        <f>(sheet!I18-sheet!I15)/sheet!I35</f>
        <v>1.6164346773934155</v>
      </c>
      <c r="D12" s="34">
        <f>sheet!I12/sheet!I35</f>
        <v>0.29231494519128653</v>
      </c>
      <c r="E12" s="34">
        <f>Sheet2!I20/sheet!I35</f>
        <v>0.43825651002409743</v>
      </c>
      <c r="F12" s="34">
        <f>sheet!I18/sheet!I35</f>
        <v>1.8289380357649283</v>
      </c>
      <c r="G12" s="29"/>
      <c r="H12" s="35">
        <f>Sheet1!I33/sheet!I51</f>
        <v>0.1698378854452553</v>
      </c>
      <c r="I12" s="35">
        <f>Sheet1!I33/Sheet1!I12</f>
        <v>3.4100916869296845E-2</v>
      </c>
      <c r="J12" s="35">
        <f>Sheet1!I12/sheet!I27</f>
        <v>1.9171442634378957</v>
      </c>
      <c r="K12" s="35">
        <f>Sheet1!I30/sheet!I27</f>
        <v>8.9610252647158786E-2</v>
      </c>
      <c r="L12" s="35">
        <f>Sheet1!I38</f>
        <v>2.5</v>
      </c>
      <c r="M12" s="29"/>
      <c r="N12" s="35">
        <f>sheet!I40/sheet!I27</f>
        <v>0.61506599671474282</v>
      </c>
      <c r="O12" s="35">
        <f>sheet!I51/sheet!I27</f>
        <v>0.38493400328525706</v>
      </c>
      <c r="P12" s="35">
        <f>sheet!I40/sheet!I51</f>
        <v>1.5978479205926253</v>
      </c>
      <c r="Q12" s="34">
        <f>Sheet1!I24/Sheet1!I26</f>
        <v>-10.12852593932166</v>
      </c>
      <c r="R12" s="34">
        <f>ABS(Sheet2!I20/(Sheet1!I26+Sheet2!I30))</f>
        <v>1.8335176836750178</v>
      </c>
      <c r="S12" s="34">
        <f>sheet!I40/Sheet1!I43</f>
        <v>3.3523565843911403</v>
      </c>
      <c r="T12" s="34">
        <f>Sheet2!I20/sheet!I40</f>
        <v>0.160508211932294</v>
      </c>
      <c r="U12" s="12"/>
      <c r="V12" s="34">
        <f>ABS(Sheet1!I15/sheet!I15)</f>
        <v>27.375785540360773</v>
      </c>
      <c r="W12" s="34">
        <f>Sheet1!I12/sheet!I14</f>
        <v>8.0503198807465779</v>
      </c>
      <c r="X12" s="34">
        <f>Sheet1!I12/sheet!I27</f>
        <v>1.9171442634378957</v>
      </c>
      <c r="Y12" s="34">
        <f>Sheet1!I12/(sheet!I18-sheet!I35)</f>
        <v>10.266966094756954</v>
      </c>
      <c r="Z12" s="12"/>
      <c r="AA12" s="36" t="str">
        <f>Sheet1!I43</f>
        <v>252,308.363</v>
      </c>
      <c r="AB12" s="36" t="str">
        <f>Sheet3!I17</f>
        <v>16.2x</v>
      </c>
      <c r="AC12" s="36" t="str">
        <f>Sheet3!I18</f>
        <v>22.4x</v>
      </c>
      <c r="AD12" s="36" t="str">
        <f>Sheet3!I20</f>
        <v>37.0x</v>
      </c>
      <c r="AE12" s="36" t="str">
        <f>Sheet3!I21</f>
        <v>4.0x</v>
      </c>
      <c r="AF12" s="36" t="str">
        <f>Sheet3!I22</f>
        <v>1.5x</v>
      </c>
      <c r="AG12" s="36" t="str">
        <f>Sheet3!I24</f>
        <v>36.0x</v>
      </c>
      <c r="AH12" s="36" t="str">
        <f>Sheet3!I25</f>
        <v>10.6x</v>
      </c>
      <c r="AI12" s="36">
        <f>Sheet3!I31</f>
        <v>0.73709999999999998</v>
      </c>
      <c r="AK12" s="36">
        <f>Sheet3!I29</f>
        <v>8.1999999999999993</v>
      </c>
      <c r="AL12" s="36">
        <f>Sheet3!I30</f>
        <v>6</v>
      </c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</row>
    <row r="13" spans="1:62" ht="18" x14ac:dyDescent="0.2">
      <c r="A13" s="30">
        <v>2019</v>
      </c>
      <c r="B13" s="31">
        <f>sheet!J18/sheet!J35</f>
        <v>1.8652283886675756</v>
      </c>
      <c r="C13" s="31">
        <f>(sheet!J18-sheet!J15)/sheet!J35</f>
        <v>1.6013830044823316</v>
      </c>
      <c r="D13" s="31">
        <f>sheet!J12/sheet!J35</f>
        <v>0.33834720794448814</v>
      </c>
      <c r="E13" s="31">
        <f>Sheet2!J20/sheet!J35</f>
        <v>0.3009664831066568</v>
      </c>
      <c r="F13" s="31">
        <f>sheet!J18/sheet!J35</f>
        <v>1.8652283886675756</v>
      </c>
      <c r="G13" s="29"/>
      <c r="H13" s="32">
        <f>Sheet1!J33/sheet!J51</f>
        <v>-0.41896664565295938</v>
      </c>
      <c r="I13" s="32">
        <f>Sheet1!J33/Sheet1!J12</f>
        <v>-0.10451481055115812</v>
      </c>
      <c r="J13" s="32">
        <f>Sheet1!J12/sheet!J27</f>
        <v>1.2311164226571074</v>
      </c>
      <c r="K13" s="32">
        <f>Sheet1!J30/sheet!J27</f>
        <v>-0.11640736817440882</v>
      </c>
      <c r="L13" s="32">
        <f>Sheet1!J38</f>
        <v>-8.5500000000000007</v>
      </c>
      <c r="M13" s="29"/>
      <c r="N13" s="32">
        <f>sheet!J40/sheet!J27</f>
        <v>0.69288748635372854</v>
      </c>
      <c r="O13" s="32">
        <f>sheet!J51/sheet!J27</f>
        <v>0.30711251364627151</v>
      </c>
      <c r="P13" s="32">
        <f>sheet!J40/sheet!J51</f>
        <v>2.2561356361785632</v>
      </c>
      <c r="Q13" s="31">
        <f>Sheet1!J24/Sheet1!J26</f>
        <v>5.2495012730473736</v>
      </c>
      <c r="R13" s="31">
        <f>ABS(Sheet2!J20/(Sheet1!J26+Sheet2!J30))</f>
        <v>0.4764510126140406</v>
      </c>
      <c r="S13" s="31">
        <f>sheet!J40/Sheet1!J43</f>
        <v>5.967338463533614</v>
      </c>
      <c r="T13" s="31">
        <f>Sheet2!J20/sheet!J40</f>
        <v>7.9567797397155984E-2</v>
      </c>
      <c r="V13" s="31">
        <f>ABS(Sheet1!J15/sheet!J15)</f>
        <v>17.290019209986102</v>
      </c>
      <c r="W13" s="31">
        <f>Sheet1!J12/sheet!J14</f>
        <v>6.1143677105233634</v>
      </c>
      <c r="X13" s="31">
        <f>Sheet1!J12/sheet!J27</f>
        <v>1.2311164226571074</v>
      </c>
      <c r="Y13" s="31">
        <f>Sheet1!J12/(sheet!J18-sheet!J35)</f>
        <v>7.7675926766766903</v>
      </c>
      <c r="AA13" s="17" t="str">
        <f>Sheet1!J43</f>
        <v>294,829.945</v>
      </c>
      <c r="AB13" s="17" t="str">
        <f>Sheet3!J17</f>
        <v>23.6x</v>
      </c>
      <c r="AC13" s="17" t="str">
        <f>Sheet3!J18</f>
        <v>34.4x</v>
      </c>
      <c r="AD13" s="17" t="str">
        <f>Sheet3!J20</f>
        <v>1,738.5x</v>
      </c>
      <c r="AE13" s="17" t="str">
        <f>Sheet3!J21</f>
        <v>3.4x</v>
      </c>
      <c r="AF13" s="17" t="str">
        <f>Sheet3!J22</f>
        <v>2.2x</v>
      </c>
      <c r="AG13" s="17" t="str">
        <f>Sheet3!J24</f>
        <v>-15.7x</v>
      </c>
      <c r="AH13" s="17" t="str">
        <f>Sheet3!J25</f>
        <v>16.8x</v>
      </c>
      <c r="AI13" s="17">
        <f>Sheet3!J31</f>
        <v>0.77910000000000001</v>
      </c>
      <c r="AK13" s="17">
        <f>Sheet3!J29</f>
        <v>6.1</v>
      </c>
      <c r="AL13" s="17">
        <f>Sheet3!J30</f>
        <v>4</v>
      </c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</row>
    <row r="14" spans="1:62" s="37" customFormat="1" ht="18" x14ac:dyDescent="0.2">
      <c r="A14" s="33">
        <v>2020</v>
      </c>
      <c r="B14" s="34">
        <f>sheet!K18/sheet!K35</f>
        <v>1.506785276197032</v>
      </c>
      <c r="C14" s="34">
        <f>(sheet!K18-sheet!K15)/sheet!K35</f>
        <v>1.2456749519038821</v>
      </c>
      <c r="D14" s="34">
        <f>sheet!K12/sheet!K35</f>
        <v>0.3389327103590894</v>
      </c>
      <c r="E14" s="34">
        <f>Sheet2!K20/sheet!K35</f>
        <v>0.53657832342624179</v>
      </c>
      <c r="F14" s="34">
        <f>sheet!K18/sheet!K35</f>
        <v>1.506785276197032</v>
      </c>
      <c r="G14" s="29"/>
      <c r="H14" s="35">
        <f>Sheet1!K33/sheet!K51</f>
        <v>0.1022448188118736</v>
      </c>
      <c r="I14" s="35">
        <f>Sheet1!K33/Sheet1!K12</f>
        <v>3.1474003776606148E-2</v>
      </c>
      <c r="J14" s="35">
        <f>Sheet1!K12/sheet!K27</f>
        <v>1.2621736911532861</v>
      </c>
      <c r="K14" s="35">
        <f>Sheet1!K30/sheet!K27</f>
        <v>4.9892103102761036E-2</v>
      </c>
      <c r="L14" s="35">
        <f>Sheet1!K38</f>
        <v>2.6</v>
      </c>
      <c r="M14" s="29"/>
      <c r="N14" s="35">
        <f>sheet!K40/sheet!K27</f>
        <v>0.61146530435182778</v>
      </c>
      <c r="O14" s="35">
        <f>sheet!K51/sheet!K27</f>
        <v>0.38853469529038032</v>
      </c>
      <c r="P14" s="35">
        <f>sheet!K40/sheet!K51</f>
        <v>1.5737727203354004</v>
      </c>
      <c r="Q14" s="34">
        <f>Sheet1!K24/Sheet1!K26</f>
        <v>-6.9813717350548803</v>
      </c>
      <c r="R14" s="34">
        <f>ABS(Sheet2!K20/(Sheet1!K26+Sheet2!K30))</f>
        <v>1.2747175400969908</v>
      </c>
      <c r="S14" s="34">
        <f>sheet!K40/Sheet1!K43</f>
        <v>4.93619117503206</v>
      </c>
      <c r="T14" s="34">
        <f>Sheet2!K20/sheet!K40</f>
        <v>0.21723122773871426</v>
      </c>
      <c r="U14" s="12"/>
      <c r="V14" s="34">
        <f>ABS(Sheet1!K15/sheet!K15)</f>
        <v>13.183625759719726</v>
      </c>
      <c r="W14" s="34">
        <f>Sheet1!K12/sheet!K14</f>
        <v>6.6184797887844811</v>
      </c>
      <c r="X14" s="34">
        <f>Sheet1!K12/sheet!K27</f>
        <v>1.2621736911532861</v>
      </c>
      <c r="Y14" s="34">
        <f>Sheet1!K12/(sheet!K18-sheet!K35)</f>
        <v>10.060838619670248</v>
      </c>
      <c r="Z14" s="12"/>
      <c r="AA14" s="36" t="str">
        <f>Sheet1!K43</f>
        <v>346,217.847</v>
      </c>
      <c r="AB14" s="36" t="str">
        <f>Sheet3!K17</f>
        <v>26.4x</v>
      </c>
      <c r="AC14" s="36" t="str">
        <f>Sheet3!K18</f>
        <v>43.6x</v>
      </c>
      <c r="AD14" s="36" t="str">
        <f>Sheet3!K20</f>
        <v>35.1x</v>
      </c>
      <c r="AE14" s="36" t="str">
        <f>Sheet3!K21</f>
        <v>4.3x</v>
      </c>
      <c r="AF14" s="36" t="str">
        <f>Sheet3!K22</f>
        <v>2.5x</v>
      </c>
      <c r="AG14" s="36" t="str">
        <f>Sheet3!K24</f>
        <v>84.7x</v>
      </c>
      <c r="AH14" s="36" t="str">
        <f>Sheet3!K25</f>
        <v>9.4x</v>
      </c>
      <c r="AI14" s="36">
        <f>Sheet3!K31</f>
        <v>0.83979999999999999</v>
      </c>
      <c r="AK14" s="36">
        <f>Sheet3!K29</f>
        <v>6.1</v>
      </c>
      <c r="AL14" s="36">
        <f>Sheet3!K30</f>
        <v>7</v>
      </c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</row>
    <row r="15" spans="1:62" ht="18" x14ac:dyDescent="0.2">
      <c r="A15" s="30">
        <v>2021</v>
      </c>
      <c r="B15" s="31">
        <f>sheet!L18/sheet!L35</f>
        <v>1.5597472486313286</v>
      </c>
      <c r="C15" s="31">
        <f>(sheet!L18-sheet!L15)/sheet!L35</f>
        <v>1.2988025333555713</v>
      </c>
      <c r="D15" s="31">
        <f>sheet!L12/sheet!L35</f>
        <v>0.26786176201675888</v>
      </c>
      <c r="E15" s="31">
        <f>Sheet2!L20/sheet!L35</f>
        <v>0.27045525161085349</v>
      </c>
      <c r="F15" s="31">
        <f>sheet!L18/sheet!L35</f>
        <v>1.5597472486313286</v>
      </c>
      <c r="G15" s="29"/>
      <c r="H15" s="32">
        <f>Sheet1!L33/sheet!L51</f>
        <v>0.13270949675700147</v>
      </c>
      <c r="I15" s="32">
        <f>Sheet1!L33/Sheet1!L12</f>
        <v>4.1615575068996574E-2</v>
      </c>
      <c r="J15" s="32">
        <f>Sheet1!L12/sheet!L27</f>
        <v>1.2949550482670116</v>
      </c>
      <c r="K15" s="32">
        <f>Sheet1!L30/sheet!L27</f>
        <v>6.2227408871274058E-2</v>
      </c>
      <c r="L15" s="32">
        <f>Sheet1!L38</f>
        <v>3.9</v>
      </c>
      <c r="M15" s="29"/>
      <c r="N15" s="32">
        <f>sheet!L40/sheet!L27</f>
        <v>0.59392281382237433</v>
      </c>
      <c r="O15" s="32">
        <f>sheet!L51/sheet!L27</f>
        <v>0.40607718617762573</v>
      </c>
      <c r="P15" s="32">
        <f>sheet!L40/sheet!L51</f>
        <v>1.4625860157595296</v>
      </c>
      <c r="Q15" s="31">
        <f>Sheet1!L24/Sheet1!L26</f>
        <v>-14.033487222583013</v>
      </c>
      <c r="R15" s="31">
        <f>ABS(Sheet2!L20/(Sheet1!L26+Sheet2!L30))</f>
        <v>1.9804991822306575</v>
      </c>
      <c r="S15" s="31">
        <f>sheet!L40/Sheet1!L43</f>
        <v>4.7665483147454619</v>
      </c>
      <c r="T15" s="31">
        <f>Sheet2!L20/sheet!L40</f>
        <v>0.11224856850731525</v>
      </c>
      <c r="V15" s="31">
        <f>ABS(Sheet1!L15/sheet!L15)</f>
        <v>13.649426540112811</v>
      </c>
      <c r="W15" s="31">
        <f>Sheet1!L12/sheet!L14</f>
        <v>5.8906527610590986</v>
      </c>
      <c r="X15" s="31">
        <f>Sheet1!L12/sheet!L27</f>
        <v>1.2949550482670116</v>
      </c>
      <c r="Y15" s="31">
        <f>Sheet1!L12/(sheet!L18-sheet!L35)</f>
        <v>9.3852819774272014</v>
      </c>
      <c r="AA15" s="17" t="str">
        <f>Sheet1!L43</f>
        <v>395,330.014</v>
      </c>
      <c r="AB15" s="17" t="str">
        <f>Sheet3!L17</f>
        <v>30.5x</v>
      </c>
      <c r="AC15" s="17" t="str">
        <f>Sheet3!L18</f>
        <v>44.2x</v>
      </c>
      <c r="AD15" s="17" t="str">
        <f>Sheet3!L20</f>
        <v>54.8x</v>
      </c>
      <c r="AE15" s="17" t="str">
        <f>Sheet3!L21</f>
        <v>5.5x</v>
      </c>
      <c r="AF15" s="17" t="str">
        <f>Sheet3!L22</f>
        <v>3.0x</v>
      </c>
      <c r="AG15" s="17" t="str">
        <f>Sheet3!L24</f>
        <v>68.4x</v>
      </c>
      <c r="AH15" s="17" t="str">
        <f>Sheet3!L25</f>
        <v>11.2x</v>
      </c>
      <c r="AI15" s="17">
        <f>Sheet3!L31</f>
        <v>0.92310000000000003</v>
      </c>
      <c r="AK15" s="17">
        <f>Sheet3!L29</f>
        <v>6.7</v>
      </c>
      <c r="AL15" s="17">
        <f>Sheet3!L30</f>
        <v>7</v>
      </c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</row>
    <row r="16" spans="1:62" s="37" customFormat="1" ht="18" x14ac:dyDescent="0.2">
      <c r="A16" s="33">
        <v>2022</v>
      </c>
      <c r="B16" s="34">
        <f>sheet!M18/sheet!M35</f>
        <v>1.740802430067071</v>
      </c>
      <c r="C16" s="34">
        <f>(sheet!M18-sheet!M15)/sheet!M35</f>
        <v>1.3603547301688261</v>
      </c>
      <c r="D16" s="34">
        <f>sheet!M12/sheet!M35</f>
        <v>0.21384827664527364</v>
      </c>
      <c r="E16" s="34">
        <f>Sheet2!M20/sheet!M35</f>
        <v>0.16623991887810535</v>
      </c>
      <c r="F16" s="34">
        <f>sheet!M18/sheet!M35</f>
        <v>1.740802430067071</v>
      </c>
      <c r="G16" s="29"/>
      <c r="H16" s="35">
        <f>Sheet1!M33/sheet!M51</f>
        <v>0.10612194794264238</v>
      </c>
      <c r="I16" s="35">
        <f>Sheet1!M33/Sheet1!M12</f>
        <v>3.23222992428642E-2</v>
      </c>
      <c r="J16" s="35">
        <f>Sheet1!M12/sheet!M27</f>
        <v>1.350086898143062</v>
      </c>
      <c r="K16" s="35">
        <f>Sheet1!M30/sheet!M27</f>
        <v>5.226392812221644E-2</v>
      </c>
      <c r="L16" s="35">
        <f>Sheet1!M38</f>
        <v>3.71</v>
      </c>
      <c r="M16" s="29"/>
      <c r="N16" s="35">
        <f>sheet!M40/sheet!M27</f>
        <v>0.58879465019586585</v>
      </c>
      <c r="O16" s="35">
        <f>sheet!M51/sheet!M27</f>
        <v>0.41120534980413415</v>
      </c>
      <c r="P16" s="35">
        <f>sheet!M40/sheet!M51</f>
        <v>1.4318749755476705</v>
      </c>
      <c r="Q16" s="34">
        <f>Sheet1!M24/Sheet1!M26</f>
        <v>-8.7004089792482873</v>
      </c>
      <c r="R16" s="34">
        <f>ABS(Sheet2!M20/(Sheet1!M26+Sheet2!M30))</f>
        <v>1.1124265961196349</v>
      </c>
      <c r="S16" s="34">
        <f>sheet!M40/Sheet1!M43</f>
        <v>4.8956773699775136</v>
      </c>
      <c r="T16" s="34">
        <f>Sheet2!M20/sheet!M40</f>
        <v>6.4821111742634524E-2</v>
      </c>
      <c r="U16" s="12"/>
      <c r="V16" s="34">
        <f>ABS(Sheet1!M15/sheet!M15)</f>
        <v>10.587230388621919</v>
      </c>
      <c r="W16" s="34">
        <f>Sheet1!M12/sheet!M14</f>
        <v>5.8902148299378183</v>
      </c>
      <c r="X16" s="34">
        <f>Sheet1!M12/sheet!M27</f>
        <v>1.350086898143062</v>
      </c>
      <c r="Y16" s="34">
        <f>Sheet1!M12/(sheet!M18-sheet!M35)</f>
        <v>7.9380588086428441</v>
      </c>
      <c r="Z16" s="12"/>
      <c r="AA16" s="36" t="str">
        <f>Sheet1!M43</f>
        <v>451,794.16</v>
      </c>
      <c r="AB16" s="36" t="str">
        <f>Sheet3!M17</f>
        <v>20.2x</v>
      </c>
      <c r="AC16" s="36" t="str">
        <f>Sheet3!M18</f>
        <v>30.7x</v>
      </c>
      <c r="AD16" s="36" t="str">
        <f>Sheet3!M20</f>
        <v>90.4x</v>
      </c>
      <c r="AE16" s="36" t="str">
        <f>Sheet3!M21</f>
        <v>3.2x</v>
      </c>
      <c r="AF16" s="36" t="str">
        <f>Sheet3!M22</f>
        <v>1.8x</v>
      </c>
      <c r="AG16" s="36" t="str">
        <f>Sheet3!M24</f>
        <v>47.6x</v>
      </c>
      <c r="AH16" s="36" t="str">
        <f>Sheet3!M25</f>
        <v>6.2x</v>
      </c>
      <c r="AI16" s="36">
        <f>Sheet3!M31</f>
        <v>1.0967</v>
      </c>
      <c r="AK16" s="36">
        <f>Sheet3!M29</f>
        <v>7</v>
      </c>
      <c r="AL16" s="36">
        <f>Sheet3!M30</f>
        <v>5</v>
      </c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</row>
    <row r="17" spans="2:62" x14ac:dyDescent="0.2">
      <c r="G17" s="29"/>
      <c r="K17" s="29"/>
      <c r="M17" s="29"/>
      <c r="R17" s="29"/>
      <c r="S17" s="29"/>
      <c r="AC17" s="38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</row>
    <row r="18" spans="2:62" x14ac:dyDescent="0.2"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</row>
    <row r="19" spans="2:62" x14ac:dyDescent="0.2">
      <c r="E19" s="29"/>
    </row>
    <row r="21" spans="2:62" x14ac:dyDescent="0.2">
      <c r="D21" s="29"/>
    </row>
    <row r="22" spans="2:62" x14ac:dyDescent="0.2">
      <c r="B22" s="28"/>
      <c r="J22" s="29"/>
    </row>
  </sheetData>
  <mergeCells count="5">
    <mergeCell ref="B3:F3"/>
    <mergeCell ref="H3:L3"/>
    <mergeCell ref="N3:T3"/>
    <mergeCell ref="V3:Y3"/>
    <mergeCell ref="AA3:AL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</vt:lpstr>
      <vt:lpstr>Sheet1</vt:lpstr>
      <vt:lpstr>Sheet2</vt:lpstr>
      <vt:lpstr>Sheet3</vt:lpstr>
      <vt:lpstr>Sheet4</vt:lpstr>
    </vt:vector>
  </TitlesOfParts>
  <Company>finbox.io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finbox.io</dc:creator>
  <dc:description/>
  <cp:lastModifiedBy>maher alqarra</cp:lastModifiedBy>
  <dcterms:created xsi:type="dcterms:W3CDTF">2023-04-28T21:16:02Z</dcterms:created>
  <dcterms:modified xsi:type="dcterms:W3CDTF">2023-05-06T12:17:25Z</dcterms:modified>
  <cp:category/>
  <dc:identifier/>
  <cp:version/>
</cp:coreProperties>
</file>