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8" documentId="8_{6319FB18-4450-4956-A1A0-15B49911FB1A}" xr6:coauthVersionLast="47" xr6:coauthVersionMax="47" xr10:uidLastSave="{3771DE65-42C4-4E33-9AAA-65ADCE544929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<sst xmlns="http://schemas.openxmlformats.org/spreadsheetml/2006/main" count="1275" uniqueCount="895">
  <si>
    <t>Riocan REIT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</si>
  <si>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</si>
  <si>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</si>
  <si>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</si>
  <si>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</si>
  <si>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</si>
  <si>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</si>
  <si>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</si>
  <si>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</si>
  <si>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</si>
  <si>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</si>
  <si>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</si>
  <si>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</si>
  <si>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</si>
  <si>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</si>
  <si>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</si>
  <si>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</si>
  <si>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</si>
  <si>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</si>
  <si>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</si>
  <si>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</si>
  <si>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</si>
  <si>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</si>
  <si>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</si>
  <si>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</si>
  <si>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</si>
  <si>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39,000</t>
  </si>
  <si>
    <t>56,273</t>
  </si>
  <si>
    <t>83,318</t>
  </si>
  <si>
    <t>54,366</t>
  </si>
  <si>
    <t>70,225</t>
  </si>
  <si>
    <t>74,698</t>
  </si>
  <si>
    <t>93,516</t>
  </si>
  <si>
    <t>238,456</t>
  </si>
  <si>
    <t>77,758</t>
  </si>
  <si>
    <t>86,229</t>
  </si>
  <si>
    <t>Short Term Investments</t>
  </si>
  <si>
    <t/>
  </si>
  <si>
    <t>Accounts Receivable, Net</t>
  </si>
  <si>
    <t>35,000</t>
  </si>
  <si>
    <t>52,405</t>
  </si>
  <si>
    <t>45,290</t>
  </si>
  <si>
    <t>40,754</t>
  </si>
  <si>
    <t>18,569</t>
  </si>
  <si>
    <t>17,043</t>
  </si>
  <si>
    <t>19,644</t>
  </si>
  <si>
    <t>46,949</t>
  </si>
  <si>
    <t>32,972</t>
  </si>
  <si>
    <t>32,348</t>
  </si>
  <si>
    <t>Inventory</t>
  </si>
  <si>
    <t>80,350</t>
  </si>
  <si>
    <t>45,276</t>
  </si>
  <si>
    <t>48,414</t>
  </si>
  <si>
    <t>132,003</t>
  </si>
  <si>
    <t>206,123</t>
  </si>
  <si>
    <t>108,956</t>
  </si>
  <si>
    <t>214,181</t>
  </si>
  <si>
    <t>217,043</t>
  </si>
  <si>
    <t>272,005</t>
  </si>
  <si>
    <t>Prepaid Expenses</t>
  </si>
  <si>
    <t>Other Current Assets</t>
  </si>
  <si>
    <t>31,000</t>
  </si>
  <si>
    <t>443,716</t>
  </si>
  <si>
    <t>3,290,669</t>
  </si>
  <si>
    <t>394,333</t>
  </si>
  <si>
    <t>616,013</t>
  </si>
  <si>
    <t>305,068</t>
  </si>
  <si>
    <t>143,476</t>
  </si>
  <si>
    <t>243,285</t>
  </si>
  <si>
    <t>191,591</t>
  </si>
  <si>
    <t>146,257</t>
  </si>
  <si>
    <t>Total Current Assets</t>
  </si>
  <si>
    <t>105,000</t>
  </si>
  <si>
    <t>632,744</t>
  </si>
  <si>
    <t>3,464,553</t>
  </si>
  <si>
    <t>537,867</t>
  </si>
  <si>
    <t>836,810</t>
  </si>
  <si>
    <t>602,932</t>
  </si>
  <si>
    <t>365,592</t>
  </si>
  <si>
    <t>742,871</t>
  </si>
  <si>
    <t>519,364</t>
  </si>
  <si>
    <t>536,839</t>
  </si>
  <si>
    <t>Property Plant And Equipment, Net</t>
  </si>
  <si>
    <t>13,016,000</t>
  </si>
  <si>
    <t>13,770,763</t>
  </si>
  <si>
    <t>12,152,176</t>
  </si>
  <si>
    <t>13,287,038</t>
  </si>
  <si>
    <t>13,160,244</t>
  </si>
  <si>
    <t>13,009,421</t>
  </si>
  <si>
    <t>14,359,127</t>
  </si>
  <si>
    <t>14,063,022</t>
  </si>
  <si>
    <t>14,021,338</t>
  </si>
  <si>
    <t>13,807,740</t>
  </si>
  <si>
    <t>Real Estate Owned</t>
  </si>
  <si>
    <t>Capitalized / Purchased Software</t>
  </si>
  <si>
    <t>Long-term Investments</t>
  </si>
  <si>
    <t>37,000</t>
  </si>
  <si>
    <t>63,016</t>
  </si>
  <si>
    <t>158,994</t>
  </si>
  <si>
    <t>185,278</t>
  </si>
  <si>
    <t>181,357</t>
  </si>
  <si>
    <t>194,105</t>
  </si>
  <si>
    <t>193,119</t>
  </si>
  <si>
    <t>209,676</t>
  </si>
  <si>
    <t>327,387</t>
  </si>
  <si>
    <t>384,278</t>
  </si>
  <si>
    <t>Goodwill</t>
  </si>
  <si>
    <t>Other Intangibles</t>
  </si>
  <si>
    <t>Other Long-term Assets</t>
  </si>
  <si>
    <t>372,000</t>
  </si>
  <si>
    <t>211,154</t>
  </si>
  <si>
    <t>220,768</t>
  </si>
  <si>
    <t>163,577</t>
  </si>
  <si>
    <t>198,167</t>
  </si>
  <si>
    <t>197,307</t>
  </si>
  <si>
    <t>270,488</t>
  </si>
  <si>
    <t>252,139</t>
  </si>
  <si>
    <t>309,374</t>
  </si>
  <si>
    <t>373,002</t>
  </si>
  <si>
    <t>Total Assets</t>
  </si>
  <si>
    <t>13,530,000</t>
  </si>
  <si>
    <t>14,677,677</t>
  </si>
  <si>
    <t>15,996,491</t>
  </si>
  <si>
    <t>14,173,760</t>
  </si>
  <si>
    <t>14,376,578</t>
  </si>
  <si>
    <t>14,003,765</t>
  </si>
  <si>
    <t>15,188,326</t>
  </si>
  <si>
    <t>15,267,708</t>
  </si>
  <si>
    <t>15,177,463</t>
  </si>
  <si>
    <t>15,101,859</t>
  </si>
  <si>
    <t>Accounts Payable</t>
  </si>
  <si>
    <t>3,000</t>
  </si>
  <si>
    <t>11,682</t>
  </si>
  <si>
    <t>15,469</t>
  </si>
  <si>
    <t>24,407</t>
  </si>
  <si>
    <t>18,330</t>
  </si>
  <si>
    <t>18,674</t>
  </si>
  <si>
    <t>19,557</t>
  </si>
  <si>
    <t>11,329</t>
  </si>
  <si>
    <t>20,197</t>
  </si>
  <si>
    <t>35,626</t>
  </si>
  <si>
    <t>Accrued Expenses</t>
  </si>
  <si>
    <t>112,000</t>
  </si>
  <si>
    <t>116,121</t>
  </si>
  <si>
    <t>133,993</t>
  </si>
  <si>
    <t>86,332</t>
  </si>
  <si>
    <t>88,013</t>
  </si>
  <si>
    <t>84,275</t>
  </si>
  <si>
    <t>86,656</t>
  </si>
  <si>
    <t>117,726</t>
  </si>
  <si>
    <t>121,132</t>
  </si>
  <si>
    <t>117,361</t>
  </si>
  <si>
    <t>Short-term Borrowings</t>
  </si>
  <si>
    <t>1,751</t>
  </si>
  <si>
    <t>Current Portion of LT Debt</t>
  </si>
  <si>
    <t>413,000</t>
  </si>
  <si>
    <t>115,990</t>
  </si>
  <si>
    <t>1,178,663</t>
  </si>
  <si>
    <t>917,674</t>
  </si>
  <si>
    <t>378,288</t>
  </si>
  <si>
    <t>1,023,636</t>
  </si>
  <si>
    <t>934,296</t>
  </si>
  <si>
    <t>936,160</t>
  </si>
  <si>
    <t>448,459</t>
  </si>
  <si>
    <t>1,152,638</t>
  </si>
  <si>
    <t>Current Portion of Capital Lease Obligations</t>
  </si>
  <si>
    <t>2,575</t>
  </si>
  <si>
    <t>2,573</t>
  </si>
  <si>
    <t>1,461</t>
  </si>
  <si>
    <t>1,534</t>
  </si>
  <si>
    <t>1,740</t>
  </si>
  <si>
    <t>7,856</t>
  </si>
  <si>
    <t>6,727</t>
  </si>
  <si>
    <t>6,777</t>
  </si>
  <si>
    <t>Other Current Liabilities</t>
  </si>
  <si>
    <t>117,000</t>
  </si>
  <si>
    <t>172,062</t>
  </si>
  <si>
    <t>1,389,546</t>
  </si>
  <si>
    <t>306,725</t>
  </si>
  <si>
    <t>214,119</t>
  </si>
  <si>
    <t>283,553</t>
  </si>
  <si>
    <t>256,125</t>
  </si>
  <si>
    <t>250,492</t>
  </si>
  <si>
    <t>305,792</t>
  </si>
  <si>
    <t>272,481</t>
  </si>
  <si>
    <t>Total Current Liabilities</t>
  </si>
  <si>
    <t>645,000</t>
  </si>
  <si>
    <t>415,855</t>
  </si>
  <si>
    <t>2,720,246</t>
  </si>
  <si>
    <t>1,337,711</t>
  </si>
  <si>
    <t>700,211</t>
  </si>
  <si>
    <t>1,411,672</t>
  </si>
  <si>
    <t>1,298,374</t>
  </si>
  <si>
    <t>1,323,563</t>
  </si>
  <si>
    <t>904,058</t>
  </si>
  <si>
    <t>1,584,883</t>
  </si>
  <si>
    <t>Long-term Debt</t>
  </si>
  <si>
    <t>5,554,000</t>
  </si>
  <si>
    <t>6,322,596</t>
  </si>
  <si>
    <t>5,012,488</t>
  </si>
  <si>
    <t>4,746,159</t>
  </si>
  <si>
    <t>5,523,926</t>
  </si>
  <si>
    <t>4,858,201</t>
  </si>
  <si>
    <t>5,474,941</t>
  </si>
  <si>
    <t>6,055,284</t>
  </si>
  <si>
    <t>6,183,689</t>
  </si>
  <si>
    <t>5,589,705</t>
  </si>
  <si>
    <t>Capital Leases</t>
  </si>
  <si>
    <t>16,000</t>
  </si>
  <si>
    <t>14,036</t>
  </si>
  <si>
    <t>17,276</t>
  </si>
  <si>
    <t>16,080</t>
  </si>
  <si>
    <t>20,064</t>
  </si>
  <si>
    <t>18,530</t>
  </si>
  <si>
    <t>33,640</t>
  </si>
  <si>
    <t>32,869</t>
  </si>
  <si>
    <t>31,248</t>
  </si>
  <si>
    <t>29,795</t>
  </si>
  <si>
    <t>Other Non-current Liabilities</t>
  </si>
  <si>
    <t>43,000</t>
  </si>
  <si>
    <t>56,322</t>
  </si>
  <si>
    <t>319,660</t>
  </si>
  <si>
    <t>63,922</t>
  </si>
  <si>
    <t>87,691</t>
  </si>
  <si>
    <t>48,972</t>
  </si>
  <si>
    <t>76,160</t>
  </si>
  <si>
    <t>121,019</t>
  </si>
  <si>
    <t>147,124</t>
  </si>
  <si>
    <t>168,584</t>
  </si>
  <si>
    <t>Total Liabilities</t>
  </si>
  <si>
    <t>6,258,000</t>
  </si>
  <si>
    <t>6,808,809</t>
  </si>
  <si>
    <t>8,069,670</t>
  </si>
  <si>
    <t>6,163,872</t>
  </si>
  <si>
    <t>6,331,892</t>
  </si>
  <si>
    <t>6,337,375</t>
  </si>
  <si>
    <t>6,883,115</t>
  </si>
  <si>
    <t>7,532,735</t>
  </si>
  <si>
    <t>7,266,119</t>
  </si>
  <si>
    <t>7,372,967</t>
  </si>
  <si>
    <t>Common Stock</t>
  </si>
  <si>
    <t>4,241,000</t>
  </si>
  <si>
    <t>4,536,957</t>
  </si>
  <si>
    <t>4,709,165</t>
  </si>
  <si>
    <t>4,788,520</t>
  </si>
  <si>
    <t>4,757,071</t>
  </si>
  <si>
    <t>4,484,827</t>
  </si>
  <si>
    <t>4,814,097</t>
  </si>
  <si>
    <t>4,815,230</t>
  </si>
  <si>
    <t>4,696,785</t>
  </si>
  <si>
    <t>4,556,783</t>
  </si>
  <si>
    <t>Additional Paid In Capital</t>
  </si>
  <si>
    <t>22,619</t>
  </si>
  <si>
    <t>27,366</t>
  </si>
  <si>
    <t>33,449</t>
  </si>
  <si>
    <t>36,068</t>
  </si>
  <si>
    <t>38,066</t>
  </si>
  <si>
    <t>54,030</t>
  </si>
  <si>
    <t>55,210</t>
  </si>
  <si>
    <t>Retained Earnings</t>
  </si>
  <si>
    <t>2,737,000</t>
  </si>
  <si>
    <t>2,951,710</t>
  </si>
  <si>
    <t>2,626,789</t>
  </si>
  <si>
    <t>2,986,177</t>
  </si>
  <si>
    <t>3,190,872</t>
  </si>
  <si>
    <t>3,152,383</t>
  </si>
  <si>
    <t>3,472,324</t>
  </si>
  <si>
    <t>2,950,019</t>
  </si>
  <si>
    <t>3,187,070</t>
  </si>
  <si>
    <t>3,054,526</t>
  </si>
  <si>
    <t>Treasury Stock</t>
  </si>
  <si>
    <t>Other Common Equity Adj</t>
  </si>
  <si>
    <t>18,000</t>
  </si>
  <si>
    <t>114,452</t>
  </si>
  <si>
    <t>324,634</t>
  </si>
  <si>
    <t>67,817</t>
  </si>
  <si>
    <t>69,377</t>
  </si>
  <si>
    <t>-4,269</t>
  </si>
  <si>
    <t>-17,278</t>
  </si>
  <si>
    <t>-68,342</t>
  </si>
  <si>
    <t>-26,541</t>
  </si>
  <si>
    <t>62,373</t>
  </si>
  <si>
    <t>Common Equity</t>
  </si>
  <si>
    <t>6,996,000</t>
  </si>
  <si>
    <t>7,603,119</t>
  </si>
  <si>
    <t>7,660,588</t>
  </si>
  <si>
    <t>7,865,133</t>
  </si>
  <si>
    <t>8,044,686</t>
  </si>
  <si>
    <t>7,666,390</t>
  </si>
  <si>
    <t>8,305,211</t>
  </si>
  <si>
    <t>7,734,973</t>
  </si>
  <si>
    <t>7,911,344</t>
  </si>
  <si>
    <t>7,728,892</t>
  </si>
  <si>
    <t>Total Preferred Equity</t>
  </si>
  <si>
    <t>265,000</t>
  </si>
  <si>
    <t>265,451</t>
  </si>
  <si>
    <t>144,755</t>
  </si>
  <si>
    <t>Minority Interest, Total</t>
  </si>
  <si>
    <t>11,000</t>
  </si>
  <si>
    <t>Other Equity</t>
  </si>
  <si>
    <t>Total Equity</t>
  </si>
  <si>
    <t>7,272,000</t>
  </si>
  <si>
    <t>7,868,868</t>
  </si>
  <si>
    <t>7,926,821</t>
  </si>
  <si>
    <t>8,009,888</t>
  </si>
  <si>
    <t>Total Liabilities And Equity</t>
  </si>
  <si>
    <t>Cash And Short Term Investments</t>
  </si>
  <si>
    <t>55,782</t>
  </si>
  <si>
    <t>93,844</t>
  </si>
  <si>
    <t>77,800</t>
  </si>
  <si>
    <t>89,657</t>
  </si>
  <si>
    <t>Total Debt</t>
  </si>
  <si>
    <t>5,983,000</t>
  </si>
  <si>
    <t>6,452,622</t>
  </si>
  <si>
    <t>6,211,002</t>
  </si>
  <si>
    <t>5,682,486</t>
  </si>
  <si>
    <t>5,923,739</t>
  </si>
  <si>
    <t>5,901,901</t>
  </si>
  <si>
    <t>6,444,617</t>
  </si>
  <si>
    <t>7,032,169</t>
  </si>
  <si>
    <t>6,671,874</t>
  </si>
  <si>
    <t>6,778,915</t>
  </si>
  <si>
    <t>Income Statement</t>
  </si>
  <si>
    <t>Revenue</t>
  </si>
  <si>
    <t>1,184,000</t>
  </si>
  <si>
    <t>1,039,530</t>
  </si>
  <si>
    <t>1,116,274</t>
  </si>
  <si>
    <t>1,182,316</t>
  </si>
  <si>
    <t>1,235,538</t>
  </si>
  <si>
    <t>1,190,784</t>
  </si>
  <si>
    <t>1,361,024</t>
  </si>
  <si>
    <t>1,170,466</t>
  </si>
  <si>
    <t>1,210,659</t>
  </si>
  <si>
    <t>1,235,256</t>
  </si>
  <si>
    <t>Revenue Growth (YoY)</t>
  </si>
  <si>
    <t>3.7%</t>
  </si>
  <si>
    <t>-12.2%</t>
  </si>
  <si>
    <t>7.4%</t>
  </si>
  <si>
    <t>5.9%</t>
  </si>
  <si>
    <t>4.5%</t>
  </si>
  <si>
    <t>-3.6%</t>
  </si>
  <si>
    <t>14.3%</t>
  </si>
  <si>
    <t>-14.0%</t>
  </si>
  <si>
    <t>3.4%</t>
  </si>
  <si>
    <t>2.0%</t>
  </si>
  <si>
    <t>Cost of Revenues</t>
  </si>
  <si>
    <t>-396,990</t>
  </si>
  <si>
    <t>-374,472</t>
  </si>
  <si>
    <t>-434,004</t>
  </si>
  <si>
    <t>-443,225</t>
  </si>
  <si>
    <t>-429,675</t>
  </si>
  <si>
    <t>-447,574</t>
  </si>
  <si>
    <t>-590,546</t>
  </si>
  <si>
    <t>-466,314</t>
  </si>
  <si>
    <t>-473,539</t>
  </si>
  <si>
    <t>-508,229</t>
  </si>
  <si>
    <t>Gross Profit</t>
  </si>
  <si>
    <t>787,010</t>
  </si>
  <si>
    <t>665,058</t>
  </si>
  <si>
    <t>682,270</t>
  </si>
  <si>
    <t>739,091</t>
  </si>
  <si>
    <t>805,863</t>
  </si>
  <si>
    <t>743,210</t>
  </si>
  <si>
    <t>770,478</t>
  </si>
  <si>
    <t>704,152</t>
  </si>
  <si>
    <t>737,120</t>
  </si>
  <si>
    <t>727,027</t>
  </si>
  <si>
    <t>Gross Profit Margin</t>
  </si>
  <si>
    <t>66.5%</t>
  </si>
  <si>
    <t>64.0%</t>
  </si>
  <si>
    <t>61.1%</t>
  </si>
  <si>
    <t>62.5%</t>
  </si>
  <si>
    <t>65.2%</t>
  </si>
  <si>
    <t>62.4%</t>
  </si>
  <si>
    <t>56.6%</t>
  </si>
  <si>
    <t>60.2%</t>
  </si>
  <si>
    <t>60.9%</t>
  </si>
  <si>
    <t>58.9%</t>
  </si>
  <si>
    <t>R&amp;D Expenses</t>
  </si>
  <si>
    <t>Selling and Marketing Expense</t>
  </si>
  <si>
    <t>-1,100</t>
  </si>
  <si>
    <t>-1,900</t>
  </si>
  <si>
    <t>-1,700</t>
  </si>
  <si>
    <t>General &amp; Admin Expenses</t>
  </si>
  <si>
    <t>-45,000</t>
  </si>
  <si>
    <t>-48,950</t>
  </si>
  <si>
    <t>-51,051</t>
  </si>
  <si>
    <t>-52,220</t>
  </si>
  <si>
    <t>-52,560</t>
  </si>
  <si>
    <t>-55,999</t>
  </si>
  <si>
    <t>-46,814</t>
  </si>
  <si>
    <t>-39,424</t>
  </si>
  <si>
    <t>-43,400</t>
  </si>
  <si>
    <t>-52,737</t>
  </si>
  <si>
    <t>Other Inc / (Exp)</t>
  </si>
  <si>
    <t>204,990</t>
  </si>
  <si>
    <t>25,730</t>
  </si>
  <si>
    <t>-25,591</t>
  </si>
  <si>
    <t>171,957</t>
  </si>
  <si>
    <t>126,060</t>
  </si>
  <si>
    <t>7,010</t>
  </si>
  <si>
    <t>236,315</t>
  </si>
  <si>
    <t>-536,967</t>
  </si>
  <si>
    <t>78,031</t>
  </si>
  <si>
    <t>-254,532</t>
  </si>
  <si>
    <t>Operating Expenses</t>
  </si>
  <si>
    <t>159,990</t>
  </si>
  <si>
    <t>-23,220</t>
  </si>
  <si>
    <t>-76,642</t>
  </si>
  <si>
    <t>119,737</t>
  </si>
  <si>
    <t>73,500</t>
  </si>
  <si>
    <t>-48,989</t>
  </si>
  <si>
    <t>189,501</t>
  </si>
  <si>
    <t>-577,491</t>
  </si>
  <si>
    <t>32,731</t>
  </si>
  <si>
    <t>-308,969</t>
  </si>
  <si>
    <t>Operating Income</t>
  </si>
  <si>
    <t>947,000</t>
  </si>
  <si>
    <t>641,838</t>
  </si>
  <si>
    <t>605,628</t>
  </si>
  <si>
    <t>858,828</t>
  </si>
  <si>
    <t>879,363</t>
  </si>
  <si>
    <t>694,221</t>
  </si>
  <si>
    <t>959,979</t>
  </si>
  <si>
    <t>126,661</t>
  </si>
  <si>
    <t>769,851</t>
  </si>
  <si>
    <t>418,058</t>
  </si>
  <si>
    <t>Net Interest Expenses</t>
  </si>
  <si>
    <t>-234,000</t>
  </si>
  <si>
    <t>-194,073</t>
  </si>
  <si>
    <t>-186,772</t>
  </si>
  <si>
    <t>-179,527</t>
  </si>
  <si>
    <t>-171,418</t>
  </si>
  <si>
    <t>-168,299</t>
  </si>
  <si>
    <t>-182,780</t>
  </si>
  <si>
    <t>-180,811</t>
  </si>
  <si>
    <t>-171,521</t>
  </si>
  <si>
    <t>-180,365</t>
  </si>
  <si>
    <t>EBT, Incl. Unusual Items</t>
  </si>
  <si>
    <t>713,000</t>
  </si>
  <si>
    <t>447,765</t>
  </si>
  <si>
    <t>418,856</t>
  </si>
  <si>
    <t>679,301</t>
  </si>
  <si>
    <t>707,945</t>
  </si>
  <si>
    <t>525,922</t>
  </si>
  <si>
    <t>777,199</t>
  </si>
  <si>
    <t>-54,150</t>
  </si>
  <si>
    <t>598,330</t>
  </si>
  <si>
    <t>237,693</t>
  </si>
  <si>
    <t>Earnings of Discontinued Ops.</t>
  </si>
  <si>
    <t>216,250</t>
  </si>
  <si>
    <t>-275,129</t>
  </si>
  <si>
    <t>147,687</t>
  </si>
  <si>
    <t>7,021</t>
  </si>
  <si>
    <t>Income Tax Expense</t>
  </si>
  <si>
    <t>-1,290</t>
  </si>
  <si>
    <t>3,850</t>
  </si>
  <si>
    <t>1,440</t>
  </si>
  <si>
    <t>-1,365</t>
  </si>
  <si>
    <t>-10,630</t>
  </si>
  <si>
    <t>Net Income to Company</t>
  </si>
  <si>
    <t>663,965</t>
  </si>
  <si>
    <t>142,437</t>
  </si>
  <si>
    <t>830,838</t>
  </si>
  <si>
    <t>715,286</t>
  </si>
  <si>
    <t>528,103</t>
  </si>
  <si>
    <t>775,834</t>
  </si>
  <si>
    <t>-64,780</t>
  </si>
  <si>
    <t>598,389</t>
  </si>
  <si>
    <t>236,772</t>
  </si>
  <si>
    <t>Minority Interest in Earnings</t>
  </si>
  <si>
    <t>-4,000</t>
  </si>
  <si>
    <t>Net Income to Stockholders</t>
  </si>
  <si>
    <t>709,000</t>
  </si>
  <si>
    <t>663,258</t>
  </si>
  <si>
    <t>141,763</t>
  </si>
  <si>
    <t>830,747</t>
  </si>
  <si>
    <t>Preferred Dividends &amp; Other Adj.</t>
  </si>
  <si>
    <t>-13,589</t>
  </si>
  <si>
    <t>-229,840</t>
  </si>
  <si>
    <t>261,539</t>
  </si>
  <si>
    <t>-160,658</t>
  </si>
  <si>
    <t>-10,535</t>
  </si>
  <si>
    <t>Net Income to Common Excl Extra Items</t>
  </si>
  <si>
    <t>695,411</t>
  </si>
  <si>
    <t>433,418</t>
  </si>
  <si>
    <t>403,302</t>
  </si>
  <si>
    <t>670,089</t>
  </si>
  <si>
    <t>704,751</t>
  </si>
  <si>
    <t>527,362</t>
  </si>
  <si>
    <t>Basic EPS (Cont. Ops)</t>
  </si>
  <si>
    <t>Diluted EPS (Cont. Ops)</t>
  </si>
  <si>
    <t>Weighted Average Basic Shares Out.</t>
  </si>
  <si>
    <t>302,324</t>
  </si>
  <si>
    <t>307,910</t>
  </si>
  <si>
    <t>319,492</t>
  </si>
  <si>
    <t>325,386</t>
  </si>
  <si>
    <t>326,805</t>
  </si>
  <si>
    <t>313,936</t>
  </si>
  <si>
    <t>307,683</t>
  </si>
  <si>
    <t>317,725</t>
  </si>
  <si>
    <t>317,201</t>
  </si>
  <si>
    <t>306,069</t>
  </si>
  <si>
    <t>Weighted Average Diluted Shares Out.</t>
  </si>
  <si>
    <t>303,260</t>
  </si>
  <si>
    <t>308,672</t>
  </si>
  <si>
    <t>319,983</t>
  </si>
  <si>
    <t>325,665</t>
  </si>
  <si>
    <t>326,929</t>
  </si>
  <si>
    <t>314,024</t>
  </si>
  <si>
    <t>307,779</t>
  </si>
  <si>
    <t>317,284</t>
  </si>
  <si>
    <t>306,247</t>
  </si>
  <si>
    <t>EBITDA</t>
  </si>
  <si>
    <t>736,010</t>
  </si>
  <si>
    <t>611,456</t>
  </si>
  <si>
    <t>625,903</t>
  </si>
  <si>
    <t>680,326</t>
  </si>
  <si>
    <t>752,286</t>
  </si>
  <si>
    <t>680,492</t>
  </si>
  <si>
    <t>716,736</t>
  </si>
  <si>
    <t>657,778</t>
  </si>
  <si>
    <t>684,035</t>
  </si>
  <si>
    <t>665,160</t>
  </si>
  <si>
    <t>EBIT</t>
  </si>
  <si>
    <t>734,010</t>
  </si>
  <si>
    <t>607,415</t>
  </si>
  <si>
    <t>621,469</t>
  </si>
  <si>
    <t>675,940</t>
  </si>
  <si>
    <t>742,421</t>
  </si>
  <si>
    <t>675,917</t>
  </si>
  <si>
    <t>712,355</t>
  </si>
  <si>
    <t>653,436</t>
  </si>
  <si>
    <t>680,013</t>
  </si>
  <si>
    <t>660,386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</si>
  <si>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</si>
  <si>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</si>
  <si>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</si>
  <si>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</si>
  <si>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</si>
  <si>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2,000</t>
  </si>
  <si>
    <t>4,041</t>
  </si>
  <si>
    <t>4,434</t>
  </si>
  <si>
    <t>4,386</t>
  </si>
  <si>
    <t>9,865</t>
  </si>
  <si>
    <t>4,575</t>
  </si>
  <si>
    <t>4,381</t>
  </si>
  <si>
    <t>4,342</t>
  </si>
  <si>
    <t>4,022</t>
  </si>
  <si>
    <t>4,774</t>
  </si>
  <si>
    <t>Amortization of Deferred Charges (CF)</t>
  </si>
  <si>
    <t>5,467</t>
  </si>
  <si>
    <t>5,314</t>
  </si>
  <si>
    <t>Stock-Based Comp</t>
  </si>
  <si>
    <t>5,000</t>
  </si>
  <si>
    <t>5,451</t>
  </si>
  <si>
    <t>5,129</t>
  </si>
  <si>
    <t>7,594</t>
  </si>
  <si>
    <t>4,757</t>
  </si>
  <si>
    <t>7,070</t>
  </si>
  <si>
    <t>6,478</t>
  </si>
  <si>
    <t>9,120</t>
  </si>
  <si>
    <t>12,546</t>
  </si>
  <si>
    <t>9,056</t>
  </si>
  <si>
    <t>Change In Accounts Receivable</t>
  </si>
  <si>
    <t>-5,000</t>
  </si>
  <si>
    <t>-7,136</t>
  </si>
  <si>
    <t>-38,207</t>
  </si>
  <si>
    <t>91,795</t>
  </si>
  <si>
    <t>-4,503</t>
  </si>
  <si>
    <t>-22,385</t>
  </si>
  <si>
    <t>-59,967</t>
  </si>
  <si>
    <t>29,367</t>
  </si>
  <si>
    <t>-71,895</t>
  </si>
  <si>
    <t>16,592</t>
  </si>
  <si>
    <t>Change In Inventories</t>
  </si>
  <si>
    <t>35,074</t>
  </si>
  <si>
    <t>-3,138</t>
  </si>
  <si>
    <t>-50,195</t>
  </si>
  <si>
    <t>-69,106</t>
  </si>
  <si>
    <t>129,468</t>
  </si>
  <si>
    <t>-27,375</t>
  </si>
  <si>
    <t>-33,744</t>
  </si>
  <si>
    <t>-25,849</t>
  </si>
  <si>
    <t>Change in Other Net Operating Assets</t>
  </si>
  <si>
    <t>-42,000</t>
  </si>
  <si>
    <t>-13,474</t>
  </si>
  <si>
    <t>14,044</t>
  </si>
  <si>
    <t>-57,408</t>
  </si>
  <si>
    <t>-6,483</t>
  </si>
  <si>
    <t>-2,376</t>
  </si>
  <si>
    <t>-3,198</t>
  </si>
  <si>
    <t>3,296</t>
  </si>
  <si>
    <t>3,020</t>
  </si>
  <si>
    <t>2,874</t>
  </si>
  <si>
    <t>Other Operating Activities</t>
  </si>
  <si>
    <t>-261,000</t>
  </si>
  <si>
    <t>-150,446</t>
  </si>
  <si>
    <t>452,579</t>
  </si>
  <si>
    <t>-448,880</t>
  </si>
  <si>
    <t>-314,699</t>
  </si>
  <si>
    <t>-41,876</t>
  </si>
  <si>
    <t>-284,110</t>
  </si>
  <si>
    <t>598,614</t>
  </si>
  <si>
    <t>-27,408</t>
  </si>
  <si>
    <t>256,591</t>
  </si>
  <si>
    <t>Cash from Operations</t>
  </si>
  <si>
    <t>408,000</t>
  </si>
  <si>
    <t>501,694</t>
  </si>
  <si>
    <t>614,816</t>
  </si>
  <si>
    <t>425,096</t>
  </si>
  <si>
    <t>354,028</t>
  </si>
  <si>
    <t>404,005</t>
  </si>
  <si>
    <t>568,886</t>
  </si>
  <si>
    <t>552,584</t>
  </si>
  <si>
    <t>490,397</t>
  </si>
  <si>
    <t>506,124</t>
  </si>
  <si>
    <t>Capital Expenditures</t>
  </si>
  <si>
    <t>Cash Acquisitions</t>
  </si>
  <si>
    <t>Other Investing Activities</t>
  </si>
  <si>
    <t>-274,000</t>
  </si>
  <si>
    <t>-520,346</t>
  </si>
  <si>
    <t>-804,415</t>
  </si>
  <si>
    <t>1,193,629</t>
  </si>
  <si>
    <t>85,916</t>
  </si>
  <si>
    <t>543,236</t>
  </si>
  <si>
    <t>-579,882</t>
  </si>
  <si>
    <t>-469,338</t>
  </si>
  <si>
    <t>94,392</t>
  </si>
  <si>
    <t>-79,685</t>
  </si>
  <si>
    <t>Cash from Investing</t>
  </si>
  <si>
    <t>-278,000</t>
  </si>
  <si>
    <t>Dividends Paid (Ex Special Dividends)</t>
  </si>
  <si>
    <t>-439,000</t>
  </si>
  <si>
    <t>-325,126</t>
  </si>
  <si>
    <t>-323,204</t>
  </si>
  <si>
    <t>-405,810</t>
  </si>
  <si>
    <t>-439,185</t>
  </si>
  <si>
    <t>-452,170</t>
  </si>
  <si>
    <t>-442,953</t>
  </si>
  <si>
    <t>-457,521</t>
  </si>
  <si>
    <t>-317,497</t>
  </si>
  <si>
    <t>-309,416</t>
  </si>
  <si>
    <t>Special Dividend Paid</t>
  </si>
  <si>
    <t>Long-Term Debt Issued</t>
  </si>
  <si>
    <t>1,128,000</t>
  </si>
  <si>
    <t>878,675</t>
  </si>
  <si>
    <t>1,911,605</t>
  </si>
  <si>
    <t>1,598,702</t>
  </si>
  <si>
    <t>1,495,021</t>
  </si>
  <si>
    <t>1,166,833</t>
  </si>
  <si>
    <t>1,836,394</t>
  </si>
  <si>
    <t>1,952,301</t>
  </si>
  <si>
    <t>1,328,392</t>
  </si>
  <si>
    <t>771,883</t>
  </si>
  <si>
    <t>Long-Term Debt Repaid</t>
  </si>
  <si>
    <t>-1,026,000</t>
  </si>
  <si>
    <t>-686,658</t>
  </si>
  <si>
    <t>-1,395,925</t>
  </si>
  <si>
    <t>-2,753,890</t>
  </si>
  <si>
    <t>-1,231,984</t>
  </si>
  <si>
    <t>-1,199,651</t>
  </si>
  <si>
    <t>-1,577,882</t>
  </si>
  <si>
    <t>-1,427,308</t>
  </si>
  <si>
    <t>-1,574,212</t>
  </si>
  <si>
    <t>-671,329</t>
  </si>
  <si>
    <t>Repurchase of Common Stock</t>
  </si>
  <si>
    <t>-22,000</t>
  </si>
  <si>
    <t>-99,575</t>
  </si>
  <si>
    <t>-461,814</t>
  </si>
  <si>
    <t>-24,996</t>
  </si>
  <si>
    <t>-5,778</t>
  </si>
  <si>
    <t>-182,170</t>
  </si>
  <si>
    <t>-209,106</t>
  </si>
  <si>
    <t>Other Financing Activities</t>
  </si>
  <si>
    <t>93,000</t>
  </si>
  <si>
    <t>168,770</t>
  </si>
  <si>
    <t>24,168</t>
  </si>
  <si>
    <t>-86,679</t>
  </si>
  <si>
    <t>-148,362</t>
  </si>
  <si>
    <t>4,034</t>
  </si>
  <si>
    <t>239,251</t>
  </si>
  <si>
    <t>Cash from Financing</t>
  </si>
  <si>
    <t>-266,000</t>
  </si>
  <si>
    <t>35,661</t>
  </si>
  <si>
    <t>216,644</t>
  </si>
  <si>
    <t>-1,647,677</t>
  </si>
  <si>
    <t>-424,085</t>
  </si>
  <si>
    <t>-942,768</t>
  </si>
  <si>
    <t>29,814</t>
  </si>
  <si>
    <t>61,694</t>
  </si>
  <si>
    <t>-745,487</t>
  </si>
  <si>
    <t>-417,968</t>
  </si>
  <si>
    <t>Beginning Cash (CF)</t>
  </si>
  <si>
    <t>175,000</t>
  </si>
  <si>
    <t>Foreign Exchange Rate Adjustments</t>
  </si>
  <si>
    <t>Additions / Reductions</t>
  </si>
  <si>
    <t>-136,000</t>
  </si>
  <si>
    <t>17,273</t>
  </si>
  <si>
    <t>27,045</t>
  </si>
  <si>
    <t>-28,952</t>
  </si>
  <si>
    <t>15,859</t>
  </si>
  <si>
    <t>4,473</t>
  </si>
  <si>
    <t>18,818</t>
  </si>
  <si>
    <t>144,940</t>
  </si>
  <si>
    <t>-160,698</t>
  </si>
  <si>
    <t>8,471</t>
  </si>
  <si>
    <t>Ending Cash (CF)</t>
  </si>
  <si>
    <t>Levered Free Cash Flow</t>
  </si>
  <si>
    <t>404,000</t>
  </si>
  <si>
    <t>Cash Interest Paid</t>
  </si>
  <si>
    <t>256,000</t>
  </si>
  <si>
    <t>264,612</t>
  </si>
  <si>
    <t>264,208</t>
  </si>
  <si>
    <t>229,159</t>
  </si>
  <si>
    <t>199,224</t>
  </si>
  <si>
    <t>210,991</t>
  </si>
  <si>
    <t>210,534</t>
  </si>
  <si>
    <t>220,462</t>
  </si>
  <si>
    <t>214,113</t>
  </si>
  <si>
    <t>220,723</t>
  </si>
  <si>
    <t>Valuation Ratios</t>
  </si>
  <si>
    <t>Price Close (Split Adjusted)</t>
  </si>
  <si>
    <t>Market Cap</t>
  </si>
  <si>
    <t>7,509,945.928</t>
  </si>
  <si>
    <t>8,301,148.196</t>
  </si>
  <si>
    <t>7,605,698.19</t>
  </si>
  <si>
    <t>8,694,058.809</t>
  </si>
  <si>
    <t>7,982,607.399</t>
  </si>
  <si>
    <t>7,314,072.39</t>
  </si>
  <si>
    <t>8,500,523.316</t>
  </si>
  <si>
    <t>5,322,016.829</t>
  </si>
  <si>
    <t>7,213,590.634</t>
  </si>
  <si>
    <t>6,346,548.269</t>
  </si>
  <si>
    <t>Total Enterprise Value (TEV)</t>
  </si>
  <si>
    <t>13,527,945.928</t>
  </si>
  <si>
    <t>14,978,148.196</t>
  </si>
  <si>
    <t>14,537,425.19</t>
  </si>
  <si>
    <t>14,420,368.809</t>
  </si>
  <si>
    <t>13,899,316.399</t>
  </si>
  <si>
    <t>13,219,883.39</t>
  </si>
  <si>
    <t>15,073,483.316</t>
  </si>
  <si>
    <t>12,116,222.829</t>
  </si>
  <si>
    <t>13,923,616.634</t>
  </si>
  <si>
    <t>13,169,003.269</t>
  </si>
  <si>
    <t>Enterprise Value (EV)</t>
  </si>
  <si>
    <t>13,149,945.928</t>
  </si>
  <si>
    <t>14,932,148.196</t>
  </si>
  <si>
    <t>14,381,763.19</t>
  </si>
  <si>
    <t>14,239,898.809</t>
  </si>
  <si>
    <t>13,689,701.399</t>
  </si>
  <si>
    <t>13,026,907.39</t>
  </si>
  <si>
    <t>14,878,443.316</t>
  </si>
  <si>
    <t>11,926,236.829</t>
  </si>
  <si>
    <t>13,598,646.634</t>
  </si>
  <si>
    <t>12,570,513.876</t>
  </si>
  <si>
    <t>EV/EBITDA</t>
  </si>
  <si>
    <t>17.5x</t>
  </si>
  <si>
    <t>19.9x</t>
  </si>
  <si>
    <t>27.8x</t>
  </si>
  <si>
    <t>21.3x</t>
  </si>
  <si>
    <t>18.4x</t>
  </si>
  <si>
    <t>18.6x</t>
  </si>
  <si>
    <t>21.0x</t>
  </si>
  <si>
    <t>17.8x</t>
  </si>
  <si>
    <t>20.6x</t>
  </si>
  <si>
    <t>18.9x</t>
  </si>
  <si>
    <t>EV / EBIT</t>
  </si>
  <si>
    <t>17.6x</t>
  </si>
  <si>
    <t>28.1x</t>
  </si>
  <si>
    <t>21.5x</t>
  </si>
  <si>
    <t>18.8x</t>
  </si>
  <si>
    <t>21.2x</t>
  </si>
  <si>
    <t>17.9x</t>
  </si>
  <si>
    <t>20.7x</t>
  </si>
  <si>
    <t>19.0x</t>
  </si>
  <si>
    <t>EV / LTM EBITDA - CAPEX</t>
  </si>
  <si>
    <t>20.0x</t>
  </si>
  <si>
    <t>NA</t>
  </si>
  <si>
    <t>EV / Free Cash Flow</t>
  </si>
  <si>
    <t>-82.0x</t>
  </si>
  <si>
    <t>13.1x</t>
  </si>
  <si>
    <t>19.7x</t>
  </si>
  <si>
    <t>18.2x</t>
  </si>
  <si>
    <t>19.2x</t>
  </si>
  <si>
    <t>28.2x</t>
  </si>
  <si>
    <t>20.4x</t>
  </si>
  <si>
    <t>EV / Invested Capital</t>
  </si>
  <si>
    <t>1.1x</t>
  </si>
  <si>
    <t>1.0x</t>
  </si>
  <si>
    <t>0.8x</t>
  </si>
  <si>
    <t>0.9x</t>
  </si>
  <si>
    <t>EV / Revenue</t>
  </si>
  <si>
    <t>11.0x</t>
  </si>
  <si>
    <t>12.1x</t>
  </si>
  <si>
    <t>15.6x</t>
  </si>
  <si>
    <t>12.0x</t>
  </si>
  <si>
    <t>11.1x</t>
  </si>
  <si>
    <t>10.9x</t>
  </si>
  <si>
    <t>9.9x</t>
  </si>
  <si>
    <t>11.8x</t>
  </si>
  <si>
    <t>10.2x</t>
  </si>
  <si>
    <t>P/E Ratio</t>
  </si>
  <si>
    <t>8.3x</t>
  </si>
  <si>
    <t>11.2x</t>
  </si>
  <si>
    <t>47.8x</t>
  </si>
  <si>
    <t>12.6x</t>
  </si>
  <si>
    <t>11.9x</t>
  </si>
  <si>
    <t>12.5x</t>
  </si>
  <si>
    <t>260.9x</t>
  </si>
  <si>
    <t>15.8x</t>
  </si>
  <si>
    <t>26.5x</t>
  </si>
  <si>
    <t>Price/Book</t>
  </si>
  <si>
    <t>0.7x</t>
  </si>
  <si>
    <t>Price / Operating Cash Flow</t>
  </si>
  <si>
    <t>16.7x</t>
  </si>
  <si>
    <t>17.0x</t>
  </si>
  <si>
    <t>16.2x</t>
  </si>
  <si>
    <t>14.9x</t>
  </si>
  <si>
    <t>23.7x</t>
  </si>
  <si>
    <t>16.8x</t>
  </si>
  <si>
    <t>16.1x</t>
  </si>
  <si>
    <t>9.8x</t>
  </si>
  <si>
    <t>14.3x</t>
  </si>
  <si>
    <t>12.4x</t>
  </si>
  <si>
    <t>Price / LTM Sales</t>
  </si>
  <si>
    <t>6.3x</t>
  </si>
  <si>
    <t>6.7x</t>
  </si>
  <si>
    <t>8.2x</t>
  </si>
  <si>
    <t>7.3x</t>
  </si>
  <si>
    <t>6.5x</t>
  </si>
  <si>
    <t>6.1x</t>
  </si>
  <si>
    <t>4.4x</t>
  </si>
  <si>
    <t>6.2x</t>
  </si>
  <si>
    <t>5.1x</t>
  </si>
  <si>
    <t>Altman Z-Score</t>
  </si>
  <si>
    <t>Piotroski Score</t>
  </si>
  <si>
    <t>Dividend Per Share</t>
  </si>
  <si>
    <t>Dividend Yield</t>
  </si>
  <si>
    <t>5.6%</t>
  </si>
  <si>
    <t>8.5%</t>
  </si>
  <si>
    <t>9.0%</t>
  </si>
  <si>
    <t>7.6%</t>
  </si>
  <si>
    <t>7.9%</t>
  </si>
  <si>
    <t>7.8%</t>
  </si>
  <si>
    <t>6.5%</t>
  </si>
  <si>
    <t>9.6%</t>
  </si>
  <si>
    <t>4.9%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</si>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</sst>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4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598348C-0AE6-8E82-80B9-EE07C8BE8A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9">
        <f>(E15+F15)/2</f>
        <v>62813</v>
      </c>
      <c r="E15" s="3" t="s">
        <v>50</v>
      </c>
      <c r="F15" s="3" t="s">
        <v>51</v>
      </c>
      <c r="G15" s="3" t="s">
        <v>52</v>
      </c>
      <c r="H15" s="3" t="s">
        <v>53</v>
      </c>
      <c r="I15" s="3" t="s">
        <v>54</v>
      </c>
      <c r="J15" s="3" t="s">
        <v>55</v>
      </c>
      <c r="K15" s="3" t="s">
        <v>56</v>
      </c>
      <c r="L15" s="3" t="s">
        <v>57</v>
      </c>
      <c r="M15" s="3" t="s">
        <v>58</v>
      </c>
    </row>
    <row r="16" spans="3:13" ht="12.75" x14ac:dyDescent="0.2">
      <c r="C16" s="3" t="s">
        <v>59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60</v>
      </c>
      <c r="D17" s="3" t="s">
        <v>61</v>
      </c>
      <c r="E17" s="3" t="s">
        <v>62</v>
      </c>
      <c r="F17" s="3" t="s">
        <v>63</v>
      </c>
      <c r="G17" s="3" t="s">
        <v>64</v>
      </c>
      <c r="H17" s="3" t="s">
        <v>65</v>
      </c>
      <c r="I17" s="3" t="s">
        <v>66</v>
      </c>
      <c r="J17" s="3" t="s">
        <v>67</v>
      </c>
      <c r="K17" s="3" t="s">
        <v>68</v>
      </c>
      <c r="L17" s="3" t="s">
        <v>69</v>
      </c>
      <c r="M17" s="3" t="s">
        <v>70</v>
      </c>
    </row>
    <row r="18" spans="3:13" ht="12.75" x14ac:dyDescent="0.2">
      <c r="C18" s="3" t="s">
        <v>71</v>
      </c>
      <c r="D18" s="3" t="s">
        <v>72</v>
      </c>
      <c r="E18" s="3" t="s">
        <v>73</v>
      </c>
      <c r="F18" s="3" t="s">
        <v>74</v>
      </c>
      <c r="G18" s="3" t="s">
        <v>75</v>
      </c>
      <c r="H18" s="3" t="s">
        <v>76</v>
      </c>
      <c r="I18" s="3" t="s">
        <v>77</v>
      </c>
      <c r="J18" s="3" t="s">
        <v>78</v>
      </c>
      <c r="K18" s="3" t="s">
        <v>79</v>
      </c>
      <c r="L18" s="3" t="s">
        <v>80</v>
      </c>
      <c r="M18" s="3" t="s">
        <v>81</v>
      </c>
    </row>
    <row r="19" spans="3:13" ht="12.75" x14ac:dyDescent="0.2"/>
    <row r="20" spans="3:13" ht="12.75" x14ac:dyDescent="0.2">
      <c r="C20" s="3" t="s">
        <v>82</v>
      </c>
      <c r="D20" s="3" t="s">
        <v>83</v>
      </c>
      <c r="E20" s="3" t="s">
        <v>84</v>
      </c>
      <c r="F20" s="3" t="s">
        <v>85</v>
      </c>
      <c r="G20" s="3" t="s">
        <v>86</v>
      </c>
      <c r="H20" s="3" t="s">
        <v>87</v>
      </c>
      <c r="I20" s="3" t="s">
        <v>88</v>
      </c>
      <c r="J20" s="3" t="s">
        <v>89</v>
      </c>
      <c r="K20" s="3" t="s">
        <v>90</v>
      </c>
      <c r="L20" s="3" t="s">
        <v>91</v>
      </c>
      <c r="M20" s="3" t="s">
        <v>92</v>
      </c>
    </row>
    <row r="21" spans="3:13" ht="12.75" x14ac:dyDescent="0.2">
      <c r="C21" s="3" t="s">
        <v>93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95</v>
      </c>
      <c r="D23" s="3" t="s">
        <v>96</v>
      </c>
      <c r="E23" s="3" t="s">
        <v>97</v>
      </c>
      <c r="F23" s="3" t="s">
        <v>98</v>
      </c>
      <c r="G23" s="3" t="s">
        <v>99</v>
      </c>
      <c r="H23" s="3" t="s">
        <v>100</v>
      </c>
      <c r="I23" s="3" t="s">
        <v>101</v>
      </c>
      <c r="J23" s="3" t="s">
        <v>102</v>
      </c>
      <c r="K23" s="3" t="s">
        <v>103</v>
      </c>
      <c r="L23" s="3" t="s">
        <v>104</v>
      </c>
      <c r="M23" s="3" t="s">
        <v>105</v>
      </c>
    </row>
    <row r="24" spans="3:13" ht="12.75" x14ac:dyDescent="0.2">
      <c r="C24" s="3" t="s">
        <v>106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107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108</v>
      </c>
      <c r="D26" s="3" t="s">
        <v>109</v>
      </c>
      <c r="E26" s="3" t="s">
        <v>110</v>
      </c>
      <c r="F26" s="3" t="s">
        <v>111</v>
      </c>
      <c r="G26" s="3" t="s">
        <v>112</v>
      </c>
      <c r="H26" s="3" t="s">
        <v>113</v>
      </c>
      <c r="I26" s="3" t="s">
        <v>114</v>
      </c>
      <c r="J26" s="3" t="s">
        <v>115</v>
      </c>
      <c r="K26" s="3" t="s">
        <v>116</v>
      </c>
      <c r="L26" s="3" t="s">
        <v>117</v>
      </c>
      <c r="M26" s="3" t="s">
        <v>118</v>
      </c>
    </row>
    <row r="27" spans="3:13" ht="12.75" x14ac:dyDescent="0.2">
      <c r="C27" s="3" t="s">
        <v>119</v>
      </c>
      <c r="D27" s="3" t="s">
        <v>120</v>
      </c>
      <c r="E27" s="3" t="s">
        <v>121</v>
      </c>
      <c r="F27" s="3" t="s">
        <v>122</v>
      </c>
      <c r="G27" s="3" t="s">
        <v>123</v>
      </c>
      <c r="H27" s="3" t="s">
        <v>124</v>
      </c>
      <c r="I27" s="3" t="s">
        <v>125</v>
      </c>
      <c r="J27" s="3" t="s">
        <v>126</v>
      </c>
      <c r="K27" s="3" t="s">
        <v>127</v>
      </c>
      <c r="L27" s="3" t="s">
        <v>128</v>
      </c>
      <c r="M27" s="3" t="s">
        <v>129</v>
      </c>
    </row>
    <row r="28" spans="3:13" ht="12.75" x14ac:dyDescent="0.2"/>
    <row r="29" spans="3:13" ht="12.75" x14ac:dyDescent="0.2">
      <c r="C29" s="3" t="s">
        <v>130</v>
      </c>
      <c r="D29" s="3" t="s">
        <v>131</v>
      </c>
      <c r="E29" s="3" t="s">
        <v>132</v>
      </c>
      <c r="F29" s="3" t="s">
        <v>133</v>
      </c>
      <c r="G29" s="3" t="s">
        <v>134</v>
      </c>
      <c r="H29" s="3" t="s">
        <v>135</v>
      </c>
      <c r="I29" s="3" t="s">
        <v>136</v>
      </c>
      <c r="J29" s="3" t="s">
        <v>137</v>
      </c>
      <c r="K29" s="3" t="s">
        <v>138</v>
      </c>
      <c r="L29" s="3" t="s">
        <v>139</v>
      </c>
      <c r="M29" s="3" t="s">
        <v>140</v>
      </c>
    </row>
    <row r="30" spans="3:13" ht="12.75" x14ac:dyDescent="0.2">
      <c r="C30" s="3" t="s">
        <v>141</v>
      </c>
      <c r="D30" s="3" t="s">
        <v>142</v>
      </c>
      <c r="E30" s="3" t="s">
        <v>143</v>
      </c>
      <c r="F30" s="3" t="s">
        <v>144</v>
      </c>
      <c r="G30" s="3" t="s">
        <v>145</v>
      </c>
      <c r="H30" s="3" t="s">
        <v>146</v>
      </c>
      <c r="I30" s="3" t="s">
        <v>147</v>
      </c>
      <c r="J30" s="3" t="s">
        <v>148</v>
      </c>
      <c r="K30" s="3" t="s">
        <v>149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153</v>
      </c>
      <c r="M31" s="3" t="s">
        <v>37</v>
      </c>
    </row>
    <row r="32" spans="3:13" ht="12.75" x14ac:dyDescent="0.2">
      <c r="C32" s="3" t="s">
        <v>154</v>
      </c>
      <c r="D32" s="3" t="s">
        <v>155</v>
      </c>
      <c r="E32" s="3" t="s">
        <v>156</v>
      </c>
      <c r="F32" s="3" t="s">
        <v>157</v>
      </c>
      <c r="G32" s="3" t="s">
        <v>158</v>
      </c>
      <c r="H32" s="3" t="s">
        <v>159</v>
      </c>
      <c r="I32" s="3" t="s">
        <v>160</v>
      </c>
      <c r="J32" s="3" t="s">
        <v>161</v>
      </c>
      <c r="K32" s="3" t="s">
        <v>162</v>
      </c>
      <c r="L32" s="3" t="s">
        <v>163</v>
      </c>
      <c r="M32" s="3" t="s">
        <v>164</v>
      </c>
    </row>
    <row r="33" spans="3:13" ht="12.75" x14ac:dyDescent="0.2">
      <c r="C33" s="3" t="s">
        <v>165</v>
      </c>
      <c r="D33" s="3" t="s">
        <v>37</v>
      </c>
      <c r="E33" s="3" t="s">
        <v>37</v>
      </c>
      <c r="F33" s="3" t="s">
        <v>166</v>
      </c>
      <c r="G33" s="3" t="s">
        <v>167</v>
      </c>
      <c r="H33" s="3" t="s">
        <v>168</v>
      </c>
      <c r="I33" s="3" t="s">
        <v>169</v>
      </c>
      <c r="J33" s="3" t="s">
        <v>170</v>
      </c>
      <c r="K33" s="3" t="s">
        <v>171</v>
      </c>
      <c r="L33" s="3" t="s">
        <v>172</v>
      </c>
      <c r="M33" s="3" t="s">
        <v>173</v>
      </c>
    </row>
    <row r="34" spans="3:13" ht="12.75" x14ac:dyDescent="0.2">
      <c r="C34" s="3" t="s">
        <v>174</v>
      </c>
      <c r="D34" s="3" t="s">
        <v>175</v>
      </c>
      <c r="E34" s="3" t="s">
        <v>176</v>
      </c>
      <c r="F34" s="3" t="s">
        <v>177</v>
      </c>
      <c r="G34" s="3" t="s">
        <v>178</v>
      </c>
      <c r="H34" s="3" t="s">
        <v>179</v>
      </c>
      <c r="I34" s="3" t="s">
        <v>180</v>
      </c>
      <c r="J34" s="3" t="s">
        <v>181</v>
      </c>
      <c r="K34" s="3" t="s">
        <v>182</v>
      </c>
      <c r="L34" s="3" t="s">
        <v>183</v>
      </c>
      <c r="M34" s="3" t="s">
        <v>184</v>
      </c>
    </row>
    <row r="35" spans="3:13" ht="12.75" x14ac:dyDescent="0.2">
      <c r="C35" s="3" t="s">
        <v>185</v>
      </c>
      <c r="D35" s="3" t="s">
        <v>186</v>
      </c>
      <c r="E35" s="3" t="s">
        <v>187</v>
      </c>
      <c r="F35" s="3" t="s">
        <v>188</v>
      </c>
      <c r="G35" s="3" t="s">
        <v>189</v>
      </c>
      <c r="H35" s="3" t="s">
        <v>190</v>
      </c>
      <c r="I35" s="3" t="s">
        <v>191</v>
      </c>
      <c r="J35" s="3" t="s">
        <v>192</v>
      </c>
      <c r="K35" s="3" t="s">
        <v>193</v>
      </c>
      <c r="L35" s="3" t="s">
        <v>194</v>
      </c>
      <c r="M35" s="3" t="s">
        <v>195</v>
      </c>
    </row>
    <row r="36" spans="3:13" ht="12.75" x14ac:dyDescent="0.2"/>
    <row r="37" spans="3:13" ht="12.75" x14ac:dyDescent="0.2">
      <c r="C37" s="3" t="s">
        <v>196</v>
      </c>
      <c r="D37" s="3" t="s">
        <v>197</v>
      </c>
      <c r="E37" s="3" t="s">
        <v>198</v>
      </c>
      <c r="F37" s="3" t="s">
        <v>199</v>
      </c>
      <c r="G37" s="3" t="s">
        <v>200</v>
      </c>
      <c r="H37" s="3" t="s">
        <v>201</v>
      </c>
      <c r="I37" s="3" t="s">
        <v>202</v>
      </c>
      <c r="J37" s="3" t="s">
        <v>203</v>
      </c>
      <c r="K37" s="3" t="s">
        <v>204</v>
      </c>
      <c r="L37" s="3" t="s">
        <v>205</v>
      </c>
      <c r="M37" s="3" t="s">
        <v>206</v>
      </c>
    </row>
    <row r="38" spans="3:13" ht="12.75" x14ac:dyDescent="0.2">
      <c r="C38" s="3" t="s">
        <v>207</v>
      </c>
      <c r="D38" s="3" t="s">
        <v>208</v>
      </c>
      <c r="E38" s="3" t="s">
        <v>209</v>
      </c>
      <c r="F38" s="3" t="s">
        <v>210</v>
      </c>
      <c r="G38" s="3" t="s">
        <v>211</v>
      </c>
      <c r="H38" s="3" t="s">
        <v>212</v>
      </c>
      <c r="I38" s="3" t="s">
        <v>213</v>
      </c>
      <c r="J38" s="3" t="s">
        <v>214</v>
      </c>
      <c r="K38" s="3" t="s">
        <v>215</v>
      </c>
      <c r="L38" s="3" t="s">
        <v>216</v>
      </c>
      <c r="M38" s="3" t="s">
        <v>217</v>
      </c>
    </row>
    <row r="39" spans="3:13" ht="12.75" x14ac:dyDescent="0.2">
      <c r="C39" s="3" t="s">
        <v>218</v>
      </c>
      <c r="D39" s="3" t="s">
        <v>219</v>
      </c>
      <c r="E39" s="3" t="s">
        <v>220</v>
      </c>
      <c r="F39" s="3" t="s">
        <v>221</v>
      </c>
      <c r="G39" s="3" t="s">
        <v>222</v>
      </c>
      <c r="H39" s="3" t="s">
        <v>223</v>
      </c>
      <c r="I39" s="3" t="s">
        <v>224</v>
      </c>
      <c r="J39" s="3" t="s">
        <v>225</v>
      </c>
      <c r="K39" s="3" t="s">
        <v>226</v>
      </c>
      <c r="L39" s="3" t="s">
        <v>227</v>
      </c>
      <c r="M39" s="3" t="s">
        <v>228</v>
      </c>
    </row>
    <row r="40" spans="3:13" ht="12.75" x14ac:dyDescent="0.2">
      <c r="C40" s="3" t="s">
        <v>229</v>
      </c>
      <c r="D40" s="3" t="s">
        <v>230</v>
      </c>
      <c r="E40" s="3" t="s">
        <v>231</v>
      </c>
      <c r="F40" s="3" t="s">
        <v>232</v>
      </c>
      <c r="G40" s="3" t="s">
        <v>233</v>
      </c>
      <c r="H40" s="3" t="s">
        <v>234</v>
      </c>
      <c r="I40" s="3" t="s">
        <v>235</v>
      </c>
      <c r="J40" s="3" t="s">
        <v>236</v>
      </c>
      <c r="K40" s="3" t="s">
        <v>237</v>
      </c>
      <c r="L40" s="3" t="s">
        <v>238</v>
      </c>
      <c r="M40" s="3" t="s">
        <v>239</v>
      </c>
    </row>
    <row r="41" spans="3:13" ht="12.75" x14ac:dyDescent="0.2"/>
    <row r="42" spans="3:13" ht="12.75" x14ac:dyDescent="0.2">
      <c r="C42" s="3" t="s">
        <v>240</v>
      </c>
      <c r="D42" s="3" t="s">
        <v>241</v>
      </c>
      <c r="E42" s="3" t="s">
        <v>242</v>
      </c>
      <c r="F42" s="3" t="s">
        <v>243</v>
      </c>
      <c r="G42" s="3" t="s">
        <v>244</v>
      </c>
      <c r="H42" s="3" t="s">
        <v>245</v>
      </c>
      <c r="I42" s="3" t="s">
        <v>246</v>
      </c>
      <c r="J42" s="3" t="s">
        <v>247</v>
      </c>
      <c r="K42" s="3" t="s">
        <v>248</v>
      </c>
      <c r="L42" s="3" t="s">
        <v>249</v>
      </c>
      <c r="M42" s="3" t="s">
        <v>250</v>
      </c>
    </row>
    <row r="43" spans="3:13" ht="12.75" x14ac:dyDescent="0.2">
      <c r="C43" s="3" t="s">
        <v>251</v>
      </c>
      <c r="D43" s="3" t="s">
        <v>37</v>
      </c>
      <c r="E43" s="3" t="s">
        <v>37</v>
      </c>
      <c r="F43" s="3" t="s">
        <v>37</v>
      </c>
      <c r="G43" s="3" t="s">
        <v>252</v>
      </c>
      <c r="H43" s="3" t="s">
        <v>253</v>
      </c>
      <c r="I43" s="3" t="s">
        <v>254</v>
      </c>
      <c r="J43" s="3" t="s">
        <v>255</v>
      </c>
      <c r="K43" s="3" t="s">
        <v>256</v>
      </c>
      <c r="L43" s="3" t="s">
        <v>257</v>
      </c>
      <c r="M43" s="3" t="s">
        <v>258</v>
      </c>
    </row>
    <row r="44" spans="3:13" ht="12.75" x14ac:dyDescent="0.2">
      <c r="C44" s="3" t="s">
        <v>259</v>
      </c>
      <c r="D44" s="3" t="s">
        <v>260</v>
      </c>
      <c r="E44" s="3" t="s">
        <v>261</v>
      </c>
      <c r="F44" s="3" t="s">
        <v>262</v>
      </c>
      <c r="G44" s="3" t="s">
        <v>263</v>
      </c>
      <c r="H44" s="3" t="s">
        <v>264</v>
      </c>
      <c r="I44" s="3" t="s">
        <v>265</v>
      </c>
      <c r="J44" s="3" t="s">
        <v>266</v>
      </c>
      <c r="K44" s="3" t="s">
        <v>267</v>
      </c>
      <c r="L44" s="3" t="s">
        <v>268</v>
      </c>
      <c r="M44" s="3" t="s">
        <v>269</v>
      </c>
    </row>
    <row r="45" spans="3:13" ht="12.75" x14ac:dyDescent="0.2">
      <c r="C45" s="3" t="s">
        <v>270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271</v>
      </c>
      <c r="D46" s="3" t="s">
        <v>272</v>
      </c>
      <c r="E46" s="3" t="s">
        <v>273</v>
      </c>
      <c r="F46" s="3" t="s">
        <v>274</v>
      </c>
      <c r="G46" s="3" t="s">
        <v>275</v>
      </c>
      <c r="H46" s="3" t="s">
        <v>276</v>
      </c>
      <c r="I46" s="3" t="s">
        <v>277</v>
      </c>
      <c r="J46" s="3" t="s">
        <v>278</v>
      </c>
      <c r="K46" s="3" t="s">
        <v>279</v>
      </c>
      <c r="L46" s="3" t="s">
        <v>280</v>
      </c>
      <c r="M46" s="3" t="s">
        <v>281</v>
      </c>
    </row>
    <row r="47" spans="3:13" ht="12.75" x14ac:dyDescent="0.2">
      <c r="C47" s="3" t="s">
        <v>282</v>
      </c>
      <c r="D47" s="3" t="s">
        <v>283</v>
      </c>
      <c r="E47" s="3" t="s">
        <v>284</v>
      </c>
      <c r="F47" s="3" t="s">
        <v>285</v>
      </c>
      <c r="G47" s="3" t="s">
        <v>286</v>
      </c>
      <c r="H47" s="3" t="s">
        <v>287</v>
      </c>
      <c r="I47" s="3" t="s">
        <v>288</v>
      </c>
      <c r="J47" s="3" t="s">
        <v>289</v>
      </c>
      <c r="K47" s="3" t="s">
        <v>290</v>
      </c>
      <c r="L47" s="3" t="s">
        <v>291</v>
      </c>
      <c r="M47" s="3" t="s">
        <v>292</v>
      </c>
    </row>
    <row r="48" spans="3:13" ht="12.75" x14ac:dyDescent="0.2">
      <c r="C48" s="3" t="s">
        <v>293</v>
      </c>
      <c r="D48" s="3" t="s">
        <v>294</v>
      </c>
      <c r="E48" s="3" t="s">
        <v>295</v>
      </c>
      <c r="F48" s="3" t="s">
        <v>295</v>
      </c>
      <c r="G48" s="3" t="s">
        <v>296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297</v>
      </c>
      <c r="D49" s="3" t="s">
        <v>298</v>
      </c>
      <c r="E49" s="3">
        <v>298</v>
      </c>
      <c r="F49" s="3">
        <v>782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299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300</v>
      </c>
      <c r="D51" s="3" t="s">
        <v>301</v>
      </c>
      <c r="E51" s="3" t="s">
        <v>302</v>
      </c>
      <c r="F51" s="3" t="s">
        <v>303</v>
      </c>
      <c r="G51" s="3" t="s">
        <v>304</v>
      </c>
      <c r="H51" s="3" t="s">
        <v>287</v>
      </c>
      <c r="I51" s="3" t="s">
        <v>288</v>
      </c>
      <c r="J51" s="3" t="s">
        <v>289</v>
      </c>
      <c r="K51" s="3" t="s">
        <v>290</v>
      </c>
      <c r="L51" s="3" t="s">
        <v>291</v>
      </c>
      <c r="M51" s="3" t="s">
        <v>292</v>
      </c>
    </row>
    <row r="52" spans="3:13" ht="12.75" x14ac:dyDescent="0.2"/>
    <row r="53" spans="3:13" ht="12.75" x14ac:dyDescent="0.2">
      <c r="C53" s="3" t="s">
        <v>305</v>
      </c>
      <c r="D53" s="3" t="s">
        <v>120</v>
      </c>
      <c r="E53" s="3" t="s">
        <v>121</v>
      </c>
      <c r="F53" s="3" t="s">
        <v>122</v>
      </c>
      <c r="G53" s="3" t="s">
        <v>123</v>
      </c>
      <c r="H53" s="3" t="s">
        <v>124</v>
      </c>
      <c r="I53" s="3" t="s">
        <v>125</v>
      </c>
      <c r="J53" s="3" t="s">
        <v>126</v>
      </c>
      <c r="K53" s="3" t="s">
        <v>127</v>
      </c>
      <c r="L53" s="3" t="s">
        <v>128</v>
      </c>
      <c r="M53" s="3" t="s">
        <v>129</v>
      </c>
    </row>
    <row r="54" spans="3:13" ht="12.75" x14ac:dyDescent="0.2"/>
    <row r="55" spans="3:13" ht="12.75" x14ac:dyDescent="0.2">
      <c r="C55" s="3" t="s">
        <v>306</v>
      </c>
      <c r="D55" s="3" t="s">
        <v>26</v>
      </c>
      <c r="E55" s="3" t="s">
        <v>27</v>
      </c>
      <c r="F55" s="3" t="s">
        <v>28</v>
      </c>
      <c r="G55" s="3" t="s">
        <v>307</v>
      </c>
      <c r="H55" s="3" t="s">
        <v>30</v>
      </c>
      <c r="I55" s="3" t="s">
        <v>31</v>
      </c>
      <c r="J55" s="3" t="s">
        <v>308</v>
      </c>
      <c r="K55" s="3" t="s">
        <v>33</v>
      </c>
      <c r="L55" s="3" t="s">
        <v>309</v>
      </c>
      <c r="M55" s="3" t="s">
        <v>310</v>
      </c>
    </row>
    <row r="56" spans="3:13" ht="12.75" x14ac:dyDescent="0.2">
      <c r="C56" s="3" t="s">
        <v>311</v>
      </c>
      <c r="D56" s="3" t="s">
        <v>312</v>
      </c>
      <c r="E56" s="3" t="s">
        <v>313</v>
      </c>
      <c r="F56" s="3" t="s">
        <v>314</v>
      </c>
      <c r="G56" s="3" t="s">
        <v>315</v>
      </c>
      <c r="H56" s="3" t="s">
        <v>316</v>
      </c>
      <c r="I56" s="3" t="s">
        <v>317</v>
      </c>
      <c r="J56" s="3" t="s">
        <v>318</v>
      </c>
      <c r="K56" s="3" t="s">
        <v>319</v>
      </c>
      <c r="L56" s="3" t="s">
        <v>320</v>
      </c>
      <c r="M56" s="3" t="s">
        <v>321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6C01-9A69-4CFD-A16A-D5DCC3CFE671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322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323</v>
      </c>
      <c r="D12" s="3" t="s">
        <v>324</v>
      </c>
      <c r="E12" s="3" t="s">
        <v>325</v>
      </c>
      <c r="F12" s="3" t="s">
        <v>326</v>
      </c>
      <c r="G12" s="3" t="s">
        <v>327</v>
      </c>
      <c r="H12" s="3" t="s">
        <v>328</v>
      </c>
      <c r="I12" s="3" t="s">
        <v>329</v>
      </c>
      <c r="J12" s="3" t="s">
        <v>330</v>
      </c>
      <c r="K12" s="3" t="s">
        <v>331</v>
      </c>
      <c r="L12" s="3" t="s">
        <v>332</v>
      </c>
      <c r="M12" s="3" t="s">
        <v>333</v>
      </c>
    </row>
    <row r="13" spans="3:13" x14ac:dyDescent="0.2">
      <c r="C13" s="3" t="s">
        <v>334</v>
      </c>
      <c r="D13" s="3" t="s">
        <v>335</v>
      </c>
      <c r="E13" s="3" t="s">
        <v>336</v>
      </c>
      <c r="F13" s="3" t="s">
        <v>337</v>
      </c>
      <c r="G13" s="3" t="s">
        <v>338</v>
      </c>
      <c r="H13" s="3" t="s">
        <v>339</v>
      </c>
      <c r="I13" s="3" t="s">
        <v>340</v>
      </c>
      <c r="J13" s="3" t="s">
        <v>341</v>
      </c>
      <c r="K13" s="3" t="s">
        <v>342</v>
      </c>
      <c r="L13" s="3" t="s">
        <v>343</v>
      </c>
      <c r="M13" s="3" t="s">
        <v>344</v>
      </c>
    </row>
    <row r="15" spans="3:13" x14ac:dyDescent="0.2">
      <c r="C15" s="3" t="s">
        <v>345</v>
      </c>
      <c r="D15" s="3" t="s">
        <v>346</v>
      </c>
      <c r="E15" s="3" t="s">
        <v>347</v>
      </c>
      <c r="F15" s="3" t="s">
        <v>348</v>
      </c>
      <c r="G15" s="3" t="s">
        <v>349</v>
      </c>
      <c r="H15" s="3" t="s">
        <v>350</v>
      </c>
      <c r="I15" s="3" t="s">
        <v>351</v>
      </c>
      <c r="J15" s="3" t="s">
        <v>352</v>
      </c>
      <c r="K15" s="3" t="s">
        <v>353</v>
      </c>
      <c r="L15" s="3" t="s">
        <v>354</v>
      </c>
      <c r="M15" s="3" t="s">
        <v>355</v>
      </c>
    </row>
    <row r="16" spans="3:13" x14ac:dyDescent="0.2">
      <c r="C16" s="3" t="s">
        <v>356</v>
      </c>
      <c r="D16" s="3" t="s">
        <v>357</v>
      </c>
      <c r="E16" s="3" t="s">
        <v>358</v>
      </c>
      <c r="F16" s="3" t="s">
        <v>359</v>
      </c>
      <c r="G16" s="3" t="s">
        <v>360</v>
      </c>
      <c r="H16" s="3" t="s">
        <v>361</v>
      </c>
      <c r="I16" s="3" t="s">
        <v>362</v>
      </c>
      <c r="J16" s="3" t="s">
        <v>363</v>
      </c>
      <c r="K16" s="3" t="s">
        <v>364</v>
      </c>
      <c r="L16" s="3" t="s">
        <v>365</v>
      </c>
      <c r="M16" s="3" t="s">
        <v>366</v>
      </c>
    </row>
    <row r="17" spans="3:13" x14ac:dyDescent="0.2">
      <c r="C17" s="3" t="s">
        <v>367</v>
      </c>
      <c r="D17" s="3" t="s">
        <v>368</v>
      </c>
      <c r="E17" s="3" t="s">
        <v>369</v>
      </c>
      <c r="F17" s="3" t="s">
        <v>370</v>
      </c>
      <c r="G17" s="3" t="s">
        <v>371</v>
      </c>
      <c r="H17" s="3" t="s">
        <v>372</v>
      </c>
      <c r="I17" s="3" t="s">
        <v>373</v>
      </c>
      <c r="J17" s="3" t="s">
        <v>374</v>
      </c>
      <c r="K17" s="3" t="s">
        <v>375</v>
      </c>
      <c r="L17" s="3" t="s">
        <v>376</v>
      </c>
      <c r="M17" s="3" t="s">
        <v>377</v>
      </c>
    </row>
    <row r="19" spans="3:13" x14ac:dyDescent="0.2">
      <c r="C19" s="3" t="s">
        <v>378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379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 t="s">
        <v>380</v>
      </c>
      <c r="L20" s="3" t="s">
        <v>381</v>
      </c>
      <c r="M20" s="3" t="s">
        <v>382</v>
      </c>
    </row>
    <row r="21" spans="3:13" x14ac:dyDescent="0.2">
      <c r="C21" s="3" t="s">
        <v>383</v>
      </c>
      <c r="D21" s="3" t="s">
        <v>384</v>
      </c>
      <c r="E21" s="3" t="s">
        <v>385</v>
      </c>
      <c r="F21" s="3" t="s">
        <v>386</v>
      </c>
      <c r="G21" s="3" t="s">
        <v>387</v>
      </c>
      <c r="H21" s="3" t="s">
        <v>388</v>
      </c>
      <c r="I21" s="3" t="s">
        <v>389</v>
      </c>
      <c r="J21" s="3" t="s">
        <v>390</v>
      </c>
      <c r="K21" s="3" t="s">
        <v>391</v>
      </c>
      <c r="L21" s="3" t="s">
        <v>392</v>
      </c>
      <c r="M21" s="3" t="s">
        <v>393</v>
      </c>
    </row>
    <row r="22" spans="3:13" x14ac:dyDescent="0.2">
      <c r="C22" s="3" t="s">
        <v>394</v>
      </c>
      <c r="D22" s="3" t="s">
        <v>395</v>
      </c>
      <c r="E22" s="3" t="s">
        <v>396</v>
      </c>
      <c r="F22" s="3" t="s">
        <v>397</v>
      </c>
      <c r="G22" s="3" t="s">
        <v>398</v>
      </c>
      <c r="H22" s="3" t="s">
        <v>399</v>
      </c>
      <c r="I22" s="3" t="s">
        <v>400</v>
      </c>
      <c r="J22" s="3" t="s">
        <v>401</v>
      </c>
      <c r="K22" s="3" t="s">
        <v>402</v>
      </c>
      <c r="L22" s="3" t="s">
        <v>403</v>
      </c>
      <c r="M22" s="3" t="s">
        <v>404</v>
      </c>
    </row>
    <row r="23" spans="3:13" x14ac:dyDescent="0.2">
      <c r="C23" s="3" t="s">
        <v>405</v>
      </c>
      <c r="D23" s="3" t="s">
        <v>406</v>
      </c>
      <c r="E23" s="3" t="s">
        <v>407</v>
      </c>
      <c r="F23" s="3" t="s">
        <v>408</v>
      </c>
      <c r="G23" s="3" t="s">
        <v>409</v>
      </c>
      <c r="H23" s="3" t="s">
        <v>410</v>
      </c>
      <c r="I23" s="3" t="s">
        <v>411</v>
      </c>
      <c r="J23" s="3" t="s">
        <v>412</v>
      </c>
      <c r="K23" s="3" t="s">
        <v>413</v>
      </c>
      <c r="L23" s="3" t="s">
        <v>414</v>
      </c>
      <c r="M23" s="3" t="s">
        <v>415</v>
      </c>
    </row>
    <row r="24" spans="3:13" x14ac:dyDescent="0.2">
      <c r="C24" s="3" t="s">
        <v>416</v>
      </c>
      <c r="D24" s="3" t="s">
        <v>417</v>
      </c>
      <c r="E24" s="3" t="s">
        <v>418</v>
      </c>
      <c r="F24" s="3" t="s">
        <v>419</v>
      </c>
      <c r="G24" s="3" t="s">
        <v>420</v>
      </c>
      <c r="H24" s="3" t="s">
        <v>421</v>
      </c>
      <c r="I24" s="3" t="s">
        <v>422</v>
      </c>
      <c r="J24" s="3" t="s">
        <v>423</v>
      </c>
      <c r="K24" s="3" t="s">
        <v>424</v>
      </c>
      <c r="L24" s="3" t="s">
        <v>425</v>
      </c>
      <c r="M24" s="3" t="s">
        <v>426</v>
      </c>
    </row>
    <row r="26" spans="3:13" x14ac:dyDescent="0.2">
      <c r="C26" s="3" t="s">
        <v>427</v>
      </c>
      <c r="D26" s="3" t="s">
        <v>428</v>
      </c>
      <c r="E26" s="3" t="s">
        <v>429</v>
      </c>
      <c r="F26" s="3" t="s">
        <v>430</v>
      </c>
      <c r="G26" s="3" t="s">
        <v>431</v>
      </c>
      <c r="H26" s="3" t="s">
        <v>432</v>
      </c>
      <c r="I26" s="3" t="s">
        <v>433</v>
      </c>
      <c r="J26" s="3" t="s">
        <v>434</v>
      </c>
      <c r="K26" s="3" t="s">
        <v>435</v>
      </c>
      <c r="L26" s="3" t="s">
        <v>436</v>
      </c>
      <c r="M26" s="3" t="s">
        <v>437</v>
      </c>
    </row>
    <row r="27" spans="3:13" x14ac:dyDescent="0.2">
      <c r="C27" s="3" t="s">
        <v>438</v>
      </c>
      <c r="D27" s="3" t="s">
        <v>439</v>
      </c>
      <c r="E27" s="3" t="s">
        <v>440</v>
      </c>
      <c r="F27" s="3" t="s">
        <v>441</v>
      </c>
      <c r="G27" s="3" t="s">
        <v>442</v>
      </c>
      <c r="H27" s="3" t="s">
        <v>443</v>
      </c>
      <c r="I27" s="3" t="s">
        <v>444</v>
      </c>
      <c r="J27" s="3" t="s">
        <v>445</v>
      </c>
      <c r="K27" s="3" t="s">
        <v>446</v>
      </c>
      <c r="L27" s="3" t="s">
        <v>447</v>
      </c>
      <c r="M27" s="3" t="s">
        <v>448</v>
      </c>
    </row>
    <row r="28" spans="3:13" x14ac:dyDescent="0.2">
      <c r="C28" s="3" t="s">
        <v>449</v>
      </c>
      <c r="D28" s="3" t="s">
        <v>3</v>
      </c>
      <c r="E28" s="3" t="s">
        <v>450</v>
      </c>
      <c r="F28" s="3" t="s">
        <v>451</v>
      </c>
      <c r="G28" s="3" t="s">
        <v>452</v>
      </c>
      <c r="H28" s="3" t="s">
        <v>453</v>
      </c>
      <c r="I28" s="3">
        <v>741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454</v>
      </c>
      <c r="D29" s="3">
        <v>0</v>
      </c>
      <c r="E29" s="3">
        <v>-50</v>
      </c>
      <c r="F29" s="3" t="s">
        <v>455</v>
      </c>
      <c r="G29" s="3" t="s">
        <v>456</v>
      </c>
      <c r="H29" s="3">
        <v>320</v>
      </c>
      <c r="I29" s="3" t="s">
        <v>457</v>
      </c>
      <c r="J29" s="3" t="s">
        <v>458</v>
      </c>
      <c r="K29" s="3" t="s">
        <v>459</v>
      </c>
      <c r="L29" s="3">
        <v>59</v>
      </c>
      <c r="M29" s="3">
        <v>-921</v>
      </c>
    </row>
    <row r="30" spans="3:13" x14ac:dyDescent="0.2">
      <c r="C30" s="3" t="s">
        <v>460</v>
      </c>
      <c r="D30" s="3" t="s">
        <v>439</v>
      </c>
      <c r="E30" s="3" t="s">
        <v>461</v>
      </c>
      <c r="F30" s="3" t="s">
        <v>462</v>
      </c>
      <c r="G30" s="3" t="s">
        <v>463</v>
      </c>
      <c r="H30" s="3" t="s">
        <v>464</v>
      </c>
      <c r="I30" s="3" t="s">
        <v>465</v>
      </c>
      <c r="J30" s="3" t="s">
        <v>466</v>
      </c>
      <c r="K30" s="3" t="s">
        <v>467</v>
      </c>
      <c r="L30" s="3" t="s">
        <v>468</v>
      </c>
      <c r="M30" s="3" t="s">
        <v>469</v>
      </c>
    </row>
    <row r="32" spans="3:13" x14ac:dyDescent="0.2">
      <c r="C32" s="3" t="s">
        <v>470</v>
      </c>
      <c r="D32" s="3" t="s">
        <v>471</v>
      </c>
      <c r="E32" s="3">
        <v>-707</v>
      </c>
      <c r="F32" s="3">
        <v>-674</v>
      </c>
      <c r="G32" s="3">
        <v>-91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472</v>
      </c>
      <c r="D33" s="3" t="s">
        <v>473</v>
      </c>
      <c r="E33" s="3" t="s">
        <v>474</v>
      </c>
      <c r="F33" s="3" t="s">
        <v>475</v>
      </c>
      <c r="G33" s="3" t="s">
        <v>476</v>
      </c>
      <c r="H33" s="3" t="s">
        <v>464</v>
      </c>
      <c r="I33" s="3" t="s">
        <v>465</v>
      </c>
      <c r="J33" s="3" t="s">
        <v>466</v>
      </c>
      <c r="K33" s="3" t="s">
        <v>467</v>
      </c>
      <c r="L33" s="3" t="s">
        <v>468</v>
      </c>
      <c r="M33" s="3" t="s">
        <v>469</v>
      </c>
    </row>
    <row r="35" spans="3:13" x14ac:dyDescent="0.2">
      <c r="C35" s="3" t="s">
        <v>477</v>
      </c>
      <c r="D35" s="3" t="s">
        <v>478</v>
      </c>
      <c r="E35" s="3" t="s">
        <v>479</v>
      </c>
      <c r="F35" s="3" t="s">
        <v>480</v>
      </c>
      <c r="G35" s="3" t="s">
        <v>481</v>
      </c>
      <c r="H35" s="3" t="s">
        <v>482</v>
      </c>
      <c r="I35" s="3">
        <v>-741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483</v>
      </c>
      <c r="D36" s="3" t="s">
        <v>484</v>
      </c>
      <c r="E36" s="3" t="s">
        <v>485</v>
      </c>
      <c r="F36" s="3" t="s">
        <v>486</v>
      </c>
      <c r="G36" s="3" t="s">
        <v>487</v>
      </c>
      <c r="H36" s="3" t="s">
        <v>488</v>
      </c>
      <c r="I36" s="3" t="s">
        <v>489</v>
      </c>
      <c r="J36" s="3" t="s">
        <v>466</v>
      </c>
      <c r="K36" s="3" t="s">
        <v>467</v>
      </c>
      <c r="L36" s="3" t="s">
        <v>468</v>
      </c>
      <c r="M36" s="3" t="s">
        <v>469</v>
      </c>
    </row>
    <row r="38" spans="3:13" x14ac:dyDescent="0.2">
      <c r="C38" s="3" t="s">
        <v>490</v>
      </c>
      <c r="D38" s="3">
        <v>2.2999999999999998</v>
      </c>
      <c r="E38" s="3">
        <v>1.41</v>
      </c>
      <c r="F38" s="3">
        <v>1.26</v>
      </c>
      <c r="G38" s="3">
        <v>2.06</v>
      </c>
      <c r="H38" s="3">
        <v>2.16</v>
      </c>
      <c r="I38" s="3">
        <v>1.68</v>
      </c>
      <c r="J38" s="3">
        <v>2.52</v>
      </c>
      <c r="K38" s="3">
        <v>-0.2</v>
      </c>
      <c r="L38" s="3">
        <v>1.89</v>
      </c>
      <c r="M38" s="3">
        <v>0.77</v>
      </c>
    </row>
    <row r="39" spans="3:13" x14ac:dyDescent="0.2">
      <c r="C39" s="3" t="s">
        <v>491</v>
      </c>
      <c r="D39" s="3">
        <v>2.29</v>
      </c>
      <c r="E39" s="3">
        <v>1.4</v>
      </c>
      <c r="F39" s="3">
        <v>1.26</v>
      </c>
      <c r="G39" s="3">
        <v>2.06</v>
      </c>
      <c r="H39" s="3">
        <v>2.16</v>
      </c>
      <c r="I39" s="3">
        <v>1.68</v>
      </c>
      <c r="J39" s="3">
        <v>2.52</v>
      </c>
      <c r="K39" s="3">
        <v>-0.2</v>
      </c>
      <c r="L39" s="3">
        <v>1.89</v>
      </c>
      <c r="M39" s="3">
        <v>0.77</v>
      </c>
    </row>
    <row r="40" spans="3:13" x14ac:dyDescent="0.2">
      <c r="C40" s="3" t="s">
        <v>492</v>
      </c>
      <c r="D40" s="3" t="s">
        <v>493</v>
      </c>
      <c r="E40" s="3" t="s">
        <v>494</v>
      </c>
      <c r="F40" s="3" t="s">
        <v>495</v>
      </c>
      <c r="G40" s="3" t="s">
        <v>496</v>
      </c>
      <c r="H40" s="3" t="s">
        <v>497</v>
      </c>
      <c r="I40" s="3" t="s">
        <v>498</v>
      </c>
      <c r="J40" s="3" t="s">
        <v>499</v>
      </c>
      <c r="K40" s="3" t="s">
        <v>500</v>
      </c>
      <c r="L40" s="3" t="s">
        <v>501</v>
      </c>
      <c r="M40" s="3" t="s">
        <v>502</v>
      </c>
    </row>
    <row r="41" spans="3:13" x14ac:dyDescent="0.2">
      <c r="C41" s="3" t="s">
        <v>503</v>
      </c>
      <c r="D41" s="3" t="s">
        <v>504</v>
      </c>
      <c r="E41" s="3" t="s">
        <v>505</v>
      </c>
      <c r="F41" s="3" t="s">
        <v>506</v>
      </c>
      <c r="G41" s="3" t="s">
        <v>507</v>
      </c>
      <c r="H41" s="3" t="s">
        <v>508</v>
      </c>
      <c r="I41" s="3" t="s">
        <v>509</v>
      </c>
      <c r="J41" s="3" t="s">
        <v>510</v>
      </c>
      <c r="K41" s="3" t="s">
        <v>500</v>
      </c>
      <c r="L41" s="3" t="s">
        <v>511</v>
      </c>
      <c r="M41" s="3" t="s">
        <v>512</v>
      </c>
    </row>
    <row r="43" spans="3:13" x14ac:dyDescent="0.2">
      <c r="C43" s="3" t="s">
        <v>513</v>
      </c>
      <c r="D43" s="3" t="s">
        <v>514</v>
      </c>
      <c r="E43" s="3" t="s">
        <v>515</v>
      </c>
      <c r="F43" s="3" t="s">
        <v>516</v>
      </c>
      <c r="G43" s="3" t="s">
        <v>517</v>
      </c>
      <c r="H43" s="3" t="s">
        <v>518</v>
      </c>
      <c r="I43" s="3" t="s">
        <v>519</v>
      </c>
      <c r="J43" s="3" t="s">
        <v>520</v>
      </c>
      <c r="K43" s="3" t="s">
        <v>521</v>
      </c>
      <c r="L43" s="3" t="s">
        <v>522</v>
      </c>
      <c r="M43" s="3" t="s">
        <v>523</v>
      </c>
    </row>
    <row r="44" spans="3:13" x14ac:dyDescent="0.2">
      <c r="C44" s="3" t="s">
        <v>524</v>
      </c>
      <c r="D44" s="3" t="s">
        <v>525</v>
      </c>
      <c r="E44" s="3" t="s">
        <v>526</v>
      </c>
      <c r="F44" s="3" t="s">
        <v>527</v>
      </c>
      <c r="G44" s="3" t="s">
        <v>528</v>
      </c>
      <c r="H44" s="3" t="s">
        <v>529</v>
      </c>
      <c r="I44" s="3" t="s">
        <v>530</v>
      </c>
      <c r="J44" s="3" t="s">
        <v>531</v>
      </c>
      <c r="K44" s="3" t="s">
        <v>532</v>
      </c>
      <c r="L44" s="3" t="s">
        <v>533</v>
      </c>
      <c r="M44" s="3" t="s">
        <v>534</v>
      </c>
    </row>
    <row r="46" spans="3:13" x14ac:dyDescent="0.2">
      <c r="C46" s="3" t="s">
        <v>535</v>
      </c>
      <c r="D46" s="3" t="s">
        <v>324</v>
      </c>
      <c r="E46" s="3" t="s">
        <v>325</v>
      </c>
      <c r="F46" s="3" t="s">
        <v>326</v>
      </c>
      <c r="G46" s="3" t="s">
        <v>327</v>
      </c>
      <c r="H46" s="3" t="s">
        <v>328</v>
      </c>
      <c r="I46" s="3" t="s">
        <v>329</v>
      </c>
      <c r="J46" s="3" t="s">
        <v>330</v>
      </c>
      <c r="K46" s="3" t="s">
        <v>331</v>
      </c>
      <c r="L46" s="3" t="s">
        <v>332</v>
      </c>
      <c r="M46" s="3" t="s">
        <v>333</v>
      </c>
    </row>
    <row r="47" spans="3:13" x14ac:dyDescent="0.2">
      <c r="C47" s="3" t="s">
        <v>536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537</v>
      </c>
      <c r="D48" s="3" t="s">
        <v>525</v>
      </c>
      <c r="E48" s="3" t="s">
        <v>526</v>
      </c>
      <c r="F48" s="3" t="s">
        <v>527</v>
      </c>
      <c r="G48" s="3" t="s">
        <v>528</v>
      </c>
      <c r="H48" s="3" t="s">
        <v>529</v>
      </c>
      <c r="I48" s="3" t="s">
        <v>530</v>
      </c>
      <c r="J48" s="3" t="s">
        <v>531</v>
      </c>
      <c r="K48" s="3" t="s">
        <v>532</v>
      </c>
      <c r="L48" s="3" t="s">
        <v>533</v>
      </c>
      <c r="M48" s="3" t="s">
        <v>534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3EBF2-BA29-4F1B-8191-381D8F11B0B8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538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472</v>
      </c>
      <c r="D12" s="3" t="s">
        <v>473</v>
      </c>
      <c r="E12" s="3" t="s">
        <v>474</v>
      </c>
      <c r="F12" s="3" t="s">
        <v>475</v>
      </c>
      <c r="G12" s="3" t="s">
        <v>476</v>
      </c>
      <c r="H12" s="3" t="s">
        <v>464</v>
      </c>
      <c r="I12" s="3" t="s">
        <v>465</v>
      </c>
      <c r="J12" s="3" t="s">
        <v>466</v>
      </c>
      <c r="K12" s="3" t="s">
        <v>467</v>
      </c>
      <c r="L12" s="3" t="s">
        <v>468</v>
      </c>
      <c r="M12" s="3" t="s">
        <v>469</v>
      </c>
    </row>
    <row r="13" spans="3:13" x14ac:dyDescent="0.2">
      <c r="C13" s="3" t="s">
        <v>539</v>
      </c>
      <c r="D13" s="3" t="s">
        <v>540</v>
      </c>
      <c r="E13" s="3" t="s">
        <v>541</v>
      </c>
      <c r="F13" s="3" t="s">
        <v>542</v>
      </c>
      <c r="G13" s="3" t="s">
        <v>543</v>
      </c>
      <c r="H13" s="3" t="s">
        <v>544</v>
      </c>
      <c r="I13" s="3" t="s">
        <v>545</v>
      </c>
      <c r="J13" s="3" t="s">
        <v>546</v>
      </c>
      <c r="K13" s="3" t="s">
        <v>547</v>
      </c>
      <c r="L13" s="3" t="s">
        <v>548</v>
      </c>
      <c r="M13" s="3" t="s">
        <v>549</v>
      </c>
    </row>
    <row r="14" spans="3:13" x14ac:dyDescent="0.2">
      <c r="C14" s="3" t="s">
        <v>550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551</v>
      </c>
      <c r="M14" s="3" t="s">
        <v>552</v>
      </c>
    </row>
    <row r="15" spans="3:13" x14ac:dyDescent="0.2">
      <c r="C15" s="3" t="s">
        <v>553</v>
      </c>
      <c r="D15" s="3" t="s">
        <v>554</v>
      </c>
      <c r="E15" s="3" t="s">
        <v>555</v>
      </c>
      <c r="F15" s="3" t="s">
        <v>556</v>
      </c>
      <c r="G15" s="3" t="s">
        <v>557</v>
      </c>
      <c r="H15" s="3" t="s">
        <v>558</v>
      </c>
      <c r="I15" s="3" t="s">
        <v>559</v>
      </c>
      <c r="J15" s="3" t="s">
        <v>560</v>
      </c>
      <c r="K15" s="3" t="s">
        <v>561</v>
      </c>
      <c r="L15" s="3" t="s">
        <v>562</v>
      </c>
      <c r="M15" s="3" t="s">
        <v>563</v>
      </c>
    </row>
    <row r="16" spans="3:13" x14ac:dyDescent="0.2">
      <c r="C16" s="3" t="s">
        <v>564</v>
      </c>
      <c r="D16" s="3" t="s">
        <v>565</v>
      </c>
      <c r="E16" s="3" t="s">
        <v>566</v>
      </c>
      <c r="F16" s="3" t="s">
        <v>567</v>
      </c>
      <c r="G16" s="3" t="s">
        <v>568</v>
      </c>
      <c r="H16" s="3" t="s">
        <v>569</v>
      </c>
      <c r="I16" s="3" t="s">
        <v>570</v>
      </c>
      <c r="J16" s="3" t="s">
        <v>571</v>
      </c>
      <c r="K16" s="3" t="s">
        <v>572</v>
      </c>
      <c r="L16" s="3" t="s">
        <v>573</v>
      </c>
      <c r="M16" s="3" t="s">
        <v>574</v>
      </c>
    </row>
    <row r="17" spans="3:13" x14ac:dyDescent="0.2">
      <c r="C17" s="3" t="s">
        <v>575</v>
      </c>
      <c r="D17" s="3" t="s">
        <v>3</v>
      </c>
      <c r="E17" s="3" t="s">
        <v>3</v>
      </c>
      <c r="F17" s="3" t="s">
        <v>576</v>
      </c>
      <c r="G17" s="3" t="s">
        <v>577</v>
      </c>
      <c r="H17" s="3" t="s">
        <v>578</v>
      </c>
      <c r="I17" s="3" t="s">
        <v>579</v>
      </c>
      <c r="J17" s="3" t="s">
        <v>580</v>
      </c>
      <c r="K17" s="3" t="s">
        <v>581</v>
      </c>
      <c r="L17" s="3" t="s">
        <v>582</v>
      </c>
      <c r="M17" s="3" t="s">
        <v>583</v>
      </c>
    </row>
    <row r="18" spans="3:13" x14ac:dyDescent="0.2">
      <c r="C18" s="3" t="s">
        <v>584</v>
      </c>
      <c r="D18" s="3" t="s">
        <v>585</v>
      </c>
      <c r="E18" s="3" t="s">
        <v>586</v>
      </c>
      <c r="F18" s="3" t="s">
        <v>587</v>
      </c>
      <c r="G18" s="3" t="s">
        <v>588</v>
      </c>
      <c r="H18" s="3" t="s">
        <v>589</v>
      </c>
      <c r="I18" s="3" t="s">
        <v>590</v>
      </c>
      <c r="J18" s="3" t="s">
        <v>591</v>
      </c>
      <c r="K18" s="3" t="s">
        <v>592</v>
      </c>
      <c r="L18" s="3" t="s">
        <v>593</v>
      </c>
      <c r="M18" s="3" t="s">
        <v>594</v>
      </c>
    </row>
    <row r="19" spans="3:13" x14ac:dyDescent="0.2">
      <c r="C19" s="3" t="s">
        <v>595</v>
      </c>
      <c r="D19" s="3" t="s">
        <v>596</v>
      </c>
      <c r="E19" s="3" t="s">
        <v>597</v>
      </c>
      <c r="F19" s="3" t="s">
        <v>598</v>
      </c>
      <c r="G19" s="3" t="s">
        <v>599</v>
      </c>
      <c r="H19" s="3" t="s">
        <v>600</v>
      </c>
      <c r="I19" s="3" t="s">
        <v>601</v>
      </c>
      <c r="J19" s="3" t="s">
        <v>602</v>
      </c>
      <c r="K19" s="3" t="s">
        <v>603</v>
      </c>
      <c r="L19" s="3" t="s">
        <v>604</v>
      </c>
      <c r="M19" s="3" t="s">
        <v>605</v>
      </c>
    </row>
    <row r="20" spans="3:13" x14ac:dyDescent="0.2">
      <c r="C20" s="3" t="s">
        <v>606</v>
      </c>
      <c r="D20" s="3" t="s">
        <v>607</v>
      </c>
      <c r="E20" s="3" t="s">
        <v>608</v>
      </c>
      <c r="F20" s="3" t="s">
        <v>609</v>
      </c>
      <c r="G20" s="3" t="s">
        <v>610</v>
      </c>
      <c r="H20" s="3" t="s">
        <v>611</v>
      </c>
      <c r="I20" s="3" t="s">
        <v>612</v>
      </c>
      <c r="J20" s="3" t="s">
        <v>613</v>
      </c>
      <c r="K20" s="3" t="s">
        <v>614</v>
      </c>
      <c r="L20" s="3" t="s">
        <v>615</v>
      </c>
      <c r="M20" s="3" t="s">
        <v>616</v>
      </c>
    </row>
    <row r="22" spans="3:13" x14ac:dyDescent="0.2">
      <c r="C22" s="3" t="s">
        <v>617</v>
      </c>
      <c r="D22" s="3" t="s">
        <v>471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618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619</v>
      </c>
      <c r="D24" s="3" t="s">
        <v>620</v>
      </c>
      <c r="E24" s="3" t="s">
        <v>621</v>
      </c>
      <c r="F24" s="3" t="s">
        <v>622</v>
      </c>
      <c r="G24" s="3" t="s">
        <v>623</v>
      </c>
      <c r="H24" s="3" t="s">
        <v>624</v>
      </c>
      <c r="I24" s="3" t="s">
        <v>625</v>
      </c>
      <c r="J24" s="3" t="s">
        <v>626</v>
      </c>
      <c r="K24" s="3" t="s">
        <v>627</v>
      </c>
      <c r="L24" s="3" t="s">
        <v>628</v>
      </c>
      <c r="M24" s="3" t="s">
        <v>629</v>
      </c>
    </row>
    <row r="25" spans="3:13" x14ac:dyDescent="0.2">
      <c r="C25" s="3" t="s">
        <v>630</v>
      </c>
      <c r="D25" s="3" t="s">
        <v>631</v>
      </c>
      <c r="E25" s="3" t="s">
        <v>621</v>
      </c>
      <c r="F25" s="3" t="s">
        <v>622</v>
      </c>
      <c r="G25" s="3" t="s">
        <v>623</v>
      </c>
      <c r="H25" s="3" t="s">
        <v>624</v>
      </c>
      <c r="I25" s="3" t="s">
        <v>625</v>
      </c>
      <c r="J25" s="3" t="s">
        <v>626</v>
      </c>
      <c r="K25" s="3" t="s">
        <v>627</v>
      </c>
      <c r="L25" s="3" t="s">
        <v>628</v>
      </c>
      <c r="M25" s="3" t="s">
        <v>629</v>
      </c>
    </row>
    <row r="27" spans="3:13" x14ac:dyDescent="0.2">
      <c r="C27" s="3" t="s">
        <v>632</v>
      </c>
      <c r="D27" s="3" t="s">
        <v>633</v>
      </c>
      <c r="E27" s="3" t="s">
        <v>634</v>
      </c>
      <c r="F27" s="3" t="s">
        <v>635</v>
      </c>
      <c r="G27" s="3" t="s">
        <v>636</v>
      </c>
      <c r="H27" s="3" t="s">
        <v>637</v>
      </c>
      <c r="I27" s="3" t="s">
        <v>638</v>
      </c>
      <c r="J27" s="3" t="s">
        <v>639</v>
      </c>
      <c r="K27" s="3" t="s">
        <v>640</v>
      </c>
      <c r="L27" s="3" t="s">
        <v>641</v>
      </c>
      <c r="M27" s="3" t="s">
        <v>642</v>
      </c>
    </row>
    <row r="28" spans="3:13" x14ac:dyDescent="0.2">
      <c r="C28" s="3" t="s">
        <v>643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644</v>
      </c>
      <c r="D29" s="3" t="s">
        <v>645</v>
      </c>
      <c r="E29" s="3" t="s">
        <v>646</v>
      </c>
      <c r="F29" s="3" t="s">
        <v>647</v>
      </c>
      <c r="G29" s="3" t="s">
        <v>648</v>
      </c>
      <c r="H29" s="3" t="s">
        <v>649</v>
      </c>
      <c r="I29" s="3" t="s">
        <v>650</v>
      </c>
      <c r="J29" s="3" t="s">
        <v>651</v>
      </c>
      <c r="K29" s="3" t="s">
        <v>652</v>
      </c>
      <c r="L29" s="3" t="s">
        <v>653</v>
      </c>
      <c r="M29" s="3" t="s">
        <v>654</v>
      </c>
    </row>
    <row r="30" spans="3:13" x14ac:dyDescent="0.2">
      <c r="C30" s="3" t="s">
        <v>655</v>
      </c>
      <c r="D30" s="3" t="s">
        <v>656</v>
      </c>
      <c r="E30" s="3" t="s">
        <v>657</v>
      </c>
      <c r="F30" s="3" t="s">
        <v>658</v>
      </c>
      <c r="G30" s="3" t="s">
        <v>659</v>
      </c>
      <c r="H30" s="3" t="s">
        <v>660</v>
      </c>
      <c r="I30" s="3" t="s">
        <v>661</v>
      </c>
      <c r="J30" s="3" t="s">
        <v>662</v>
      </c>
      <c r="K30" s="3" t="s">
        <v>663</v>
      </c>
      <c r="L30" s="3" t="s">
        <v>664</v>
      </c>
      <c r="M30" s="3" t="s">
        <v>665</v>
      </c>
    </row>
    <row r="31" spans="3:13" x14ac:dyDescent="0.2">
      <c r="C31" s="3" t="s">
        <v>666</v>
      </c>
      <c r="D31" s="3" t="s">
        <v>667</v>
      </c>
      <c r="E31" s="3" t="s">
        <v>3</v>
      </c>
      <c r="F31" s="3" t="s">
        <v>3</v>
      </c>
      <c r="G31" s="3" t="s">
        <v>3</v>
      </c>
      <c r="H31" s="3" t="s">
        <v>668</v>
      </c>
      <c r="I31" s="3" t="s">
        <v>669</v>
      </c>
      <c r="J31" s="3" t="s">
        <v>670</v>
      </c>
      <c r="K31" s="3" t="s">
        <v>671</v>
      </c>
      <c r="L31" s="3" t="s">
        <v>672</v>
      </c>
      <c r="M31" s="3" t="s">
        <v>673</v>
      </c>
    </row>
    <row r="32" spans="3:13" x14ac:dyDescent="0.2">
      <c r="C32" s="3" t="s">
        <v>674</v>
      </c>
      <c r="D32" s="3" t="s">
        <v>675</v>
      </c>
      <c r="E32" s="3" t="s">
        <v>676</v>
      </c>
      <c r="F32" s="3" t="s">
        <v>677</v>
      </c>
      <c r="G32" s="3" t="s">
        <v>678</v>
      </c>
      <c r="H32" s="3" t="s">
        <v>679</v>
      </c>
      <c r="I32" s="3" t="s">
        <v>680</v>
      </c>
      <c r="J32" s="3" t="s">
        <v>681</v>
      </c>
      <c r="K32" s="3">
        <v>0</v>
      </c>
      <c r="L32" s="3">
        <v>0</v>
      </c>
      <c r="M32" s="3">
        <v>0</v>
      </c>
    </row>
    <row r="33" spans="3:13" x14ac:dyDescent="0.2">
      <c r="C33" s="3" t="s">
        <v>682</v>
      </c>
      <c r="D33" s="3" t="s">
        <v>683</v>
      </c>
      <c r="E33" s="3" t="s">
        <v>684</v>
      </c>
      <c r="F33" s="3" t="s">
        <v>685</v>
      </c>
      <c r="G33" s="3" t="s">
        <v>686</v>
      </c>
      <c r="H33" s="3" t="s">
        <v>687</v>
      </c>
      <c r="I33" s="3" t="s">
        <v>688</v>
      </c>
      <c r="J33" s="3" t="s">
        <v>689</v>
      </c>
      <c r="K33" s="3" t="s">
        <v>690</v>
      </c>
      <c r="L33" s="3" t="s">
        <v>691</v>
      </c>
      <c r="M33" s="3" t="s">
        <v>692</v>
      </c>
    </row>
    <row r="35" spans="3:13" x14ac:dyDescent="0.2">
      <c r="C35" s="3" t="s">
        <v>693</v>
      </c>
      <c r="D35" s="3" t="s">
        <v>694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695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696</v>
      </c>
      <c r="D37" s="3" t="s">
        <v>697</v>
      </c>
      <c r="E37" s="3" t="s">
        <v>698</v>
      </c>
      <c r="F37" s="3" t="s">
        <v>699</v>
      </c>
      <c r="G37" s="3" t="s">
        <v>700</v>
      </c>
      <c r="H37" s="3" t="s">
        <v>701</v>
      </c>
      <c r="I37" s="3" t="s">
        <v>702</v>
      </c>
      <c r="J37" s="3" t="s">
        <v>703</v>
      </c>
      <c r="K37" s="3" t="s">
        <v>704</v>
      </c>
      <c r="L37" s="3" t="s">
        <v>705</v>
      </c>
      <c r="M37" s="3" t="s">
        <v>706</v>
      </c>
    </row>
    <row r="38" spans="3:13" x14ac:dyDescent="0.2">
      <c r="C38" s="3" t="s">
        <v>707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708</v>
      </c>
      <c r="D40" s="3" t="s">
        <v>709</v>
      </c>
      <c r="E40" s="3" t="s">
        <v>608</v>
      </c>
      <c r="F40" s="3" t="s">
        <v>609</v>
      </c>
      <c r="G40" s="3" t="s">
        <v>610</v>
      </c>
      <c r="H40" s="3" t="s">
        <v>611</v>
      </c>
      <c r="I40" s="3" t="s">
        <v>612</v>
      </c>
      <c r="J40" s="3" t="s">
        <v>613</v>
      </c>
      <c r="K40" s="3" t="s">
        <v>614</v>
      </c>
      <c r="L40" s="3" t="s">
        <v>615</v>
      </c>
      <c r="M40" s="3" t="s">
        <v>616</v>
      </c>
    </row>
    <row r="41" spans="3:13" x14ac:dyDescent="0.2">
      <c r="C41" s="3" t="s">
        <v>710</v>
      </c>
      <c r="D41" s="3" t="s">
        <v>711</v>
      </c>
      <c r="E41" s="3" t="s">
        <v>712</v>
      </c>
      <c r="F41" s="3" t="s">
        <v>713</v>
      </c>
      <c r="G41" s="3" t="s">
        <v>714</v>
      </c>
      <c r="H41" s="3" t="s">
        <v>715</v>
      </c>
      <c r="I41" s="3" t="s">
        <v>716</v>
      </c>
      <c r="J41" s="3" t="s">
        <v>717</v>
      </c>
      <c r="K41" s="3" t="s">
        <v>718</v>
      </c>
      <c r="L41" s="3" t="s">
        <v>719</v>
      </c>
      <c r="M41" s="3" t="s">
        <v>720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14D8-3BAC-4477-8209-B85943A2D128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721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722</v>
      </c>
      <c r="D12" s="3">
        <v>24.77</v>
      </c>
      <c r="E12" s="3">
        <v>26.43</v>
      </c>
      <c r="F12" s="3">
        <v>23.69</v>
      </c>
      <c r="G12" s="3">
        <v>26.63</v>
      </c>
      <c r="H12" s="3">
        <v>24.36</v>
      </c>
      <c r="I12" s="3">
        <v>23.8</v>
      </c>
      <c r="J12" s="3">
        <v>26.76</v>
      </c>
      <c r="K12" s="3">
        <v>16.75</v>
      </c>
      <c r="L12" s="3">
        <v>22.94</v>
      </c>
      <c r="M12" s="3">
        <v>21.13</v>
      </c>
    </row>
    <row r="13" spans="3:13" ht="12.75" x14ac:dyDescent="0.2">
      <c r="C13" s="3" t="s">
        <v>723</v>
      </c>
      <c r="D13" s="3" t="s">
        <v>724</v>
      </c>
      <c r="E13" s="3" t="s">
        <v>725</v>
      </c>
      <c r="F13" s="3" t="s">
        <v>726</v>
      </c>
      <c r="G13" s="3" t="s">
        <v>727</v>
      </c>
      <c r="H13" s="3" t="s">
        <v>728</v>
      </c>
      <c r="I13" s="3" t="s">
        <v>729</v>
      </c>
      <c r="J13" s="3" t="s">
        <v>730</v>
      </c>
      <c r="K13" s="3" t="s">
        <v>731</v>
      </c>
      <c r="L13" s="3" t="s">
        <v>732</v>
      </c>
      <c r="M13" s="3" t="s">
        <v>733</v>
      </c>
    </row>
    <row r="14" spans="3:13" ht="12.75" x14ac:dyDescent="0.2"/>
    <row r="15" spans="3:13" ht="12.75" x14ac:dyDescent="0.2">
      <c r="C15" s="3" t="s">
        <v>734</v>
      </c>
      <c r="D15" s="3" t="s">
        <v>735</v>
      </c>
      <c r="E15" s="3" t="s">
        <v>736</v>
      </c>
      <c r="F15" s="3" t="s">
        <v>737</v>
      </c>
      <c r="G15" s="3" t="s">
        <v>738</v>
      </c>
      <c r="H15" s="3" t="s">
        <v>739</v>
      </c>
      <c r="I15" s="3" t="s">
        <v>740</v>
      </c>
      <c r="J15" s="3" t="s">
        <v>741</v>
      </c>
      <c r="K15" s="3" t="s">
        <v>742</v>
      </c>
      <c r="L15" s="3" t="s">
        <v>743</v>
      </c>
      <c r="M15" s="3" t="s">
        <v>744</v>
      </c>
    </row>
    <row r="16" spans="3:13" ht="12.75" x14ac:dyDescent="0.2">
      <c r="C16" s="3" t="s">
        <v>745</v>
      </c>
      <c r="D16" s="3" t="s">
        <v>746</v>
      </c>
      <c r="E16" s="3" t="s">
        <v>747</v>
      </c>
      <c r="F16" s="3" t="s">
        <v>748</v>
      </c>
      <c r="G16" s="3" t="s">
        <v>749</v>
      </c>
      <c r="H16" s="3" t="s">
        <v>750</v>
      </c>
      <c r="I16" s="3" t="s">
        <v>751</v>
      </c>
      <c r="J16" s="3" t="s">
        <v>752</v>
      </c>
      <c r="K16" s="3" t="s">
        <v>753</v>
      </c>
      <c r="L16" s="3" t="s">
        <v>754</v>
      </c>
      <c r="M16" s="3" t="s">
        <v>755</v>
      </c>
    </row>
    <row r="17" spans="3:13" ht="12.75" x14ac:dyDescent="0.2">
      <c r="C17" s="3" t="s">
        <v>756</v>
      </c>
      <c r="D17" s="3" t="s">
        <v>757</v>
      </c>
      <c r="E17" s="3" t="s">
        <v>758</v>
      </c>
      <c r="F17" s="3" t="s">
        <v>759</v>
      </c>
      <c r="G17" s="3" t="s">
        <v>760</v>
      </c>
      <c r="H17" s="3" t="s">
        <v>761</v>
      </c>
      <c r="I17" s="3" t="s">
        <v>762</v>
      </c>
      <c r="J17" s="3" t="s">
        <v>763</v>
      </c>
      <c r="K17" s="3" t="s">
        <v>764</v>
      </c>
      <c r="L17" s="3" t="s">
        <v>765</v>
      </c>
      <c r="M17" s="3" t="s">
        <v>766</v>
      </c>
    </row>
    <row r="18" spans="3:13" ht="12.75" x14ac:dyDescent="0.2">
      <c r="C18" s="3" t="s">
        <v>767</v>
      </c>
      <c r="D18" s="3" t="s">
        <v>768</v>
      </c>
      <c r="E18" s="3" t="s">
        <v>758</v>
      </c>
      <c r="F18" s="3" t="s">
        <v>769</v>
      </c>
      <c r="G18" s="3" t="s">
        <v>770</v>
      </c>
      <c r="H18" s="3" t="s">
        <v>762</v>
      </c>
      <c r="I18" s="3" t="s">
        <v>771</v>
      </c>
      <c r="J18" s="3" t="s">
        <v>772</v>
      </c>
      <c r="K18" s="3" t="s">
        <v>773</v>
      </c>
      <c r="L18" s="3" t="s">
        <v>774</v>
      </c>
      <c r="M18" s="3" t="s">
        <v>775</v>
      </c>
    </row>
    <row r="19" spans="3:13" ht="12.75" x14ac:dyDescent="0.2">
      <c r="C19" s="3" t="s">
        <v>776</v>
      </c>
      <c r="D19" s="3" t="s">
        <v>757</v>
      </c>
      <c r="E19" s="3" t="s">
        <v>777</v>
      </c>
      <c r="F19" s="3" t="s">
        <v>759</v>
      </c>
      <c r="G19" s="3" t="s">
        <v>760</v>
      </c>
      <c r="H19" s="3" t="s">
        <v>761</v>
      </c>
      <c r="I19" s="3" t="s">
        <v>762</v>
      </c>
      <c r="J19" s="3" t="s">
        <v>763</v>
      </c>
      <c r="K19" s="3" t="s">
        <v>764</v>
      </c>
      <c r="L19" s="3" t="s">
        <v>765</v>
      </c>
      <c r="M19" s="3" t="s">
        <v>778</v>
      </c>
    </row>
    <row r="20" spans="3:13" ht="12.75" x14ac:dyDescent="0.2">
      <c r="C20" s="3" t="s">
        <v>779</v>
      </c>
      <c r="D20" s="3" t="s">
        <v>773</v>
      </c>
      <c r="E20" s="3" t="s">
        <v>771</v>
      </c>
      <c r="F20" s="3" t="s">
        <v>780</v>
      </c>
      <c r="G20" s="3" t="s">
        <v>781</v>
      </c>
      <c r="H20" s="3" t="s">
        <v>760</v>
      </c>
      <c r="I20" s="3" t="s">
        <v>782</v>
      </c>
      <c r="J20" s="3" t="s">
        <v>783</v>
      </c>
      <c r="K20" s="3" t="s">
        <v>784</v>
      </c>
      <c r="L20" s="3" t="s">
        <v>785</v>
      </c>
      <c r="M20" s="3" t="s">
        <v>786</v>
      </c>
    </row>
    <row r="21" spans="3:13" ht="12.75" x14ac:dyDescent="0.2">
      <c r="C21" s="3" t="s">
        <v>787</v>
      </c>
      <c r="D21" s="3" t="s">
        <v>788</v>
      </c>
      <c r="E21" s="3" t="s">
        <v>788</v>
      </c>
      <c r="F21" s="3" t="s">
        <v>789</v>
      </c>
      <c r="G21" s="3" t="s">
        <v>788</v>
      </c>
      <c r="H21" s="3" t="s">
        <v>789</v>
      </c>
      <c r="I21" s="3" t="s">
        <v>789</v>
      </c>
      <c r="J21" s="3" t="s">
        <v>789</v>
      </c>
      <c r="K21" s="3" t="s">
        <v>790</v>
      </c>
      <c r="L21" s="3" t="s">
        <v>791</v>
      </c>
      <c r="M21" s="3" t="s">
        <v>791</v>
      </c>
    </row>
    <row r="22" spans="3:13" ht="12.75" x14ac:dyDescent="0.2">
      <c r="C22" s="3" t="s">
        <v>792</v>
      </c>
      <c r="D22" s="3" t="s">
        <v>793</v>
      </c>
      <c r="E22" s="3" t="s">
        <v>794</v>
      </c>
      <c r="F22" s="3" t="s">
        <v>795</v>
      </c>
      <c r="G22" s="3" t="s">
        <v>796</v>
      </c>
      <c r="H22" s="3" t="s">
        <v>797</v>
      </c>
      <c r="I22" s="3" t="s">
        <v>798</v>
      </c>
      <c r="J22" s="3" t="s">
        <v>797</v>
      </c>
      <c r="K22" s="3" t="s">
        <v>799</v>
      </c>
      <c r="L22" s="3" t="s">
        <v>800</v>
      </c>
      <c r="M22" s="3" t="s">
        <v>801</v>
      </c>
    </row>
    <row r="23" spans="3:13" ht="12.75" x14ac:dyDescent="0.2"/>
    <row r="24" spans="3:13" ht="12.75" x14ac:dyDescent="0.2">
      <c r="C24" s="3" t="s">
        <v>802</v>
      </c>
      <c r="D24" s="3" t="s">
        <v>803</v>
      </c>
      <c r="E24" s="3" t="s">
        <v>804</v>
      </c>
      <c r="F24" s="3" t="s">
        <v>805</v>
      </c>
      <c r="G24" s="3" t="s">
        <v>806</v>
      </c>
      <c r="H24" s="3" t="s">
        <v>807</v>
      </c>
      <c r="I24" s="3" t="s">
        <v>808</v>
      </c>
      <c r="J24" s="3" t="s">
        <v>793</v>
      </c>
      <c r="K24" s="3" t="s">
        <v>809</v>
      </c>
      <c r="L24" s="3" t="s">
        <v>810</v>
      </c>
      <c r="M24" s="3" t="s">
        <v>811</v>
      </c>
    </row>
    <row r="25" spans="3:13" ht="12.75" x14ac:dyDescent="0.2">
      <c r="C25" s="3" t="s">
        <v>812</v>
      </c>
      <c r="D25" s="3" t="s">
        <v>788</v>
      </c>
      <c r="E25" s="3" t="s">
        <v>788</v>
      </c>
      <c r="F25" s="3" t="s">
        <v>789</v>
      </c>
      <c r="G25" s="3" t="s">
        <v>788</v>
      </c>
      <c r="H25" s="3" t="s">
        <v>789</v>
      </c>
      <c r="I25" s="3" t="s">
        <v>789</v>
      </c>
      <c r="J25" s="3" t="s">
        <v>788</v>
      </c>
      <c r="K25" s="3" t="s">
        <v>813</v>
      </c>
      <c r="L25" s="3" t="s">
        <v>791</v>
      </c>
      <c r="M25" s="3" t="s">
        <v>790</v>
      </c>
    </row>
    <row r="26" spans="3:13" ht="12.75" x14ac:dyDescent="0.2">
      <c r="C26" s="3" t="s">
        <v>814</v>
      </c>
      <c r="D26" s="3" t="s">
        <v>815</v>
      </c>
      <c r="E26" s="3" t="s">
        <v>816</v>
      </c>
      <c r="F26" s="3" t="s">
        <v>817</v>
      </c>
      <c r="G26" s="3" t="s">
        <v>818</v>
      </c>
      <c r="H26" s="3" t="s">
        <v>819</v>
      </c>
      <c r="I26" s="3" t="s">
        <v>820</v>
      </c>
      <c r="J26" s="3" t="s">
        <v>821</v>
      </c>
      <c r="K26" s="3" t="s">
        <v>822</v>
      </c>
      <c r="L26" s="3" t="s">
        <v>823</v>
      </c>
      <c r="M26" s="3" t="s">
        <v>824</v>
      </c>
    </row>
    <row r="27" spans="3:13" ht="12.75" x14ac:dyDescent="0.2">
      <c r="C27" s="3" t="s">
        <v>825</v>
      </c>
      <c r="D27" s="3" t="s">
        <v>826</v>
      </c>
      <c r="E27" s="3" t="s">
        <v>827</v>
      </c>
      <c r="F27" s="3" t="s">
        <v>828</v>
      </c>
      <c r="G27" s="3" t="s">
        <v>829</v>
      </c>
      <c r="H27" s="3" t="s">
        <v>830</v>
      </c>
      <c r="I27" s="3" t="s">
        <v>831</v>
      </c>
      <c r="J27" s="3" t="s">
        <v>826</v>
      </c>
      <c r="K27" s="3" t="s">
        <v>832</v>
      </c>
      <c r="L27" s="3" t="s">
        <v>833</v>
      </c>
      <c r="M27" s="3" t="s">
        <v>834</v>
      </c>
    </row>
    <row r="28" spans="3:13" ht="12.75" x14ac:dyDescent="0.2"/>
    <row r="29" spans="3:13" ht="12.75" x14ac:dyDescent="0.2">
      <c r="C29" s="3" t="s">
        <v>835</v>
      </c>
      <c r="D29" s="3">
        <v>5.2</v>
      </c>
      <c r="E29" s="3">
        <v>5.5</v>
      </c>
      <c r="F29" s="3">
        <v>5.4</v>
      </c>
      <c r="G29" s="3">
        <v>5.3</v>
      </c>
      <c r="H29" s="3">
        <v>5.7</v>
      </c>
      <c r="I29" s="3">
        <v>5.2</v>
      </c>
      <c r="J29" s="3">
        <v>5.2</v>
      </c>
      <c r="K29" s="3">
        <v>5</v>
      </c>
      <c r="L29" s="3">
        <v>5.2</v>
      </c>
      <c r="M29" s="3">
        <v>4.8</v>
      </c>
    </row>
    <row r="30" spans="3:13" ht="12.75" x14ac:dyDescent="0.2">
      <c r="C30" s="3" t="s">
        <v>836</v>
      </c>
      <c r="D30" s="3">
        <v>2</v>
      </c>
      <c r="E30" s="3">
        <v>5</v>
      </c>
      <c r="F30" s="3">
        <v>3</v>
      </c>
      <c r="G30" s="3">
        <v>6</v>
      </c>
      <c r="H30" s="3">
        <v>6</v>
      </c>
      <c r="I30" s="3">
        <v>3</v>
      </c>
      <c r="J30" s="3">
        <v>5</v>
      </c>
      <c r="K30" s="3">
        <v>3</v>
      </c>
      <c r="L30" s="3">
        <v>9</v>
      </c>
      <c r="M30" s="3">
        <v>4</v>
      </c>
    </row>
    <row r="31" spans="3:13" ht="12.75" x14ac:dyDescent="0.2">
      <c r="C31" s="3" t="s">
        <v>837</v>
      </c>
      <c r="D31" s="3">
        <v>0.82250000000000001</v>
      </c>
      <c r="E31" s="3">
        <v>1.41</v>
      </c>
      <c r="F31" s="3">
        <v>1.41</v>
      </c>
      <c r="G31" s="3">
        <v>1.41</v>
      </c>
      <c r="H31" s="3">
        <v>1.41</v>
      </c>
      <c r="I31" s="3">
        <v>1.44</v>
      </c>
      <c r="J31" s="3">
        <v>1.44</v>
      </c>
      <c r="K31" s="3">
        <v>1.44</v>
      </c>
      <c r="L31" s="3">
        <v>0.96</v>
      </c>
      <c r="M31" s="3">
        <v>1.02</v>
      </c>
    </row>
    <row r="32" spans="3:13" ht="12.75" x14ac:dyDescent="0.2">
      <c r="C32" s="3" t="s">
        <v>838</v>
      </c>
      <c r="D32" s="3" t="s">
        <v>839</v>
      </c>
      <c r="E32" s="3" t="s">
        <v>840</v>
      </c>
      <c r="F32" s="3" t="s">
        <v>841</v>
      </c>
      <c r="G32" s="3" t="s">
        <v>842</v>
      </c>
      <c r="H32" s="3" t="s">
        <v>843</v>
      </c>
      <c r="I32" s="3" t="s">
        <v>844</v>
      </c>
      <c r="J32" s="3" t="s">
        <v>845</v>
      </c>
      <c r="K32" s="3" t="s">
        <v>846</v>
      </c>
      <c r="L32" s="3" t="s">
        <v>339</v>
      </c>
      <c r="M32" s="3" t="s">
        <v>847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76CD-925C-4A06-B365-F27B7B1745D0}">
  <dimension ref="A3:BJ22"/>
  <sheetViews>
    <sheetView showGridLines="0" tabSelected="1" workbookViewId="0">
      <selection activeCell="F19" sqref="F1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848</v>
      </c>
      <c r="C3" s="9"/>
      <c r="D3" s="9"/>
      <c r="E3" s="9"/>
      <c r="F3" s="9"/>
      <c r="H3" s="9" t="s">
        <v>849</v>
      </c>
      <c r="I3" s="9"/>
      <c r="J3" s="9"/>
      <c r="K3" s="9"/>
      <c r="L3" s="9"/>
      <c r="N3" s="11" t="s">
        <v>850</v>
      </c>
      <c r="O3" s="11"/>
      <c r="P3" s="11"/>
      <c r="Q3" s="11"/>
      <c r="R3" s="11"/>
      <c r="S3" s="11"/>
      <c r="T3" s="11"/>
      <c r="V3" s="9" t="s">
        <v>851</v>
      </c>
      <c r="W3" s="9"/>
      <c r="X3" s="9"/>
      <c r="Y3" s="9"/>
      <c r="AA3" s="9" t="s">
        <v>852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853</v>
      </c>
      <c r="C4" s="15" t="s">
        <v>854</v>
      </c>
      <c r="D4" s="14" t="s">
        <v>855</v>
      </c>
      <c r="E4" s="15" t="s">
        <v>856</v>
      </c>
      <c r="F4" s="14" t="s">
        <v>857</v>
      </c>
      <c r="H4" s="16" t="s">
        <v>858</v>
      </c>
      <c r="I4" s="17" t="s">
        <v>859</v>
      </c>
      <c r="J4" s="16" t="s">
        <v>860</v>
      </c>
      <c r="K4" s="17" t="s">
        <v>861</v>
      </c>
      <c r="L4" s="16" t="s">
        <v>862</v>
      </c>
      <c r="N4" s="18" t="s">
        <v>863</v>
      </c>
      <c r="O4" s="19" t="s">
        <v>864</v>
      </c>
      <c r="P4" s="18" t="s">
        <v>865</v>
      </c>
      <c r="Q4" s="19" t="s">
        <v>866</v>
      </c>
      <c r="R4" s="18" t="s">
        <v>867</v>
      </c>
      <c r="S4" s="19" t="s">
        <v>868</v>
      </c>
      <c r="T4" s="18" t="s">
        <v>869</v>
      </c>
      <c r="V4" s="19" t="s">
        <v>870</v>
      </c>
      <c r="W4" s="18" t="s">
        <v>871</v>
      </c>
      <c r="X4" s="19" t="s">
        <v>872</v>
      </c>
      <c r="Y4" s="18" t="s">
        <v>873</v>
      </c>
      <c r="AA4" s="20" t="s">
        <v>513</v>
      </c>
      <c r="AB4" s="21" t="s">
        <v>756</v>
      </c>
      <c r="AC4" s="20" t="s">
        <v>767</v>
      </c>
      <c r="AD4" s="21" t="s">
        <v>779</v>
      </c>
      <c r="AE4" s="20" t="s">
        <v>787</v>
      </c>
      <c r="AF4" s="21" t="s">
        <v>792</v>
      </c>
      <c r="AG4" s="20" t="s">
        <v>802</v>
      </c>
      <c r="AH4" s="21" t="s">
        <v>812</v>
      </c>
      <c r="AI4" s="20" t="s">
        <v>837</v>
      </c>
      <c r="AJ4" s="22"/>
      <c r="AK4" s="21" t="s">
        <v>835</v>
      </c>
      <c r="AL4" s="20" t="s">
        <v>836</v>
      </c>
    </row>
    <row r="5" spans="1:62" ht="63" x14ac:dyDescent="0.2">
      <c r="A5" s="23" t="s">
        <v>874</v>
      </c>
      <c r="B5" s="18" t="s">
        <v>875</v>
      </c>
      <c r="C5" s="24" t="s">
        <v>876</v>
      </c>
      <c r="D5" s="25" t="s">
        <v>877</v>
      </c>
      <c r="E5" s="19" t="s">
        <v>878</v>
      </c>
      <c r="F5" s="18" t="s">
        <v>875</v>
      </c>
      <c r="H5" s="19" t="s">
        <v>879</v>
      </c>
      <c r="I5" s="18" t="s">
        <v>880</v>
      </c>
      <c r="J5" s="19" t="s">
        <v>881</v>
      </c>
      <c r="K5" s="18" t="s">
        <v>882</v>
      </c>
      <c r="L5" s="19" t="s">
        <v>883</v>
      </c>
      <c r="N5" s="18" t="s">
        <v>884</v>
      </c>
      <c r="O5" s="19" t="s">
        <v>885</v>
      </c>
      <c r="P5" s="18" t="s">
        <v>886</v>
      </c>
      <c r="Q5" s="19" t="s">
        <v>887</v>
      </c>
      <c r="R5" s="18" t="s">
        <v>888</v>
      </c>
      <c r="S5" s="19" t="s">
        <v>889</v>
      </c>
      <c r="T5" s="18" t="s">
        <v>890</v>
      </c>
      <c r="V5" s="19" t="s">
        <v>891</v>
      </c>
      <c r="W5" s="18" t="s">
        <v>892</v>
      </c>
      <c r="X5" s="19" t="s">
        <v>893</v>
      </c>
      <c r="Y5" s="18" t="s">
        <v>894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0.16279069767441862</v>
      </c>
      <c r="C7" s="31">
        <f>(sheet!D18-sheet!D15)/sheet!D35</f>
        <v>6.5406201550387594E-2</v>
      </c>
      <c r="D7" s="31">
        <f>sheet!D12/sheet!D35</f>
        <v>6.0465116279069767E-2</v>
      </c>
      <c r="E7" s="31">
        <f>Sheet2!D20/sheet!D35</f>
        <v>0.63255813953488371</v>
      </c>
      <c r="F7" s="31">
        <f>sheet!D18/sheet!D35</f>
        <v>0.16279069767441862</v>
      </c>
      <c r="G7" s="29"/>
      <c r="H7" s="32">
        <f>Sheet1!D33/sheet!D51</f>
        <v>9.7497249724972493E-2</v>
      </c>
      <c r="I7" s="32">
        <f>Sheet1!D33/Sheet1!D12</f>
        <v>0.59881756756756754</v>
      </c>
      <c r="J7" s="32">
        <f>Sheet1!D12/sheet!D27</f>
        <v>8.7509238728750924E-2</v>
      </c>
      <c r="K7" s="32">
        <f>Sheet1!D30/sheet!D27</f>
        <v>5.269770879526977E-2</v>
      </c>
      <c r="L7" s="32">
        <f>Sheet1!D38</f>
        <v>2.2999999999999998</v>
      </c>
      <c r="M7" s="29"/>
      <c r="N7" s="32">
        <f>sheet!D40/sheet!D27</f>
        <v>0.46252771618625277</v>
      </c>
      <c r="O7" s="32">
        <f>sheet!D51/sheet!D27</f>
        <v>0.53747228381374723</v>
      </c>
      <c r="P7" s="32">
        <f>sheet!D40/sheet!D51</f>
        <v>0.86056105610561051</v>
      </c>
      <c r="Q7" s="31">
        <f>Sheet1!D24/Sheet1!D26</f>
        <v>-4.0470085470085468</v>
      </c>
      <c r="R7" s="31">
        <f>ABS(Sheet2!D20/(Sheet1!D26+Sheet2!D30))</f>
        <v>0.32380952380952382</v>
      </c>
      <c r="S7" s="31">
        <f>sheet!D40/Sheet1!D43</f>
        <v>8.5026018668224612</v>
      </c>
      <c r="T7" s="31">
        <f>Sheet2!D20/sheet!D40</f>
        <v>6.5196548418024927E-2</v>
      </c>
      <c r="V7" s="31">
        <f>ABS(Sheet1!D15/sheet!D15)</f>
        <v>6.3201884960119719</v>
      </c>
      <c r="W7" s="31">
        <f>Sheet1!D12/sheet!D14</f>
        <v>33.828571428571429</v>
      </c>
      <c r="X7" s="31">
        <f>Sheet1!D12/sheet!D27</f>
        <v>8.7509238728750924E-2</v>
      </c>
      <c r="Y7" s="31">
        <f>Sheet1!D12/(sheet!D18-sheet!D35)</f>
        <v>-2.1925925925925926</v>
      </c>
      <c r="AA7" s="17" t="str">
        <f>Sheet1!D43</f>
        <v>736,010</v>
      </c>
      <c r="AB7" s="17" t="str">
        <f>Sheet3!D17</f>
        <v>17.5x</v>
      </c>
      <c r="AC7" s="17" t="str">
        <f>Sheet3!D18</f>
        <v>17.6x</v>
      </c>
      <c r="AD7" s="17" t="str">
        <f>Sheet3!D20</f>
        <v>17.9x</v>
      </c>
      <c r="AE7" s="17" t="str">
        <f>Sheet3!D21</f>
        <v>1.1x</v>
      </c>
      <c r="AF7" s="17" t="str">
        <f>Sheet3!D22</f>
        <v>11.0x</v>
      </c>
      <c r="AG7" s="17" t="str">
        <f>Sheet3!D24</f>
        <v>8.3x</v>
      </c>
      <c r="AH7" s="17" t="str">
        <f>Sheet3!D25</f>
        <v>1.1x</v>
      </c>
      <c r="AI7" s="17">
        <f>Sheet3!D31</f>
        <v>0.82250000000000001</v>
      </c>
      <c r="AK7" s="17">
        <f>Sheet3!D29</f>
        <v>5.2</v>
      </c>
      <c r="AL7" s="17">
        <f>Sheet3!D30</f>
        <v>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1.521549578579072</v>
      </c>
      <c r="C8" s="34">
        <f>(sheet!E18-sheet!E15)/sheet!E35</f>
        <v>1.328333193060081</v>
      </c>
      <c r="D8" s="34">
        <f>sheet!E12/sheet!E35</f>
        <v>0.13531880102439553</v>
      </c>
      <c r="E8" s="34">
        <f>Sheet2!E20/sheet!E35</f>
        <v>1.2064156977792739</v>
      </c>
      <c r="F8" s="34">
        <f>sheet!E18/sheet!E35</f>
        <v>1.521549578579072</v>
      </c>
      <c r="G8" s="29"/>
      <c r="H8" s="35">
        <f>Sheet1!E33/sheet!E51</f>
        <v>8.4288871029479712E-2</v>
      </c>
      <c r="I8" s="35">
        <f>Sheet1!E33/Sheet1!E12</f>
        <v>0.63803642030533025</v>
      </c>
      <c r="J8" s="35">
        <f>Sheet1!E12/sheet!E27</f>
        <v>7.0823877647668634E-2</v>
      </c>
      <c r="K8" s="35">
        <f>Sheet1!E30/sheet!E27</f>
        <v>4.5236381751690001E-2</v>
      </c>
      <c r="L8" s="35">
        <f>Sheet1!E38</f>
        <v>1.41</v>
      </c>
      <c r="M8" s="29"/>
      <c r="N8" s="35">
        <f>sheet!E40/sheet!E27</f>
        <v>0.46388873389160967</v>
      </c>
      <c r="O8" s="35">
        <f>sheet!E51/sheet!E27</f>
        <v>0.53611126610839033</v>
      </c>
      <c r="P8" s="35">
        <f>sheet!E40/sheet!E51</f>
        <v>0.86528443481324124</v>
      </c>
      <c r="Q8" s="34">
        <f>Sheet1!E24/Sheet1!E26</f>
        <v>-3.3071988375508186</v>
      </c>
      <c r="R8" s="34">
        <f>ABS(Sheet2!E20/(Sheet1!E26+Sheet2!E30))</f>
        <v>0.56963363387912991</v>
      </c>
      <c r="S8" s="34">
        <f>sheet!E40/Sheet1!E43</f>
        <v>11.135403037994557</v>
      </c>
      <c r="T8" s="34">
        <f>Sheet2!E20/sheet!E40</f>
        <v>7.3683077319396093E-2</v>
      </c>
      <c r="U8" s="12"/>
      <c r="V8" s="34">
        <f>ABS(Sheet1!E15/sheet!E15)</f>
        <v>4.6605102675793404</v>
      </c>
      <c r="W8" s="34">
        <f>Sheet1!E12/sheet!E14</f>
        <v>19.836465986070031</v>
      </c>
      <c r="X8" s="34">
        <f>Sheet1!E12/sheet!E27</f>
        <v>7.0823877647668634E-2</v>
      </c>
      <c r="Y8" s="34">
        <f>Sheet1!E12/(sheet!E18-sheet!E35)</f>
        <v>4.7929125036308893</v>
      </c>
      <c r="Z8" s="12"/>
      <c r="AA8" s="36" t="str">
        <f>Sheet1!E43</f>
        <v>611,456</v>
      </c>
      <c r="AB8" s="36" t="str">
        <f>Sheet3!E17</f>
        <v>19.9x</v>
      </c>
      <c r="AC8" s="36" t="str">
        <f>Sheet3!E18</f>
        <v>19.9x</v>
      </c>
      <c r="AD8" s="36" t="str">
        <f>Sheet3!E20</f>
        <v>18.8x</v>
      </c>
      <c r="AE8" s="36" t="str">
        <f>Sheet3!E21</f>
        <v>1.1x</v>
      </c>
      <c r="AF8" s="36" t="str">
        <f>Sheet3!E22</f>
        <v>12.1x</v>
      </c>
      <c r="AG8" s="36" t="str">
        <f>Sheet3!E24</f>
        <v>11.2x</v>
      </c>
      <c r="AH8" s="36" t="str">
        <f>Sheet3!E25</f>
        <v>1.1x</v>
      </c>
      <c r="AI8" s="36">
        <f>Sheet3!E31</f>
        <v>1.41</v>
      </c>
      <c r="AK8" s="36">
        <f>Sheet3!E29</f>
        <v>5.5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1.2736175331201662</v>
      </c>
      <c r="C9" s="31">
        <f>(sheet!F18-sheet!F15)/sheet!F35</f>
        <v>1.2569734501953131</v>
      </c>
      <c r="D9" s="31">
        <f>sheet!F12/sheet!F35</f>
        <v>3.0628847538053543E-2</v>
      </c>
      <c r="E9" s="31">
        <f>Sheet2!F20/sheet!F35</f>
        <v>0.22601485306843572</v>
      </c>
      <c r="F9" s="31">
        <f>sheet!F18/sheet!F35</f>
        <v>1.2736175331201662</v>
      </c>
      <c r="G9" s="29"/>
      <c r="H9" s="32">
        <f>Sheet1!F33/sheet!F51</f>
        <v>1.7883966346660281E-2</v>
      </c>
      <c r="I9" s="32">
        <f>Sheet1!F33/Sheet1!F12</f>
        <v>0.12699659760954748</v>
      </c>
      <c r="J9" s="32">
        <f>Sheet1!F12/sheet!F27</f>
        <v>6.9782429158994935E-2</v>
      </c>
      <c r="K9" s="32">
        <f>Sheet1!F30/sheet!F27</f>
        <v>8.9042653166872664E-3</v>
      </c>
      <c r="L9" s="32">
        <f>Sheet1!F38</f>
        <v>1.26</v>
      </c>
      <c r="M9" s="29"/>
      <c r="N9" s="32">
        <f>sheet!F40/sheet!F27</f>
        <v>0.5044650104826115</v>
      </c>
      <c r="O9" s="32">
        <f>sheet!F51/sheet!F27</f>
        <v>0.49553498951738856</v>
      </c>
      <c r="P9" s="32">
        <f>sheet!F40/sheet!F51</f>
        <v>1.0180209695664884</v>
      </c>
      <c r="Q9" s="31">
        <f>Sheet1!F24/Sheet1!F26</f>
        <v>-3.2426059580665196</v>
      </c>
      <c r="R9" s="31">
        <f>ABS(Sheet2!F20/(Sheet1!F26+Sheet2!F30))</f>
        <v>0.3884609625215692</v>
      </c>
      <c r="S9" s="31">
        <f>sheet!F40/Sheet1!F43</f>
        <v>12.892844418384318</v>
      </c>
      <c r="T9" s="31">
        <f>Sheet2!F20/sheet!F40</f>
        <v>7.618849345760112E-2</v>
      </c>
      <c r="V9" s="31">
        <f>ABS(Sheet1!F15/sheet!F15)</f>
        <v>9.5857407898224221</v>
      </c>
      <c r="W9" s="31">
        <f>Sheet1!F12/sheet!F14</f>
        <v>24.647251048796644</v>
      </c>
      <c r="X9" s="31">
        <f>Sheet1!F12/sheet!F27</f>
        <v>6.9782429158994935E-2</v>
      </c>
      <c r="Y9" s="31">
        <f>Sheet1!F12/(sheet!F18-sheet!F35)</f>
        <v>1.4997494313502358</v>
      </c>
      <c r="AA9" s="17" t="str">
        <f>Sheet1!F43</f>
        <v>625,903</v>
      </c>
      <c r="AB9" s="17" t="str">
        <f>Sheet3!F17</f>
        <v>27.8x</v>
      </c>
      <c r="AC9" s="17" t="str">
        <f>Sheet3!F18</f>
        <v>28.1x</v>
      </c>
      <c r="AD9" s="17" t="str">
        <f>Sheet3!F20</f>
        <v>-82.0x</v>
      </c>
      <c r="AE9" s="17" t="str">
        <f>Sheet3!F21</f>
        <v>1.0x</v>
      </c>
      <c r="AF9" s="17" t="str">
        <f>Sheet3!F22</f>
        <v>15.6x</v>
      </c>
      <c r="AG9" s="17" t="str">
        <f>Sheet3!F24</f>
        <v>47.8x</v>
      </c>
      <c r="AH9" s="17" t="str">
        <f>Sheet3!F25</f>
        <v>1.0x</v>
      </c>
      <c r="AI9" s="17">
        <f>Sheet3!F31</f>
        <v>1.41</v>
      </c>
      <c r="AK9" s="17">
        <f>Sheet3!F29</f>
        <v>5.4</v>
      </c>
      <c r="AL9" s="17">
        <f>Sheet3!F30</f>
        <v>3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0.40208012044455044</v>
      </c>
      <c r="C10" s="34">
        <f>(sheet!G18-sheet!G15)/sheet!G35</f>
        <v>0.36588844675718446</v>
      </c>
      <c r="D10" s="34">
        <f>sheet!G12/sheet!G35</f>
        <v>4.0641065222607874E-2</v>
      </c>
      <c r="E10" s="34">
        <f>Sheet2!G20/sheet!G35</f>
        <v>0.31777865323676041</v>
      </c>
      <c r="F10" s="34">
        <f>sheet!G18/sheet!G35</f>
        <v>0.40208012044455044</v>
      </c>
      <c r="G10" s="29"/>
      <c r="H10" s="35">
        <f>Sheet1!G33/sheet!G51</f>
        <v>0.10371518303377027</v>
      </c>
      <c r="I10" s="35">
        <f>Sheet1!G33/Sheet1!G12</f>
        <v>0.70264379404490851</v>
      </c>
      <c r="J10" s="35">
        <f>Sheet1!G12/sheet!G27</f>
        <v>8.3415833201634565E-2</v>
      </c>
      <c r="K10" s="35">
        <f>Sheet1!G30/sheet!G27</f>
        <v>5.8618037838936175E-2</v>
      </c>
      <c r="L10" s="35">
        <f>Sheet1!G38</f>
        <v>2.06</v>
      </c>
      <c r="M10" s="29"/>
      <c r="N10" s="35">
        <f>sheet!G40/sheet!G27</f>
        <v>0.43487910053507328</v>
      </c>
      <c r="O10" s="35">
        <f>sheet!G51/sheet!G27</f>
        <v>0.56512089946492672</v>
      </c>
      <c r="P10" s="35">
        <f>sheet!G40/sheet!G51</f>
        <v>0.76953285738826815</v>
      </c>
      <c r="Q10" s="34">
        <f>Sheet1!G24/Sheet1!G26</f>
        <v>-4.7838375286168651</v>
      </c>
      <c r="R10" s="34">
        <f>ABS(Sheet2!G20/(Sheet1!G26+Sheet2!G30))</f>
        <v>0.14491495753927927</v>
      </c>
      <c r="S10" s="34">
        <f>sheet!G40/Sheet1!G43</f>
        <v>9.0601740930083512</v>
      </c>
      <c r="T10" s="34">
        <f>Sheet2!G20/sheet!G40</f>
        <v>6.8965741014738791E-2</v>
      </c>
      <c r="U10" s="12"/>
      <c r="V10" s="34">
        <f>ABS(Sheet1!G15/sheet!G15)</f>
        <v>9.1548932127070675</v>
      </c>
      <c r="W10" s="34">
        <f>Sheet1!G12/sheet!G14</f>
        <v>29.011041860921626</v>
      </c>
      <c r="X10" s="34">
        <f>Sheet1!G12/sheet!G27</f>
        <v>8.3415833201634565E-2</v>
      </c>
      <c r="Y10" s="34">
        <f>Sheet1!G12/(sheet!G18-sheet!G35)</f>
        <v>-1.4781832457329178</v>
      </c>
      <c r="Z10" s="12"/>
      <c r="AA10" s="36" t="str">
        <f>Sheet1!G43</f>
        <v>680,326</v>
      </c>
      <c r="AB10" s="36" t="str">
        <f>Sheet3!G17</f>
        <v>21.3x</v>
      </c>
      <c r="AC10" s="36" t="str">
        <f>Sheet3!G18</f>
        <v>21.5x</v>
      </c>
      <c r="AD10" s="36" t="str">
        <f>Sheet3!G20</f>
        <v>13.1x</v>
      </c>
      <c r="AE10" s="36" t="str">
        <f>Sheet3!G21</f>
        <v>1.1x</v>
      </c>
      <c r="AF10" s="36" t="str">
        <f>Sheet3!G22</f>
        <v>12.0x</v>
      </c>
      <c r="AG10" s="36" t="str">
        <f>Sheet3!G24</f>
        <v>12.6x</v>
      </c>
      <c r="AH10" s="36" t="str">
        <f>Sheet3!G25</f>
        <v>1.1x</v>
      </c>
      <c r="AI10" s="36">
        <f>Sheet3!G31</f>
        <v>1.41</v>
      </c>
      <c r="AK10" s="36">
        <f>Sheet3!G29</f>
        <v>5.3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1.1950826250944357</v>
      </c>
      <c r="C11" s="31">
        <f>(sheet!H18-sheet!H15)/sheet!H35</f>
        <v>1.0065637357882125</v>
      </c>
      <c r="D11" s="31">
        <f>sheet!H12/sheet!H35</f>
        <v>0.10029119793890699</v>
      </c>
      <c r="E11" s="31">
        <f>Sheet2!H20/sheet!H35</f>
        <v>0.50560188286102337</v>
      </c>
      <c r="F11" s="31">
        <f>sheet!H18/sheet!H35</f>
        <v>1.1950826250944357</v>
      </c>
      <c r="G11" s="29"/>
      <c r="H11" s="32">
        <f>Sheet1!H33/sheet!H51</f>
        <v>8.8914098076668252E-2</v>
      </c>
      <c r="I11" s="32">
        <f>Sheet1!H33/Sheet1!H12</f>
        <v>0.57892675093764823</v>
      </c>
      <c r="J11" s="32">
        <f>Sheet1!H12/sheet!H27</f>
        <v>8.5941035481461578E-2</v>
      </c>
      <c r="K11" s="32">
        <f>Sheet1!H30/sheet!H27</f>
        <v>4.9753564443499695E-2</v>
      </c>
      <c r="L11" s="32">
        <f>Sheet1!H38</f>
        <v>2.16</v>
      </c>
      <c r="M11" s="29"/>
      <c r="N11" s="32">
        <f>sheet!H40/sheet!H27</f>
        <v>0.44043109563346716</v>
      </c>
      <c r="O11" s="32">
        <f>sheet!H51/sheet!H27</f>
        <v>0.55956890436653284</v>
      </c>
      <c r="P11" s="32">
        <f>sheet!H40/sheet!H51</f>
        <v>0.78709001196566275</v>
      </c>
      <c r="Q11" s="31">
        <f>Sheet1!H24/Sheet1!H26</f>
        <v>-5.1299338459204984</v>
      </c>
      <c r="R11" s="31">
        <f>ABS(Sheet2!H20/(Sheet1!H26+Sheet2!H30))</f>
        <v>0.25226414099452615</v>
      </c>
      <c r="S11" s="31">
        <f>sheet!H40/Sheet1!H43</f>
        <v>8.4168680528416058</v>
      </c>
      <c r="T11" s="31">
        <f>Sheet2!H20/sheet!H40</f>
        <v>5.5911882262047428E-2</v>
      </c>
      <c r="V11" s="31">
        <f>ABS(Sheet1!H15/sheet!H15)</f>
        <v>3.2550396581895864</v>
      </c>
      <c r="W11" s="31">
        <f>Sheet1!H12/sheet!H14</f>
        <v>66.537670310732949</v>
      </c>
      <c r="X11" s="31">
        <f>Sheet1!H12/sheet!H27</f>
        <v>8.5941035481461578E-2</v>
      </c>
      <c r="Y11" s="31">
        <f>Sheet1!H12/(sheet!H18-sheet!H35)</f>
        <v>9.0450003294314012</v>
      </c>
      <c r="AA11" s="17" t="str">
        <f>Sheet1!H43</f>
        <v>752,286</v>
      </c>
      <c r="AB11" s="17" t="str">
        <f>Sheet3!H17</f>
        <v>18.4x</v>
      </c>
      <c r="AC11" s="17" t="str">
        <f>Sheet3!H18</f>
        <v>18.6x</v>
      </c>
      <c r="AD11" s="17" t="str">
        <f>Sheet3!H20</f>
        <v>21.3x</v>
      </c>
      <c r="AE11" s="17" t="str">
        <f>Sheet3!H21</f>
        <v>1.0x</v>
      </c>
      <c r="AF11" s="17" t="str">
        <f>Sheet3!H22</f>
        <v>11.1x</v>
      </c>
      <c r="AG11" s="17" t="str">
        <f>Sheet3!H24</f>
        <v>11.9x</v>
      </c>
      <c r="AH11" s="17" t="str">
        <f>Sheet3!H25</f>
        <v>1.0x</v>
      </c>
      <c r="AI11" s="17">
        <f>Sheet3!H31</f>
        <v>1.41</v>
      </c>
      <c r="AK11" s="17">
        <f>Sheet3!H29</f>
        <v>5.7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0.4271048798871126</v>
      </c>
      <c r="C12" s="34">
        <f>(sheet!I18-sheet!I15)/sheet!I35</f>
        <v>0.28109150000850058</v>
      </c>
      <c r="D12" s="34">
        <f>sheet!I12/sheet!I35</f>
        <v>5.2914558055979007E-2</v>
      </c>
      <c r="E12" s="34">
        <f>Sheet2!I20/sheet!I35</f>
        <v>0.28618900141109266</v>
      </c>
      <c r="F12" s="34">
        <f>sheet!I18/sheet!I35</f>
        <v>0.4271048798871126</v>
      </c>
      <c r="G12" s="29"/>
      <c r="H12" s="35">
        <f>Sheet1!I33/sheet!I51</f>
        <v>6.8885485867533486E-2</v>
      </c>
      <c r="I12" s="35">
        <f>Sheet1!I33/Sheet1!I12</f>
        <v>0.44349185074707081</v>
      </c>
      <c r="J12" s="35">
        <f>Sheet1!I12/sheet!I27</f>
        <v>8.503313216124378E-2</v>
      </c>
      <c r="K12" s="35">
        <f>Sheet1!I30/sheet!I27</f>
        <v>3.7711501157010274E-2</v>
      </c>
      <c r="L12" s="35">
        <f>Sheet1!I38</f>
        <v>1.68</v>
      </c>
      <c r="M12" s="29"/>
      <c r="N12" s="35">
        <f>sheet!I40/sheet!I27</f>
        <v>0.45254793978619323</v>
      </c>
      <c r="O12" s="35">
        <f>sheet!I51/sheet!I27</f>
        <v>0.54745206021380677</v>
      </c>
      <c r="P12" s="35">
        <f>sheet!I40/sheet!I51</f>
        <v>0.82664396149948016</v>
      </c>
      <c r="Q12" s="34">
        <f>Sheet1!I24/Sheet1!I26</f>
        <v>-4.1249264701513377</v>
      </c>
      <c r="R12" s="34">
        <f>ABS(Sheet2!I20/(Sheet1!I26+Sheet2!I30))</f>
        <v>0.29533608684527946</v>
      </c>
      <c r="S12" s="34">
        <f>sheet!I40/Sheet1!I43</f>
        <v>9.3129309382035359</v>
      </c>
      <c r="T12" s="34">
        <f>Sheet2!I20/sheet!I40</f>
        <v>6.374958085958303E-2</v>
      </c>
      <c r="U12" s="12"/>
      <c r="V12" s="34">
        <f>ABS(Sheet1!I15/sheet!I15)</f>
        <v>2.1713928091479358</v>
      </c>
      <c r="W12" s="34">
        <f>Sheet1!I12/sheet!I14</f>
        <v>69.869389192043656</v>
      </c>
      <c r="X12" s="34">
        <f>Sheet1!I12/sheet!I27</f>
        <v>8.503313216124378E-2</v>
      </c>
      <c r="Y12" s="34">
        <f>Sheet1!I12/(sheet!I18-sheet!I35)</f>
        <v>-1.4723940945173974</v>
      </c>
      <c r="Z12" s="12"/>
      <c r="AA12" s="36" t="str">
        <f>Sheet1!I43</f>
        <v>680,492</v>
      </c>
      <c r="AB12" s="36" t="str">
        <f>Sheet3!I17</f>
        <v>18.6x</v>
      </c>
      <c r="AC12" s="36" t="str">
        <f>Sheet3!I18</f>
        <v>18.8x</v>
      </c>
      <c r="AD12" s="36" t="str">
        <f>Sheet3!I20</f>
        <v>19.7x</v>
      </c>
      <c r="AE12" s="36" t="str">
        <f>Sheet3!I21</f>
        <v>1.0x</v>
      </c>
      <c r="AF12" s="36" t="str">
        <f>Sheet3!I22</f>
        <v>10.9x</v>
      </c>
      <c r="AG12" s="36" t="str">
        <f>Sheet3!I24</f>
        <v>12.5x</v>
      </c>
      <c r="AH12" s="36" t="str">
        <f>Sheet3!I25</f>
        <v>1.0x</v>
      </c>
      <c r="AI12" s="36">
        <f>Sheet3!I31</f>
        <v>1.44</v>
      </c>
      <c r="AK12" s="36">
        <f>Sheet3!I29</f>
        <v>5.2</v>
      </c>
      <c r="AL12" s="36">
        <f>Sheet3!I30</f>
        <v>3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0.2815768029858885</v>
      </c>
      <c r="C13" s="31">
        <f>(sheet!J18-sheet!J15)/sheet!J35</f>
        <v>0.19765953415579796</v>
      </c>
      <c r="D13" s="31">
        <f>sheet!J12/sheet!J35</f>
        <v>7.2025471859418017E-2</v>
      </c>
      <c r="E13" s="31">
        <f>Sheet2!J20/sheet!J35</f>
        <v>0.4381526432291466</v>
      </c>
      <c r="F13" s="31">
        <f>sheet!J18/sheet!J35</f>
        <v>0.2815768029858885</v>
      </c>
      <c r="G13" s="29"/>
      <c r="H13" s="32">
        <f>Sheet1!J33/sheet!J51</f>
        <v>9.3415326835164098E-2</v>
      </c>
      <c r="I13" s="32">
        <f>Sheet1!J33/Sheet1!J12</f>
        <v>0.57003697216213678</v>
      </c>
      <c r="J13" s="32">
        <f>Sheet1!J12/sheet!J27</f>
        <v>8.9609875374020806E-2</v>
      </c>
      <c r="K13" s="32">
        <f>Sheet1!J30/sheet!J27</f>
        <v>5.1080942034033246E-2</v>
      </c>
      <c r="L13" s="32">
        <f>Sheet1!J38</f>
        <v>2.52</v>
      </c>
      <c r="M13" s="29"/>
      <c r="N13" s="32">
        <f>sheet!J40/sheet!J27</f>
        <v>0.45318457083420516</v>
      </c>
      <c r="O13" s="32">
        <f>sheet!J51/sheet!J27</f>
        <v>0.54681542916579484</v>
      </c>
      <c r="P13" s="32">
        <f>sheet!J40/sheet!J51</f>
        <v>0.82877063568884646</v>
      </c>
      <c r="Q13" s="31">
        <f>Sheet1!J24/Sheet1!J26</f>
        <v>-5.2521008863114123</v>
      </c>
      <c r="R13" s="31">
        <f>ABS(Sheet2!J20/(Sheet1!J26+Sheet2!J30))</f>
        <v>0.3231091487179254</v>
      </c>
      <c r="S13" s="31">
        <f>sheet!J40/Sheet1!J43</f>
        <v>9.6034174368247172</v>
      </c>
      <c r="T13" s="31">
        <f>Sheet2!J20/sheet!J40</f>
        <v>8.2649498083353243E-2</v>
      </c>
      <c r="V13" s="31">
        <f>ABS(Sheet1!J15/sheet!J15)</f>
        <v>5.4200411175153276</v>
      </c>
      <c r="W13" s="31">
        <f>Sheet1!J12/sheet!J14</f>
        <v>69.284463449399311</v>
      </c>
      <c r="X13" s="31">
        <f>Sheet1!J12/sheet!J27</f>
        <v>8.9609875374020806E-2</v>
      </c>
      <c r="Y13" s="31">
        <f>Sheet1!J12/(sheet!J18-sheet!J35)</f>
        <v>-1.4591019123439346</v>
      </c>
      <c r="AA13" s="17" t="str">
        <f>Sheet1!J43</f>
        <v>716,736</v>
      </c>
      <c r="AB13" s="17" t="str">
        <f>Sheet3!J17</f>
        <v>21.0x</v>
      </c>
      <c r="AC13" s="17" t="str">
        <f>Sheet3!J18</f>
        <v>21.2x</v>
      </c>
      <c r="AD13" s="17" t="str">
        <f>Sheet3!J20</f>
        <v>18.2x</v>
      </c>
      <c r="AE13" s="17" t="str">
        <f>Sheet3!J21</f>
        <v>1.0x</v>
      </c>
      <c r="AF13" s="17" t="str">
        <f>Sheet3!J22</f>
        <v>11.1x</v>
      </c>
      <c r="AG13" s="17" t="str">
        <f>Sheet3!J24</f>
        <v>11.0x</v>
      </c>
      <c r="AH13" s="17" t="str">
        <f>Sheet3!J25</f>
        <v>1.1x</v>
      </c>
      <c r="AI13" s="17">
        <f>Sheet3!J31</f>
        <v>1.44</v>
      </c>
      <c r="AK13" s="17">
        <f>Sheet3!J29</f>
        <v>5.2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0.56126606742557783</v>
      </c>
      <c r="C14" s="34">
        <f>(sheet!K18-sheet!K15)/sheet!K35</f>
        <v>0.3994445296521586</v>
      </c>
      <c r="D14" s="34">
        <f>sheet!K12/sheet!K35</f>
        <v>0.18016218343970025</v>
      </c>
      <c r="E14" s="34">
        <f>Sheet2!K20/sheet!K35</f>
        <v>0.41749731595700396</v>
      </c>
      <c r="F14" s="34">
        <f>sheet!K18/sheet!K35</f>
        <v>0.56126606742557783</v>
      </c>
      <c r="G14" s="29"/>
      <c r="H14" s="35">
        <f>Sheet1!K33/sheet!K51</f>
        <v>-8.3749484322698988E-3</v>
      </c>
      <c r="I14" s="35">
        <f>Sheet1!K33/Sheet1!K12</f>
        <v>-5.5345477784062076E-2</v>
      </c>
      <c r="J14" s="35">
        <f>Sheet1!K12/sheet!K27</f>
        <v>7.6662849459787935E-2</v>
      </c>
      <c r="K14" s="35">
        <f>Sheet1!K30/sheet!K27</f>
        <v>-4.2429420316395889E-3</v>
      </c>
      <c r="L14" s="35">
        <f>Sheet1!K38</f>
        <v>-0.2</v>
      </c>
      <c r="M14" s="29"/>
      <c r="N14" s="35">
        <f>sheet!K40/sheet!K27</f>
        <v>0.49337693647271746</v>
      </c>
      <c r="O14" s="35">
        <f>sheet!K51/sheet!K27</f>
        <v>0.50662306352728259</v>
      </c>
      <c r="P14" s="35">
        <f>sheet!K40/sheet!K51</f>
        <v>0.97385407809439029</v>
      </c>
      <c r="Q14" s="34">
        <f>Sheet1!K24/Sheet1!K26</f>
        <v>-0.70051600842869077</v>
      </c>
      <c r="R14" s="34">
        <f>ABS(Sheet2!K20/(Sheet1!K26+Sheet2!K30))</f>
        <v>0.34362133648069576</v>
      </c>
      <c r="S14" s="34">
        <f>sheet!K40/Sheet1!K43</f>
        <v>11.45178920547662</v>
      </c>
      <c r="T14" s="34">
        <f>Sheet2!K20/sheet!K40</f>
        <v>7.3357684824967295E-2</v>
      </c>
      <c r="U14" s="12"/>
      <c r="V14" s="34">
        <f>ABS(Sheet1!K15/sheet!K15)</f>
        <v>2.1771959230744091</v>
      </c>
      <c r="W14" s="34">
        <f>Sheet1!K12/sheet!K14</f>
        <v>24.930584250995761</v>
      </c>
      <c r="X14" s="34">
        <f>Sheet1!K12/sheet!K27</f>
        <v>7.6662849459787935E-2</v>
      </c>
      <c r="Y14" s="34">
        <f>Sheet1!K12/(sheet!K18-sheet!K35)</f>
        <v>-2.0156399605987341</v>
      </c>
      <c r="Z14" s="12"/>
      <c r="AA14" s="36" t="str">
        <f>Sheet1!K43</f>
        <v>657,778</v>
      </c>
      <c r="AB14" s="36" t="str">
        <f>Sheet3!K17</f>
        <v>17.8x</v>
      </c>
      <c r="AC14" s="36" t="str">
        <f>Sheet3!K18</f>
        <v>17.9x</v>
      </c>
      <c r="AD14" s="36" t="str">
        <f>Sheet3!K20</f>
        <v>19.2x</v>
      </c>
      <c r="AE14" s="36" t="str">
        <f>Sheet3!K21</f>
        <v>0.8x</v>
      </c>
      <c r="AF14" s="36" t="str">
        <f>Sheet3!K22</f>
        <v>9.9x</v>
      </c>
      <c r="AG14" s="36" t="str">
        <f>Sheet3!K24</f>
        <v>260.9x</v>
      </c>
      <c r="AH14" s="36" t="str">
        <f>Sheet3!K25</f>
        <v>0.7x</v>
      </c>
      <c r="AI14" s="36">
        <f>Sheet3!K31</f>
        <v>1.44</v>
      </c>
      <c r="AK14" s="36">
        <f>Sheet3!K29</f>
        <v>5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0.57448084083100859</v>
      </c>
      <c r="C15" s="31">
        <f>(sheet!L18-sheet!L15)/sheet!L35</f>
        <v>0.33440442980428248</v>
      </c>
      <c r="D15" s="31">
        <f>sheet!L12/sheet!L35</f>
        <v>8.600996838698402E-2</v>
      </c>
      <c r="E15" s="31">
        <f>Sheet2!L20/sheet!L35</f>
        <v>0.54243975497147312</v>
      </c>
      <c r="F15" s="31">
        <f>sheet!L18/sheet!L35</f>
        <v>0.57448084083100859</v>
      </c>
      <c r="G15" s="29"/>
      <c r="H15" s="32">
        <f>Sheet1!L33/sheet!L51</f>
        <v>7.5636832376395208E-2</v>
      </c>
      <c r="I15" s="32">
        <f>Sheet1!L33/Sheet1!L12</f>
        <v>0.49426717184607721</v>
      </c>
      <c r="J15" s="32">
        <f>Sheet1!L12/sheet!L27</f>
        <v>7.9766888576832631E-2</v>
      </c>
      <c r="K15" s="32">
        <f>Sheet1!L30/sheet!L27</f>
        <v>3.9426154423832231E-2</v>
      </c>
      <c r="L15" s="32">
        <f>Sheet1!L38</f>
        <v>1.89</v>
      </c>
      <c r="M15" s="29"/>
      <c r="N15" s="32">
        <f>sheet!L40/sheet!L27</f>
        <v>0.47874397717194239</v>
      </c>
      <c r="O15" s="32">
        <f>sheet!L51/sheet!L27</f>
        <v>0.52125602282805761</v>
      </c>
      <c r="P15" s="32">
        <f>sheet!L40/sheet!L51</f>
        <v>0.91844306100202444</v>
      </c>
      <c r="Q15" s="31">
        <f>Sheet1!L24/Sheet1!L26</f>
        <v>-4.4883775164557109</v>
      </c>
      <c r="R15" s="31">
        <f>ABS(Sheet2!L20/(Sheet1!L26+Sheet2!L30))</f>
        <v>0.28091180037268015</v>
      </c>
      <c r="S15" s="31">
        <f>sheet!L40/Sheet1!L43</f>
        <v>10.62243744837618</v>
      </c>
      <c r="T15" s="31">
        <f>Sheet2!L20/sheet!L40</f>
        <v>6.749091227380119E-2</v>
      </c>
      <c r="V15" s="31">
        <f>ABS(Sheet1!L15/sheet!L15)</f>
        <v>2.1817750399690383</v>
      </c>
      <c r="W15" s="31">
        <f>Sheet1!L12/sheet!L14</f>
        <v>36.717790852844836</v>
      </c>
      <c r="X15" s="31">
        <f>Sheet1!L12/sheet!L27</f>
        <v>7.9766888576832631E-2</v>
      </c>
      <c r="Y15" s="31">
        <f>Sheet1!L12/(sheet!L18-sheet!L35)</f>
        <v>-3.1470701388636164</v>
      </c>
      <c r="AA15" s="17" t="str">
        <f>Sheet1!L43</f>
        <v>684,035</v>
      </c>
      <c r="AB15" s="17" t="str">
        <f>Sheet3!L17</f>
        <v>20.6x</v>
      </c>
      <c r="AC15" s="17" t="str">
        <f>Sheet3!L18</f>
        <v>20.7x</v>
      </c>
      <c r="AD15" s="17" t="str">
        <f>Sheet3!L20</f>
        <v>28.2x</v>
      </c>
      <c r="AE15" s="17" t="str">
        <f>Sheet3!L21</f>
        <v>0.9x</v>
      </c>
      <c r="AF15" s="17" t="str">
        <f>Sheet3!L22</f>
        <v>11.8x</v>
      </c>
      <c r="AG15" s="17" t="str">
        <f>Sheet3!L24</f>
        <v>15.8x</v>
      </c>
      <c r="AH15" s="17" t="str">
        <f>Sheet3!L25</f>
        <v>0.9x</v>
      </c>
      <c r="AI15" s="17">
        <f>Sheet3!L31</f>
        <v>0.96</v>
      </c>
      <c r="AK15" s="17">
        <f>Sheet3!L29</f>
        <v>5.2</v>
      </c>
      <c r="AL15" s="17">
        <f>Sheet3!L30</f>
        <v>9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0.33872468819464907</v>
      </c>
      <c r="C16" s="34">
        <f>(sheet!M18-sheet!M15)/sheet!M35</f>
        <v>0.1671000319897431</v>
      </c>
      <c r="D16" s="34">
        <f>sheet!M12/sheet!M35</f>
        <v>5.4407170750143702E-2</v>
      </c>
      <c r="E16" s="34">
        <f>Sheet2!M20/sheet!M35</f>
        <v>0.31934470872613308</v>
      </c>
      <c r="F16" s="34">
        <f>sheet!M18/sheet!M35</f>
        <v>0.33872468819464907</v>
      </c>
      <c r="G16" s="29"/>
      <c r="H16" s="35">
        <f>Sheet1!M33/sheet!M51</f>
        <v>3.063466276925593E-2</v>
      </c>
      <c r="I16" s="35">
        <f>Sheet1!M33/Sheet1!M12</f>
        <v>0.19167848607899901</v>
      </c>
      <c r="J16" s="35">
        <f>Sheet1!M12/sheet!M27</f>
        <v>8.1794963123414138E-2</v>
      </c>
      <c r="K16" s="35">
        <f>Sheet1!M30/sheet!M27</f>
        <v>1.5678334700383576E-2</v>
      </c>
      <c r="L16" s="35">
        <f>Sheet1!M38</f>
        <v>0.77</v>
      </c>
      <c r="M16" s="29"/>
      <c r="N16" s="35">
        <f>sheet!M40/sheet!M27</f>
        <v>0.48821585475006751</v>
      </c>
      <c r="O16" s="35">
        <f>sheet!M51/sheet!M27</f>
        <v>0.51178414524993243</v>
      </c>
      <c r="P16" s="35">
        <f>sheet!M40/sheet!M51</f>
        <v>0.95394876781820737</v>
      </c>
      <c r="Q16" s="34">
        <f>Sheet1!M24/Sheet1!M26</f>
        <v>-2.317844371136307</v>
      </c>
      <c r="R16" s="34">
        <f>ABS(Sheet2!M20/(Sheet1!M26+Sheet2!M30))</f>
        <v>0.59425568337924184</v>
      </c>
      <c r="S16" s="34">
        <f>sheet!M40/Sheet1!M43</f>
        <v>11.084501473329725</v>
      </c>
      <c r="T16" s="34">
        <f>Sheet2!M20/sheet!M40</f>
        <v>6.8645906051118907E-2</v>
      </c>
      <c r="U16" s="12"/>
      <c r="V16" s="34">
        <f>ABS(Sheet1!M15/sheet!M15)</f>
        <v>1.8684546239958824</v>
      </c>
      <c r="W16" s="34">
        <f>Sheet1!M12/sheet!M14</f>
        <v>38.18647211574131</v>
      </c>
      <c r="X16" s="34">
        <f>Sheet1!M12/sheet!M27</f>
        <v>8.1794963123414138E-2</v>
      </c>
      <c r="Y16" s="34">
        <f>Sheet1!M12/(sheet!M18-sheet!M35)</f>
        <v>-1.1786299048513231</v>
      </c>
      <c r="Z16" s="12"/>
      <c r="AA16" s="36" t="str">
        <f>Sheet1!M43</f>
        <v>665,160</v>
      </c>
      <c r="AB16" s="36" t="str">
        <f>Sheet3!M17</f>
        <v>18.9x</v>
      </c>
      <c r="AC16" s="36" t="str">
        <f>Sheet3!M18</f>
        <v>19.0x</v>
      </c>
      <c r="AD16" s="36" t="str">
        <f>Sheet3!M20</f>
        <v>20.4x</v>
      </c>
      <c r="AE16" s="36" t="str">
        <f>Sheet3!M21</f>
        <v>0.9x</v>
      </c>
      <c r="AF16" s="36" t="str">
        <f>Sheet3!M22</f>
        <v>10.2x</v>
      </c>
      <c r="AG16" s="36" t="str">
        <f>Sheet3!M24</f>
        <v>26.5x</v>
      </c>
      <c r="AH16" s="36" t="str">
        <f>Sheet3!M25</f>
        <v>0.8x</v>
      </c>
      <c r="AI16" s="36">
        <f>Sheet3!M31</f>
        <v>1.02</v>
      </c>
      <c r="AK16" s="36">
        <f>Sheet3!M29</f>
        <v>4.8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2023-04-28T21:21:13Z</dcterms:created>
  <dcterms:modified xsi:type="dcterms:W3CDTF">2023-05-06T12:21:04Z</dcterms:modified>
  <cp:category/>
  <dc:identifier/>
  <cp:version/>
</cp:coreProperties>
</file>