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"/>
    </mc:Choice>
  </mc:AlternateContent>
  <xr:revisionPtr revIDLastSave="4" documentId="8_{1B4121A8-6CEA-4A59-8521-AFB31C0BB68B}" xr6:coauthVersionLast="47" xr6:coauthVersionMax="47" xr10:uidLastSave="{DD2EF88A-A909-4313-BF7E-3B6860AB24E2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<sst xmlns="http://schemas.openxmlformats.org/spreadsheetml/2006/main" count="1196" uniqueCount="721">
  <si>
    <t>Mainstreet Equity Corp.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</si>
  <si>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</si>
  <si>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</si>
  <si>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</si>
  <si>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</si>
  <si>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</si>
  <si>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</si>
  <si>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</si>
  <si>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</si>
  <si>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</si>
  <si>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</si>
  <si>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</si>
  <si>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</si>
  <si>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</si>
  <si>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</si>
  <si>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2013-09-30</t>
  </si>
  <si>
    <t>2014-09-30</t>
  </si>
  <si>
    <t>2015-09-30</t>
  </si>
  <si>
    <t>2016-09-30</t>
  </si>
  <si>
    <t>2017-09-30</t>
  </si>
  <si>
    <t>2018-09-30</t>
  </si>
  <si>
    <t>2019-09-30</t>
  </si>
  <si>
    <t>2020-09-30</t>
  </si>
  <si>
    <t>2021-09-30</t>
  </si>
  <si>
    <t>2022-09-30</t>
  </si>
  <si>
    <t>Cash And Equivalents</t>
  </si>
  <si>
    <t>1,825</t>
  </si>
  <si>
    <t>1,041</t>
  </si>
  <si>
    <t>1,526</t>
  </si>
  <si>
    <t>1,095</t>
  </si>
  <si>
    <t>24,767</t>
  </si>
  <si>
    <t>38,472</t>
  </si>
  <si>
    <t>19,224</t>
  </si>
  <si>
    <t>44,560</t>
  </si>
  <si>
    <t>Short Term Investments</t>
  </si>
  <si>
    <t/>
  </si>
  <si>
    <t>Accounts Receivable, Net</t>
  </si>
  <si>
    <t>Inventory</t>
  </si>
  <si>
    <t>1,899</t>
  </si>
  <si>
    <t>1,859</t>
  </si>
  <si>
    <t>Prepaid Expenses</t>
  </si>
  <si>
    <t>Other Current Assets</t>
  </si>
  <si>
    <t>26,989</t>
  </si>
  <si>
    <t>5,079</t>
  </si>
  <si>
    <t>5,367</t>
  </si>
  <si>
    <t>6,767</t>
  </si>
  <si>
    <t>4,786</t>
  </si>
  <si>
    <t>5,379</t>
  </si>
  <si>
    <t>6,520</t>
  </si>
  <si>
    <t>7,128</t>
  </si>
  <si>
    <t>28,562</t>
  </si>
  <si>
    <t>19,943</t>
  </si>
  <si>
    <t>Total Current Assets</t>
  </si>
  <si>
    <t>29,454</t>
  </si>
  <si>
    <t>6,823</t>
  </si>
  <si>
    <t>7,804</t>
  </si>
  <si>
    <t>8,940</t>
  </si>
  <si>
    <t>30,494</t>
  </si>
  <si>
    <t>7,074</t>
  </si>
  <si>
    <t>8,440</t>
  </si>
  <si>
    <t>47,373</t>
  </si>
  <si>
    <t>50,457</t>
  </si>
  <si>
    <t>67,210</t>
  </si>
  <si>
    <t>Property Plant And Equipment, Net</t>
  </si>
  <si>
    <t>1,132,487</t>
  </si>
  <si>
    <t>1,263,779</t>
  </si>
  <si>
    <t>1,390,756</t>
  </si>
  <si>
    <t>1,464,902</t>
  </si>
  <si>
    <t>1,637,470</t>
  </si>
  <si>
    <t>1,871,130</t>
  </si>
  <si>
    <t>2,046,440</t>
  </si>
  <si>
    <t>2,189,539</t>
  </si>
  <si>
    <t>2,622,919</t>
  </si>
  <si>
    <t>2,825,251</t>
  </si>
  <si>
    <t>Real Estate Owned</t>
  </si>
  <si>
    <t>Capitalized / Purchased Software</t>
  </si>
  <si>
    <t>1,145</t>
  </si>
  <si>
    <t>1,399</t>
  </si>
  <si>
    <t>1,193</t>
  </si>
  <si>
    <t>1,031</t>
  </si>
  <si>
    <t>Long-term Investments</t>
  </si>
  <si>
    <t>Goodwill</t>
  </si>
  <si>
    <t>Other Intangibles</t>
  </si>
  <si>
    <t>Other Long-term Assets</t>
  </si>
  <si>
    <t>2,500</t>
  </si>
  <si>
    <t>2,228</t>
  </si>
  <si>
    <t>2,077</t>
  </si>
  <si>
    <t>-1,145</t>
  </si>
  <si>
    <t>-1,399</t>
  </si>
  <si>
    <t>-1,193</t>
  </si>
  <si>
    <t>-1,031</t>
  </si>
  <si>
    <t>Total Assets</t>
  </si>
  <si>
    <t>1,164,441</t>
  </si>
  <si>
    <t>1,273,102</t>
  </si>
  <si>
    <t>1,401,332</t>
  </si>
  <si>
    <t>1,476,765</t>
  </si>
  <si>
    <t>1,668,528</t>
  </si>
  <si>
    <t>1,878,347</t>
  </si>
  <si>
    <t>2,056,025</t>
  </si>
  <si>
    <t>2,238,311</t>
  </si>
  <si>
    <t>2,674,569</t>
  </si>
  <si>
    <t>2,893,492</t>
  </si>
  <si>
    <t>Accounts Payable</t>
  </si>
  <si>
    <t>7,986</t>
  </si>
  <si>
    <t>5,276</t>
  </si>
  <si>
    <t>6,131</t>
  </si>
  <si>
    <t>5,739</t>
  </si>
  <si>
    <t>5,706</t>
  </si>
  <si>
    <t>5,597</t>
  </si>
  <si>
    <t>7,687</t>
  </si>
  <si>
    <t>8,396</t>
  </si>
  <si>
    <t>7,491</t>
  </si>
  <si>
    <t>8,328</t>
  </si>
  <si>
    <t>Accrued Expenses</t>
  </si>
  <si>
    <t>Short-term Borrowings</t>
  </si>
  <si>
    <t>2,874</t>
  </si>
  <si>
    <t>22,457</t>
  </si>
  <si>
    <t>36,909</t>
  </si>
  <si>
    <t>40,148</t>
  </si>
  <si>
    <t>1,858</t>
  </si>
  <si>
    <t>56,442</t>
  </si>
  <si>
    <t>Current Portion of LT Debt</t>
  </si>
  <si>
    <t>104,354</t>
  </si>
  <si>
    <t>61,069</t>
  </si>
  <si>
    <t>55,851</t>
  </si>
  <si>
    <t>47,657</t>
  </si>
  <si>
    <t>13,865</t>
  </si>
  <si>
    <t>43,305</t>
  </si>
  <si>
    <t>121,078</t>
  </si>
  <si>
    <t>97,115</t>
  </si>
  <si>
    <t>82,415</t>
  </si>
  <si>
    <t>112,381</t>
  </si>
  <si>
    <t>Current Portion of Capital Lease Obligations</t>
  </si>
  <si>
    <t>Other Current Liabilities</t>
  </si>
  <si>
    <t>20,439</t>
  </si>
  <si>
    <t>4,953</t>
  </si>
  <si>
    <t>5,980</t>
  </si>
  <si>
    <t>5,259</t>
  </si>
  <si>
    <t>5,314</t>
  </si>
  <si>
    <t>5,727</t>
  </si>
  <si>
    <t>5,998</t>
  </si>
  <si>
    <t>5,744</t>
  </si>
  <si>
    <t>6,663</t>
  </si>
  <si>
    <t>7,402</t>
  </si>
  <si>
    <t>Total Current Liabilities</t>
  </si>
  <si>
    <t>135,653</t>
  </si>
  <si>
    <t>93,755</t>
  </si>
  <si>
    <t>104,871</t>
  </si>
  <si>
    <t>98,803</t>
  </si>
  <si>
    <t>24,885</t>
  </si>
  <si>
    <t>56,487</t>
  </si>
  <si>
    <t>191,205</t>
  </si>
  <si>
    <t>111,255</t>
  </si>
  <si>
    <t>96,569</t>
  </si>
  <si>
    <t>128,111</t>
  </si>
  <si>
    <t>Long-term Debt</t>
  </si>
  <si>
    <t>450,262</t>
  </si>
  <si>
    <t>518,468</t>
  </si>
  <si>
    <t>558,539</t>
  </si>
  <si>
    <t>666,824</t>
  </si>
  <si>
    <t>826,116</t>
  </si>
  <si>
    <t>913,660</t>
  </si>
  <si>
    <t>898,645</t>
  </si>
  <si>
    <t>1,082,406</t>
  </si>
  <si>
    <t>1,274,762</t>
  </si>
  <si>
    <t>1,321,072</t>
  </si>
  <si>
    <t>Capital Leases</t>
  </si>
  <si>
    <t>Other Non-current Liabilities</t>
  </si>
  <si>
    <t>82,155</t>
  </si>
  <si>
    <t>97,832</t>
  </si>
  <si>
    <t>117,516</t>
  </si>
  <si>
    <t>123,162</t>
  </si>
  <si>
    <t>140,554</t>
  </si>
  <si>
    <t>158,639</t>
  </si>
  <si>
    <t>165,870</t>
  </si>
  <si>
    <t>177,561</t>
  </si>
  <si>
    <t>210,929</t>
  </si>
  <si>
    <t>233,559</t>
  </si>
  <si>
    <t>Total Liabilities</t>
  </si>
  <si>
    <t>668,070</t>
  </si>
  <si>
    <t>710,055</t>
  </si>
  <si>
    <t>780,926</t>
  </si>
  <si>
    <t>888,789</t>
  </si>
  <si>
    <t>991,555</t>
  </si>
  <si>
    <t>1,128,786</t>
  </si>
  <si>
    <t>1,255,720</t>
  </si>
  <si>
    <t>1,371,222</t>
  </si>
  <si>
    <t>1,582,260</t>
  </si>
  <si>
    <t>1,682,742</t>
  </si>
  <si>
    <t>Common Stock</t>
  </si>
  <si>
    <t>28,541</t>
  </si>
  <si>
    <t>28,656</t>
  </si>
  <si>
    <t>28,114</t>
  </si>
  <si>
    <t>24,315</t>
  </si>
  <si>
    <t>24,225</t>
  </si>
  <si>
    <t>24,215</t>
  </si>
  <si>
    <t>26,597</t>
  </si>
  <si>
    <t>26,507</t>
  </si>
  <si>
    <t>26,494</t>
  </si>
  <si>
    <t>26,441</t>
  </si>
  <si>
    <t>Additional Paid In Capital</t>
  </si>
  <si>
    <t>2,418</t>
  </si>
  <si>
    <t>2,404</t>
  </si>
  <si>
    <t>2,382</t>
  </si>
  <si>
    <t>Retained Earnings</t>
  </si>
  <si>
    <t>465,412</t>
  </si>
  <si>
    <t>531,987</t>
  </si>
  <si>
    <t>589,888</t>
  </si>
  <si>
    <t>561,257</t>
  </si>
  <si>
    <t>650,366</t>
  </si>
  <si>
    <t>722,964</t>
  </si>
  <si>
    <t>773,708</t>
  </si>
  <si>
    <t>840,582</t>
  </si>
  <si>
    <t>1,065,815</t>
  </si>
  <si>
    <t>1,184,309</t>
  </si>
  <si>
    <t>Treasury Stock</t>
  </si>
  <si>
    <t>Other Common Equity Adj</t>
  </si>
  <si>
    <t>Common Equity</t>
  </si>
  <si>
    <t>496,371</t>
  </si>
  <si>
    <t>563,047</t>
  </si>
  <si>
    <t>620,406</t>
  </si>
  <si>
    <t>587,976</t>
  </si>
  <si>
    <t>676,973</t>
  </si>
  <si>
    <t>749,561</t>
  </si>
  <si>
    <t>800,305</t>
  </si>
  <si>
    <t>867,089</t>
  </si>
  <si>
    <t>1,092,309</t>
  </si>
  <si>
    <t>1,210,750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</si>
  <si>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</si>
  <si>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</si>
  <si>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</si>
  <si>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</si>
  <si>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</si>
  <si>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</si>
  <si>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</si>
  <si>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557,490</t>
  </si>
  <si>
    <t>601,994</t>
  </si>
  <si>
    <t>651,299</t>
  </si>
  <si>
    <t>754,629</t>
  </si>
  <si>
    <t>839,981</t>
  </si>
  <si>
    <t>958,823</t>
  </si>
  <si>
    <t>1,076,165</t>
  </si>
  <si>
    <t>1,179,521</t>
  </si>
  <si>
    <t>1,357,177</t>
  </si>
  <si>
    <t>1,433,453</t>
  </si>
  <si>
    <t>Income Statement</t>
  </si>
  <si>
    <t>Revenue</t>
  </si>
  <si>
    <t>78,190</t>
  </si>
  <si>
    <t>90,446</t>
  </si>
  <si>
    <t>100,392</t>
  </si>
  <si>
    <t>100,288</t>
  </si>
  <si>
    <t>104,660</t>
  </si>
  <si>
    <t>115,665</t>
  </si>
  <si>
    <t>137,613</t>
  </si>
  <si>
    <t>149,770</t>
  </si>
  <si>
    <t>159,925</t>
  </si>
  <si>
    <t>180,573</t>
  </si>
  <si>
    <t>Revenue Growth (YoY)</t>
  </si>
  <si>
    <t>17.0%</t>
  </si>
  <si>
    <t>15.7%</t>
  </si>
  <si>
    <t>11.0%</t>
  </si>
  <si>
    <t>-0.1%</t>
  </si>
  <si>
    <t>4.4%</t>
  </si>
  <si>
    <t>10.5%</t>
  </si>
  <si>
    <t>19.0%</t>
  </si>
  <si>
    <t>8.8%</t>
  </si>
  <si>
    <t>6.8%</t>
  </si>
  <si>
    <t>12.9%</t>
  </si>
  <si>
    <t>Cost of Revenues</t>
  </si>
  <si>
    <t>-26,157</t>
  </si>
  <si>
    <t>-30,347</t>
  </si>
  <si>
    <t>-33,070</t>
  </si>
  <si>
    <t>-36,265</t>
  </si>
  <si>
    <t>-40,294</t>
  </si>
  <si>
    <t>-43,444</t>
  </si>
  <si>
    <t>-51,305</t>
  </si>
  <si>
    <t>-56,737</t>
  </si>
  <si>
    <t>-62,077</t>
  </si>
  <si>
    <t>-70,908</t>
  </si>
  <si>
    <t>Gross Profit</t>
  </si>
  <si>
    <t>52,033</t>
  </si>
  <si>
    <t>60,099</t>
  </si>
  <si>
    <t>67,322</t>
  </si>
  <si>
    <t>64,023</t>
  </si>
  <si>
    <t>64,366</t>
  </si>
  <si>
    <t>72,221</t>
  </si>
  <si>
    <t>86,308</t>
  </si>
  <si>
    <t>93,033</t>
  </si>
  <si>
    <t>97,848</t>
  </si>
  <si>
    <t>109,665</t>
  </si>
  <si>
    <t>Gross Profit Margin</t>
  </si>
  <si>
    <t>66.5%</t>
  </si>
  <si>
    <t>66.4%</t>
  </si>
  <si>
    <t>67.1%</t>
  </si>
  <si>
    <t>63.8%</t>
  </si>
  <si>
    <t>61.5%</t>
  </si>
  <si>
    <t>62.4%</t>
  </si>
  <si>
    <t>62.7%</t>
  </si>
  <si>
    <t>62.1%</t>
  </si>
  <si>
    <t>61.2%</t>
  </si>
  <si>
    <t>60.7%</t>
  </si>
  <si>
    <t>R&amp;D Expenses</t>
  </si>
  <si>
    <t>Selling and Marketing Expense</t>
  </si>
  <si>
    <t>General &amp; Admin Expenses</t>
  </si>
  <si>
    <t>-8,011</t>
  </si>
  <si>
    <t>-8,698</t>
  </si>
  <si>
    <t>-8,715</t>
  </si>
  <si>
    <t>-9,599</t>
  </si>
  <si>
    <t>-10,265</t>
  </si>
  <si>
    <t>-10,925</t>
  </si>
  <si>
    <t>-12,463</t>
  </si>
  <si>
    <t>-12,477</t>
  </si>
  <si>
    <t>-12,240</t>
  </si>
  <si>
    <t>-14,937</t>
  </si>
  <si>
    <t>Other Inc / (Exp)</t>
  </si>
  <si>
    <t>59,036</t>
  </si>
  <si>
    <t>56,204</t>
  </si>
  <si>
    <t>54,350</t>
  </si>
  <si>
    <t>-3,401</t>
  </si>
  <si>
    <t>84,875</t>
  </si>
  <si>
    <t>60,961</t>
  </si>
  <si>
    <t>26,663</t>
  </si>
  <si>
    <t>36,340</t>
  </si>
  <si>
    <t>211,211</t>
  </si>
  <si>
    <t>90,137</t>
  </si>
  <si>
    <t>Operating Expenses</t>
  </si>
  <si>
    <t>51,025</t>
  </si>
  <si>
    <t>47,506</t>
  </si>
  <si>
    <t>45,635</t>
  </si>
  <si>
    <t>-13,000</t>
  </si>
  <si>
    <t>74,610</t>
  </si>
  <si>
    <t>49,481</t>
  </si>
  <si>
    <t>14,200</t>
  </si>
  <si>
    <t>23,863</t>
  </si>
  <si>
    <t>198,971</t>
  </si>
  <si>
    <t>75,200</t>
  </si>
  <si>
    <t>Operating Income</t>
  </si>
  <si>
    <t>103,058</t>
  </si>
  <si>
    <t>107,605</t>
  </si>
  <si>
    <t>112,957</t>
  </si>
  <si>
    <t>51,023</t>
  </si>
  <si>
    <t>138,976</t>
  </si>
  <si>
    <t>121,702</t>
  </si>
  <si>
    <t>100,508</t>
  </si>
  <si>
    <t>116,896</t>
  </si>
  <si>
    <t>296,819</t>
  </si>
  <si>
    <t>184,865</t>
  </si>
  <si>
    <t>Net Interest Expenses</t>
  </si>
  <si>
    <t>-24,883</t>
  </si>
  <si>
    <t>-25,789</t>
  </si>
  <si>
    <t>-26,802</t>
  </si>
  <si>
    <t>-28,206</t>
  </si>
  <si>
    <t>-30,649</t>
  </si>
  <si>
    <t>-30,894</t>
  </si>
  <si>
    <t>-34,592</t>
  </si>
  <si>
    <t>-36,655</t>
  </si>
  <si>
    <t>-37,917</t>
  </si>
  <si>
    <t>-41,699</t>
  </si>
  <si>
    <t>EBT, Incl. Unusual Items</t>
  </si>
  <si>
    <t>78,175</t>
  </si>
  <si>
    <t>81,816</t>
  </si>
  <si>
    <t>86,155</t>
  </si>
  <si>
    <t>22,817</t>
  </si>
  <si>
    <t>108,327</t>
  </si>
  <si>
    <t>90,808</t>
  </si>
  <si>
    <t>65,916</t>
  </si>
  <si>
    <t>80,241</t>
  </si>
  <si>
    <t>258,902</t>
  </si>
  <si>
    <t>143,166</t>
  </si>
  <si>
    <t>Earnings of Discontinued Ops.</t>
  </si>
  <si>
    <t>Income Tax Expense</t>
  </si>
  <si>
    <t>-15,689</t>
  </si>
  <si>
    <t>-15,045</t>
  </si>
  <si>
    <t>-21,447</t>
  </si>
  <si>
    <t>-5,646</t>
  </si>
  <si>
    <t>-17,392</t>
  </si>
  <si>
    <t>-18,085</t>
  </si>
  <si>
    <t>-7,231</t>
  </si>
  <si>
    <t>-11,691</t>
  </si>
  <si>
    <t>-33,368</t>
  </si>
  <si>
    <t>-22,630</t>
  </si>
  <si>
    <t>Net Income to Company</t>
  </si>
  <si>
    <t>63,276</t>
  </si>
  <si>
    <t>66,575</t>
  </si>
  <si>
    <t>64,708</t>
  </si>
  <si>
    <t>17,171</t>
  </si>
  <si>
    <t>90,935</t>
  </si>
  <si>
    <t>72,723</t>
  </si>
  <si>
    <t>58,685</t>
  </si>
  <si>
    <t>68,550</t>
  </si>
  <si>
    <t>225,534</t>
  </si>
  <si>
    <t>120,536</t>
  </si>
  <si>
    <t>Minority Interest in Earnings</t>
  </si>
  <si>
    <t>Net Income to Stockholders</t>
  </si>
  <si>
    <t>Preferred Dividends &amp; Other Adj.</t>
  </si>
  <si>
    <t>Net Income to Common Excl Extra Items</t>
  </si>
  <si>
    <t>62,486</t>
  </si>
  <si>
    <t>66,771</t>
  </si>
  <si>
    <t>Basic EPS (Cont. Ops)</t>
  </si>
  <si>
    <t>Diluted EPS (Cont. Ops)</t>
  </si>
  <si>
    <t>Weighted Average Basic Shares Out.</t>
  </si>
  <si>
    <t>10,465.281</t>
  </si>
  <si>
    <t>10,467.718</t>
  </si>
  <si>
    <t>10,383.151</t>
  </si>
  <si>
    <t>9,568.897</t>
  </si>
  <si>
    <t>8,870.871</t>
  </si>
  <si>
    <t>8,832.472</t>
  </si>
  <si>
    <t>9,154.434</t>
  </si>
  <si>
    <t>9,367.358</t>
  </si>
  <si>
    <t>9,345.35</t>
  </si>
  <si>
    <t>9,341.683</t>
  </si>
  <si>
    <t>Weighted Average Diluted Shares Out.</t>
  </si>
  <si>
    <t>11,159.947</t>
  </si>
  <si>
    <t>11,178.212</t>
  </si>
  <si>
    <t>11,086.87</t>
  </si>
  <si>
    <t>10,258.22</t>
  </si>
  <si>
    <t>9,565.11</t>
  </si>
  <si>
    <t>9,548.291</t>
  </si>
  <si>
    <t>9,424.68</t>
  </si>
  <si>
    <t>EBITDA</t>
  </si>
  <si>
    <t>43,894</t>
  </si>
  <si>
    <t>51,401</t>
  </si>
  <si>
    <t>58,607</t>
  </si>
  <si>
    <t>54,424</t>
  </si>
  <si>
    <t>54,096</t>
  </si>
  <si>
    <t>61,296</t>
  </si>
  <si>
    <t>73,801</t>
  </si>
  <si>
    <t>80,193</t>
  </si>
  <si>
    <t>85,221</t>
  </si>
  <si>
    <t>94,364</t>
  </si>
  <si>
    <t>EBIT</t>
  </si>
  <si>
    <t>43,586</t>
  </si>
  <si>
    <t>51,026</t>
  </si>
  <si>
    <t>58,215</t>
  </si>
  <si>
    <t>54,058</t>
  </si>
  <si>
    <t>53,687</t>
  </si>
  <si>
    <t>60,840</t>
  </si>
  <si>
    <t>73,340</t>
  </si>
  <si>
    <t>79,685</t>
  </si>
  <si>
    <t>84,703</t>
  </si>
  <si>
    <t>93,809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</si>
  <si>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</si>
  <si>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</si>
  <si>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</si>
  <si>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</si>
  <si>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</si>
  <si>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</si>
  <si>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1,751</t>
  </si>
  <si>
    <t>1,800</t>
  </si>
  <si>
    <t>1,943</t>
  </si>
  <si>
    <t>2,379</t>
  </si>
  <si>
    <t>2,833</t>
  </si>
  <si>
    <t>2,796</t>
  </si>
  <si>
    <t>3,141</t>
  </si>
  <si>
    <t>4,256</t>
  </si>
  <si>
    <t>5,253</t>
  </si>
  <si>
    <t>6,273</t>
  </si>
  <si>
    <t>Stock-Based Comp</t>
  </si>
  <si>
    <t>Change In Accounts Receivable</t>
  </si>
  <si>
    <t>-1,054</t>
  </si>
  <si>
    <t>Change In Inventories</t>
  </si>
  <si>
    <t>Change in Other Net Operating Assets</t>
  </si>
  <si>
    <t>Other Operating Activities</t>
  </si>
  <si>
    <t>-41,860</t>
  </si>
  <si>
    <t>-43,410</t>
  </si>
  <si>
    <t>-33,257</t>
  </si>
  <si>
    <t>6,162</t>
  </si>
  <si>
    <t>-64,353</t>
  </si>
  <si>
    <t>-45,007</t>
  </si>
  <si>
    <t>-20,382</t>
  </si>
  <si>
    <t>-38,561</t>
  </si>
  <si>
    <t>-195,039</t>
  </si>
  <si>
    <t>-73,914</t>
  </si>
  <si>
    <t>Cash from Operations</t>
  </si>
  <si>
    <t>23,226</t>
  </si>
  <si>
    <t>25,601</t>
  </si>
  <si>
    <t>33,542</t>
  </si>
  <si>
    <t>25,656</t>
  </si>
  <si>
    <t>30,799</t>
  </si>
  <si>
    <t>30,423</t>
  </si>
  <si>
    <t>40,473</t>
  </si>
  <si>
    <t>35,453</t>
  </si>
  <si>
    <t>35,609</t>
  </si>
  <si>
    <t>52,683</t>
  </si>
  <si>
    <t>Capital Expenditures</t>
  </si>
  <si>
    <t>Cash Acquisitions</t>
  </si>
  <si>
    <t>Other Investing Activities</t>
  </si>
  <si>
    <t>-30,231</t>
  </si>
  <si>
    <t>-62,681</t>
  </si>
  <si>
    <t>-56,520</t>
  </si>
  <si>
    <t>-56,666</t>
  </si>
  <si>
    <t>-75,117</t>
  </si>
  <si>
    <t>-95,066</t>
  </si>
  <si>
    <t>-148,668</t>
  </si>
  <si>
    <t>-106,557</t>
  </si>
  <si>
    <t>-240,404</t>
  </si>
  <si>
    <t>-102,233</t>
  </si>
  <si>
    <t>Cash from Investing</t>
  </si>
  <si>
    <t>-106,953</t>
  </si>
  <si>
    <t>Dividends Paid (Ex Special Dividends)</t>
  </si>
  <si>
    <t>Special Dividend Paid</t>
  </si>
  <si>
    <t>Long-Term Debt Issued</t>
  </si>
  <si>
    <t>112,355</t>
  </si>
  <si>
    <t>Long-Term Debt Repaid</t>
  </si>
  <si>
    <t>-70,162</t>
  </si>
  <si>
    <t>-141,192</t>
  </si>
  <si>
    <t>-68,499</t>
  </si>
  <si>
    <t>-71,686</t>
  </si>
  <si>
    <t>-77,587</t>
  </si>
  <si>
    <t>-17,574</t>
  </si>
  <si>
    <t>-22,625</t>
  </si>
  <si>
    <t>-140,804</t>
  </si>
  <si>
    <t>-105,936</t>
  </si>
  <si>
    <t>-67,707</t>
  </si>
  <si>
    <t>Repurchase of Common Stock</t>
  </si>
  <si>
    <t>-7,349</t>
  </si>
  <si>
    <t>-49,601</t>
  </si>
  <si>
    <t>-1,916</t>
  </si>
  <si>
    <t>-1,766</t>
  </si>
  <si>
    <t>-2,095</t>
  </si>
  <si>
    <t>Other Financing Activities</t>
  </si>
  <si>
    <t>-35,568</t>
  </si>
  <si>
    <t>177,488</t>
  </si>
  <si>
    <t>99,311</t>
  </si>
  <si>
    <t>151,866</t>
  </si>
  <si>
    <t>147,493</t>
  </si>
  <si>
    <t>57,969</t>
  </si>
  <si>
    <t>130,506</t>
  </si>
  <si>
    <t>252,472</t>
  </si>
  <si>
    <t>291,797</t>
  </si>
  <si>
    <t>144,688</t>
  </si>
  <si>
    <t>Cash from Financing</t>
  </si>
  <si>
    <t>6,625</t>
  </si>
  <si>
    <t>36,296</t>
  </si>
  <si>
    <t>23,463</t>
  </si>
  <si>
    <t>30,579</t>
  </si>
  <si>
    <t>67,990</t>
  </si>
  <si>
    <t>40,260</t>
  </si>
  <si>
    <t>107,881</t>
  </si>
  <si>
    <t>109,902</t>
  </si>
  <si>
    <t>185,547</t>
  </si>
  <si>
    <t>74,886</t>
  </si>
  <si>
    <t>Beginning Cash (CF)</t>
  </si>
  <si>
    <t>2,205</t>
  </si>
  <si>
    <t>Foreign Exchange Rate Adjustments</t>
  </si>
  <si>
    <t>Additions / Reductions</t>
  </si>
  <si>
    <t>23,672</t>
  </si>
  <si>
    <t>-24,383</t>
  </si>
  <si>
    <t>38,402</t>
  </si>
  <si>
    <t>-19,248</t>
  </si>
  <si>
    <t>25,336</t>
  </si>
  <si>
    <t>Ending Cash (CF)</t>
  </si>
  <si>
    <t>Levered Free Cash Flow</t>
  </si>
  <si>
    <t>35,057</t>
  </si>
  <si>
    <t>Cash Interest Paid</t>
  </si>
  <si>
    <t>23,247</t>
  </si>
  <si>
    <t>24,161</t>
  </si>
  <si>
    <t>24,999</t>
  </si>
  <si>
    <t>26,026</t>
  </si>
  <si>
    <t>28,402</t>
  </si>
  <si>
    <t>28,662</t>
  </si>
  <si>
    <t>31,674</t>
  </si>
  <si>
    <t>32,967</t>
  </si>
  <si>
    <t>33,477</t>
  </si>
  <si>
    <t>36,566</t>
  </si>
  <si>
    <t>Valuation Ratios</t>
  </si>
  <si>
    <t>Price Close (Split Adjusted)</t>
  </si>
  <si>
    <t>Market Cap</t>
  </si>
  <si>
    <t>315,946.833</t>
  </si>
  <si>
    <t>426,091.596</t>
  </si>
  <si>
    <t>322,106.431</t>
  </si>
  <si>
    <t>276,626.989</t>
  </si>
  <si>
    <t>327,159.03</t>
  </si>
  <si>
    <t>423,950.64</t>
  </si>
  <si>
    <t>596,865.662</t>
  </si>
  <si>
    <t>672,159.278</t>
  </si>
  <si>
    <t>974,238.976</t>
  </si>
  <si>
    <t>989,617.908</t>
  </si>
  <si>
    <t>Total Enterprise Value (TEV)</t>
  </si>
  <si>
    <t>870,688.833</t>
  </si>
  <si>
    <t>1,025,078.596</t>
  </si>
  <si>
    <t>975,771.431</t>
  </si>
  <si>
    <t>981,082.989</t>
  </si>
  <si>
    <t>1,119,831.03</t>
  </si>
  <si>
    <t>1,351,137.64</t>
  </si>
  <si>
    <t>1,677,634.662</t>
  </si>
  <si>
    <t>1,787,725.278</t>
  </si>
  <si>
    <t>2,271,975.976</t>
  </si>
  <si>
    <t>2,385,631.908</t>
  </si>
  <si>
    <t>Enterprise Value (EV)</t>
  </si>
  <si>
    <t>EV/EBITDA</t>
  </si>
  <si>
    <t>21.0x</t>
  </si>
  <si>
    <t>20.8x</t>
  </si>
  <si>
    <t>17.1x</t>
  </si>
  <si>
    <t>17.0x</t>
  </si>
  <si>
    <t>21.5x</t>
  </si>
  <si>
    <t>23.2x</t>
  </si>
  <si>
    <t>23.8x</t>
  </si>
  <si>
    <t>22.4x</t>
  </si>
  <si>
    <t>27.4x</t>
  </si>
  <si>
    <t>25.9x</t>
  </si>
  <si>
    <t>EV / EBIT</t>
  </si>
  <si>
    <t>21.1x</t>
  </si>
  <si>
    <t>17.2x</t>
  </si>
  <si>
    <t>21.6x</t>
  </si>
  <si>
    <t>23.3x</t>
  </si>
  <si>
    <t>24.0x</t>
  </si>
  <si>
    <t>22.6x</t>
  </si>
  <si>
    <t>27.6x</t>
  </si>
  <si>
    <t>26.0x</t>
  </si>
  <si>
    <t>EV / LTM EBITDA - CAPEX</t>
  </si>
  <si>
    <t>EV / Free Cash Flow</t>
  </si>
  <si>
    <t>29.1x</t>
  </si>
  <si>
    <t>22.0x</t>
  </si>
  <si>
    <t>19.2x</t>
  </si>
  <si>
    <t>22.8x</t>
  </si>
  <si>
    <t>27.7x</t>
  </si>
  <si>
    <t>26.1x</t>
  </si>
  <si>
    <t>26.9x</t>
  </si>
  <si>
    <t>34.4x</t>
  </si>
  <si>
    <t>38.2x</t>
  </si>
  <si>
    <t>EV / Invested Capital</t>
  </si>
  <si>
    <t>0.9x</t>
  </si>
  <si>
    <t>0.8x</t>
  </si>
  <si>
    <t>1.0x</t>
  </si>
  <si>
    <t>EV / Revenue</t>
  </si>
  <si>
    <t>11.6x</t>
  </si>
  <si>
    <t>11.7x</t>
  </si>
  <si>
    <t>9.9x</t>
  </si>
  <si>
    <t>9.7x</t>
  </si>
  <si>
    <t>10.8x</t>
  </si>
  <si>
    <t>12.2x</t>
  </si>
  <si>
    <t>12.7x</t>
  </si>
  <si>
    <t>12.1x</t>
  </si>
  <si>
    <t>14.6x</t>
  </si>
  <si>
    <t>13.6x</t>
  </si>
  <si>
    <t>P/E Ratio</t>
  </si>
  <si>
    <t>20.1x</t>
  </si>
  <si>
    <t>5.8x</t>
  </si>
  <si>
    <t>10.0x</t>
  </si>
  <si>
    <t>7.6x</t>
  </si>
  <si>
    <t>8.9x</t>
  </si>
  <si>
    <t>2.9x</t>
  </si>
  <si>
    <t>9.5x</t>
  </si>
  <si>
    <t>4.2x</t>
  </si>
  <si>
    <t>Price/Book</t>
  </si>
  <si>
    <t>0.7x</t>
  </si>
  <si>
    <t>0.6x</t>
  </si>
  <si>
    <t>0.5x</t>
  </si>
  <si>
    <t>Price / Operating Cash Flow</t>
  </si>
  <si>
    <t>23.7x</t>
  </si>
  <si>
    <t>15.9x</t>
  </si>
  <si>
    <t>9.6x</t>
  </si>
  <si>
    <t>9.8x</t>
  </si>
  <si>
    <t>10.6x</t>
  </si>
  <si>
    <t>14.2x</t>
  </si>
  <si>
    <t>15.5x</t>
  </si>
  <si>
    <t>18.8x</t>
  </si>
  <si>
    <t>28.9x</t>
  </si>
  <si>
    <t>23.0x</t>
  </si>
  <si>
    <t>Price / LTM Sales</t>
  </si>
  <si>
    <t>4.9x</t>
  </si>
  <si>
    <t>3.3x</t>
  </si>
  <si>
    <t>2.7x</t>
  </si>
  <si>
    <t>3.2x</t>
  </si>
  <si>
    <t>3.8x</t>
  </si>
  <si>
    <t>4.5x</t>
  </si>
  <si>
    <t>6.3x</t>
  </si>
  <si>
    <t>5.6x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</si>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</sst>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8E7CFB0B-73D8-BA4D-8D9E-AABA459FAE1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>
        <v>384</v>
      </c>
      <c r="J12" s="3">
        <v>70</v>
      </c>
      <c r="K12" s="3" t="s">
        <v>31</v>
      </c>
      <c r="L12" s="3" t="s">
        <v>32</v>
      </c>
      <c r="M12" s="3" t="s">
        <v>33</v>
      </c>
    </row>
    <row r="13" spans="3:13" ht="12.75" x14ac:dyDescent="0.2">
      <c r="C13" s="3" t="s">
        <v>34</v>
      </c>
      <c r="D13" s="3" t="s">
        <v>35</v>
      </c>
      <c r="E13" s="3" t="s">
        <v>35</v>
      </c>
      <c r="F13" s="3" t="s">
        <v>35</v>
      </c>
      <c r="G13" s="3" t="s">
        <v>35</v>
      </c>
      <c r="H13" s="3" t="s">
        <v>35</v>
      </c>
      <c r="I13" s="3" t="s">
        <v>35</v>
      </c>
      <c r="J13" s="3" t="s">
        <v>35</v>
      </c>
      <c r="K13" s="3" t="s">
        <v>35</v>
      </c>
      <c r="L13" s="3" t="s">
        <v>35</v>
      </c>
      <c r="M13" s="3" t="s">
        <v>35</v>
      </c>
    </row>
    <row r="14" spans="3:13" ht="12.75" x14ac:dyDescent="0.2">
      <c r="C14" s="3" t="s">
        <v>36</v>
      </c>
      <c r="D14" s="3">
        <v>334</v>
      </c>
      <c r="E14" s="3">
        <v>248</v>
      </c>
      <c r="F14" s="3">
        <v>450</v>
      </c>
      <c r="G14" s="3">
        <v>740</v>
      </c>
      <c r="H14" s="3">
        <v>697</v>
      </c>
      <c r="I14" s="3">
        <v>627</v>
      </c>
      <c r="J14" s="3">
        <v>887</v>
      </c>
      <c r="K14" s="3">
        <v>779</v>
      </c>
      <c r="L14" s="3">
        <v>772</v>
      </c>
      <c r="M14" s="3">
        <v>848</v>
      </c>
    </row>
    <row r="15" spans="3:13" ht="12.75" x14ac:dyDescent="0.2">
      <c r="C15" s="3" t="s">
        <v>37</v>
      </c>
      <c r="D15" s="3">
        <v>306</v>
      </c>
      <c r="E15" s="3">
        <v>455</v>
      </c>
      <c r="F15" s="3">
        <v>461</v>
      </c>
      <c r="G15" s="3">
        <v>338</v>
      </c>
      <c r="H15" s="3">
        <v>244</v>
      </c>
      <c r="I15" s="3">
        <v>684</v>
      </c>
      <c r="J15" s="3">
        <v>963</v>
      </c>
      <c r="K15" s="3">
        <v>994</v>
      </c>
      <c r="L15" s="3" t="s">
        <v>38</v>
      </c>
      <c r="M15" s="3" t="s">
        <v>39</v>
      </c>
    </row>
    <row r="16" spans="3:13" ht="12.75" x14ac:dyDescent="0.2">
      <c r="C16" s="3" t="s">
        <v>40</v>
      </c>
      <c r="D16" s="3" t="s">
        <v>35</v>
      </c>
      <c r="E16" s="3" t="s">
        <v>35</v>
      </c>
      <c r="F16" s="3" t="s">
        <v>35</v>
      </c>
      <c r="G16" s="3" t="s">
        <v>35</v>
      </c>
      <c r="H16" s="3" t="s">
        <v>35</v>
      </c>
      <c r="I16" s="3" t="s">
        <v>35</v>
      </c>
      <c r="J16" s="3" t="s">
        <v>35</v>
      </c>
      <c r="K16" s="3" t="s">
        <v>35</v>
      </c>
      <c r="L16" s="3" t="s">
        <v>35</v>
      </c>
      <c r="M16" s="3" t="s">
        <v>35</v>
      </c>
    </row>
    <row r="17" spans="3:13" ht="12.75" x14ac:dyDescent="0.2">
      <c r="C17" s="3" t="s">
        <v>41</v>
      </c>
      <c r="D17" s="3" t="s">
        <v>42</v>
      </c>
      <c r="E17" s="3" t="s">
        <v>43</v>
      </c>
      <c r="F17" s="3" t="s">
        <v>44</v>
      </c>
      <c r="G17" s="3" t="s">
        <v>45</v>
      </c>
      <c r="H17" s="3" t="s">
        <v>46</v>
      </c>
      <c r="I17" s="3" t="s">
        <v>47</v>
      </c>
      <c r="J17" s="3" t="s">
        <v>48</v>
      </c>
      <c r="K17" s="3" t="s">
        <v>49</v>
      </c>
      <c r="L17" s="3" t="s">
        <v>50</v>
      </c>
      <c r="M17" s="3" t="s">
        <v>51</v>
      </c>
    </row>
    <row r="18" spans="3:13" ht="12.75" x14ac:dyDescent="0.2">
      <c r="C18" s="3" t="s">
        <v>52</v>
      </c>
      <c r="D18" s="3" t="s">
        <v>53</v>
      </c>
      <c r="E18" s="3" t="s">
        <v>54</v>
      </c>
      <c r="F18" s="3" t="s">
        <v>55</v>
      </c>
      <c r="G18" s="3" t="s">
        <v>56</v>
      </c>
      <c r="H18" s="3" t="s">
        <v>57</v>
      </c>
      <c r="I18" s="3" t="s">
        <v>58</v>
      </c>
      <c r="J18" s="3" t="s">
        <v>59</v>
      </c>
      <c r="K18" s="3" t="s">
        <v>60</v>
      </c>
      <c r="L18" s="3" t="s">
        <v>61</v>
      </c>
      <c r="M18" s="3" t="s">
        <v>62</v>
      </c>
    </row>
    <row r="19" spans="3:13" ht="12.75" x14ac:dyDescent="0.2"/>
    <row r="20" spans="3:13" ht="12.75" x14ac:dyDescent="0.2">
      <c r="C20" s="3" t="s">
        <v>63</v>
      </c>
      <c r="D20" s="3" t="s">
        <v>64</v>
      </c>
      <c r="E20" s="3" t="s">
        <v>65</v>
      </c>
      <c r="F20" s="3" t="s">
        <v>66</v>
      </c>
      <c r="G20" s="3" t="s">
        <v>67</v>
      </c>
      <c r="H20" s="3" t="s">
        <v>68</v>
      </c>
      <c r="I20" s="3" t="s">
        <v>69</v>
      </c>
      <c r="J20" s="3" t="s">
        <v>70</v>
      </c>
      <c r="K20" s="3" t="s">
        <v>71</v>
      </c>
      <c r="L20" s="3" t="s">
        <v>72</v>
      </c>
      <c r="M20" s="3" t="s">
        <v>73</v>
      </c>
    </row>
    <row r="21" spans="3:13" ht="12.75" x14ac:dyDescent="0.2">
      <c r="C21" s="3" t="s">
        <v>74</v>
      </c>
      <c r="D21" s="3" t="s">
        <v>35</v>
      </c>
      <c r="E21" s="3" t="s">
        <v>35</v>
      </c>
      <c r="F21" s="3" t="s">
        <v>35</v>
      </c>
      <c r="G21" s="3" t="s">
        <v>35</v>
      </c>
      <c r="H21" s="3" t="s">
        <v>35</v>
      </c>
      <c r="I21" s="3" t="s">
        <v>35</v>
      </c>
      <c r="J21" s="3" t="s">
        <v>35</v>
      </c>
      <c r="K21" s="3" t="s">
        <v>35</v>
      </c>
      <c r="L21" s="3" t="s">
        <v>35</v>
      </c>
      <c r="M21" s="3" t="s">
        <v>35</v>
      </c>
    </row>
    <row r="22" spans="3:13" ht="12.75" x14ac:dyDescent="0.2">
      <c r="C22" s="3" t="s">
        <v>75</v>
      </c>
      <c r="D22" s="3" t="s">
        <v>35</v>
      </c>
      <c r="E22" s="3" t="s">
        <v>35</v>
      </c>
      <c r="F22" s="3">
        <v>272</v>
      </c>
      <c r="G22" s="3">
        <v>423</v>
      </c>
      <c r="H22" s="3">
        <v>564</v>
      </c>
      <c r="I22" s="3">
        <v>143</v>
      </c>
      <c r="J22" s="3" t="s">
        <v>76</v>
      </c>
      <c r="K22" s="3" t="s">
        <v>77</v>
      </c>
      <c r="L22" s="3" t="s">
        <v>78</v>
      </c>
      <c r="M22" s="3" t="s">
        <v>79</v>
      </c>
    </row>
    <row r="23" spans="3:13" ht="12.75" x14ac:dyDescent="0.2">
      <c r="C23" s="3" t="s">
        <v>80</v>
      </c>
      <c r="D23" s="3" t="s">
        <v>35</v>
      </c>
      <c r="E23" s="3" t="s">
        <v>35</v>
      </c>
      <c r="F23" s="3" t="s">
        <v>35</v>
      </c>
      <c r="G23" s="3" t="s">
        <v>35</v>
      </c>
      <c r="H23" s="3" t="s">
        <v>35</v>
      </c>
      <c r="I23" s="3" t="s">
        <v>35</v>
      </c>
      <c r="J23" s="3" t="s">
        <v>35</v>
      </c>
      <c r="K23" s="3" t="s">
        <v>35</v>
      </c>
      <c r="L23" s="3" t="s">
        <v>35</v>
      </c>
      <c r="M23" s="3" t="s">
        <v>35</v>
      </c>
    </row>
    <row r="24" spans="3:13" ht="12.75" x14ac:dyDescent="0.2">
      <c r="C24" s="3" t="s">
        <v>81</v>
      </c>
      <c r="D24" s="3" t="s">
        <v>35</v>
      </c>
      <c r="E24" s="3" t="s">
        <v>35</v>
      </c>
      <c r="F24" s="3" t="s">
        <v>35</v>
      </c>
      <c r="G24" s="3" t="s">
        <v>35</v>
      </c>
      <c r="H24" s="3" t="s">
        <v>35</v>
      </c>
      <c r="I24" s="3" t="s">
        <v>35</v>
      </c>
      <c r="J24" s="3" t="s">
        <v>35</v>
      </c>
      <c r="K24" s="3" t="s">
        <v>35</v>
      </c>
      <c r="L24" s="3" t="s">
        <v>35</v>
      </c>
      <c r="M24" s="3" t="s">
        <v>35</v>
      </c>
    </row>
    <row r="25" spans="3:13" ht="12.75" x14ac:dyDescent="0.2">
      <c r="C25" s="3" t="s">
        <v>82</v>
      </c>
      <c r="D25" s="3" t="s">
        <v>35</v>
      </c>
      <c r="E25" s="3" t="s">
        <v>35</v>
      </c>
      <c r="F25" s="3">
        <v>272</v>
      </c>
      <c r="G25" s="3">
        <v>423</v>
      </c>
      <c r="H25" s="3">
        <v>564</v>
      </c>
      <c r="I25" s="3">
        <v>143</v>
      </c>
      <c r="J25" s="3" t="s">
        <v>76</v>
      </c>
      <c r="K25" s="3" t="s">
        <v>77</v>
      </c>
      <c r="L25" s="3" t="s">
        <v>78</v>
      </c>
      <c r="M25" s="3" t="s">
        <v>79</v>
      </c>
    </row>
    <row r="26" spans="3:13" ht="12.75" x14ac:dyDescent="0.2">
      <c r="C26" s="3" t="s">
        <v>83</v>
      </c>
      <c r="D26" s="3" t="s">
        <v>84</v>
      </c>
      <c r="E26" s="3" t="s">
        <v>84</v>
      </c>
      <c r="F26" s="3" t="s">
        <v>85</v>
      </c>
      <c r="G26" s="3" t="s">
        <v>86</v>
      </c>
      <c r="H26" s="3">
        <v>-564</v>
      </c>
      <c r="I26" s="3">
        <v>-143</v>
      </c>
      <c r="J26" s="3" t="s">
        <v>87</v>
      </c>
      <c r="K26" s="3" t="s">
        <v>88</v>
      </c>
      <c r="L26" s="3" t="s">
        <v>89</v>
      </c>
      <c r="M26" s="3" t="s">
        <v>90</v>
      </c>
    </row>
    <row r="27" spans="3:13" ht="12.75" x14ac:dyDescent="0.2">
      <c r="C27" s="3" t="s">
        <v>91</v>
      </c>
      <c r="D27" s="3" t="s">
        <v>92</v>
      </c>
      <c r="E27" s="3" t="s">
        <v>93</v>
      </c>
      <c r="F27" s="3" t="s">
        <v>94</v>
      </c>
      <c r="G27" s="3" t="s">
        <v>95</v>
      </c>
      <c r="H27" s="3" t="s">
        <v>96</v>
      </c>
      <c r="I27" s="3" t="s">
        <v>97</v>
      </c>
      <c r="J27" s="3" t="s">
        <v>98</v>
      </c>
      <c r="K27" s="3" t="s">
        <v>99</v>
      </c>
      <c r="L27" s="3" t="s">
        <v>100</v>
      </c>
      <c r="M27" s="3" t="s">
        <v>101</v>
      </c>
    </row>
    <row r="28" spans="3:13" ht="12.75" x14ac:dyDescent="0.2"/>
    <row r="29" spans="3:13" ht="12.75" x14ac:dyDescent="0.2">
      <c r="C29" s="3" t="s">
        <v>102</v>
      </c>
      <c r="D29" s="3" t="s">
        <v>103</v>
      </c>
      <c r="E29" s="3" t="s">
        <v>104</v>
      </c>
      <c r="F29" s="3" t="s">
        <v>105</v>
      </c>
      <c r="G29" s="3" t="s">
        <v>106</v>
      </c>
      <c r="H29" s="3" t="s">
        <v>107</v>
      </c>
      <c r="I29" s="3" t="s">
        <v>108</v>
      </c>
      <c r="J29" s="3" t="s">
        <v>109</v>
      </c>
      <c r="K29" s="3" t="s">
        <v>110</v>
      </c>
      <c r="L29" s="3" t="s">
        <v>111</v>
      </c>
      <c r="M29" s="3" t="s">
        <v>112</v>
      </c>
    </row>
    <row r="30" spans="3:13" ht="12.75" x14ac:dyDescent="0.2">
      <c r="C30" s="3" t="s">
        <v>113</v>
      </c>
      <c r="D30" s="3" t="s">
        <v>35</v>
      </c>
      <c r="E30" s="3" t="s">
        <v>35</v>
      </c>
      <c r="F30" s="3" t="s">
        <v>35</v>
      </c>
      <c r="G30" s="3" t="s">
        <v>35</v>
      </c>
      <c r="H30" s="3" t="s">
        <v>35</v>
      </c>
      <c r="I30" s="3" t="s">
        <v>35</v>
      </c>
      <c r="J30" s="3" t="s">
        <v>35</v>
      </c>
      <c r="K30" s="3" t="s">
        <v>35</v>
      </c>
      <c r="L30" s="3" t="s">
        <v>35</v>
      </c>
      <c r="M30" s="3" t="s">
        <v>35</v>
      </c>
    </row>
    <row r="31" spans="3:13" ht="12.75" x14ac:dyDescent="0.2">
      <c r="C31" s="3" t="s">
        <v>114</v>
      </c>
      <c r="D31" s="3" t="s">
        <v>115</v>
      </c>
      <c r="E31" s="3" t="s">
        <v>116</v>
      </c>
      <c r="F31" s="3" t="s">
        <v>117</v>
      </c>
      <c r="G31" s="3" t="s">
        <v>118</v>
      </c>
      <c r="H31" s="3" t="s">
        <v>35</v>
      </c>
      <c r="I31" s="3" t="s">
        <v>119</v>
      </c>
      <c r="J31" s="3" t="s">
        <v>120</v>
      </c>
      <c r="K31" s="3" t="s">
        <v>35</v>
      </c>
      <c r="L31" s="3" t="s">
        <v>35</v>
      </c>
      <c r="M31" s="3" t="s">
        <v>35</v>
      </c>
    </row>
    <row r="32" spans="3:13" ht="12.75" x14ac:dyDescent="0.2">
      <c r="C32" s="3" t="s">
        <v>121</v>
      </c>
      <c r="D32" s="3" t="s">
        <v>122</v>
      </c>
      <c r="E32" s="3" t="s">
        <v>123</v>
      </c>
      <c r="F32" s="3" t="s">
        <v>124</v>
      </c>
      <c r="G32" s="3" t="s">
        <v>125</v>
      </c>
      <c r="H32" s="3" t="s">
        <v>126</v>
      </c>
      <c r="I32" s="3" t="s">
        <v>127</v>
      </c>
      <c r="J32" s="3" t="s">
        <v>128</v>
      </c>
      <c r="K32" s="3" t="s">
        <v>129</v>
      </c>
      <c r="L32" s="3" t="s">
        <v>130</v>
      </c>
      <c r="M32" s="3" t="s">
        <v>131</v>
      </c>
    </row>
    <row r="33" spans="3:13" ht="12.75" x14ac:dyDescent="0.2">
      <c r="C33" s="3" t="s">
        <v>132</v>
      </c>
      <c r="D33" s="3" t="s">
        <v>35</v>
      </c>
      <c r="E33" s="3" t="s">
        <v>35</v>
      </c>
      <c r="F33" s="3" t="s">
        <v>35</v>
      </c>
      <c r="G33" s="3" t="s">
        <v>35</v>
      </c>
      <c r="H33" s="3" t="s">
        <v>35</v>
      </c>
      <c r="I33" s="3" t="s">
        <v>35</v>
      </c>
      <c r="J33" s="3" t="s">
        <v>35</v>
      </c>
      <c r="K33" s="3" t="s">
        <v>35</v>
      </c>
      <c r="L33" s="3" t="s">
        <v>35</v>
      </c>
      <c r="M33" s="3" t="s">
        <v>35</v>
      </c>
    </row>
    <row r="34" spans="3:13" ht="12.75" x14ac:dyDescent="0.2">
      <c r="C34" s="3" t="s">
        <v>133</v>
      </c>
      <c r="D34" s="3" t="s">
        <v>134</v>
      </c>
      <c r="E34" s="3" t="s">
        <v>135</v>
      </c>
      <c r="F34" s="3" t="s">
        <v>136</v>
      </c>
      <c r="G34" s="3" t="s">
        <v>137</v>
      </c>
      <c r="H34" s="3" t="s">
        <v>138</v>
      </c>
      <c r="I34" s="3" t="s">
        <v>139</v>
      </c>
      <c r="J34" s="3" t="s">
        <v>140</v>
      </c>
      <c r="K34" s="3" t="s">
        <v>141</v>
      </c>
      <c r="L34" s="3" t="s">
        <v>142</v>
      </c>
      <c r="M34" s="3" t="s">
        <v>143</v>
      </c>
    </row>
    <row r="35" spans="3:13" ht="12.75" x14ac:dyDescent="0.2">
      <c r="C35" s="3" t="s">
        <v>144</v>
      </c>
      <c r="D35" s="3" t="s">
        <v>145</v>
      </c>
      <c r="E35" s="3" t="s">
        <v>146</v>
      </c>
      <c r="F35" s="3" t="s">
        <v>147</v>
      </c>
      <c r="G35" s="3" t="s">
        <v>148</v>
      </c>
      <c r="H35" s="3" t="s">
        <v>149</v>
      </c>
      <c r="I35" s="3" t="s">
        <v>150</v>
      </c>
      <c r="J35" s="3" t="s">
        <v>151</v>
      </c>
      <c r="K35" s="3" t="s">
        <v>152</v>
      </c>
      <c r="L35" s="3" t="s">
        <v>153</v>
      </c>
      <c r="M35" s="3" t="s">
        <v>154</v>
      </c>
    </row>
    <row r="36" spans="3:13" ht="12.75" x14ac:dyDescent="0.2"/>
    <row r="37" spans="3:13" ht="12.75" x14ac:dyDescent="0.2">
      <c r="C37" s="3" t="s">
        <v>155</v>
      </c>
      <c r="D37" s="3" t="s">
        <v>156</v>
      </c>
      <c r="E37" s="3" t="s">
        <v>157</v>
      </c>
      <c r="F37" s="3" t="s">
        <v>158</v>
      </c>
      <c r="G37" s="3" t="s">
        <v>159</v>
      </c>
      <c r="H37" s="3" t="s">
        <v>160</v>
      </c>
      <c r="I37" s="3" t="s">
        <v>161</v>
      </c>
      <c r="J37" s="3" t="s">
        <v>162</v>
      </c>
      <c r="K37" s="3" t="s">
        <v>163</v>
      </c>
      <c r="L37" s="3" t="s">
        <v>164</v>
      </c>
      <c r="M37" s="3" t="s">
        <v>165</v>
      </c>
    </row>
    <row r="38" spans="3:13" ht="12.75" x14ac:dyDescent="0.2">
      <c r="C38" s="3" t="s">
        <v>166</v>
      </c>
      <c r="D38" s="3" t="s">
        <v>35</v>
      </c>
      <c r="E38" s="3" t="s">
        <v>35</v>
      </c>
      <c r="F38" s="3" t="s">
        <v>35</v>
      </c>
      <c r="G38" s="3" t="s">
        <v>35</v>
      </c>
      <c r="H38" s="3" t="s">
        <v>35</v>
      </c>
      <c r="I38" s="3" t="s">
        <v>35</v>
      </c>
      <c r="J38" s="3" t="s">
        <v>35</v>
      </c>
      <c r="K38" s="3" t="s">
        <v>35</v>
      </c>
      <c r="L38" s="3" t="s">
        <v>35</v>
      </c>
      <c r="M38" s="3" t="s">
        <v>35</v>
      </c>
    </row>
    <row r="39" spans="3:13" ht="12.75" x14ac:dyDescent="0.2">
      <c r="C39" s="3" t="s">
        <v>167</v>
      </c>
      <c r="D39" s="3" t="s">
        <v>168</v>
      </c>
      <c r="E39" s="3" t="s">
        <v>169</v>
      </c>
      <c r="F39" s="3" t="s">
        <v>170</v>
      </c>
      <c r="G39" s="3" t="s">
        <v>171</v>
      </c>
      <c r="H39" s="3" t="s">
        <v>172</v>
      </c>
      <c r="I39" s="3" t="s">
        <v>173</v>
      </c>
      <c r="J39" s="3" t="s">
        <v>174</v>
      </c>
      <c r="K39" s="3" t="s">
        <v>175</v>
      </c>
      <c r="L39" s="3" t="s">
        <v>176</v>
      </c>
      <c r="M39" s="3" t="s">
        <v>177</v>
      </c>
    </row>
    <row r="40" spans="3:13" ht="12.75" x14ac:dyDescent="0.2">
      <c r="C40" s="3" t="s">
        <v>178</v>
      </c>
      <c r="D40" s="3" t="s">
        <v>179</v>
      </c>
      <c r="E40" s="3" t="s">
        <v>180</v>
      </c>
      <c r="F40" s="3" t="s">
        <v>181</v>
      </c>
      <c r="G40" s="3" t="s">
        <v>182</v>
      </c>
      <c r="H40" s="3" t="s">
        <v>183</v>
      </c>
      <c r="I40" s="3" t="s">
        <v>184</v>
      </c>
      <c r="J40" s="3" t="s">
        <v>185</v>
      </c>
      <c r="K40" s="3" t="s">
        <v>186</v>
      </c>
      <c r="L40" s="3" t="s">
        <v>187</v>
      </c>
      <c r="M40" s="3" t="s">
        <v>188</v>
      </c>
    </row>
    <row r="41" spans="3:13" ht="12.75" x14ac:dyDescent="0.2"/>
    <row r="42" spans="3:13" ht="12.75" x14ac:dyDescent="0.2">
      <c r="C42" s="3" t="s">
        <v>189</v>
      </c>
      <c r="D42" s="3" t="s">
        <v>190</v>
      </c>
      <c r="E42" s="3" t="s">
        <v>191</v>
      </c>
      <c r="F42" s="3" t="s">
        <v>192</v>
      </c>
      <c r="G42" s="3" t="s">
        <v>193</v>
      </c>
      <c r="H42" s="3" t="s">
        <v>194</v>
      </c>
      <c r="I42" s="3" t="s">
        <v>195</v>
      </c>
      <c r="J42" s="3" t="s">
        <v>196</v>
      </c>
      <c r="K42" s="3" t="s">
        <v>197</v>
      </c>
      <c r="L42" s="3" t="s">
        <v>198</v>
      </c>
      <c r="M42" s="3" t="s">
        <v>199</v>
      </c>
    </row>
    <row r="43" spans="3:13" ht="12.75" x14ac:dyDescent="0.2">
      <c r="C43" s="3" t="s">
        <v>200</v>
      </c>
      <c r="D43" s="3" t="s">
        <v>201</v>
      </c>
      <c r="E43" s="3" t="s">
        <v>202</v>
      </c>
      <c r="F43" s="3" t="s">
        <v>202</v>
      </c>
      <c r="G43" s="3" t="s">
        <v>202</v>
      </c>
      <c r="H43" s="3" t="s">
        <v>203</v>
      </c>
      <c r="I43" s="3" t="s">
        <v>203</v>
      </c>
      <c r="J43" s="3" t="s">
        <v>35</v>
      </c>
      <c r="K43" s="3" t="s">
        <v>35</v>
      </c>
      <c r="L43" s="3" t="s">
        <v>35</v>
      </c>
      <c r="M43" s="3" t="s">
        <v>35</v>
      </c>
    </row>
    <row r="44" spans="3:13" ht="12.75" x14ac:dyDescent="0.2">
      <c r="C44" s="3" t="s">
        <v>204</v>
      </c>
      <c r="D44" s="3" t="s">
        <v>205</v>
      </c>
      <c r="E44" s="3" t="s">
        <v>206</v>
      </c>
      <c r="F44" s="3" t="s">
        <v>207</v>
      </c>
      <c r="G44" s="3" t="s">
        <v>208</v>
      </c>
      <c r="H44" s="3" t="s">
        <v>209</v>
      </c>
      <c r="I44" s="3" t="s">
        <v>210</v>
      </c>
      <c r="J44" s="3" t="s">
        <v>211</v>
      </c>
      <c r="K44" s="3" t="s">
        <v>212</v>
      </c>
      <c r="L44" s="3" t="s">
        <v>213</v>
      </c>
      <c r="M44" s="3" t="s">
        <v>214</v>
      </c>
    </row>
    <row r="45" spans="3:13" ht="12.75" x14ac:dyDescent="0.2">
      <c r="C45" s="3" t="s">
        <v>215</v>
      </c>
      <c r="D45" s="3" t="s">
        <v>35</v>
      </c>
      <c r="E45" s="3" t="s">
        <v>35</v>
      </c>
      <c r="F45" s="3" t="s">
        <v>35</v>
      </c>
      <c r="G45" s="3" t="s">
        <v>35</v>
      </c>
      <c r="H45" s="3" t="s">
        <v>35</v>
      </c>
      <c r="I45" s="3" t="s">
        <v>35</v>
      </c>
      <c r="J45" s="3" t="s">
        <v>35</v>
      </c>
      <c r="K45" s="3" t="s">
        <v>35</v>
      </c>
      <c r="L45" s="3" t="s">
        <v>35</v>
      </c>
      <c r="M45" s="3" t="s">
        <v>35</v>
      </c>
    </row>
    <row r="46" spans="3:13" ht="12.75" x14ac:dyDescent="0.2">
      <c r="C46" s="3" t="s">
        <v>216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</row>
    <row r="47" spans="3:13" ht="12.75" x14ac:dyDescent="0.2">
      <c r="C47" s="3" t="s">
        <v>217</v>
      </c>
      <c r="D47" s="3" t="s">
        <v>218</v>
      </c>
      <c r="E47" s="3" t="s">
        <v>219</v>
      </c>
      <c r="F47" s="3" t="s">
        <v>220</v>
      </c>
      <c r="G47" s="3" t="s">
        <v>221</v>
      </c>
      <c r="H47" s="3" t="s">
        <v>222</v>
      </c>
      <c r="I47" s="3" t="s">
        <v>223</v>
      </c>
      <c r="J47" s="3" t="s">
        <v>224</v>
      </c>
      <c r="K47" s="3" t="s">
        <v>225</v>
      </c>
      <c r="L47" s="3" t="s">
        <v>226</v>
      </c>
      <c r="M47" s="3" t="s">
        <v>227</v>
      </c>
    </row>
    <row r="48" spans="3:13" ht="12.75" x14ac:dyDescent="0.2">
      <c r="C48" s="3" t="s">
        <v>228</v>
      </c>
      <c r="D48" s="3" t="s">
        <v>35</v>
      </c>
      <c r="E48" s="3" t="s">
        <v>35</v>
      </c>
      <c r="F48" s="3" t="s">
        <v>35</v>
      </c>
      <c r="G48" s="3" t="s">
        <v>35</v>
      </c>
      <c r="H48" s="3" t="s">
        <v>35</v>
      </c>
      <c r="I48" s="3" t="s">
        <v>35</v>
      </c>
      <c r="J48" s="3" t="s">
        <v>35</v>
      </c>
      <c r="K48" s="3" t="s">
        <v>35</v>
      </c>
      <c r="L48" s="3" t="s">
        <v>35</v>
      </c>
      <c r="M48" s="3" t="s">
        <v>35</v>
      </c>
    </row>
    <row r="49" spans="3:13" ht="12.75" x14ac:dyDescent="0.2">
      <c r="C49" s="3" t="s">
        <v>229</v>
      </c>
      <c r="D49" s="3" t="s">
        <v>35</v>
      </c>
      <c r="E49" s="3" t="s">
        <v>35</v>
      </c>
      <c r="F49" s="3" t="s">
        <v>35</v>
      </c>
      <c r="G49" s="3" t="s">
        <v>35</v>
      </c>
      <c r="H49" s="3" t="s">
        <v>35</v>
      </c>
      <c r="I49" s="3" t="s">
        <v>35</v>
      </c>
      <c r="J49" s="3" t="s">
        <v>35</v>
      </c>
      <c r="K49" s="3" t="s">
        <v>35</v>
      </c>
      <c r="L49" s="3" t="s">
        <v>35</v>
      </c>
      <c r="M49" s="3" t="s">
        <v>35</v>
      </c>
    </row>
    <row r="50" spans="3:13" ht="12.75" x14ac:dyDescent="0.2">
      <c r="C50" s="3" t="s">
        <v>230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231</v>
      </c>
      <c r="D51" s="3" t="s">
        <v>218</v>
      </c>
      <c r="E51" s="3" t="s">
        <v>219</v>
      </c>
      <c r="F51" s="3" t="s">
        <v>220</v>
      </c>
      <c r="G51" s="3" t="s">
        <v>221</v>
      </c>
      <c r="H51" s="3" t="s">
        <v>222</v>
      </c>
      <c r="I51" s="3" t="s">
        <v>223</v>
      </c>
      <c r="J51" s="3" t="s">
        <v>224</v>
      </c>
      <c r="K51" s="3" t="s">
        <v>225</v>
      </c>
      <c r="L51" s="3" t="s">
        <v>226</v>
      </c>
      <c r="M51" s="3" t="s">
        <v>227</v>
      </c>
    </row>
    <row r="52" spans="3:13" ht="12.75" x14ac:dyDescent="0.2"/>
    <row r="53" spans="3:13" ht="12.75" x14ac:dyDescent="0.2">
      <c r="C53" s="3" t="s">
        <v>232</v>
      </c>
      <c r="D53" s="3" t="s">
        <v>92</v>
      </c>
      <c r="E53" s="3" t="s">
        <v>93</v>
      </c>
      <c r="F53" s="3" t="s">
        <v>94</v>
      </c>
      <c r="G53" s="3" t="s">
        <v>95</v>
      </c>
      <c r="H53" s="3" t="s">
        <v>96</v>
      </c>
      <c r="I53" s="3" t="s">
        <v>97</v>
      </c>
      <c r="J53" s="3" t="s">
        <v>98</v>
      </c>
      <c r="K53" s="3" t="s">
        <v>99</v>
      </c>
      <c r="L53" s="3" t="s">
        <v>100</v>
      </c>
      <c r="M53" s="3" t="s">
        <v>101</v>
      </c>
    </row>
    <row r="54" spans="3:13" ht="12.75" x14ac:dyDescent="0.2"/>
    <row r="55" spans="3:13" ht="12.75" x14ac:dyDescent="0.2">
      <c r="C55" s="3" t="s">
        <v>233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>
        <v>384</v>
      </c>
      <c r="J55" s="3">
        <v>70</v>
      </c>
      <c r="K55" s="3" t="s">
        <v>31</v>
      </c>
      <c r="L55" s="3" t="s">
        <v>32</v>
      </c>
      <c r="M55" s="3" t="s">
        <v>33</v>
      </c>
    </row>
    <row r="56" spans="3:13" ht="12.75" x14ac:dyDescent="0.2">
      <c r="C56" s="3" t="s">
        <v>234</v>
      </c>
      <c r="D56" s="3" t="s">
        <v>235</v>
      </c>
      <c r="E56" s="3" t="s">
        <v>236</v>
      </c>
      <c r="F56" s="3" t="s">
        <v>237</v>
      </c>
      <c r="G56" s="3" t="s">
        <v>238</v>
      </c>
      <c r="H56" s="3" t="s">
        <v>239</v>
      </c>
      <c r="I56" s="3" t="s">
        <v>240</v>
      </c>
      <c r="J56" s="3" t="s">
        <v>241</v>
      </c>
      <c r="K56" s="3" t="s">
        <v>242</v>
      </c>
      <c r="L56" s="3" t="s">
        <v>243</v>
      </c>
      <c r="M56" s="3" t="s">
        <v>244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F1210-872C-4D4D-9EFA-05412B686A6C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245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246</v>
      </c>
      <c r="D12" s="3" t="s">
        <v>247</v>
      </c>
      <c r="E12" s="3" t="s">
        <v>248</v>
      </c>
      <c r="F12" s="3" t="s">
        <v>249</v>
      </c>
      <c r="G12" s="3" t="s">
        <v>250</v>
      </c>
      <c r="H12" s="3" t="s">
        <v>251</v>
      </c>
      <c r="I12" s="3" t="s">
        <v>252</v>
      </c>
      <c r="J12" s="3" t="s">
        <v>253</v>
      </c>
      <c r="K12" s="3" t="s">
        <v>254</v>
      </c>
      <c r="L12" s="3" t="s">
        <v>255</v>
      </c>
      <c r="M12" s="3" t="s">
        <v>256</v>
      </c>
    </row>
    <row r="13" spans="3:13" x14ac:dyDescent="0.2">
      <c r="C13" s="3" t="s">
        <v>257</v>
      </c>
      <c r="D13" s="3" t="s">
        <v>258</v>
      </c>
      <c r="E13" s="3" t="s">
        <v>259</v>
      </c>
      <c r="F13" s="3" t="s">
        <v>260</v>
      </c>
      <c r="G13" s="3" t="s">
        <v>261</v>
      </c>
      <c r="H13" s="3" t="s">
        <v>262</v>
      </c>
      <c r="I13" s="3" t="s">
        <v>263</v>
      </c>
      <c r="J13" s="3" t="s">
        <v>264</v>
      </c>
      <c r="K13" s="3" t="s">
        <v>265</v>
      </c>
      <c r="L13" s="3" t="s">
        <v>266</v>
      </c>
      <c r="M13" s="3" t="s">
        <v>267</v>
      </c>
    </row>
    <row r="15" spans="3:13" x14ac:dyDescent="0.2">
      <c r="C15" s="3" t="s">
        <v>268</v>
      </c>
      <c r="D15" s="3" t="s">
        <v>269</v>
      </c>
      <c r="E15" s="3" t="s">
        <v>270</v>
      </c>
      <c r="F15" s="3" t="s">
        <v>271</v>
      </c>
      <c r="G15" s="3" t="s">
        <v>272</v>
      </c>
      <c r="H15" s="3" t="s">
        <v>273</v>
      </c>
      <c r="I15" s="3" t="s">
        <v>274</v>
      </c>
      <c r="J15" s="3" t="s">
        <v>275</v>
      </c>
      <c r="K15" s="3" t="s">
        <v>276</v>
      </c>
      <c r="L15" s="3" t="s">
        <v>277</v>
      </c>
      <c r="M15" s="3" t="s">
        <v>278</v>
      </c>
    </row>
    <row r="16" spans="3:13" x14ac:dyDescent="0.2">
      <c r="C16" s="3" t="s">
        <v>279</v>
      </c>
      <c r="D16" s="3" t="s">
        <v>280</v>
      </c>
      <c r="E16" s="3" t="s">
        <v>281</v>
      </c>
      <c r="F16" s="3" t="s">
        <v>282</v>
      </c>
      <c r="G16" s="3" t="s">
        <v>283</v>
      </c>
      <c r="H16" s="3" t="s">
        <v>284</v>
      </c>
      <c r="I16" s="3" t="s">
        <v>285</v>
      </c>
      <c r="J16" s="3" t="s">
        <v>286</v>
      </c>
      <c r="K16" s="3" t="s">
        <v>287</v>
      </c>
      <c r="L16" s="3" t="s">
        <v>288</v>
      </c>
      <c r="M16" s="3" t="s">
        <v>289</v>
      </c>
    </row>
    <row r="17" spans="3:13" x14ac:dyDescent="0.2">
      <c r="C17" s="3" t="s">
        <v>290</v>
      </c>
      <c r="D17" s="3" t="s">
        <v>291</v>
      </c>
      <c r="E17" s="3" t="s">
        <v>292</v>
      </c>
      <c r="F17" s="3" t="s">
        <v>293</v>
      </c>
      <c r="G17" s="3" t="s">
        <v>294</v>
      </c>
      <c r="H17" s="3" t="s">
        <v>295</v>
      </c>
      <c r="I17" s="3" t="s">
        <v>296</v>
      </c>
      <c r="J17" s="3" t="s">
        <v>297</v>
      </c>
      <c r="K17" s="3" t="s">
        <v>298</v>
      </c>
      <c r="L17" s="3" t="s">
        <v>299</v>
      </c>
      <c r="M17" s="3" t="s">
        <v>300</v>
      </c>
    </row>
    <row r="19" spans="3:13" x14ac:dyDescent="0.2">
      <c r="C19" s="3" t="s">
        <v>301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-555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302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303</v>
      </c>
      <c r="D21" s="3" t="s">
        <v>304</v>
      </c>
      <c r="E21" s="3" t="s">
        <v>305</v>
      </c>
      <c r="F21" s="3" t="s">
        <v>306</v>
      </c>
      <c r="G21" s="3" t="s">
        <v>307</v>
      </c>
      <c r="H21" s="3" t="s">
        <v>308</v>
      </c>
      <c r="I21" s="3" t="s">
        <v>309</v>
      </c>
      <c r="J21" s="3" t="s">
        <v>310</v>
      </c>
      <c r="K21" s="3" t="s">
        <v>311</v>
      </c>
      <c r="L21" s="3" t="s">
        <v>312</v>
      </c>
      <c r="M21" s="3" t="s">
        <v>313</v>
      </c>
    </row>
    <row r="22" spans="3:13" x14ac:dyDescent="0.2">
      <c r="C22" s="3" t="s">
        <v>314</v>
      </c>
      <c r="D22" s="3" t="s">
        <v>315</v>
      </c>
      <c r="E22" s="3" t="s">
        <v>316</v>
      </c>
      <c r="F22" s="3" t="s">
        <v>317</v>
      </c>
      <c r="G22" s="3" t="s">
        <v>318</v>
      </c>
      <c r="H22" s="3" t="s">
        <v>319</v>
      </c>
      <c r="I22" s="3" t="s">
        <v>320</v>
      </c>
      <c r="J22" s="3" t="s">
        <v>321</v>
      </c>
      <c r="K22" s="3" t="s">
        <v>322</v>
      </c>
      <c r="L22" s="3" t="s">
        <v>323</v>
      </c>
      <c r="M22" s="3" t="s">
        <v>324</v>
      </c>
    </row>
    <row r="23" spans="3:13" x14ac:dyDescent="0.2">
      <c r="C23" s="3" t="s">
        <v>325</v>
      </c>
      <c r="D23" s="3" t="s">
        <v>326</v>
      </c>
      <c r="E23" s="3" t="s">
        <v>327</v>
      </c>
      <c r="F23" s="3" t="s">
        <v>328</v>
      </c>
      <c r="G23" s="3" t="s">
        <v>329</v>
      </c>
      <c r="H23" s="3" t="s">
        <v>330</v>
      </c>
      <c r="I23" s="3" t="s">
        <v>331</v>
      </c>
      <c r="J23" s="3" t="s">
        <v>332</v>
      </c>
      <c r="K23" s="3" t="s">
        <v>333</v>
      </c>
      <c r="L23" s="3" t="s">
        <v>334</v>
      </c>
      <c r="M23" s="3" t="s">
        <v>335</v>
      </c>
    </row>
    <row r="24" spans="3:13" x14ac:dyDescent="0.2">
      <c r="C24" s="3" t="s">
        <v>336</v>
      </c>
      <c r="D24" s="3" t="s">
        <v>337</v>
      </c>
      <c r="E24" s="3" t="s">
        <v>338</v>
      </c>
      <c r="F24" s="3" t="s">
        <v>339</v>
      </c>
      <c r="G24" s="3" t="s">
        <v>340</v>
      </c>
      <c r="H24" s="3" t="s">
        <v>341</v>
      </c>
      <c r="I24" s="3" t="s">
        <v>342</v>
      </c>
      <c r="J24" s="3" t="s">
        <v>343</v>
      </c>
      <c r="K24" s="3" t="s">
        <v>344</v>
      </c>
      <c r="L24" s="3" t="s">
        <v>345</v>
      </c>
      <c r="M24" s="3" t="s">
        <v>346</v>
      </c>
    </row>
    <row r="26" spans="3:13" x14ac:dyDescent="0.2">
      <c r="C26" s="3" t="s">
        <v>347</v>
      </c>
      <c r="D26" s="3" t="s">
        <v>348</v>
      </c>
      <c r="E26" s="3" t="s">
        <v>349</v>
      </c>
      <c r="F26" s="3" t="s">
        <v>350</v>
      </c>
      <c r="G26" s="3" t="s">
        <v>351</v>
      </c>
      <c r="H26" s="3" t="s">
        <v>352</v>
      </c>
      <c r="I26" s="3" t="s">
        <v>353</v>
      </c>
      <c r="J26" s="3" t="s">
        <v>354</v>
      </c>
      <c r="K26" s="3" t="s">
        <v>355</v>
      </c>
      <c r="L26" s="3" t="s">
        <v>356</v>
      </c>
      <c r="M26" s="3" t="s">
        <v>357</v>
      </c>
    </row>
    <row r="27" spans="3:13" x14ac:dyDescent="0.2">
      <c r="C27" s="3" t="s">
        <v>358</v>
      </c>
      <c r="D27" s="3" t="s">
        <v>359</v>
      </c>
      <c r="E27" s="3" t="s">
        <v>360</v>
      </c>
      <c r="F27" s="3" t="s">
        <v>361</v>
      </c>
      <c r="G27" s="3" t="s">
        <v>362</v>
      </c>
      <c r="H27" s="3" t="s">
        <v>363</v>
      </c>
      <c r="I27" s="3" t="s">
        <v>364</v>
      </c>
      <c r="J27" s="3" t="s">
        <v>365</v>
      </c>
      <c r="K27" s="3" t="s">
        <v>366</v>
      </c>
      <c r="L27" s="3" t="s">
        <v>367</v>
      </c>
      <c r="M27" s="3" t="s">
        <v>368</v>
      </c>
    </row>
    <row r="28" spans="3:13" x14ac:dyDescent="0.2">
      <c r="C28" s="3" t="s">
        <v>369</v>
      </c>
      <c r="D28" s="3">
        <v>790</v>
      </c>
      <c r="E28" s="3">
        <v>-196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370</v>
      </c>
      <c r="D29" s="3" t="s">
        <v>371</v>
      </c>
      <c r="E29" s="3" t="s">
        <v>372</v>
      </c>
      <c r="F29" s="3" t="s">
        <v>373</v>
      </c>
      <c r="G29" s="3" t="s">
        <v>374</v>
      </c>
      <c r="H29" s="3" t="s">
        <v>375</v>
      </c>
      <c r="I29" s="3" t="s">
        <v>376</v>
      </c>
      <c r="J29" s="3" t="s">
        <v>377</v>
      </c>
      <c r="K29" s="3" t="s">
        <v>378</v>
      </c>
      <c r="L29" s="3" t="s">
        <v>379</v>
      </c>
      <c r="M29" s="3" t="s">
        <v>380</v>
      </c>
    </row>
    <row r="30" spans="3:13" x14ac:dyDescent="0.2">
      <c r="C30" s="3" t="s">
        <v>381</v>
      </c>
      <c r="D30" s="3" t="s">
        <v>382</v>
      </c>
      <c r="E30" s="3" t="s">
        <v>383</v>
      </c>
      <c r="F30" s="3" t="s">
        <v>384</v>
      </c>
      <c r="G30" s="3" t="s">
        <v>385</v>
      </c>
      <c r="H30" s="3" t="s">
        <v>386</v>
      </c>
      <c r="I30" s="3" t="s">
        <v>387</v>
      </c>
      <c r="J30" s="3" t="s">
        <v>388</v>
      </c>
      <c r="K30" s="3" t="s">
        <v>389</v>
      </c>
      <c r="L30" s="3" t="s">
        <v>390</v>
      </c>
      <c r="M30" s="3" t="s">
        <v>391</v>
      </c>
    </row>
    <row r="32" spans="3:13" x14ac:dyDescent="0.2">
      <c r="C32" s="3" t="s">
        <v>392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393</v>
      </c>
      <c r="D33" s="3" t="s">
        <v>382</v>
      </c>
      <c r="E33" s="3" t="s">
        <v>383</v>
      </c>
      <c r="F33" s="3" t="s">
        <v>384</v>
      </c>
      <c r="G33" s="3" t="s">
        <v>385</v>
      </c>
      <c r="H33" s="3" t="s">
        <v>386</v>
      </c>
      <c r="I33" s="3" t="s">
        <v>387</v>
      </c>
      <c r="J33" s="3" t="s">
        <v>388</v>
      </c>
      <c r="K33" s="3" t="s">
        <v>389</v>
      </c>
      <c r="L33" s="3" t="s">
        <v>390</v>
      </c>
      <c r="M33" s="3" t="s">
        <v>391</v>
      </c>
    </row>
    <row r="35" spans="3:13" x14ac:dyDescent="0.2">
      <c r="C35" s="3" t="s">
        <v>394</v>
      </c>
      <c r="D35" s="3">
        <v>-790</v>
      </c>
      <c r="E35" s="3">
        <v>196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395</v>
      </c>
      <c r="D36" s="3" t="s">
        <v>396</v>
      </c>
      <c r="E36" s="3" t="s">
        <v>397</v>
      </c>
      <c r="F36" s="3" t="s">
        <v>384</v>
      </c>
      <c r="G36" s="3" t="s">
        <v>385</v>
      </c>
      <c r="H36" s="3" t="s">
        <v>386</v>
      </c>
      <c r="I36" s="3" t="s">
        <v>387</v>
      </c>
      <c r="J36" s="3" t="s">
        <v>388</v>
      </c>
      <c r="K36" s="3" t="s">
        <v>389</v>
      </c>
      <c r="L36" s="3" t="s">
        <v>390</v>
      </c>
      <c r="M36" s="3" t="s">
        <v>391</v>
      </c>
    </row>
    <row r="38" spans="3:13" x14ac:dyDescent="0.2">
      <c r="C38" s="3" t="s">
        <v>398</v>
      </c>
      <c r="D38" s="3">
        <v>5.97</v>
      </c>
      <c r="E38" s="3">
        <v>6.38</v>
      </c>
      <c r="F38" s="3">
        <v>6.23</v>
      </c>
      <c r="G38" s="3">
        <v>1.79</v>
      </c>
      <c r="H38" s="3">
        <v>10.25</v>
      </c>
      <c r="I38" s="3">
        <v>8.23</v>
      </c>
      <c r="J38" s="3">
        <v>6.41</v>
      </c>
      <c r="K38" s="3">
        <v>7.32</v>
      </c>
      <c r="L38" s="3">
        <v>24.13</v>
      </c>
      <c r="M38" s="3">
        <v>12.9</v>
      </c>
    </row>
    <row r="39" spans="3:13" x14ac:dyDescent="0.2">
      <c r="C39" s="3" t="s">
        <v>399</v>
      </c>
      <c r="D39" s="3">
        <v>5.6</v>
      </c>
      <c r="E39" s="3">
        <v>5.97</v>
      </c>
      <c r="F39" s="3">
        <v>5.84</v>
      </c>
      <c r="G39" s="3">
        <v>1.67</v>
      </c>
      <c r="H39" s="3">
        <v>9.51</v>
      </c>
      <c r="I39" s="3">
        <v>7.62</v>
      </c>
      <c r="J39" s="3">
        <v>6.23</v>
      </c>
      <c r="K39" s="3">
        <v>7.32</v>
      </c>
      <c r="L39" s="3">
        <v>24.13</v>
      </c>
      <c r="M39" s="3">
        <v>12.9</v>
      </c>
    </row>
    <row r="40" spans="3:13" x14ac:dyDescent="0.2">
      <c r="C40" s="3" t="s">
        <v>400</v>
      </c>
      <c r="D40" s="3" t="s">
        <v>401</v>
      </c>
      <c r="E40" s="3" t="s">
        <v>402</v>
      </c>
      <c r="F40" s="3" t="s">
        <v>403</v>
      </c>
      <c r="G40" s="3" t="s">
        <v>404</v>
      </c>
      <c r="H40" s="3" t="s">
        <v>405</v>
      </c>
      <c r="I40" s="3" t="s">
        <v>406</v>
      </c>
      <c r="J40" s="3" t="s">
        <v>407</v>
      </c>
      <c r="K40" s="3" t="s">
        <v>408</v>
      </c>
      <c r="L40" s="3" t="s">
        <v>409</v>
      </c>
      <c r="M40" s="3" t="s">
        <v>410</v>
      </c>
    </row>
    <row r="41" spans="3:13" x14ac:dyDescent="0.2">
      <c r="C41" s="3" t="s">
        <v>411</v>
      </c>
      <c r="D41" s="3" t="s">
        <v>412</v>
      </c>
      <c r="E41" s="3" t="s">
        <v>413</v>
      </c>
      <c r="F41" s="3" t="s">
        <v>414</v>
      </c>
      <c r="G41" s="3" t="s">
        <v>415</v>
      </c>
      <c r="H41" s="3" t="s">
        <v>416</v>
      </c>
      <c r="I41" s="3" t="s">
        <v>417</v>
      </c>
      <c r="J41" s="3" t="s">
        <v>418</v>
      </c>
      <c r="K41" s="3" t="s">
        <v>408</v>
      </c>
      <c r="L41" s="3" t="s">
        <v>409</v>
      </c>
      <c r="M41" s="3" t="s">
        <v>410</v>
      </c>
    </row>
    <row r="43" spans="3:13" x14ac:dyDescent="0.2">
      <c r="C43" s="3" t="s">
        <v>419</v>
      </c>
      <c r="D43" s="3" t="s">
        <v>420</v>
      </c>
      <c r="E43" s="3" t="s">
        <v>421</v>
      </c>
      <c r="F43" s="3" t="s">
        <v>422</v>
      </c>
      <c r="G43" s="3" t="s">
        <v>423</v>
      </c>
      <c r="H43" s="3" t="s">
        <v>424</v>
      </c>
      <c r="I43" s="3" t="s">
        <v>425</v>
      </c>
      <c r="J43" s="3" t="s">
        <v>426</v>
      </c>
      <c r="K43" s="3" t="s">
        <v>427</v>
      </c>
      <c r="L43" s="3" t="s">
        <v>428</v>
      </c>
      <c r="M43" s="3" t="s">
        <v>429</v>
      </c>
    </row>
    <row r="44" spans="3:13" x14ac:dyDescent="0.2">
      <c r="C44" s="3" t="s">
        <v>430</v>
      </c>
      <c r="D44" s="3" t="s">
        <v>431</v>
      </c>
      <c r="E44" s="3" t="s">
        <v>432</v>
      </c>
      <c r="F44" s="3" t="s">
        <v>433</v>
      </c>
      <c r="G44" s="3" t="s">
        <v>434</v>
      </c>
      <c r="H44" s="3" t="s">
        <v>435</v>
      </c>
      <c r="I44" s="3" t="s">
        <v>436</v>
      </c>
      <c r="J44" s="3" t="s">
        <v>437</v>
      </c>
      <c r="K44" s="3" t="s">
        <v>438</v>
      </c>
      <c r="L44" s="3" t="s">
        <v>439</v>
      </c>
      <c r="M44" s="3" t="s">
        <v>440</v>
      </c>
    </row>
    <row r="46" spans="3:13" x14ac:dyDescent="0.2">
      <c r="C46" s="3" t="s">
        <v>441</v>
      </c>
      <c r="D46" s="3" t="s">
        <v>247</v>
      </c>
      <c r="E46" s="3" t="s">
        <v>248</v>
      </c>
      <c r="F46" s="3" t="s">
        <v>249</v>
      </c>
      <c r="G46" s="3" t="s">
        <v>250</v>
      </c>
      <c r="H46" s="3" t="s">
        <v>251</v>
      </c>
      <c r="I46" s="3" t="s">
        <v>252</v>
      </c>
      <c r="J46" s="3" t="s">
        <v>253</v>
      </c>
      <c r="K46" s="3" t="s">
        <v>254</v>
      </c>
      <c r="L46" s="3" t="s">
        <v>255</v>
      </c>
      <c r="M46" s="3" t="s">
        <v>256</v>
      </c>
    </row>
    <row r="47" spans="3:13" x14ac:dyDescent="0.2">
      <c r="C47" s="3" t="s">
        <v>442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443</v>
      </c>
      <c r="D48" s="3" t="s">
        <v>431</v>
      </c>
      <c r="E48" s="3" t="s">
        <v>432</v>
      </c>
      <c r="F48" s="3" t="s">
        <v>433</v>
      </c>
      <c r="G48" s="3" t="s">
        <v>434</v>
      </c>
      <c r="H48" s="3" t="s">
        <v>435</v>
      </c>
      <c r="I48" s="3" t="s">
        <v>436</v>
      </c>
      <c r="J48" s="3" t="s">
        <v>437</v>
      </c>
      <c r="K48" s="3" t="s">
        <v>438</v>
      </c>
      <c r="L48" s="3" t="s">
        <v>439</v>
      </c>
      <c r="M48" s="3" t="s">
        <v>440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9510B-0F54-4364-9406-6410E0D8F4B6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444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393</v>
      </c>
      <c r="D12" s="3" t="s">
        <v>382</v>
      </c>
      <c r="E12" s="3" t="s">
        <v>383</v>
      </c>
      <c r="F12" s="3" t="s">
        <v>384</v>
      </c>
      <c r="G12" s="3" t="s">
        <v>385</v>
      </c>
      <c r="H12" s="3" t="s">
        <v>386</v>
      </c>
      <c r="I12" s="3" t="s">
        <v>387</v>
      </c>
      <c r="J12" s="3" t="s">
        <v>388</v>
      </c>
      <c r="K12" s="3" t="s">
        <v>389</v>
      </c>
      <c r="L12" s="3" t="s">
        <v>390</v>
      </c>
      <c r="M12" s="3" t="s">
        <v>391</v>
      </c>
    </row>
    <row r="13" spans="3:13" x14ac:dyDescent="0.2">
      <c r="C13" s="3" t="s">
        <v>445</v>
      </c>
      <c r="D13" s="3">
        <v>308</v>
      </c>
      <c r="E13" s="3">
        <v>375</v>
      </c>
      <c r="F13" s="3">
        <v>392</v>
      </c>
      <c r="G13" s="3">
        <v>366</v>
      </c>
      <c r="H13" s="3">
        <v>409</v>
      </c>
      <c r="I13" s="3">
        <v>456</v>
      </c>
      <c r="J13" s="3">
        <v>461</v>
      </c>
      <c r="K13" s="3">
        <v>508</v>
      </c>
      <c r="L13" s="3">
        <v>518</v>
      </c>
      <c r="M13" s="3">
        <v>555</v>
      </c>
    </row>
    <row r="14" spans="3:13" x14ac:dyDescent="0.2">
      <c r="C14" s="3" t="s">
        <v>446</v>
      </c>
      <c r="D14" s="3" t="s">
        <v>447</v>
      </c>
      <c r="E14" s="3" t="s">
        <v>448</v>
      </c>
      <c r="F14" s="3" t="s">
        <v>449</v>
      </c>
      <c r="G14" s="3" t="s">
        <v>450</v>
      </c>
      <c r="H14" s="3" t="s">
        <v>451</v>
      </c>
      <c r="I14" s="3" t="s">
        <v>452</v>
      </c>
      <c r="J14" s="3" t="s">
        <v>453</v>
      </c>
      <c r="K14" s="3" t="s">
        <v>454</v>
      </c>
      <c r="L14" s="3" t="s">
        <v>455</v>
      </c>
      <c r="M14" s="3" t="s">
        <v>456</v>
      </c>
    </row>
    <row r="15" spans="3:13" x14ac:dyDescent="0.2">
      <c r="C15" s="3" t="s">
        <v>457</v>
      </c>
      <c r="D15" s="3">
        <v>128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</row>
    <row r="16" spans="3:13" x14ac:dyDescent="0.2">
      <c r="C16" s="3" t="s">
        <v>458</v>
      </c>
      <c r="D16" s="3">
        <v>-351</v>
      </c>
      <c r="E16" s="3">
        <v>306</v>
      </c>
      <c r="F16" s="3">
        <v>316</v>
      </c>
      <c r="G16" s="3">
        <v>-770</v>
      </c>
      <c r="H16" s="3">
        <v>610</v>
      </c>
      <c r="I16" s="3">
        <v>180</v>
      </c>
      <c r="J16" s="3" t="s">
        <v>459</v>
      </c>
      <c r="K16" s="3">
        <v>570</v>
      </c>
      <c r="L16" s="3">
        <v>113</v>
      </c>
      <c r="M16" s="3">
        <v>-352</v>
      </c>
    </row>
    <row r="17" spans="3:13" x14ac:dyDescent="0.2">
      <c r="C17" s="3" t="s">
        <v>460</v>
      </c>
      <c r="D17" s="3">
        <v>-149</v>
      </c>
      <c r="E17" s="3">
        <v>-149</v>
      </c>
      <c r="F17" s="3">
        <v>-6</v>
      </c>
      <c r="G17" s="3">
        <v>124</v>
      </c>
      <c r="H17" s="3">
        <v>94</v>
      </c>
      <c r="I17" s="3">
        <v>-440</v>
      </c>
      <c r="J17" s="3">
        <v>-279</v>
      </c>
      <c r="K17" s="3">
        <v>-31</v>
      </c>
      <c r="L17" s="3">
        <v>-905</v>
      </c>
      <c r="M17" s="3">
        <v>40</v>
      </c>
    </row>
    <row r="18" spans="3:13" x14ac:dyDescent="0.2">
      <c r="C18" s="3" t="s">
        <v>461</v>
      </c>
      <c r="D18" s="3">
        <v>123</v>
      </c>
      <c r="E18" s="3">
        <v>104</v>
      </c>
      <c r="F18" s="3">
        <v>-554</v>
      </c>
      <c r="G18" s="3">
        <v>224</v>
      </c>
      <c r="H18" s="3">
        <v>271</v>
      </c>
      <c r="I18" s="3">
        <v>-285</v>
      </c>
      <c r="J18" s="3">
        <v>-99</v>
      </c>
      <c r="K18" s="3">
        <v>161</v>
      </c>
      <c r="L18" s="3">
        <v>135</v>
      </c>
      <c r="M18" s="3">
        <v>-455</v>
      </c>
    </row>
    <row r="19" spans="3:13" x14ac:dyDescent="0.2">
      <c r="C19" s="3" t="s">
        <v>462</v>
      </c>
      <c r="D19" s="3" t="s">
        <v>463</v>
      </c>
      <c r="E19" s="3" t="s">
        <v>464</v>
      </c>
      <c r="F19" s="3" t="s">
        <v>465</v>
      </c>
      <c r="G19" s="3" t="s">
        <v>466</v>
      </c>
      <c r="H19" s="3" t="s">
        <v>467</v>
      </c>
      <c r="I19" s="3" t="s">
        <v>468</v>
      </c>
      <c r="J19" s="3" t="s">
        <v>469</v>
      </c>
      <c r="K19" s="3" t="s">
        <v>470</v>
      </c>
      <c r="L19" s="3" t="s">
        <v>471</v>
      </c>
      <c r="M19" s="3" t="s">
        <v>472</v>
      </c>
    </row>
    <row r="20" spans="3:13" x14ac:dyDescent="0.2">
      <c r="C20" s="3" t="s">
        <v>473</v>
      </c>
      <c r="D20" s="3" t="s">
        <v>474</v>
      </c>
      <c r="E20" s="3" t="s">
        <v>475</v>
      </c>
      <c r="F20" s="3" t="s">
        <v>476</v>
      </c>
      <c r="G20" s="3" t="s">
        <v>477</v>
      </c>
      <c r="H20" s="3" t="s">
        <v>478</v>
      </c>
      <c r="I20" s="3" t="s">
        <v>479</v>
      </c>
      <c r="J20" s="3" t="s">
        <v>480</v>
      </c>
      <c r="K20" s="3" t="s">
        <v>481</v>
      </c>
      <c r="L20" s="3" t="s">
        <v>482</v>
      </c>
      <c r="M20" s="3" t="s">
        <v>483</v>
      </c>
    </row>
    <row r="22" spans="3:13" x14ac:dyDescent="0.2">
      <c r="C22" s="3" t="s">
        <v>484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-396</v>
      </c>
      <c r="L22" s="3">
        <v>0</v>
      </c>
      <c r="M22" s="3">
        <v>0</v>
      </c>
    </row>
    <row r="23" spans="3:13" x14ac:dyDescent="0.2">
      <c r="C23" s="3" t="s">
        <v>485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486</v>
      </c>
      <c r="D24" s="3" t="s">
        <v>487</v>
      </c>
      <c r="E24" s="3" t="s">
        <v>488</v>
      </c>
      <c r="F24" s="3" t="s">
        <v>489</v>
      </c>
      <c r="G24" s="3" t="s">
        <v>490</v>
      </c>
      <c r="H24" s="3" t="s">
        <v>491</v>
      </c>
      <c r="I24" s="3" t="s">
        <v>492</v>
      </c>
      <c r="J24" s="3" t="s">
        <v>493</v>
      </c>
      <c r="K24" s="3" t="s">
        <v>494</v>
      </c>
      <c r="L24" s="3" t="s">
        <v>495</v>
      </c>
      <c r="M24" s="3" t="s">
        <v>496</v>
      </c>
    </row>
    <row r="25" spans="3:13" x14ac:dyDescent="0.2">
      <c r="C25" s="3" t="s">
        <v>497</v>
      </c>
      <c r="D25" s="3" t="s">
        <v>487</v>
      </c>
      <c r="E25" s="3" t="s">
        <v>488</v>
      </c>
      <c r="F25" s="3" t="s">
        <v>489</v>
      </c>
      <c r="G25" s="3" t="s">
        <v>490</v>
      </c>
      <c r="H25" s="3" t="s">
        <v>491</v>
      </c>
      <c r="I25" s="3" t="s">
        <v>492</v>
      </c>
      <c r="J25" s="3" t="s">
        <v>493</v>
      </c>
      <c r="K25" s="3" t="s">
        <v>498</v>
      </c>
      <c r="L25" s="3" t="s">
        <v>495</v>
      </c>
      <c r="M25" s="3" t="s">
        <v>496</v>
      </c>
    </row>
    <row r="27" spans="3:13" x14ac:dyDescent="0.2">
      <c r="C27" s="3" t="s">
        <v>499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500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501</v>
      </c>
      <c r="D29" s="3" t="s">
        <v>502</v>
      </c>
      <c r="E29" s="3" t="s">
        <v>3</v>
      </c>
      <c r="F29" s="3" t="s">
        <v>3</v>
      </c>
      <c r="G29" s="3" t="s">
        <v>3</v>
      </c>
      <c r="H29" s="3" t="s">
        <v>3</v>
      </c>
      <c r="I29" s="3" t="s">
        <v>3</v>
      </c>
      <c r="J29" s="3" t="s">
        <v>3</v>
      </c>
      <c r="K29" s="3" t="s">
        <v>3</v>
      </c>
      <c r="L29" s="3" t="s">
        <v>3</v>
      </c>
      <c r="M29" s="3" t="s">
        <v>3</v>
      </c>
    </row>
    <row r="30" spans="3:13" x14ac:dyDescent="0.2">
      <c r="C30" s="3" t="s">
        <v>503</v>
      </c>
      <c r="D30" s="3" t="s">
        <v>504</v>
      </c>
      <c r="E30" s="3" t="s">
        <v>505</v>
      </c>
      <c r="F30" s="3" t="s">
        <v>506</v>
      </c>
      <c r="G30" s="3" t="s">
        <v>507</v>
      </c>
      <c r="H30" s="3" t="s">
        <v>508</v>
      </c>
      <c r="I30" s="3" t="s">
        <v>509</v>
      </c>
      <c r="J30" s="3" t="s">
        <v>510</v>
      </c>
      <c r="K30" s="3" t="s">
        <v>511</v>
      </c>
      <c r="L30" s="3" t="s">
        <v>512</v>
      </c>
      <c r="M30" s="3" t="s">
        <v>513</v>
      </c>
    </row>
    <row r="31" spans="3:13" x14ac:dyDescent="0.2">
      <c r="C31" s="3" t="s">
        <v>514</v>
      </c>
      <c r="D31" s="3" t="s">
        <v>3</v>
      </c>
      <c r="E31" s="3" t="s">
        <v>3</v>
      </c>
      <c r="F31" s="3" t="s">
        <v>515</v>
      </c>
      <c r="G31" s="3" t="s">
        <v>516</v>
      </c>
      <c r="H31" s="3" t="s">
        <v>517</v>
      </c>
      <c r="I31" s="3">
        <v>-135</v>
      </c>
      <c r="J31" s="3" t="s">
        <v>3</v>
      </c>
      <c r="K31" s="3" t="s">
        <v>518</v>
      </c>
      <c r="L31" s="3">
        <v>-314</v>
      </c>
      <c r="M31" s="3" t="s">
        <v>519</v>
      </c>
    </row>
    <row r="32" spans="3:13" x14ac:dyDescent="0.2">
      <c r="C32" s="3" t="s">
        <v>520</v>
      </c>
      <c r="D32" s="3" t="s">
        <v>521</v>
      </c>
      <c r="E32" s="3" t="s">
        <v>522</v>
      </c>
      <c r="F32" s="3" t="s">
        <v>523</v>
      </c>
      <c r="G32" s="3" t="s">
        <v>524</v>
      </c>
      <c r="H32" s="3" t="s">
        <v>525</v>
      </c>
      <c r="I32" s="3" t="s">
        <v>526</v>
      </c>
      <c r="J32" s="3" t="s">
        <v>527</v>
      </c>
      <c r="K32" s="3" t="s">
        <v>528</v>
      </c>
      <c r="L32" s="3" t="s">
        <v>529</v>
      </c>
      <c r="M32" s="3" t="s">
        <v>530</v>
      </c>
    </row>
    <row r="33" spans="3:13" x14ac:dyDescent="0.2">
      <c r="C33" s="3" t="s">
        <v>531</v>
      </c>
      <c r="D33" s="3" t="s">
        <v>532</v>
      </c>
      <c r="E33" s="3" t="s">
        <v>533</v>
      </c>
      <c r="F33" s="3" t="s">
        <v>534</v>
      </c>
      <c r="G33" s="3" t="s">
        <v>535</v>
      </c>
      <c r="H33" s="3" t="s">
        <v>536</v>
      </c>
      <c r="I33" s="3" t="s">
        <v>537</v>
      </c>
      <c r="J33" s="3" t="s">
        <v>538</v>
      </c>
      <c r="K33" s="3" t="s">
        <v>539</v>
      </c>
      <c r="L33" s="3" t="s">
        <v>540</v>
      </c>
      <c r="M33" s="3" t="s">
        <v>541</v>
      </c>
    </row>
    <row r="35" spans="3:13" x14ac:dyDescent="0.2">
      <c r="C35" s="3" t="s">
        <v>542</v>
      </c>
      <c r="D35" s="3" t="s">
        <v>543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>
        <v>384</v>
      </c>
      <c r="K35" s="3">
        <v>70</v>
      </c>
      <c r="L35" s="3" t="s">
        <v>31</v>
      </c>
      <c r="M35" s="3" t="s">
        <v>32</v>
      </c>
    </row>
    <row r="36" spans="3:13" x14ac:dyDescent="0.2">
      <c r="C36" s="3" t="s">
        <v>544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545</v>
      </c>
      <c r="D37" s="3">
        <v>-380</v>
      </c>
      <c r="E37" s="3">
        <v>-784</v>
      </c>
      <c r="F37" s="3">
        <v>485</v>
      </c>
      <c r="G37" s="3">
        <v>-431</v>
      </c>
      <c r="H37" s="3" t="s">
        <v>546</v>
      </c>
      <c r="I37" s="3" t="s">
        <v>547</v>
      </c>
      <c r="J37" s="3">
        <v>-314</v>
      </c>
      <c r="K37" s="3" t="s">
        <v>548</v>
      </c>
      <c r="L37" s="3" t="s">
        <v>549</v>
      </c>
      <c r="M37" s="3" t="s">
        <v>550</v>
      </c>
    </row>
    <row r="38" spans="3:13" x14ac:dyDescent="0.2">
      <c r="C38" s="3" t="s">
        <v>551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>
        <v>384</v>
      </c>
      <c r="J38" s="3">
        <v>70</v>
      </c>
      <c r="K38" s="3" t="s">
        <v>31</v>
      </c>
      <c r="L38" s="3" t="s">
        <v>32</v>
      </c>
      <c r="M38" s="3" t="s">
        <v>33</v>
      </c>
    </row>
    <row r="40" spans="3:13" x14ac:dyDescent="0.2">
      <c r="C40" s="3" t="s">
        <v>552</v>
      </c>
      <c r="D40" s="3" t="s">
        <v>474</v>
      </c>
      <c r="E40" s="3" t="s">
        <v>475</v>
      </c>
      <c r="F40" s="3" t="s">
        <v>476</v>
      </c>
      <c r="G40" s="3" t="s">
        <v>477</v>
      </c>
      <c r="H40" s="3" t="s">
        <v>478</v>
      </c>
      <c r="I40" s="3" t="s">
        <v>479</v>
      </c>
      <c r="J40" s="3" t="s">
        <v>480</v>
      </c>
      <c r="K40" s="3" t="s">
        <v>553</v>
      </c>
      <c r="L40" s="3" t="s">
        <v>482</v>
      </c>
      <c r="M40" s="3" t="s">
        <v>483</v>
      </c>
    </row>
    <row r="41" spans="3:13" x14ac:dyDescent="0.2">
      <c r="C41" s="3" t="s">
        <v>554</v>
      </c>
      <c r="D41" s="3" t="s">
        <v>555</v>
      </c>
      <c r="E41" s="3" t="s">
        <v>556</v>
      </c>
      <c r="F41" s="3" t="s">
        <v>557</v>
      </c>
      <c r="G41" s="3" t="s">
        <v>558</v>
      </c>
      <c r="H41" s="3" t="s">
        <v>559</v>
      </c>
      <c r="I41" s="3" t="s">
        <v>560</v>
      </c>
      <c r="J41" s="3" t="s">
        <v>561</v>
      </c>
      <c r="K41" s="3" t="s">
        <v>562</v>
      </c>
      <c r="L41" s="3" t="s">
        <v>563</v>
      </c>
      <c r="M41" s="3" t="s">
        <v>564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DAE82-4438-4D1F-8585-979462060079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565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566</v>
      </c>
      <c r="D12" s="3">
        <v>30.19</v>
      </c>
      <c r="E12" s="3">
        <v>40.700000000000003</v>
      </c>
      <c r="F12" s="3">
        <v>31.36</v>
      </c>
      <c r="G12" s="3">
        <v>31.14</v>
      </c>
      <c r="H12" s="3">
        <v>37.020000000000003</v>
      </c>
      <c r="I12" s="3">
        <v>48</v>
      </c>
      <c r="J12" s="3">
        <v>63.62</v>
      </c>
      <c r="K12" s="3">
        <v>71.89</v>
      </c>
      <c r="L12" s="3">
        <v>104.25</v>
      </c>
      <c r="M12" s="3">
        <v>106</v>
      </c>
    </row>
    <row r="13" spans="3:13" ht="12.75" x14ac:dyDescent="0.2">
      <c r="C13" s="3" t="s">
        <v>567</v>
      </c>
      <c r="D13" s="3" t="s">
        <v>568</v>
      </c>
      <c r="E13" s="3" t="s">
        <v>569</v>
      </c>
      <c r="F13" s="3" t="s">
        <v>570</v>
      </c>
      <c r="G13" s="3" t="s">
        <v>571</v>
      </c>
      <c r="H13" s="3" t="s">
        <v>572</v>
      </c>
      <c r="I13" s="3" t="s">
        <v>573</v>
      </c>
      <c r="J13" s="3" t="s">
        <v>574</v>
      </c>
      <c r="K13" s="3" t="s">
        <v>575</v>
      </c>
      <c r="L13" s="3" t="s">
        <v>576</v>
      </c>
      <c r="M13" s="3" t="s">
        <v>577</v>
      </c>
    </row>
    <row r="14" spans="3:13" ht="12.75" x14ac:dyDescent="0.2"/>
    <row r="15" spans="3:13" ht="12.75" x14ac:dyDescent="0.2">
      <c r="C15" s="3" t="s">
        <v>578</v>
      </c>
      <c r="D15" s="3" t="s">
        <v>579</v>
      </c>
      <c r="E15" s="3" t="s">
        <v>580</v>
      </c>
      <c r="F15" s="3" t="s">
        <v>581</v>
      </c>
      <c r="G15" s="3" t="s">
        <v>582</v>
      </c>
      <c r="H15" s="3" t="s">
        <v>583</v>
      </c>
      <c r="I15" s="3" t="s">
        <v>584</v>
      </c>
      <c r="J15" s="3" t="s">
        <v>585</v>
      </c>
      <c r="K15" s="3" t="s">
        <v>586</v>
      </c>
      <c r="L15" s="3" t="s">
        <v>587</v>
      </c>
      <c r="M15" s="3" t="s">
        <v>588</v>
      </c>
    </row>
    <row r="16" spans="3:13" ht="12.75" x14ac:dyDescent="0.2">
      <c r="C16" s="3" t="s">
        <v>589</v>
      </c>
      <c r="D16" s="3" t="s">
        <v>579</v>
      </c>
      <c r="E16" s="3" t="s">
        <v>580</v>
      </c>
      <c r="F16" s="3" t="s">
        <v>581</v>
      </c>
      <c r="G16" s="3" t="s">
        <v>582</v>
      </c>
      <c r="H16" s="3" t="s">
        <v>583</v>
      </c>
      <c r="I16" s="3" t="s">
        <v>584</v>
      </c>
      <c r="J16" s="3" t="s">
        <v>585</v>
      </c>
      <c r="K16" s="3" t="s">
        <v>586</v>
      </c>
      <c r="L16" s="3" t="s">
        <v>587</v>
      </c>
      <c r="M16" s="3" t="s">
        <v>588</v>
      </c>
    </row>
    <row r="17" spans="3:13" ht="12.75" x14ac:dyDescent="0.2">
      <c r="C17" s="3" t="s">
        <v>590</v>
      </c>
      <c r="D17" s="3" t="s">
        <v>591</v>
      </c>
      <c r="E17" s="3" t="s">
        <v>592</v>
      </c>
      <c r="F17" s="3" t="s">
        <v>593</v>
      </c>
      <c r="G17" s="3" t="s">
        <v>594</v>
      </c>
      <c r="H17" s="3" t="s">
        <v>595</v>
      </c>
      <c r="I17" s="3" t="s">
        <v>596</v>
      </c>
      <c r="J17" s="3" t="s">
        <v>597</v>
      </c>
      <c r="K17" s="3" t="s">
        <v>598</v>
      </c>
      <c r="L17" s="3" t="s">
        <v>599</v>
      </c>
      <c r="M17" s="3" t="s">
        <v>600</v>
      </c>
    </row>
    <row r="18" spans="3:13" ht="12.75" x14ac:dyDescent="0.2">
      <c r="C18" s="3" t="s">
        <v>601</v>
      </c>
      <c r="D18" s="3" t="s">
        <v>602</v>
      </c>
      <c r="E18" s="3" t="s">
        <v>591</v>
      </c>
      <c r="F18" s="3" t="s">
        <v>603</v>
      </c>
      <c r="G18" s="3" t="s">
        <v>593</v>
      </c>
      <c r="H18" s="3" t="s">
        <v>604</v>
      </c>
      <c r="I18" s="3" t="s">
        <v>605</v>
      </c>
      <c r="J18" s="3" t="s">
        <v>606</v>
      </c>
      <c r="K18" s="3" t="s">
        <v>607</v>
      </c>
      <c r="L18" s="3" t="s">
        <v>608</v>
      </c>
      <c r="M18" s="3" t="s">
        <v>609</v>
      </c>
    </row>
    <row r="19" spans="3:13" ht="12.75" x14ac:dyDescent="0.2">
      <c r="C19" s="3" t="s">
        <v>610</v>
      </c>
      <c r="D19" s="3" t="s">
        <v>602</v>
      </c>
      <c r="E19" s="3" t="s">
        <v>592</v>
      </c>
      <c r="F19" s="3" t="s">
        <v>593</v>
      </c>
      <c r="G19" s="3" t="s">
        <v>594</v>
      </c>
      <c r="H19" s="3" t="s">
        <v>595</v>
      </c>
      <c r="I19" s="3" t="s">
        <v>596</v>
      </c>
      <c r="J19" s="3" t="s">
        <v>597</v>
      </c>
      <c r="K19" s="3" t="s">
        <v>598</v>
      </c>
      <c r="L19" s="3" t="s">
        <v>608</v>
      </c>
      <c r="M19" s="3" t="s">
        <v>600</v>
      </c>
    </row>
    <row r="20" spans="3:13" ht="12.75" x14ac:dyDescent="0.2">
      <c r="C20" s="3" t="s">
        <v>611</v>
      </c>
      <c r="D20" s="3" t="s">
        <v>612</v>
      </c>
      <c r="E20" s="3" t="s">
        <v>613</v>
      </c>
      <c r="F20" s="3" t="s">
        <v>614</v>
      </c>
      <c r="G20" s="3" t="s">
        <v>595</v>
      </c>
      <c r="H20" s="3" t="s">
        <v>615</v>
      </c>
      <c r="I20" s="3" t="s">
        <v>616</v>
      </c>
      <c r="J20" s="3" t="s">
        <v>617</v>
      </c>
      <c r="K20" s="3" t="s">
        <v>618</v>
      </c>
      <c r="L20" s="3" t="s">
        <v>619</v>
      </c>
      <c r="M20" s="3" t="s">
        <v>620</v>
      </c>
    </row>
    <row r="21" spans="3:13" ht="12.75" x14ac:dyDescent="0.2">
      <c r="C21" s="3" t="s">
        <v>621</v>
      </c>
      <c r="D21" s="3" t="s">
        <v>622</v>
      </c>
      <c r="E21" s="3" t="s">
        <v>622</v>
      </c>
      <c r="F21" s="3" t="s">
        <v>623</v>
      </c>
      <c r="G21" s="3" t="s">
        <v>623</v>
      </c>
      <c r="H21" s="3" t="s">
        <v>623</v>
      </c>
      <c r="I21" s="3" t="s">
        <v>623</v>
      </c>
      <c r="J21" s="3" t="s">
        <v>622</v>
      </c>
      <c r="K21" s="3" t="s">
        <v>622</v>
      </c>
      <c r="L21" s="3" t="s">
        <v>624</v>
      </c>
      <c r="M21" s="3" t="s">
        <v>622</v>
      </c>
    </row>
    <row r="22" spans="3:13" ht="12.75" x14ac:dyDescent="0.2">
      <c r="C22" s="3" t="s">
        <v>625</v>
      </c>
      <c r="D22" s="3" t="s">
        <v>626</v>
      </c>
      <c r="E22" s="3" t="s">
        <v>627</v>
      </c>
      <c r="F22" s="3" t="s">
        <v>628</v>
      </c>
      <c r="G22" s="3" t="s">
        <v>629</v>
      </c>
      <c r="H22" s="3" t="s">
        <v>630</v>
      </c>
      <c r="I22" s="3" t="s">
        <v>631</v>
      </c>
      <c r="J22" s="3" t="s">
        <v>632</v>
      </c>
      <c r="K22" s="3" t="s">
        <v>633</v>
      </c>
      <c r="L22" s="3" t="s">
        <v>634</v>
      </c>
      <c r="M22" s="3" t="s">
        <v>635</v>
      </c>
    </row>
    <row r="23" spans="3:13" ht="12.75" x14ac:dyDescent="0.2"/>
    <row r="24" spans="3:13" ht="12.75" x14ac:dyDescent="0.2">
      <c r="C24" s="3" t="s">
        <v>636</v>
      </c>
      <c r="D24" s="3" t="s">
        <v>637</v>
      </c>
      <c r="E24" s="3" t="s">
        <v>638</v>
      </c>
      <c r="F24" s="3" t="s">
        <v>639</v>
      </c>
      <c r="G24" s="3" t="s">
        <v>640</v>
      </c>
      <c r="H24" s="3" t="s">
        <v>641</v>
      </c>
      <c r="I24" s="3" t="s">
        <v>642</v>
      </c>
      <c r="J24" s="3" t="s">
        <v>643</v>
      </c>
      <c r="K24" s="3" t="s">
        <v>635</v>
      </c>
      <c r="L24" s="3" t="s">
        <v>644</v>
      </c>
      <c r="M24" s="3" t="s">
        <v>643</v>
      </c>
    </row>
    <row r="25" spans="3:13" ht="12.75" x14ac:dyDescent="0.2">
      <c r="C25" s="3" t="s">
        <v>645</v>
      </c>
      <c r="D25" s="3" t="s">
        <v>646</v>
      </c>
      <c r="E25" s="3" t="s">
        <v>623</v>
      </c>
      <c r="F25" s="3" t="s">
        <v>647</v>
      </c>
      <c r="G25" s="3" t="s">
        <v>648</v>
      </c>
      <c r="H25" s="3" t="s">
        <v>647</v>
      </c>
      <c r="I25" s="3" t="s">
        <v>647</v>
      </c>
      <c r="J25" s="3" t="s">
        <v>623</v>
      </c>
      <c r="K25" s="3" t="s">
        <v>623</v>
      </c>
      <c r="L25" s="3" t="s">
        <v>622</v>
      </c>
      <c r="M25" s="3" t="s">
        <v>622</v>
      </c>
    </row>
    <row r="26" spans="3:13" ht="12.75" x14ac:dyDescent="0.2">
      <c r="C26" s="3" t="s">
        <v>649</v>
      </c>
      <c r="D26" s="3" t="s">
        <v>650</v>
      </c>
      <c r="E26" s="3" t="s">
        <v>651</v>
      </c>
      <c r="F26" s="3" t="s">
        <v>652</v>
      </c>
      <c r="G26" s="3" t="s">
        <v>653</v>
      </c>
      <c r="H26" s="3" t="s">
        <v>654</v>
      </c>
      <c r="I26" s="3" t="s">
        <v>655</v>
      </c>
      <c r="J26" s="3" t="s">
        <v>656</v>
      </c>
      <c r="K26" s="3" t="s">
        <v>657</v>
      </c>
      <c r="L26" s="3" t="s">
        <v>658</v>
      </c>
      <c r="M26" s="3" t="s">
        <v>659</v>
      </c>
    </row>
    <row r="27" spans="3:13" ht="12.75" x14ac:dyDescent="0.2">
      <c r="C27" s="3" t="s">
        <v>660</v>
      </c>
      <c r="D27" s="3" t="s">
        <v>644</v>
      </c>
      <c r="E27" s="3" t="s">
        <v>661</v>
      </c>
      <c r="F27" s="3" t="s">
        <v>662</v>
      </c>
      <c r="G27" s="3" t="s">
        <v>663</v>
      </c>
      <c r="H27" s="3" t="s">
        <v>664</v>
      </c>
      <c r="I27" s="3" t="s">
        <v>665</v>
      </c>
      <c r="J27" s="3" t="s">
        <v>666</v>
      </c>
      <c r="K27" s="3" t="s">
        <v>666</v>
      </c>
      <c r="L27" s="3" t="s">
        <v>667</v>
      </c>
      <c r="M27" s="3" t="s">
        <v>668</v>
      </c>
    </row>
    <row r="28" spans="3:13" ht="12.75" x14ac:dyDescent="0.2"/>
    <row r="29" spans="3:13" ht="12.75" x14ac:dyDescent="0.2">
      <c r="C29" s="3" t="s">
        <v>669</v>
      </c>
      <c r="D29" s="3">
        <v>5</v>
      </c>
      <c r="E29" s="3">
        <v>5.3</v>
      </c>
      <c r="F29" s="3">
        <v>5.3</v>
      </c>
      <c r="G29" s="3">
        <v>5</v>
      </c>
      <c r="H29" s="3">
        <v>5.5</v>
      </c>
      <c r="I29" s="3">
        <v>5.2</v>
      </c>
      <c r="J29" s="3">
        <v>4.8</v>
      </c>
      <c r="K29" s="3">
        <v>5.2</v>
      </c>
      <c r="L29" s="3">
        <v>5.4</v>
      </c>
      <c r="M29" s="3">
        <v>5.4</v>
      </c>
    </row>
    <row r="30" spans="3:13" ht="12.75" x14ac:dyDescent="0.2">
      <c r="C30" s="3" t="s">
        <v>670</v>
      </c>
      <c r="D30" s="3">
        <v>6</v>
      </c>
      <c r="E30" s="3">
        <v>4</v>
      </c>
      <c r="F30" s="3">
        <v>6</v>
      </c>
      <c r="G30" s="3">
        <v>4</v>
      </c>
      <c r="H30" s="3">
        <v>7</v>
      </c>
      <c r="I30" s="3">
        <v>4</v>
      </c>
      <c r="J30" s="3">
        <v>5</v>
      </c>
      <c r="K30" s="3">
        <v>5</v>
      </c>
      <c r="L30" s="3">
        <v>6</v>
      </c>
      <c r="M30" s="3">
        <v>6</v>
      </c>
    </row>
    <row r="31" spans="3:13" ht="12.75" x14ac:dyDescent="0.2">
      <c r="C31" s="3" t="s">
        <v>671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672</v>
      </c>
      <c r="D32" s="3" t="s">
        <v>673</v>
      </c>
      <c r="E32" s="3" t="s">
        <v>673</v>
      </c>
      <c r="F32" s="3" t="s">
        <v>673</v>
      </c>
      <c r="G32" s="3" t="s">
        <v>673</v>
      </c>
      <c r="H32" s="3" t="s">
        <v>673</v>
      </c>
      <c r="I32" s="3" t="s">
        <v>673</v>
      </c>
      <c r="J32" s="3" t="s">
        <v>673</v>
      </c>
      <c r="K32" s="3" t="s">
        <v>673</v>
      </c>
      <c r="L32" s="3" t="s">
        <v>673</v>
      </c>
      <c r="M32" s="3" t="s">
        <v>673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625FE-C155-455C-B7D6-2D9F4055B226}">
  <dimension ref="A3:BJ22"/>
  <sheetViews>
    <sheetView showGridLines="0" tabSelected="1" topLeftCell="W1" workbookViewId="0">
      <selection activeCell="AD11" sqref="AD11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674</v>
      </c>
      <c r="C3" s="9"/>
      <c r="D3" s="9"/>
      <c r="E3" s="9"/>
      <c r="F3" s="9"/>
      <c r="H3" s="9" t="s">
        <v>675</v>
      </c>
      <c r="I3" s="9"/>
      <c r="J3" s="9"/>
      <c r="K3" s="9"/>
      <c r="L3" s="9"/>
      <c r="N3" s="11" t="s">
        <v>676</v>
      </c>
      <c r="O3" s="11"/>
      <c r="P3" s="11"/>
      <c r="Q3" s="11"/>
      <c r="R3" s="11"/>
      <c r="S3" s="11"/>
      <c r="T3" s="11"/>
      <c r="V3" s="9" t="s">
        <v>677</v>
      </c>
      <c r="W3" s="9"/>
      <c r="X3" s="9"/>
      <c r="Y3" s="9"/>
      <c r="AA3" s="9" t="s">
        <v>678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679</v>
      </c>
      <c r="C4" s="15" t="s">
        <v>680</v>
      </c>
      <c r="D4" s="14" t="s">
        <v>681</v>
      </c>
      <c r="E4" s="15" t="s">
        <v>682</v>
      </c>
      <c r="F4" s="14" t="s">
        <v>683</v>
      </c>
      <c r="H4" s="16" t="s">
        <v>684</v>
      </c>
      <c r="I4" s="17" t="s">
        <v>685</v>
      </c>
      <c r="J4" s="16" t="s">
        <v>686</v>
      </c>
      <c r="K4" s="17" t="s">
        <v>687</v>
      </c>
      <c r="L4" s="16" t="s">
        <v>688</v>
      </c>
      <c r="N4" s="18" t="s">
        <v>689</v>
      </c>
      <c r="O4" s="19" t="s">
        <v>690</v>
      </c>
      <c r="P4" s="18" t="s">
        <v>691</v>
      </c>
      <c r="Q4" s="19" t="s">
        <v>692</v>
      </c>
      <c r="R4" s="18" t="s">
        <v>693</v>
      </c>
      <c r="S4" s="19" t="s">
        <v>694</v>
      </c>
      <c r="T4" s="18" t="s">
        <v>695</v>
      </c>
      <c r="V4" s="19" t="s">
        <v>696</v>
      </c>
      <c r="W4" s="18" t="s">
        <v>697</v>
      </c>
      <c r="X4" s="19" t="s">
        <v>698</v>
      </c>
      <c r="Y4" s="18" t="s">
        <v>699</v>
      </c>
      <c r="AA4" s="20" t="s">
        <v>419</v>
      </c>
      <c r="AB4" s="21" t="s">
        <v>590</v>
      </c>
      <c r="AC4" s="20" t="s">
        <v>601</v>
      </c>
      <c r="AD4" s="21" t="s">
        <v>611</v>
      </c>
      <c r="AE4" s="20" t="s">
        <v>621</v>
      </c>
      <c r="AF4" s="21" t="s">
        <v>625</v>
      </c>
      <c r="AG4" s="20" t="s">
        <v>636</v>
      </c>
      <c r="AH4" s="21" t="s">
        <v>645</v>
      </c>
      <c r="AI4" s="20" t="s">
        <v>671</v>
      </c>
      <c r="AJ4" s="22"/>
      <c r="AK4" s="21" t="s">
        <v>669</v>
      </c>
      <c r="AL4" s="20" t="s">
        <v>670</v>
      </c>
    </row>
    <row r="5" spans="1:62" ht="63" x14ac:dyDescent="0.2">
      <c r="A5" s="23" t="s">
        <v>700</v>
      </c>
      <c r="B5" s="18" t="s">
        <v>701</v>
      </c>
      <c r="C5" s="24" t="s">
        <v>702</v>
      </c>
      <c r="D5" s="25" t="s">
        <v>703</v>
      </c>
      <c r="E5" s="19" t="s">
        <v>704</v>
      </c>
      <c r="F5" s="18" t="s">
        <v>701</v>
      </c>
      <c r="H5" s="19" t="s">
        <v>705</v>
      </c>
      <c r="I5" s="18" t="s">
        <v>706</v>
      </c>
      <c r="J5" s="19" t="s">
        <v>707</v>
      </c>
      <c r="K5" s="18" t="s">
        <v>708</v>
      </c>
      <c r="L5" s="19" t="s">
        <v>709</v>
      </c>
      <c r="N5" s="18" t="s">
        <v>710</v>
      </c>
      <c r="O5" s="19" t="s">
        <v>711</v>
      </c>
      <c r="P5" s="18" t="s">
        <v>712</v>
      </c>
      <c r="Q5" s="19" t="s">
        <v>713</v>
      </c>
      <c r="R5" s="18" t="s">
        <v>714</v>
      </c>
      <c r="S5" s="19" t="s">
        <v>715</v>
      </c>
      <c r="T5" s="18" t="s">
        <v>716</v>
      </c>
      <c r="V5" s="19" t="s">
        <v>717</v>
      </c>
      <c r="W5" s="18" t="s">
        <v>718</v>
      </c>
      <c r="X5" s="19" t="s">
        <v>719</v>
      </c>
      <c r="Y5" s="18" t="s">
        <v>720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0.2171275239028993</v>
      </c>
      <c r="C7" s="31">
        <f>(sheet!D18-sheet!D15)/sheet!D35</f>
        <v>0.21487176840910263</v>
      </c>
      <c r="D7" s="31">
        <f>sheet!D12/sheet!D35</f>
        <v>1.3453443713003031E-2</v>
      </c>
      <c r="E7" s="31">
        <f>Sheet2!D20/sheet!D35</f>
        <v>0.17121626502915527</v>
      </c>
      <c r="F7" s="31">
        <f>sheet!D18/sheet!D35</f>
        <v>0.2171275239028993</v>
      </c>
      <c r="G7" s="29"/>
      <c r="H7" s="32">
        <f>Sheet1!D33/sheet!D51</f>
        <v>0.12747722973340506</v>
      </c>
      <c r="I7" s="32">
        <f>Sheet1!D33/Sheet1!D12</f>
        <v>0.80925949609924541</v>
      </c>
      <c r="J7" s="32">
        <f>Sheet1!D12/sheet!D27</f>
        <v>6.7148099388461932E-2</v>
      </c>
      <c r="K7" s="32">
        <f>Sheet1!D30/sheet!D27</f>
        <v>5.434023707512875E-2</v>
      </c>
      <c r="L7" s="32">
        <f>Sheet1!D38</f>
        <v>5.97</v>
      </c>
      <c r="M7" s="29"/>
      <c r="N7" s="32">
        <f>sheet!D40/sheet!D27</f>
        <v>0.57372593373129255</v>
      </c>
      <c r="O7" s="32">
        <f>sheet!D51/sheet!D27</f>
        <v>0.42627406626870745</v>
      </c>
      <c r="P7" s="32">
        <f>sheet!D40/sheet!D51</f>
        <v>1.3459086046525683</v>
      </c>
      <c r="Q7" s="31">
        <f>Sheet1!D24/Sheet1!D26</f>
        <v>-4.1417031708395289</v>
      </c>
      <c r="R7" s="31">
        <f>ABS(Sheet2!D20/(Sheet1!D26+Sheet2!D30))</f>
        <v>0.2443684570466621</v>
      </c>
      <c r="S7" s="31">
        <f>sheet!D40/Sheet1!D43</f>
        <v>15.220075636761289</v>
      </c>
      <c r="T7" s="31">
        <f>Sheet2!D20/sheet!D40</f>
        <v>3.4765817953208496E-2</v>
      </c>
      <c r="V7" s="31">
        <f>ABS(Sheet1!D15/sheet!D15)</f>
        <v>85.480392156862749</v>
      </c>
      <c r="W7" s="31">
        <f>Sheet1!D12/sheet!D14</f>
        <v>234.10179640718562</v>
      </c>
      <c r="X7" s="31">
        <f>Sheet1!D12/sheet!D27</f>
        <v>6.7148099388461932E-2</v>
      </c>
      <c r="Y7" s="31">
        <f>Sheet1!D12/(sheet!D18-sheet!D35)</f>
        <v>-0.73625928681061026</v>
      </c>
      <c r="AA7" s="17" t="str">
        <f>Sheet1!D43</f>
        <v>43,894</v>
      </c>
      <c r="AB7" s="17" t="str">
        <f>Sheet3!D17</f>
        <v>21.0x</v>
      </c>
      <c r="AC7" s="17" t="str">
        <f>Sheet3!D18</f>
        <v>21.1x</v>
      </c>
      <c r="AD7" s="17" t="str">
        <f>Sheet3!D20</f>
        <v>29.1x</v>
      </c>
      <c r="AE7" s="17" t="str">
        <f>Sheet3!D21</f>
        <v>0.9x</v>
      </c>
      <c r="AF7" s="17" t="str">
        <f>Sheet3!D22</f>
        <v>11.6x</v>
      </c>
      <c r="AG7" s="17" t="str">
        <f>Sheet3!D24</f>
        <v>20.1x</v>
      </c>
      <c r="AH7" s="17" t="str">
        <f>Sheet3!D25</f>
        <v>0.7x</v>
      </c>
      <c r="AI7" s="17" t="str">
        <f>Sheet3!D31</f>
        <v/>
      </c>
      <c r="AK7" s="17">
        <f>Sheet3!D29</f>
        <v>5</v>
      </c>
      <c r="AL7" s="17">
        <f>Sheet3!D30</f>
        <v>6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7.2774785344781615E-2</v>
      </c>
      <c r="C8" s="34">
        <f>(sheet!E18-sheet!E15)/sheet!E35</f>
        <v>6.7921710842088423E-2</v>
      </c>
      <c r="D8" s="34">
        <f>sheet!E12/sheet!E35</f>
        <v>1.1103407818249693E-2</v>
      </c>
      <c r="E8" s="34">
        <f>Sheet2!E20/sheet!E35</f>
        <v>0.27306276998560075</v>
      </c>
      <c r="F8" s="34">
        <f>sheet!E18/sheet!E35</f>
        <v>7.2774785344781615E-2</v>
      </c>
      <c r="G8" s="29"/>
      <c r="H8" s="35">
        <f>Sheet1!E33/sheet!E51</f>
        <v>0.11824057316707132</v>
      </c>
      <c r="I8" s="35">
        <f>Sheet1!E33/Sheet1!E12</f>
        <v>0.73607456382814052</v>
      </c>
      <c r="J8" s="35">
        <f>Sheet1!E12/sheet!E27</f>
        <v>7.1043796962065878E-2</v>
      </c>
      <c r="K8" s="35">
        <f>Sheet1!E30/sheet!E27</f>
        <v>5.2293531861547622E-2</v>
      </c>
      <c r="L8" s="35">
        <f>Sheet1!E38</f>
        <v>6.38</v>
      </c>
      <c r="M8" s="29"/>
      <c r="N8" s="35">
        <f>sheet!E40/sheet!E27</f>
        <v>0.55773614368683733</v>
      </c>
      <c r="O8" s="35">
        <f>sheet!E51/sheet!E27</f>
        <v>0.44226385631316267</v>
      </c>
      <c r="P8" s="35">
        <f>sheet!E40/sheet!E51</f>
        <v>1.2610936564798321</v>
      </c>
      <c r="Q8" s="34">
        <f>Sheet1!E24/Sheet1!E26</f>
        <v>-4.1725154135484122</v>
      </c>
      <c r="R8" s="34">
        <f>ABS(Sheet2!E20/(Sheet1!E26+Sheet2!E30))</f>
        <v>0.15331684443140237</v>
      </c>
      <c r="S8" s="34">
        <f>sheet!E40/Sheet1!E43</f>
        <v>13.814030855430827</v>
      </c>
      <c r="T8" s="34">
        <f>Sheet2!E20/sheet!E40</f>
        <v>3.605495348951842E-2</v>
      </c>
      <c r="U8" s="12"/>
      <c r="V8" s="34">
        <f>ABS(Sheet1!E15/sheet!E15)</f>
        <v>66.696703296703291</v>
      </c>
      <c r="W8" s="34">
        <f>Sheet1!E12/sheet!E14</f>
        <v>364.70161290322579</v>
      </c>
      <c r="X8" s="34">
        <f>Sheet1!E12/sheet!E27</f>
        <v>7.1043796962065878E-2</v>
      </c>
      <c r="Y8" s="34">
        <f>Sheet1!E12/(sheet!E18-sheet!E35)</f>
        <v>-1.0404223991165509</v>
      </c>
      <c r="Z8" s="12"/>
      <c r="AA8" s="36" t="str">
        <f>Sheet1!E43</f>
        <v>51,401</v>
      </c>
      <c r="AB8" s="36" t="str">
        <f>Sheet3!E17</f>
        <v>20.8x</v>
      </c>
      <c r="AC8" s="36" t="str">
        <f>Sheet3!E18</f>
        <v>21.0x</v>
      </c>
      <c r="AD8" s="36" t="str">
        <f>Sheet3!E20</f>
        <v>22.0x</v>
      </c>
      <c r="AE8" s="36" t="str">
        <f>Sheet3!E21</f>
        <v>0.9x</v>
      </c>
      <c r="AF8" s="36" t="str">
        <f>Sheet3!E22</f>
        <v>11.7x</v>
      </c>
      <c r="AG8" s="36" t="str">
        <f>Sheet3!E24</f>
        <v>5.8x</v>
      </c>
      <c r="AH8" s="36" t="str">
        <f>Sheet3!E25</f>
        <v>0.8x</v>
      </c>
      <c r="AI8" s="36" t="str">
        <f>Sheet3!E31</f>
        <v/>
      </c>
      <c r="AK8" s="36">
        <f>Sheet3!E29</f>
        <v>5.3</v>
      </c>
      <c r="AL8" s="36">
        <f>Sheet3!E30</f>
        <v>4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7.441523395409598E-2</v>
      </c>
      <c r="C9" s="31">
        <f>(sheet!F18-sheet!F15)/sheet!F35</f>
        <v>7.001935711493168E-2</v>
      </c>
      <c r="D9" s="31">
        <f>sheet!F12/sheet!F35</f>
        <v>1.4551210534847574E-2</v>
      </c>
      <c r="E9" s="31">
        <f>Sheet2!F20/sheet!F35</f>
        <v>0.31984056602874006</v>
      </c>
      <c r="F9" s="31">
        <f>sheet!F18/sheet!F35</f>
        <v>7.441523395409598E-2</v>
      </c>
      <c r="G9" s="29"/>
      <c r="H9" s="32">
        <f>Sheet1!F33/sheet!F51</f>
        <v>0.10429944262305652</v>
      </c>
      <c r="I9" s="32">
        <f>Sheet1!F33/Sheet1!F12</f>
        <v>0.64455335086461074</v>
      </c>
      <c r="J9" s="32">
        <f>Sheet1!F12/sheet!F27</f>
        <v>7.1640410694967363E-2</v>
      </c>
      <c r="K9" s="32">
        <f>Sheet1!F30/sheet!F27</f>
        <v>4.6176066770758105E-2</v>
      </c>
      <c r="L9" s="32">
        <f>Sheet1!F38</f>
        <v>6.23</v>
      </c>
      <c r="M9" s="29"/>
      <c r="N9" s="32">
        <f>sheet!F40/sheet!F27</f>
        <v>0.55727407923318673</v>
      </c>
      <c r="O9" s="32">
        <f>sheet!F51/sheet!F27</f>
        <v>0.44272592076681327</v>
      </c>
      <c r="P9" s="32">
        <f>sheet!F40/sheet!F51</f>
        <v>1.2587337969007393</v>
      </c>
      <c r="Q9" s="31">
        <f>Sheet1!F24/Sheet1!F26</f>
        <v>-4.2144989179911949</v>
      </c>
      <c r="R9" s="31">
        <f>ABS(Sheet2!F20/(Sheet1!F26+Sheet2!F30))</f>
        <v>0.35195853139001687</v>
      </c>
      <c r="S9" s="31">
        <f>sheet!F40/Sheet1!F43</f>
        <v>13.324790554029383</v>
      </c>
      <c r="T9" s="31">
        <f>Sheet2!F20/sheet!F40</f>
        <v>4.2951572876303259E-2</v>
      </c>
      <c r="V9" s="31">
        <f>ABS(Sheet1!F15/sheet!F15)</f>
        <v>71.735357917570497</v>
      </c>
      <c r="W9" s="31">
        <f>Sheet1!F12/sheet!F14</f>
        <v>223.09333333333333</v>
      </c>
      <c r="X9" s="31">
        <f>Sheet1!F12/sheet!F27</f>
        <v>7.1640410694967363E-2</v>
      </c>
      <c r="Y9" s="31">
        <f>Sheet1!F12/(sheet!F18-sheet!F35)</f>
        <v>-1.0342546900594434</v>
      </c>
      <c r="AA9" s="17" t="str">
        <f>Sheet1!F43</f>
        <v>58,607</v>
      </c>
      <c r="AB9" s="17" t="str">
        <f>Sheet3!F17</f>
        <v>17.1x</v>
      </c>
      <c r="AC9" s="17" t="str">
        <f>Sheet3!F18</f>
        <v>17.2x</v>
      </c>
      <c r="AD9" s="17" t="str">
        <f>Sheet3!F20</f>
        <v>19.2x</v>
      </c>
      <c r="AE9" s="17" t="str">
        <f>Sheet3!F21</f>
        <v>0.8x</v>
      </c>
      <c r="AF9" s="17" t="str">
        <f>Sheet3!F22</f>
        <v>9.9x</v>
      </c>
      <c r="AG9" s="17" t="str">
        <f>Sheet3!F24</f>
        <v>10.0x</v>
      </c>
      <c r="AH9" s="17" t="str">
        <f>Sheet3!F25</f>
        <v>0.6x</v>
      </c>
      <c r="AI9" s="17" t="str">
        <f>Sheet3!F31</f>
        <v/>
      </c>
      <c r="AK9" s="17">
        <f>Sheet3!F29</f>
        <v>5.3</v>
      </c>
      <c r="AL9" s="17">
        <f>Sheet3!F30</f>
        <v>6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9.048308249749501E-2</v>
      </c>
      <c r="C10" s="34">
        <f>(sheet!G18-sheet!G15)/sheet!G35</f>
        <v>8.7062133740878317E-2</v>
      </c>
      <c r="D10" s="34">
        <f>sheet!G12/sheet!G35</f>
        <v>1.1082659433418013E-2</v>
      </c>
      <c r="E10" s="34">
        <f>Sheet2!G20/sheet!G35</f>
        <v>0.25966822869750916</v>
      </c>
      <c r="F10" s="34">
        <f>sheet!G18/sheet!G35</f>
        <v>9.048308249749501E-2</v>
      </c>
      <c r="G10" s="29"/>
      <c r="H10" s="35">
        <f>Sheet1!G33/sheet!G51</f>
        <v>2.9203572934949726E-2</v>
      </c>
      <c r="I10" s="35">
        <f>Sheet1!G33/Sheet1!G12</f>
        <v>0.17121689534141671</v>
      </c>
      <c r="J10" s="35">
        <f>Sheet1!G12/sheet!G27</f>
        <v>6.7910601889941871E-2</v>
      </c>
      <c r="K10" s="35">
        <f>Sheet1!G30/sheet!G27</f>
        <v>1.1627442416362793E-2</v>
      </c>
      <c r="L10" s="35">
        <f>Sheet1!G38</f>
        <v>1.79</v>
      </c>
      <c r="M10" s="29"/>
      <c r="N10" s="35">
        <f>sheet!G40/sheet!G27</f>
        <v>0.60184863536175359</v>
      </c>
      <c r="O10" s="35">
        <f>sheet!G51/sheet!G27</f>
        <v>0.39815136463824646</v>
      </c>
      <c r="P10" s="35">
        <f>sheet!G40/sheet!G51</f>
        <v>1.5116076166374137</v>
      </c>
      <c r="Q10" s="34">
        <f>Sheet1!G24/Sheet1!G26</f>
        <v>-1.8089413599943274</v>
      </c>
      <c r="R10" s="34">
        <f>ABS(Sheet2!G20/(Sheet1!G26+Sheet2!G30))</f>
        <v>0.25683738437512516</v>
      </c>
      <c r="S10" s="34">
        <f>sheet!G40/Sheet1!G43</f>
        <v>16.330828311039248</v>
      </c>
      <c r="T10" s="34">
        <f>Sheet2!G20/sheet!G40</f>
        <v>2.8866243844151988E-2</v>
      </c>
      <c r="U10" s="12"/>
      <c r="V10" s="34">
        <f>ABS(Sheet1!G15/sheet!G15)</f>
        <v>107.29289940828403</v>
      </c>
      <c r="W10" s="34">
        <f>Sheet1!G12/sheet!G14</f>
        <v>135.52432432432431</v>
      </c>
      <c r="X10" s="34">
        <f>Sheet1!G12/sheet!G27</f>
        <v>6.7910601889941871E-2</v>
      </c>
      <c r="Y10" s="34">
        <f>Sheet1!G12/(sheet!G18-sheet!G35)</f>
        <v>-1.1160099262210252</v>
      </c>
      <c r="Z10" s="12"/>
      <c r="AA10" s="36" t="str">
        <f>Sheet1!G43</f>
        <v>54,424</v>
      </c>
      <c r="AB10" s="36" t="str">
        <f>Sheet3!G17</f>
        <v>17.0x</v>
      </c>
      <c r="AC10" s="36" t="str">
        <f>Sheet3!G18</f>
        <v>17.1x</v>
      </c>
      <c r="AD10" s="36" t="str">
        <f>Sheet3!G20</f>
        <v>21.5x</v>
      </c>
      <c r="AE10" s="36" t="str">
        <f>Sheet3!G21</f>
        <v>0.8x</v>
      </c>
      <c r="AF10" s="36" t="str">
        <f>Sheet3!G22</f>
        <v>9.7x</v>
      </c>
      <c r="AG10" s="36" t="str">
        <f>Sheet3!G24</f>
        <v>7.6x</v>
      </c>
      <c r="AH10" s="36" t="str">
        <f>Sheet3!G25</f>
        <v>0.5x</v>
      </c>
      <c r="AI10" s="36" t="str">
        <f>Sheet3!G31</f>
        <v/>
      </c>
      <c r="AK10" s="36">
        <f>Sheet3!G29</f>
        <v>5</v>
      </c>
      <c r="AL10" s="36">
        <f>Sheet3!G30</f>
        <v>4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1.2253968253968255</v>
      </c>
      <c r="C11" s="31">
        <f>(sheet!H18-sheet!H15)/sheet!H35</f>
        <v>1.2155917219208359</v>
      </c>
      <c r="D11" s="31">
        <f>sheet!H12/sheet!H35</f>
        <v>0.99525818766325092</v>
      </c>
      <c r="E11" s="31">
        <f>Sheet2!H20/sheet!H35</f>
        <v>1.2376532047418123</v>
      </c>
      <c r="F11" s="31">
        <f>sheet!H18/sheet!H35</f>
        <v>1.2253968253968255</v>
      </c>
      <c r="G11" s="29"/>
      <c r="H11" s="32">
        <f>Sheet1!H33/sheet!H51</f>
        <v>0.13432588892023758</v>
      </c>
      <c r="I11" s="32">
        <f>Sheet1!H33/Sheet1!H12</f>
        <v>0.868861073953755</v>
      </c>
      <c r="J11" s="32">
        <f>Sheet1!H12/sheet!H27</f>
        <v>6.2725947661651474E-2</v>
      </c>
      <c r="K11" s="32">
        <f>Sheet1!H30/sheet!H27</f>
        <v>5.4500134250069519E-2</v>
      </c>
      <c r="L11" s="32">
        <f>Sheet1!H38</f>
        <v>10.25</v>
      </c>
      <c r="M11" s="29"/>
      <c r="N11" s="32">
        <f>sheet!H40/sheet!H27</f>
        <v>0.59426932002339783</v>
      </c>
      <c r="O11" s="32">
        <f>sheet!H51/sheet!H27</f>
        <v>0.40573067997660212</v>
      </c>
      <c r="P11" s="32">
        <f>sheet!H40/sheet!H51</f>
        <v>1.464689138266962</v>
      </c>
      <c r="Q11" s="31">
        <f>Sheet1!H24/Sheet1!H26</f>
        <v>-4.534438317726516</v>
      </c>
      <c r="R11" s="31">
        <f>ABS(Sheet2!H20/(Sheet1!H26+Sheet2!H30))</f>
        <v>0.28455412247311429</v>
      </c>
      <c r="S11" s="31">
        <f>sheet!H40/Sheet1!H43</f>
        <v>18.32954377403135</v>
      </c>
      <c r="T11" s="31">
        <f>Sheet2!H20/sheet!H40</f>
        <v>3.1061312786481839E-2</v>
      </c>
      <c r="V11" s="31">
        <f>ABS(Sheet1!H15/sheet!H15)</f>
        <v>165.13934426229508</v>
      </c>
      <c r="W11" s="31">
        <f>Sheet1!H12/sheet!H14</f>
        <v>150.15781922525107</v>
      </c>
      <c r="X11" s="31">
        <f>Sheet1!H12/sheet!H27</f>
        <v>6.2725947661651474E-2</v>
      </c>
      <c r="Y11" s="31">
        <f>Sheet1!H12/(sheet!H18-sheet!H35)</f>
        <v>18.659297557496881</v>
      </c>
      <c r="AA11" s="17" t="str">
        <f>Sheet1!H43</f>
        <v>54,096</v>
      </c>
      <c r="AB11" s="17" t="str">
        <f>Sheet3!H17</f>
        <v>21.5x</v>
      </c>
      <c r="AC11" s="17" t="str">
        <f>Sheet3!H18</f>
        <v>21.6x</v>
      </c>
      <c r="AD11" s="17" t="str">
        <f>Sheet3!H20</f>
        <v>22.8x</v>
      </c>
      <c r="AE11" s="17" t="str">
        <f>Sheet3!H21</f>
        <v>0.8x</v>
      </c>
      <c r="AF11" s="17" t="str">
        <f>Sheet3!H22</f>
        <v>10.8x</v>
      </c>
      <c r="AG11" s="17" t="str">
        <f>Sheet3!H24</f>
        <v>8.9x</v>
      </c>
      <c r="AH11" s="17" t="str">
        <f>Sheet3!H25</f>
        <v>0.6x</v>
      </c>
      <c r="AI11" s="17" t="str">
        <f>Sheet3!H31</f>
        <v/>
      </c>
      <c r="AK11" s="17">
        <f>Sheet3!H29</f>
        <v>5.5</v>
      </c>
      <c r="AL11" s="17">
        <f>Sheet3!H30</f>
        <v>7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0.1252323543470179</v>
      </c>
      <c r="C12" s="34">
        <f>(sheet!I18-sheet!I15)/sheet!I35</f>
        <v>0.11312337351957087</v>
      </c>
      <c r="D12" s="34">
        <f>sheet!I12/sheet!I35</f>
        <v>6.7980243241807852E-3</v>
      </c>
      <c r="E12" s="34">
        <f>Sheet2!I20/sheet!I35</f>
        <v>0.53858409899622917</v>
      </c>
      <c r="F12" s="34">
        <f>sheet!I18/sheet!I35</f>
        <v>0.1252323543470179</v>
      </c>
      <c r="G12" s="29"/>
      <c r="H12" s="35">
        <f>Sheet1!I33/sheet!I51</f>
        <v>9.702078950212191E-2</v>
      </c>
      <c r="I12" s="35">
        <f>Sheet1!I33/Sheet1!I12</f>
        <v>0.62873816625599788</v>
      </c>
      <c r="J12" s="35">
        <f>Sheet1!I12/sheet!I27</f>
        <v>6.157807902373736E-2</v>
      </c>
      <c r="K12" s="35">
        <f>Sheet1!I30/sheet!I27</f>
        <v>3.8716488486951556E-2</v>
      </c>
      <c r="L12" s="35">
        <f>Sheet1!I38</f>
        <v>8.23</v>
      </c>
      <c r="M12" s="29"/>
      <c r="N12" s="35">
        <f>sheet!I40/sheet!I27</f>
        <v>0.6009464704870825</v>
      </c>
      <c r="O12" s="35">
        <f>sheet!I51/sheet!I27</f>
        <v>0.39905352951291745</v>
      </c>
      <c r="P12" s="35">
        <f>sheet!I40/sheet!I51</f>
        <v>1.5059294707168596</v>
      </c>
      <c r="Q12" s="34">
        <f>Sheet1!I24/Sheet1!I26</f>
        <v>-3.9393409723570918</v>
      </c>
      <c r="R12" s="34">
        <f>ABS(Sheet2!I20/(Sheet1!I26+Sheet2!I30))</f>
        <v>0.62769249814310468</v>
      </c>
      <c r="S12" s="34">
        <f>sheet!I40/Sheet1!I43</f>
        <v>18.415328895849647</v>
      </c>
      <c r="T12" s="34">
        <f>Sheet2!I20/sheet!I40</f>
        <v>2.6951964322732565E-2</v>
      </c>
      <c r="U12" s="12"/>
      <c r="V12" s="34">
        <f>ABS(Sheet1!I15/sheet!I15)</f>
        <v>63.514619883040936</v>
      </c>
      <c r="W12" s="34">
        <f>Sheet1!I12/sheet!I14</f>
        <v>184.47368421052633</v>
      </c>
      <c r="X12" s="34">
        <f>Sheet1!I12/sheet!I27</f>
        <v>6.157807902373736E-2</v>
      </c>
      <c r="Y12" s="34">
        <f>Sheet1!I12/(sheet!I18-sheet!I35)</f>
        <v>-2.340780766195131</v>
      </c>
      <c r="Z12" s="12"/>
      <c r="AA12" s="36" t="str">
        <f>Sheet1!I43</f>
        <v>61,296</v>
      </c>
      <c r="AB12" s="36" t="str">
        <f>Sheet3!I17</f>
        <v>23.2x</v>
      </c>
      <c r="AC12" s="36" t="str">
        <f>Sheet3!I18</f>
        <v>23.3x</v>
      </c>
      <c r="AD12" s="36" t="str">
        <f>Sheet3!I20</f>
        <v>27.7x</v>
      </c>
      <c r="AE12" s="36" t="str">
        <f>Sheet3!I21</f>
        <v>0.8x</v>
      </c>
      <c r="AF12" s="36" t="str">
        <f>Sheet3!I22</f>
        <v>12.2x</v>
      </c>
      <c r="AG12" s="36" t="str">
        <f>Sheet3!I24</f>
        <v>2.9x</v>
      </c>
      <c r="AH12" s="36" t="str">
        <f>Sheet3!I25</f>
        <v>0.6x</v>
      </c>
      <c r="AI12" s="36" t="str">
        <f>Sheet3!I31</f>
        <v/>
      </c>
      <c r="AK12" s="36">
        <f>Sheet3!I29</f>
        <v>5.2</v>
      </c>
      <c r="AL12" s="36">
        <f>Sheet3!I30</f>
        <v>4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4.4141105096624042E-2</v>
      </c>
      <c r="C13" s="31">
        <f>(sheet!J18-sheet!J15)/sheet!J35</f>
        <v>3.9104625925054259E-2</v>
      </c>
      <c r="D13" s="31">
        <f>sheet!J12/sheet!J35</f>
        <v>3.6609921288669232E-4</v>
      </c>
      <c r="E13" s="31">
        <f>Sheet2!J20/sheet!J35</f>
        <v>0.21167333490232995</v>
      </c>
      <c r="F13" s="31">
        <f>sheet!J18/sheet!J35</f>
        <v>4.4141105096624042E-2</v>
      </c>
      <c r="G13" s="29"/>
      <c r="H13" s="32">
        <f>Sheet1!J33/sheet!J51</f>
        <v>7.3328293588069554E-2</v>
      </c>
      <c r="I13" s="32">
        <f>Sheet1!J33/Sheet1!J12</f>
        <v>0.42644953601767277</v>
      </c>
      <c r="J13" s="32">
        <f>Sheet1!J12/sheet!J27</f>
        <v>6.693157913935871E-2</v>
      </c>
      <c r="K13" s="32">
        <f>Sheet1!J30/sheet!J27</f>
        <v>2.8542940868909669E-2</v>
      </c>
      <c r="L13" s="32">
        <f>Sheet1!J38</f>
        <v>6.41</v>
      </c>
      <c r="M13" s="29"/>
      <c r="N13" s="32">
        <f>sheet!J40/sheet!J27</f>
        <v>0.61075132841283541</v>
      </c>
      <c r="O13" s="32">
        <f>sheet!J51/sheet!J27</f>
        <v>0.38924867158716453</v>
      </c>
      <c r="P13" s="32">
        <f>sheet!J40/sheet!J51</f>
        <v>1.5690517990016306</v>
      </c>
      <c r="Q13" s="31">
        <f>Sheet1!J24/Sheet1!J26</f>
        <v>-2.9055272895467161</v>
      </c>
      <c r="R13" s="31">
        <f>ABS(Sheet2!J20/(Sheet1!J26+Sheet2!J30))</f>
        <v>0.7073597007882273</v>
      </c>
      <c r="S13" s="31">
        <f>sheet!J40/Sheet1!J43</f>
        <v>17.014945596943132</v>
      </c>
      <c r="T13" s="31">
        <f>Sheet2!J20/sheet!J40</f>
        <v>3.2230911349663938E-2</v>
      </c>
      <c r="V13" s="31">
        <f>ABS(Sheet1!J15/sheet!J15)</f>
        <v>53.276220145379021</v>
      </c>
      <c r="W13" s="31">
        <f>Sheet1!J12/sheet!J14</f>
        <v>155.14430665163474</v>
      </c>
      <c r="X13" s="31">
        <f>Sheet1!J12/sheet!J27</f>
        <v>6.693157913935871E-2</v>
      </c>
      <c r="Y13" s="31">
        <f>Sheet1!J12/(sheet!J18-sheet!J35)</f>
        <v>-0.7529505102180396</v>
      </c>
      <c r="AA13" s="17" t="str">
        <f>Sheet1!J43</f>
        <v>73,801</v>
      </c>
      <c r="AB13" s="17" t="str">
        <f>Sheet3!J17</f>
        <v>23.8x</v>
      </c>
      <c r="AC13" s="17" t="str">
        <f>Sheet3!J18</f>
        <v>24.0x</v>
      </c>
      <c r="AD13" s="17" t="str">
        <f>Sheet3!J20</f>
        <v>26.1x</v>
      </c>
      <c r="AE13" s="17" t="str">
        <f>Sheet3!J21</f>
        <v>0.9x</v>
      </c>
      <c r="AF13" s="17" t="str">
        <f>Sheet3!J22</f>
        <v>12.7x</v>
      </c>
      <c r="AG13" s="17" t="str">
        <f>Sheet3!J24</f>
        <v>9.5x</v>
      </c>
      <c r="AH13" s="17" t="str">
        <f>Sheet3!J25</f>
        <v>0.8x</v>
      </c>
      <c r="AI13" s="17" t="str">
        <f>Sheet3!J31</f>
        <v/>
      </c>
      <c r="AK13" s="17">
        <f>Sheet3!J29</f>
        <v>4.8</v>
      </c>
      <c r="AL13" s="17">
        <f>Sheet3!J30</f>
        <v>5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0.42580558177160577</v>
      </c>
      <c r="C14" s="34">
        <f>(sheet!K18-sheet!K15)/sheet!K35</f>
        <v>0.41687115185834345</v>
      </c>
      <c r="D14" s="34">
        <f>sheet!K12/sheet!K35</f>
        <v>0.34580018875556157</v>
      </c>
      <c r="E14" s="34">
        <f>Sheet2!K20/sheet!K35</f>
        <v>0.31866432969304748</v>
      </c>
      <c r="F14" s="34">
        <f>sheet!K18/sheet!K35</f>
        <v>0.42580558177160577</v>
      </c>
      <c r="G14" s="29"/>
      <c r="H14" s="35">
        <f>Sheet1!K33/sheet!K51</f>
        <v>7.9057628455671797E-2</v>
      </c>
      <c r="I14" s="35">
        <f>Sheet1!K33/Sheet1!K12</f>
        <v>0.45770180944114308</v>
      </c>
      <c r="J14" s="35">
        <f>Sheet1!K12/sheet!K27</f>
        <v>6.6912060030978715E-2</v>
      </c>
      <c r="K14" s="35">
        <f>Sheet1!K30/sheet!K27</f>
        <v>3.0625770949613346E-2</v>
      </c>
      <c r="L14" s="35">
        <f>Sheet1!K38</f>
        <v>7.32</v>
      </c>
      <c r="M14" s="29"/>
      <c r="N14" s="35">
        <f>sheet!K40/sheet!K27</f>
        <v>0.6126146009200687</v>
      </c>
      <c r="O14" s="35">
        <f>sheet!K51/sheet!K27</f>
        <v>0.38738539907993125</v>
      </c>
      <c r="P14" s="35">
        <f>sheet!K40/sheet!K51</f>
        <v>1.5814085981946491</v>
      </c>
      <c r="Q14" s="34">
        <f>Sheet1!K24/Sheet1!K26</f>
        <v>-3.1890874369117448</v>
      </c>
      <c r="R14" s="34">
        <f>ABS(Sheet2!K20/(Sheet1!K26+Sheet2!K30))</f>
        <v>0.19978135794746957</v>
      </c>
      <c r="S14" s="34">
        <f>sheet!K40/Sheet1!K43</f>
        <v>17.099023605551608</v>
      </c>
      <c r="T14" s="34">
        <f>Sheet2!K20/sheet!K40</f>
        <v>2.5855040248770805E-2</v>
      </c>
      <c r="U14" s="12"/>
      <c r="V14" s="34">
        <f>ABS(Sheet1!K15/sheet!K15)</f>
        <v>57.079476861167002</v>
      </c>
      <c r="W14" s="34">
        <f>Sheet1!K12/sheet!K14</f>
        <v>192.25930680359434</v>
      </c>
      <c r="X14" s="34">
        <f>Sheet1!K12/sheet!K27</f>
        <v>6.6912060030978715E-2</v>
      </c>
      <c r="Y14" s="34">
        <f>Sheet1!K12/(sheet!K18-sheet!K35)</f>
        <v>-2.3444788829404213</v>
      </c>
      <c r="Z14" s="12"/>
      <c r="AA14" s="36" t="str">
        <f>Sheet1!K43</f>
        <v>80,193</v>
      </c>
      <c r="AB14" s="36" t="str">
        <f>Sheet3!K17</f>
        <v>22.4x</v>
      </c>
      <c r="AC14" s="36" t="str">
        <f>Sheet3!K18</f>
        <v>22.6x</v>
      </c>
      <c r="AD14" s="36" t="str">
        <f>Sheet3!K20</f>
        <v>26.9x</v>
      </c>
      <c r="AE14" s="36" t="str">
        <f>Sheet3!K21</f>
        <v>0.9x</v>
      </c>
      <c r="AF14" s="36" t="str">
        <f>Sheet3!K22</f>
        <v>12.1x</v>
      </c>
      <c r="AG14" s="36" t="str">
        <f>Sheet3!K24</f>
        <v>13.6x</v>
      </c>
      <c r="AH14" s="36" t="str">
        <f>Sheet3!K25</f>
        <v>0.8x</v>
      </c>
      <c r="AI14" s="36" t="str">
        <f>Sheet3!K31</f>
        <v/>
      </c>
      <c r="AK14" s="36">
        <f>Sheet3!K29</f>
        <v>5.2</v>
      </c>
      <c r="AL14" s="36">
        <f>Sheet3!K30</f>
        <v>5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0.52249686752477498</v>
      </c>
      <c r="C15" s="31">
        <f>(sheet!L18-sheet!L15)/sheet!L35</f>
        <v>0.50283217181497164</v>
      </c>
      <c r="D15" s="31">
        <f>sheet!L12/sheet!L35</f>
        <v>0.19907009495800929</v>
      </c>
      <c r="E15" s="31">
        <f>Sheet2!L20/sheet!L35</f>
        <v>0.36874152160631257</v>
      </c>
      <c r="F15" s="31">
        <f>sheet!L18/sheet!L35</f>
        <v>0.52249686752477498</v>
      </c>
      <c r="G15" s="29"/>
      <c r="H15" s="32">
        <f>Sheet1!L33/sheet!L51</f>
        <v>0.20647454154456293</v>
      </c>
      <c r="I15" s="32">
        <f>Sheet1!L33/Sheet1!L12</f>
        <v>1.4102485540096921</v>
      </c>
      <c r="J15" s="32">
        <f>Sheet1!L12/sheet!L27</f>
        <v>5.97946809373772E-2</v>
      </c>
      <c r="K15" s="32">
        <f>Sheet1!L30/sheet!L27</f>
        <v>8.43253623294071E-2</v>
      </c>
      <c r="L15" s="32">
        <f>Sheet1!L38</f>
        <v>24.13</v>
      </c>
      <c r="M15" s="29"/>
      <c r="N15" s="32">
        <f>sheet!L40/sheet!L27</f>
        <v>0.59159438399233666</v>
      </c>
      <c r="O15" s="32">
        <f>sheet!L51/sheet!L27</f>
        <v>0.40840561600766329</v>
      </c>
      <c r="P15" s="32">
        <f>sheet!L40/sheet!L51</f>
        <v>1.4485461531489716</v>
      </c>
      <c r="Q15" s="31">
        <f>Sheet1!L24/Sheet1!L26</f>
        <v>-7.8281245879157106</v>
      </c>
      <c r="R15" s="31">
        <f>ABS(Sheet2!L20/(Sheet1!L26+Sheet2!L30))</f>
        <v>0.24753741666840456</v>
      </c>
      <c r="S15" s="31">
        <f>sheet!L40/Sheet1!L43</f>
        <v>18.566550498116662</v>
      </c>
      <c r="T15" s="31">
        <f>Sheet2!L20/sheet!L40</f>
        <v>2.2505150860162047E-2</v>
      </c>
      <c r="V15" s="31">
        <f>ABS(Sheet1!L15/sheet!L15)</f>
        <v>32.68931016324381</v>
      </c>
      <c r="W15" s="31">
        <f>Sheet1!L12/sheet!L14</f>
        <v>207.15673575129534</v>
      </c>
      <c r="X15" s="31">
        <f>Sheet1!L12/sheet!L27</f>
        <v>5.97946809373772E-2</v>
      </c>
      <c r="Y15" s="31">
        <f>Sheet1!L12/(sheet!L18-sheet!L35)</f>
        <v>-3.4681861554476057</v>
      </c>
      <c r="AA15" s="17" t="str">
        <f>Sheet1!L43</f>
        <v>85,221</v>
      </c>
      <c r="AB15" s="17" t="str">
        <f>Sheet3!L17</f>
        <v>27.4x</v>
      </c>
      <c r="AC15" s="17" t="str">
        <f>Sheet3!L18</f>
        <v>27.6x</v>
      </c>
      <c r="AD15" s="17" t="str">
        <f>Sheet3!L20</f>
        <v>34.4x</v>
      </c>
      <c r="AE15" s="17" t="str">
        <f>Sheet3!L21</f>
        <v>1.0x</v>
      </c>
      <c r="AF15" s="17" t="str">
        <f>Sheet3!L22</f>
        <v>14.6x</v>
      </c>
      <c r="AG15" s="17" t="str">
        <f>Sheet3!L24</f>
        <v>4.2x</v>
      </c>
      <c r="AH15" s="17" t="str">
        <f>Sheet3!L25</f>
        <v>0.9x</v>
      </c>
      <c r="AI15" s="17" t="str">
        <f>Sheet3!L31</f>
        <v/>
      </c>
      <c r="AK15" s="17">
        <f>Sheet3!L29</f>
        <v>5.4</v>
      </c>
      <c r="AL15" s="17">
        <f>Sheet3!L30</f>
        <v>6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0.52462317833753547</v>
      </c>
      <c r="C16" s="34">
        <f>(sheet!M18-sheet!M15)/sheet!M35</f>
        <v>0.51011232446862487</v>
      </c>
      <c r="D16" s="34">
        <f>sheet!M12/sheet!M35</f>
        <v>0.34782337191966339</v>
      </c>
      <c r="E16" s="34">
        <f>Sheet2!M20/sheet!M35</f>
        <v>0.41122932457009936</v>
      </c>
      <c r="F16" s="34">
        <f>sheet!M18/sheet!M35</f>
        <v>0.52462317833753547</v>
      </c>
      <c r="G16" s="29"/>
      <c r="H16" s="35">
        <f>Sheet1!M33/sheet!M51</f>
        <v>9.9554821391699355E-2</v>
      </c>
      <c r="I16" s="35">
        <f>Sheet1!M33/Sheet1!M12</f>
        <v>0.66751950734605947</v>
      </c>
      <c r="J16" s="35">
        <f>Sheet1!M12/sheet!M27</f>
        <v>6.2406600744014495E-2</v>
      </c>
      <c r="K16" s="35">
        <f>Sheet1!M30/sheet!M27</f>
        <v>4.1657623383786785E-2</v>
      </c>
      <c r="L16" s="35">
        <f>Sheet1!M38</f>
        <v>12.9</v>
      </c>
      <c r="M16" s="29"/>
      <c r="N16" s="35">
        <f>sheet!M40/sheet!M27</f>
        <v>0.58156096508993282</v>
      </c>
      <c r="O16" s="35">
        <f>sheet!M51/sheet!M27</f>
        <v>0.41843903491006712</v>
      </c>
      <c r="P16" s="35">
        <f>sheet!M40/sheet!M51</f>
        <v>1.3898344001651868</v>
      </c>
      <c r="Q16" s="34">
        <f>Sheet1!M24/Sheet1!M26</f>
        <v>-4.4333197438787497</v>
      </c>
      <c r="R16" s="34">
        <f>ABS(Sheet2!M20/(Sheet1!M26+Sheet2!M30))</f>
        <v>0.48153666160905251</v>
      </c>
      <c r="S16" s="34">
        <f>sheet!M40/Sheet1!M43</f>
        <v>17.832457293035478</v>
      </c>
      <c r="T16" s="34">
        <f>Sheet2!M20/sheet!M40</f>
        <v>3.1307829720777162E-2</v>
      </c>
      <c r="U16" s="12"/>
      <c r="V16" s="34">
        <f>ABS(Sheet1!M15/sheet!M15)</f>
        <v>38.143087681549218</v>
      </c>
      <c r="W16" s="34">
        <f>Sheet1!M12/sheet!M14</f>
        <v>212.93985849056602</v>
      </c>
      <c r="X16" s="34">
        <f>Sheet1!M12/sheet!M27</f>
        <v>6.2406600744014495E-2</v>
      </c>
      <c r="Y16" s="34">
        <f>Sheet1!M12/(sheet!M18-sheet!M35)</f>
        <v>-2.9650252048406429</v>
      </c>
      <c r="Z16" s="12"/>
      <c r="AA16" s="36" t="str">
        <f>Sheet1!M43</f>
        <v>94,364</v>
      </c>
      <c r="AB16" s="36" t="str">
        <f>Sheet3!M17</f>
        <v>25.9x</v>
      </c>
      <c r="AC16" s="36" t="str">
        <f>Sheet3!M18</f>
        <v>26.0x</v>
      </c>
      <c r="AD16" s="36" t="str">
        <f>Sheet3!M20</f>
        <v>38.2x</v>
      </c>
      <c r="AE16" s="36" t="str">
        <f>Sheet3!M21</f>
        <v>0.9x</v>
      </c>
      <c r="AF16" s="36" t="str">
        <f>Sheet3!M22</f>
        <v>13.6x</v>
      </c>
      <c r="AG16" s="36" t="str">
        <f>Sheet3!M24</f>
        <v>9.5x</v>
      </c>
      <c r="AH16" s="36" t="str">
        <f>Sheet3!M25</f>
        <v>0.9x</v>
      </c>
      <c r="AI16" s="36" t="str">
        <f>Sheet3!M31</f>
        <v/>
      </c>
      <c r="AK16" s="36">
        <f>Sheet3!M29</f>
        <v>5.4</v>
      </c>
      <c r="AL16" s="36">
        <f>Sheet3!M30</f>
        <v>6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2023-05-07T19:03:02Z</dcterms:created>
  <dcterms:modified xsi:type="dcterms:W3CDTF">2023-05-07T19:11:17Z</dcterms:modified>
  <cp:category/>
  <dc:identifier/>
  <cp:version/>
</cp:coreProperties>
</file>