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Technology/"/>
    </mc:Choice>
  </mc:AlternateContent>
  <xr:revisionPtr revIDLastSave="31" documentId="8_{69F46319-8F4E-488D-8118-3FC7A7AE92C1}" xr6:coauthVersionLast="47" xr6:coauthVersionMax="47" xr10:uidLastSave="{6B685373-86EB-436B-ADE8-02C6885E029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<sst xmlns="http://schemas.openxmlformats.org/spreadsheetml/2006/main" count="1085" uniqueCount="756">
  <si>
    <t>Ceridian HCM Holding Inc</t>
  </si>
  <si>
    <t>Premium Export</t>
  </si>
  <si>
    <t>Balance Sheet</t>
  </si>
  <si>
    <t/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</si>
  <si>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</si>
  <si>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</si>
  <si>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</si>
  <si>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</si>
  <si>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</si>
  <si>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</si>
  <si>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</si>
  <si>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</si>
  <si>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</si>
  <si>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</si>
  <si>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</si>
  <si>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</si>
  <si>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</si>
  <si>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</si>
  <si>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</si>
  <si>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</si>
  <si>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</si>
  <si>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</si>
  <si>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87,688.736</t>
  </si>
  <si>
    <t>162,212.656</t>
  </si>
  <si>
    <t>118,427.298</t>
  </si>
  <si>
    <t>297,292.644</t>
  </si>
  <si>
    <t>365,265.237</t>
  </si>
  <si>
    <t>239,469.444</t>
  </si>
  <si>
    <t>464,714.775</t>
  </si>
  <si>
    <t>584,771.005</t>
  </si>
  <si>
    <t>Short Term Investments</t>
  </si>
  <si>
    <t/>
  </si>
  <si>
    <t>Accounts Receivable, Net</t>
  </si>
  <si>
    <t>89,908.704</t>
  </si>
  <si>
    <t>87,686.146</t>
  </si>
  <si>
    <t>71,534.111</t>
  </si>
  <si>
    <t>78,486.35</t>
  </si>
  <si>
    <t>90,374.904</t>
  </si>
  <si>
    <t>111,463.992</t>
  </si>
  <si>
    <t>154,778.472</t>
  </si>
  <si>
    <t>181,158.51</t>
  </si>
  <si>
    <t>Inventory</t>
  </si>
  <si>
    <t>Prepaid Expenses</t>
  </si>
  <si>
    <t>43,566.872</t>
  </si>
  <si>
    <t>40,284.6</t>
  </si>
  <si>
    <t>67,636.822</t>
  </si>
  <si>
    <t>66,747.522</t>
  </si>
  <si>
    <t>73,624.383</t>
  </si>
  <si>
    <t>91,232.514</t>
  </si>
  <si>
    <t>112,796.076</t>
  </si>
  <si>
    <t>128,896.04</t>
  </si>
  <si>
    <t>Other Current Assets</t>
  </si>
  <si>
    <t>6,189,964.524</t>
  </si>
  <si>
    <t>5,190,536.428</t>
  </si>
  <si>
    <t>5,357,263.747</t>
  </si>
  <si>
    <t>3,562,461.302</t>
  </si>
  <si>
    <t>4,176,073.689</t>
  </si>
  <si>
    <t>4,803,512.742</t>
  </si>
  <si>
    <t>4,508,049.45</t>
  </si>
  <si>
    <t>5,731,405.745</t>
  </si>
  <si>
    <t>Total Current Assets</t>
  </si>
  <si>
    <t>6,411,128.836</t>
  </si>
  <si>
    <t>5,480,719.83</t>
  </si>
  <si>
    <t>5,614,861.978</t>
  </si>
  <si>
    <t>4,004,987.818</t>
  </si>
  <si>
    <t>4,705,338.213</t>
  </si>
  <si>
    <t>5,245,678.692</t>
  </si>
  <si>
    <t>5,240,338.773</t>
  </si>
  <si>
    <t>6,626,231.3</t>
  </si>
  <si>
    <t>Property Plant And Equipment, Net</t>
  </si>
  <si>
    <t>122,514.484</t>
  </si>
  <si>
    <t>113,468.29</t>
  </si>
  <si>
    <t>128,233.38</t>
  </si>
  <si>
    <t>142,503.912</t>
  </si>
  <si>
    <t>208,147.947</t>
  </si>
  <si>
    <t>209,058.606</t>
  </si>
  <si>
    <t>199,289.928</t>
  </si>
  <si>
    <t>269,706.84</t>
  </si>
  <si>
    <t>Real Estate Owned</t>
  </si>
  <si>
    <t>Capitalized / Purchased Software</t>
  </si>
  <si>
    <t>Long-term Investments</t>
  </si>
  <si>
    <t>Goodwill</t>
  </si>
  <si>
    <t>2,786,753.58</t>
  </si>
  <si>
    <t>2,595,805.342</t>
  </si>
  <si>
    <t>2,465,349.59</t>
  </si>
  <si>
    <t>2,630,862.452</t>
  </si>
  <si>
    <t>2,562,570.015</t>
  </si>
  <si>
    <t>2,585,302.956</t>
  </si>
  <si>
    <t>2,938,261.908</t>
  </si>
  <si>
    <t>3,087,006</t>
  </si>
  <si>
    <t>Other Intangibles</t>
  </si>
  <si>
    <t>365,739.728</t>
  </si>
  <si>
    <t>300,388.834</t>
  </si>
  <si>
    <t>259,609.735</t>
  </si>
  <si>
    <t>255,933.75</t>
  </si>
  <si>
    <t>231,001.371</t>
  </si>
  <si>
    <t>248,121.9</t>
  </si>
  <si>
    <t>420,456.225</t>
  </si>
  <si>
    <t>381,272.32</t>
  </si>
  <si>
    <t>Other Long-term Assets</t>
  </si>
  <si>
    <t>5,272.424</t>
  </si>
  <si>
    <t>4,297.024</t>
  </si>
  <si>
    <t>103,341.018</t>
  </si>
  <si>
    <t>128,854.112</t>
  </si>
  <si>
    <t>195,163.047</t>
  </si>
  <si>
    <t>238,705.992</t>
  </si>
  <si>
    <t>263,528.052</t>
  </si>
  <si>
    <t>355,276.48</t>
  </si>
  <si>
    <t>Total Assets</t>
  </si>
  <si>
    <t>9,691,409.052</t>
  </si>
  <si>
    <t>8,494,679.32</t>
  </si>
  <si>
    <t>8,571,395.701</t>
  </si>
  <si>
    <t>7,163,142.044</t>
  </si>
  <si>
    <t>7,902,220.593</t>
  </si>
  <si>
    <t>8,526,868.146</t>
  </si>
  <si>
    <t>9,061,874.886</t>
  </si>
  <si>
    <t>10,719,492.94</t>
  </si>
  <si>
    <t>Accounts Payable</t>
  </si>
  <si>
    <t>67,709.024</t>
  </si>
  <si>
    <t>54,115.646</t>
  </si>
  <si>
    <t>55,819.236</t>
  </si>
  <si>
    <t>56,646.67</t>
  </si>
  <si>
    <t>56,094.768</t>
  </si>
  <si>
    <t>49,497.138</t>
  </si>
  <si>
    <t>65,376.201</t>
  </si>
  <si>
    <t>73,519.485</t>
  </si>
  <si>
    <t>Accrued Expenses</t>
  </si>
  <si>
    <t>187,448.548</t>
  </si>
  <si>
    <t>159,124.17</t>
  </si>
  <si>
    <t>124,964.686</t>
  </si>
  <si>
    <t>107,014.432</t>
  </si>
  <si>
    <t>116,604.402</t>
  </si>
  <si>
    <t>108,282.942</t>
  </si>
  <si>
    <t>128,982.06</t>
  </si>
  <si>
    <t>164,369.53</t>
  </si>
  <si>
    <t>Short-term Borrowings</t>
  </si>
  <si>
    <t>Current Portion of LT Debt</t>
  </si>
  <si>
    <t>9,712.36</t>
  </si>
  <si>
    <t>3,088.486</t>
  </si>
  <si>
    <t>9,281.864</t>
  </si>
  <si>
    <t>8,829.732</t>
  </si>
  <si>
    <t>8,652.456</t>
  </si>
  <si>
    <t>8,598.804</t>
  </si>
  <si>
    <t>9,206.86</t>
  </si>
  <si>
    <t>Current Portion of Capital Lease Obligations</t>
  </si>
  <si>
    <t>16,620.672</t>
  </si>
  <si>
    <t>13,869.378</t>
  </si>
  <si>
    <t>16,185.984</t>
  </si>
  <si>
    <t>14,893.45</t>
  </si>
  <si>
    <t>Other Current Liabilities</t>
  </si>
  <si>
    <t>6,088,400.988</t>
  </si>
  <si>
    <t>5,001,198.808</t>
  </si>
  <si>
    <t>5,207,155.261</t>
  </si>
  <si>
    <t>3,607,505.642</t>
  </si>
  <si>
    <t>4,179,969.159</t>
  </si>
  <si>
    <t>4,736,201.724</t>
  </si>
  <si>
    <t>4,512,601.758</t>
  </si>
  <si>
    <t>5,876,143</t>
  </si>
  <si>
    <t>Total Current Liabilities</t>
  </si>
  <si>
    <t>6,353,270.92</t>
  </si>
  <si>
    <t>5,217,527.11</t>
  </si>
  <si>
    <t>5,387,939.183</t>
  </si>
  <si>
    <t>3,780,448.608</t>
  </si>
  <si>
    <t>4,378,118.733</t>
  </si>
  <si>
    <t>4,916,503.638</t>
  </si>
  <si>
    <t>4,731,744.807</t>
  </si>
  <si>
    <t>6,138,132.325</t>
  </si>
  <si>
    <t>Long-term Debt</t>
  </si>
  <si>
    <t>1,586,444.632</t>
  </si>
  <si>
    <t>1,530,546.236</t>
  </si>
  <si>
    <t>1,407,801.362</t>
  </si>
  <si>
    <t>905,664.23</t>
  </si>
  <si>
    <t>854,276.571</t>
  </si>
  <si>
    <t>829,872.324</t>
  </si>
  <si>
    <t>1,411,594.839</t>
  </si>
  <si>
    <t>1,632,863.7</t>
  </si>
  <si>
    <t>Capital Leases</t>
  </si>
  <si>
    <t>49,991.865</t>
  </si>
  <si>
    <t>53,441.64</t>
  </si>
  <si>
    <t>51,592.824</t>
  </si>
  <si>
    <t>42,107.845</t>
  </si>
  <si>
    <t>Other Non-current Liabilities</t>
  </si>
  <si>
    <t>426,927.596</t>
  </si>
  <si>
    <t>395,863.336</t>
  </si>
  <si>
    <t>253,198.066</t>
  </si>
  <si>
    <t>271,904.016</t>
  </si>
  <si>
    <t>175,685.697</t>
  </si>
  <si>
    <t>57,258.9</t>
  </si>
  <si>
    <t>50,201.841</t>
  </si>
  <si>
    <t>50,366.94</t>
  </si>
  <si>
    <t>Total Liabilities</t>
  </si>
  <si>
    <t>8,366,643.148</t>
  </si>
  <si>
    <t>7,143,936.682</t>
  </si>
  <si>
    <t>7,048,938.611</t>
  </si>
  <si>
    <t>4,958,016.854</t>
  </si>
  <si>
    <t>5,458,072.866</t>
  </si>
  <si>
    <t>5,857,076.502</t>
  </si>
  <si>
    <t>6,245,134.311</t>
  </si>
  <si>
    <t>7,863,470.81</t>
  </si>
  <si>
    <t>Common Stock</t>
  </si>
  <si>
    <t>1,803.724</t>
  </si>
  <si>
    <t>1,910.972</t>
  </si>
  <si>
    <t>1,817.886</t>
  </si>
  <si>
    <t>1,908.63</t>
  </si>
  <si>
    <t>1,896.795</t>
  </si>
  <si>
    <t>2,030.925</t>
  </si>
  <si>
    <t>Additional Paid In Capital</t>
  </si>
  <si>
    <t>2,124,093.132</t>
  </si>
  <si>
    <t>2,077,073.976</t>
  </si>
  <si>
    <t>1,968,005.226</t>
  </si>
  <si>
    <t>3,174,397.488</t>
  </si>
  <si>
    <t>3,180,131.859</t>
  </si>
  <si>
    <t>3,316,562.73</t>
  </si>
  <si>
    <t>3,616,555.8</t>
  </si>
  <si>
    <t>4,015,138.725</t>
  </si>
  <si>
    <t>Retained Earnings</t>
  </si>
  <si>
    <t>-275,831.024</t>
  </si>
  <si>
    <t>-427,688.17</t>
  </si>
  <si>
    <t>-336,046.887</t>
  </si>
  <si>
    <t>-458,087.288</t>
  </si>
  <si>
    <t>-298,393.002</t>
  </si>
  <si>
    <t>-297,491.796</t>
  </si>
  <si>
    <t>-390,992.676</t>
  </si>
  <si>
    <t>-504,481.77</t>
  </si>
  <si>
    <t>Treasury Stock</t>
  </si>
  <si>
    <t>Other Common Equity Adj</t>
  </si>
  <si>
    <t>-526,132.416</t>
  </si>
  <si>
    <t>-572,981.294</t>
  </si>
  <si>
    <t>-390,986.09</t>
  </si>
  <si>
    <t>-513,095.982</t>
  </si>
  <si>
    <t>-439,409.016</t>
  </si>
  <si>
    <t>-351,187.92</t>
  </si>
  <si>
    <t>-410,719.344</t>
  </si>
  <si>
    <t>-656,665.75</t>
  </si>
  <si>
    <t>Common Equity</t>
  </si>
  <si>
    <t>1,323,933.416</t>
  </si>
  <si>
    <t>1,077,344.486</t>
  </si>
  <si>
    <t>1,241,852.282</t>
  </si>
  <si>
    <t>2,205,125.19</t>
  </si>
  <si>
    <t>2,444,147.727</t>
  </si>
  <si>
    <t>2,669,791.644</t>
  </si>
  <si>
    <t>2,816,740.575</t>
  </si>
  <si>
    <t>2,856,022.13</t>
  </si>
  <si>
    <t>Total Preferred Equity</t>
  </si>
  <si>
    <t>221,431.018</t>
  </si>
  <si>
    <t>233,083.026</t>
  </si>
  <si>
    <t>Minority Interest, Total</t>
  </si>
  <si>
    <t>51,967.134</t>
  </si>
  <si>
    <t>47,521.782</t>
  </si>
  <si>
    <t>Other Equity</t>
  </si>
  <si>
    <t>Total Equity</t>
  </si>
  <si>
    <t>1,324,765.904</t>
  </si>
  <si>
    <t>1,350,742.638</t>
  </si>
  <si>
    <t>1,522,457.09</t>
  </si>
  <si>
    <t>Total Liabilities And Equity</t>
  </si>
  <si>
    <t>Cash And Short Term Investments</t>
  </si>
  <si>
    <t>Total Debt</t>
  </si>
  <si>
    <t>1,596,156.992</t>
  </si>
  <si>
    <t>1,533,634.722</t>
  </si>
  <si>
    <t>914,946.094</t>
  </si>
  <si>
    <t>929,718.84</t>
  </si>
  <si>
    <t>905,835.798</t>
  </si>
  <si>
    <t>1,487,972.451</t>
  </si>
  <si>
    <t>1,699,071.855</t>
  </si>
  <si>
    <t>Income Statement</t>
  </si>
  <si>
    <t>Revenue</t>
  </si>
  <si>
    <t>848,582.768</t>
  </si>
  <si>
    <t>846,110.882</t>
  </si>
  <si>
    <t>850,111.878</t>
  </si>
  <si>
    <t>1,011,040.686</t>
  </si>
  <si>
    <t>1,070,085.609</t>
  </si>
  <si>
    <t>1,072,013.85</t>
  </si>
  <si>
    <t>1,295,131.626</t>
  </si>
  <si>
    <t>1,687,292.49</t>
  </si>
  <si>
    <t>Revenue Growth (YoY)</t>
  </si>
  <si>
    <t>NM</t>
  </si>
  <si>
    <t>3.0%</t>
  </si>
  <si>
    <t>7.3%</t>
  </si>
  <si>
    <t>9.5%</t>
  </si>
  <si>
    <t>11.3%</t>
  </si>
  <si>
    <t>2.2%</t>
  </si>
  <si>
    <t>21.6%</t>
  </si>
  <si>
    <t>21.7%</t>
  </si>
  <si>
    <t>Cost of Revenues</t>
  </si>
  <si>
    <t>-480,900.568</t>
  </si>
  <si>
    <t>-500,469.014</t>
  </si>
  <si>
    <t>-467,171.804</t>
  </si>
  <si>
    <t>-534,389.67</t>
  </si>
  <si>
    <t>-544,716.555</t>
  </si>
  <si>
    <t>-586,203.894</t>
  </si>
  <si>
    <t>-743,796.546</t>
  </si>
  <si>
    <t>-935,037.87</t>
  </si>
  <si>
    <t>Gross Profit</t>
  </si>
  <si>
    <t>367,682.2</t>
  </si>
  <si>
    <t>345,641.868</t>
  </si>
  <si>
    <t>382,940.074</t>
  </si>
  <si>
    <t>476,651.016</t>
  </si>
  <si>
    <t>525,369.054</t>
  </si>
  <si>
    <t>485,809.956</t>
  </si>
  <si>
    <t>551,335.08</t>
  </si>
  <si>
    <t>752,254.62</t>
  </si>
  <si>
    <t>Gross Profit Margin</t>
  </si>
  <si>
    <t>43.3%</t>
  </si>
  <si>
    <t>40.9%</t>
  </si>
  <si>
    <t>45.0%</t>
  </si>
  <si>
    <t>47.1%</t>
  </si>
  <si>
    <t>49.1%</t>
  </si>
  <si>
    <t>45.3%</t>
  </si>
  <si>
    <t>42.6%</t>
  </si>
  <si>
    <t>44.6%</t>
  </si>
  <si>
    <t>R&amp;D Expenses</t>
  </si>
  <si>
    <t>-42,456.888</t>
  </si>
  <si>
    <t>-45,521.598</t>
  </si>
  <si>
    <t>-53,556.294</t>
  </si>
  <si>
    <t>-76,165.884</t>
  </si>
  <si>
    <t>-81,025.776</t>
  </si>
  <si>
    <t>-89,323.884</t>
  </si>
  <si>
    <t>-149,340.993</t>
  </si>
  <si>
    <t>-183,866.41</t>
  </si>
  <si>
    <t>Selling and Marketing Expense</t>
  </si>
  <si>
    <t>-7,492.392</t>
  </si>
  <si>
    <t>-7,922.638</t>
  </si>
  <si>
    <t>-7,040.264</t>
  </si>
  <si>
    <t>-7,916.884</t>
  </si>
  <si>
    <t>-7,011.846</t>
  </si>
  <si>
    <t>-6,998.31</t>
  </si>
  <si>
    <t>-9,483.975</t>
  </si>
  <si>
    <t>-15,299.635</t>
  </si>
  <si>
    <t>General &amp; Admin Expenses</t>
  </si>
  <si>
    <t>-6,714.1</t>
  </si>
  <si>
    <t>-2,388.661</t>
  </si>
  <si>
    <t>-16,379.76</t>
  </si>
  <si>
    <t>Other Inc / (Exp)</t>
  </si>
  <si>
    <t>-340,348.844</t>
  </si>
  <si>
    <t>-281,052.226</t>
  </si>
  <si>
    <t>-261,369.801</t>
  </si>
  <si>
    <t>-334,420.1</t>
  </si>
  <si>
    <t>-350,722.149</t>
  </si>
  <si>
    <t>-382,998.42</t>
  </si>
  <si>
    <t>-461,300.544</t>
  </si>
  <si>
    <t>-599,529.06</t>
  </si>
  <si>
    <t>Operating Expenses</t>
  </si>
  <si>
    <t>-390,298.124</t>
  </si>
  <si>
    <t>-341,210.562</t>
  </si>
  <si>
    <t>-324,355.02</t>
  </si>
  <si>
    <t>-434,882.628</t>
  </si>
  <si>
    <t>-438,759.771</t>
  </si>
  <si>
    <t>-479,320.614</t>
  </si>
  <si>
    <t>-620,125.512</t>
  </si>
  <si>
    <t>-798,695.105</t>
  </si>
  <si>
    <t>Operating Income</t>
  </si>
  <si>
    <t>-22,615.924</t>
  </si>
  <si>
    <t>4,431.306</t>
  </si>
  <si>
    <t>58,585.054</t>
  </si>
  <si>
    <t>41,768.388</t>
  </si>
  <si>
    <t>86,609.283</t>
  </si>
  <si>
    <t>6,489.342</t>
  </si>
  <si>
    <t>-68,790.432</t>
  </si>
  <si>
    <t>-46,440.485</t>
  </si>
  <si>
    <t>Net Interest Expenses</t>
  </si>
  <si>
    <t>-121,820.744</t>
  </si>
  <si>
    <t>-117,362.468</t>
  </si>
  <si>
    <t>-109,501.249</t>
  </si>
  <si>
    <t>-78,486.35</t>
  </si>
  <si>
    <t>-42,071.076</t>
  </si>
  <si>
    <t>-31,937.742</t>
  </si>
  <si>
    <t>-45,396.627</t>
  </si>
  <si>
    <t>-38,722.97</t>
  </si>
  <si>
    <t>EBT, Incl. Unusual Items</t>
  </si>
  <si>
    <t>-144,436.668</t>
  </si>
  <si>
    <t>-112,931.162</t>
  </si>
  <si>
    <t>-50,916.195</t>
  </si>
  <si>
    <t>-36,717.962</t>
  </si>
  <si>
    <t>44,538.207</t>
  </si>
  <si>
    <t>-25,448.4</t>
  </si>
  <si>
    <t>-114,187.059</t>
  </si>
  <si>
    <t>-85,163.455</t>
  </si>
  <si>
    <t>Earnings of Discontinued Ops.</t>
  </si>
  <si>
    <t>5,133.676</t>
  </si>
  <si>
    <t>16,785.25</t>
  </si>
  <si>
    <t>-7,543.14</t>
  </si>
  <si>
    <t>-35,216.484</t>
  </si>
  <si>
    <t>Income Tax Expense</t>
  </si>
  <si>
    <t>-5,966.164</t>
  </si>
  <si>
    <t>-10,339.714</t>
  </si>
  <si>
    <t>60,973.715</t>
  </si>
  <si>
    <t>-11,465.832</t>
  </si>
  <si>
    <t>57,652.956</t>
  </si>
  <si>
    <t>20,358.72</t>
  </si>
  <si>
    <t>18,841.497</t>
  </si>
  <si>
    <t>-14,216.475</t>
  </si>
  <si>
    <t>Net Income to Company</t>
  </si>
  <si>
    <t>-145,269.156</t>
  </si>
  <si>
    <t>-106,485.626</t>
  </si>
  <si>
    <t>2,514.38</t>
  </si>
  <si>
    <t>-83,400.278</t>
  </si>
  <si>
    <t>102,191.163</t>
  </si>
  <si>
    <t>-5,089.68</t>
  </si>
  <si>
    <t>-95,345.562</t>
  </si>
  <si>
    <t>-99,379.93</t>
  </si>
  <si>
    <t>Minority Interest in Earnings</t>
  </si>
  <si>
    <t>1,634.347</t>
  </si>
  <si>
    <t>Net Income to Stockholders</t>
  </si>
  <si>
    <t>-106,619.908</t>
  </si>
  <si>
    <t>4,148.727</t>
  </si>
  <si>
    <t>-82,717.788</t>
  </si>
  <si>
    <t>Preferred Dividends &amp; Other Adj.</t>
  </si>
  <si>
    <t>-5,133.676</t>
  </si>
  <si>
    <t>-35,719.012</t>
  </si>
  <si>
    <t>-18,229.255</t>
  </si>
  <si>
    <t>24,706.138</t>
  </si>
  <si>
    <t>Net Income to Common Excl Extra Items</t>
  </si>
  <si>
    <t>-150,402.832</t>
  </si>
  <si>
    <t>-142,338.92</t>
  </si>
  <si>
    <t>-14,080.528</t>
  </si>
  <si>
    <t>-58,011.65</t>
  </si>
  <si>
    <t>Basic EPS (Cont. Ops)</t>
  </si>
  <si>
    <t>Diluted EPS (Cont. Ops)</t>
  </si>
  <si>
    <t>Weighted Average Basic Shares Out.</t>
  </si>
  <si>
    <t>64,924.845</t>
  </si>
  <si>
    <t>64,988.338</t>
  </si>
  <si>
    <t>65,204.96</t>
  </si>
  <si>
    <t>114,049.682</t>
  </si>
  <si>
    <t>142,049.112</t>
  </si>
  <si>
    <t>146,774.471</t>
  </si>
  <si>
    <t>150,402.321</t>
  </si>
  <si>
    <t>152,940.299</t>
  </si>
  <si>
    <t>Weighted Average Diluted Shares Out.</t>
  </si>
  <si>
    <t>148,756.592</t>
  </si>
  <si>
    <t>EBITDA</t>
  </si>
  <si>
    <t>95,874.868</t>
  </si>
  <si>
    <t>65,126.77</t>
  </si>
  <si>
    <t>112,769.943</t>
  </si>
  <si>
    <t>119,845.244</t>
  </si>
  <si>
    <t>124,525.191</t>
  </si>
  <si>
    <t>53,568.882</t>
  </si>
  <si>
    <t>15,427.266</t>
  </si>
  <si>
    <t>76,227.385</t>
  </si>
  <si>
    <t>EBIT</t>
  </si>
  <si>
    <t>23,448.412</t>
  </si>
  <si>
    <t>21,753.684</t>
  </si>
  <si>
    <t>74,802.805</t>
  </si>
  <si>
    <t>78,349.852</t>
  </si>
  <si>
    <t>87,128.679</t>
  </si>
  <si>
    <t>26,593.578</t>
  </si>
  <si>
    <t>-35,786.199</t>
  </si>
  <si>
    <t>14,622.66</t>
  </si>
  <si>
    <t>Revenue (Reported)</t>
  </si>
  <si>
    <t>Operating Income (Reported)</t>
  </si>
  <si>
    <t>25,782.144</t>
  </si>
  <si>
    <t>69,648.326</t>
  </si>
  <si>
    <t>76,575.378</t>
  </si>
  <si>
    <t>93,880.827</t>
  </si>
  <si>
    <t>9,924.876</t>
  </si>
  <si>
    <t>-44,890.815</t>
  </si>
  <si>
    <t>-34,931.91</t>
  </si>
  <si>
    <t>Operating Income (Adjusted)</t>
  </si>
  <si>
    <t>Cash Flow Statement</t>
  </si>
  <si>
    <t>Depreciation &amp; Amortization (CF)</t>
  </si>
  <si>
    <t>72,426.456</t>
  </si>
  <si>
    <t>43,373.086</t>
  </si>
  <si>
    <t>37,967.138</t>
  </si>
  <si>
    <t>41,495.392</t>
  </si>
  <si>
    <t>37,396.512</t>
  </si>
  <si>
    <t>26,975.304</t>
  </si>
  <si>
    <t>51,213.465</t>
  </si>
  <si>
    <t>61,604.725</t>
  </si>
  <si>
    <t>Amortization of Deferred Charges (CF)</t>
  </si>
  <si>
    <t>4,439.936</t>
  </si>
  <si>
    <t>32,764.808</t>
  </si>
  <si>
    <t>34,321.287</t>
  </si>
  <si>
    <t>38,628.934</t>
  </si>
  <si>
    <t>38,305.455</t>
  </si>
  <si>
    <t>40,462.956</t>
  </si>
  <si>
    <t>68,158.167</t>
  </si>
  <si>
    <t>65,124.995</t>
  </si>
  <si>
    <t>Stock-Based Comp</t>
  </si>
  <si>
    <t>17,759.744</t>
  </si>
  <si>
    <t>20,240.759</t>
  </si>
  <si>
    <t>33,715.006</t>
  </si>
  <si>
    <t>47,394.885</t>
  </si>
  <si>
    <t>83,725.236</t>
  </si>
  <si>
    <t>143,397.702</t>
  </si>
  <si>
    <t>196,051.96</t>
  </si>
  <si>
    <t>Change In Accounts Receivable</t>
  </si>
  <si>
    <t>-11,793.58</t>
  </si>
  <si>
    <t>-6,982.664</t>
  </si>
  <si>
    <t>7,165.983</t>
  </si>
  <si>
    <t>-4,913.928</t>
  </si>
  <si>
    <t>-21,295.236</t>
  </si>
  <si>
    <t>-15,269.04</t>
  </si>
  <si>
    <t>-44,005.644</t>
  </si>
  <si>
    <t>-53,481.025</t>
  </si>
  <si>
    <t>Change In Inventories</t>
  </si>
  <si>
    <t>Change in Other Net Operating Assets</t>
  </si>
  <si>
    <t>-47,174.32</t>
  </si>
  <si>
    <t>-96,280.194</t>
  </si>
  <si>
    <t>-68,391.136</t>
  </si>
  <si>
    <t>-73,572.422</t>
  </si>
  <si>
    <t>-50,121.714</t>
  </si>
  <si>
    <t>-181,701.576</t>
  </si>
  <si>
    <t>-27,060.942</t>
  </si>
  <si>
    <t>-5,821.985</t>
  </si>
  <si>
    <t>Other Operating Activities</t>
  </si>
  <si>
    <t>84,220.036</t>
  </si>
  <si>
    <t>15,576.712</t>
  </si>
  <si>
    <t>-85,488.92</t>
  </si>
  <si>
    <t>60,332.116</t>
  </si>
  <si>
    <t>-88,167.471</t>
  </si>
  <si>
    <t>12,469.716</t>
  </si>
  <si>
    <t>-34,648.122</t>
  </si>
  <si>
    <t>15,435.03</t>
  </si>
  <si>
    <t>Cash from Operations</t>
  </si>
  <si>
    <t>-25,390.884</t>
  </si>
  <si>
    <t>-101,382.91</t>
  </si>
  <si>
    <t>-50,036.162</t>
  </si>
  <si>
    <t>12,967.31</t>
  </si>
  <si>
    <t>65,703.594</t>
  </si>
  <si>
    <t>-38,427.084</t>
  </si>
  <si>
    <t>61,709.064</t>
  </si>
  <si>
    <t>179,533.77</t>
  </si>
  <si>
    <t>Capital Expenditures</t>
  </si>
  <si>
    <t>-12,209.824</t>
  </si>
  <si>
    <t>-9,936.868</t>
  </si>
  <si>
    <t>-22,000.825</t>
  </si>
  <si>
    <t>-10,919.84</t>
  </si>
  <si>
    <t>-21,165.387</t>
  </si>
  <si>
    <t>-23,030.802</t>
  </si>
  <si>
    <t>-14,542.095</t>
  </si>
  <si>
    <t>-27,349.79</t>
  </si>
  <si>
    <t>Cash Acquisitions</t>
  </si>
  <si>
    <t>-39,214.398</t>
  </si>
  <si>
    <t>-74,182.086</t>
  </si>
  <si>
    <t>-517,825.035</t>
  </si>
  <si>
    <t>Other Investing Activities</t>
  </si>
  <si>
    <t>461,614.596</t>
  </si>
  <si>
    <t>73,049.408</t>
  </si>
  <si>
    <t>-27,783.899</t>
  </si>
  <si>
    <t>-58,830.638</t>
  </si>
  <si>
    <t>-94,530.072</t>
  </si>
  <si>
    <t>146,582.784</t>
  </si>
  <si>
    <t>-366,840.153</t>
  </si>
  <si>
    <t>-436,378.085</t>
  </si>
  <si>
    <t>Cash from Investing</t>
  </si>
  <si>
    <t>449,404.772</t>
  </si>
  <si>
    <t>63,112.54</t>
  </si>
  <si>
    <t>-49,784.724</t>
  </si>
  <si>
    <t>-69,750.478</t>
  </si>
  <si>
    <t>-154,909.857</t>
  </si>
  <si>
    <t>49,369.896</t>
  </si>
  <si>
    <t>-899,207.283</t>
  </si>
  <si>
    <t>-463,727.875</t>
  </si>
  <si>
    <t>Dividends Paid (Ex Special Dividends)</t>
  </si>
  <si>
    <t>Special Dividend Paid</t>
  </si>
  <si>
    <t>Long-Term Debt Issued</t>
  </si>
  <si>
    <t>928,186.4</t>
  </si>
  <si>
    <t>710,412.954</t>
  </si>
  <si>
    <t>Long-Term Debt Repaid</t>
  </si>
  <si>
    <t>-9,712.36</t>
  </si>
  <si>
    <t>-15,845.276</t>
  </si>
  <si>
    <t>-32,561.221</t>
  </si>
  <si>
    <t>-1,547,887.32</t>
  </si>
  <si>
    <t>-9,349.128</t>
  </si>
  <si>
    <t>-12,724.2</t>
  </si>
  <si>
    <t>-9,863.334</t>
  </si>
  <si>
    <t>-11,373.18</t>
  </si>
  <si>
    <t>Repurchase of Common Stock</t>
  </si>
  <si>
    <t>-2,262.942</t>
  </si>
  <si>
    <t>Other Financing Activities</t>
  </si>
  <si>
    <t>-501,157.776</t>
  </si>
  <si>
    <t>-831,071.298</t>
  </si>
  <si>
    <t>546,249.055</t>
  </si>
  <si>
    <t>-1,088,708.048</t>
  </si>
  <si>
    <t>801,038.481</t>
  </si>
  <si>
    <t>732,023.226</t>
  </si>
  <si>
    <t>-185,253.645</t>
  </si>
  <si>
    <t>1,189,445.075</t>
  </si>
  <si>
    <t>Cash from Financing</t>
  </si>
  <si>
    <t>-510,870.136</t>
  </si>
  <si>
    <t>-846,916.574</t>
  </si>
  <si>
    <t>511,424.892</t>
  </si>
  <si>
    <t>-1,708,408.968</t>
  </si>
  <si>
    <t>791,689.353</t>
  </si>
  <si>
    <t>719,299.026</t>
  </si>
  <si>
    <t>515,295.975</t>
  </si>
  <si>
    <t>1,178,071.895</t>
  </si>
  <si>
    <t>Beginning Cash (CF)</t>
  </si>
  <si>
    <t>2,777,220.324</t>
  </si>
  <si>
    <t>3,032,090.842</t>
  </si>
  <si>
    <t>1,510,077.374</t>
  </si>
  <si>
    <t>2,153,675.514</t>
  </si>
  <si>
    <t>2,835,587.97</t>
  </si>
  <si>
    <t>2,469,374.184</t>
  </si>
  <si>
    <t>Foreign Exchange Rate Adjustments</t>
  </si>
  <si>
    <t>-14,429.792</t>
  </si>
  <si>
    <t>20,142.3</t>
  </si>
  <si>
    <t>13,829.09</t>
  </si>
  <si>
    <t>-17,471.744</t>
  </si>
  <si>
    <t>14,672.937</t>
  </si>
  <si>
    <t>-26,428.677</t>
  </si>
  <si>
    <t>-10,966.995</t>
  </si>
  <si>
    <t>Additions / Reductions</t>
  </si>
  <si>
    <t>2,669,389.288</t>
  </si>
  <si>
    <t>241,041.428</t>
  </si>
  <si>
    <t>-1,504,541.724</t>
  </si>
  <si>
    <t>628,925.203</t>
  </si>
  <si>
    <t>687,002.136</t>
  </si>
  <si>
    <t>-339,785.109</t>
  </si>
  <si>
    <t>1,068,497.166</t>
  </si>
  <si>
    <t>Ending Cash (CF)</t>
  </si>
  <si>
    <t>3,526,904.355</t>
  </si>
  <si>
    <t>Levered Free Cash Flow</t>
  </si>
  <si>
    <t>-37,600.708</t>
  </si>
  <si>
    <t>-111,319.778</t>
  </si>
  <si>
    <t>-72,036.987</t>
  </si>
  <si>
    <t>2,047.47</t>
  </si>
  <si>
    <t>-61,457.886</t>
  </si>
  <si>
    <t>47,166.969</t>
  </si>
  <si>
    <t>152,183.98</t>
  </si>
  <si>
    <t>Cash Interest Paid</t>
  </si>
  <si>
    <t>116,409.572</t>
  </si>
  <si>
    <t>114,005.418</t>
  </si>
  <si>
    <t>101,691.01</t>
  </si>
  <si>
    <t>48,563.526</t>
  </si>
  <si>
    <t>33,973.614</t>
  </si>
  <si>
    <t>24,152.523</t>
  </si>
  <si>
    <t>40,753.895</t>
  </si>
  <si>
    <t>Valuation Ratios</t>
  </si>
  <si>
    <t>Price Close (Split Adjusted)</t>
  </si>
  <si>
    <t>Market Cap</t>
  </si>
  <si>
    <t>6,499,321.595</t>
  </si>
  <si>
    <t>12,690,441.379</t>
  </si>
  <si>
    <t>20,040,472.488</t>
  </si>
  <si>
    <t>19,989,773.21</t>
  </si>
  <si>
    <t>13,340,619.257</t>
  </si>
  <si>
    <t>Total Enterprise Value (TEV)</t>
  </si>
  <si>
    <t>7,159,698.919</t>
  </si>
  <si>
    <t>13,262,166.526</t>
  </si>
  <si>
    <t>20,619,041.862</t>
  </si>
  <si>
    <t>20,998,235.885</t>
  </si>
  <si>
    <t>14,493,778.472</t>
  </si>
  <si>
    <t>Enterprise Value (EV)</t>
  </si>
  <si>
    <t>NA</t>
  </si>
  <si>
    <t>14,406,377.374</t>
  </si>
  <si>
    <t>EV/EBITDA</t>
  </si>
  <si>
    <t>45.4x</t>
  </si>
  <si>
    <t>81.8x</t>
  </si>
  <si>
    <t>188.9x</t>
  </si>
  <si>
    <t>776.0x</t>
  </si>
  <si>
    <t>189.0x</t>
  </si>
  <si>
    <t>EV / EBIT</t>
  </si>
  <si>
    <t>88.9x</t>
  </si>
  <si>
    <t>109.8x</t>
  </si>
  <si>
    <t>253.2x</t>
  </si>
  <si>
    <t>-748.0x</t>
  </si>
  <si>
    <t>985.2x</t>
  </si>
  <si>
    <t>EV / LTM EBITDA - CAPEX</t>
  </si>
  <si>
    <t>52.0x</t>
  </si>
  <si>
    <t>90.5x</t>
  </si>
  <si>
    <t>242.9x</t>
  </si>
  <si>
    <t>1,729.7x</t>
  </si>
  <si>
    <t>294.7x</t>
  </si>
  <si>
    <t>EV / Free Cash Flow</t>
  </si>
  <si>
    <t>44.2x</t>
  </si>
  <si>
    <t>370.2x</t>
  </si>
  <si>
    <t>-596.2x</t>
  </si>
  <si>
    <t>283.0x</t>
  </si>
  <si>
    <t>74.8x</t>
  </si>
  <si>
    <t>EV / Invested Capital</t>
  </si>
  <si>
    <t>2.4x</t>
  </si>
  <si>
    <t>4.0x</t>
  </si>
  <si>
    <t>5.3x</t>
  </si>
  <si>
    <t>4.9x</t>
  </si>
  <si>
    <t>3.2x</t>
  </si>
  <si>
    <t>EV / Revenue</t>
  </si>
  <si>
    <t>7.2x</t>
  </si>
  <si>
    <t>12.8x</t>
  </si>
  <si>
    <t>19.3x</t>
  </si>
  <si>
    <t>17.2x</t>
  </si>
  <si>
    <t>8.5x</t>
  </si>
  <si>
    <t>P/E Ratio</t>
  </si>
  <si>
    <t>-595.2x</t>
  </si>
  <si>
    <t>109.7x</t>
  </si>
  <si>
    <t>1,334.7x</t>
  </si>
  <si>
    <t>-190.0x</t>
  </si>
  <si>
    <t>-133.8x</t>
  </si>
  <si>
    <t>Price/Book</t>
  </si>
  <si>
    <t>0.0x</t>
  </si>
  <si>
    <t>3.1x</t>
  </si>
  <si>
    <t>7.7x</t>
  </si>
  <si>
    <t>7.1x</t>
  </si>
  <si>
    <t>4.7x</t>
  </si>
  <si>
    <t>Price / Operating Cash Flow</t>
  </si>
  <si>
    <t>700.2x</t>
  </si>
  <si>
    <t>187.2x</t>
  </si>
  <si>
    <t>214.9x</t>
  </si>
  <si>
    <t>-552.7x</t>
  </si>
  <si>
    <t>74.0x</t>
  </si>
  <si>
    <t>Price / LTM Sales</t>
  </si>
  <si>
    <t>6.5x</t>
  </si>
  <si>
    <t>12.3x</t>
  </si>
  <si>
    <t>18.7x</t>
  </si>
  <si>
    <t>16.4x</t>
  </si>
  <si>
    <t>7.9x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</si>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</sst>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CAB8B840-DAEE-62C5-B44E-72CFA798C6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56"/>
  <sheetViews>
    <sheetView showGridLines="0" workbookViewId="0">
      <selection activeCell="F15" sqref="F15:M15"/>
    </sheetView>
  </sheetViews>
  <sheetFormatPr defaultColWidth="15" defaultRowHeight="15" customHeight="1" x14ac:dyDescent="0.2"/>
  <cols>
    <col min="1" max="2" width="2" customWidth="1"/>
    <col min="3" max="3" width="25" customWidth="1"/>
    <col min="4" max="5" width="12.7109375" style="4" customWidth="1"/>
  </cols>
  <sheetData>
    <row r="1" spans="3:14" ht="13.5" customHeight="1" x14ac:dyDescent="0.2"/>
    <row r="2" spans="3:14" ht="33" customHeight="1" x14ac:dyDescent="0.4">
      <c r="C2" s="36" t="s">
        <v>0</v>
      </c>
      <c r="D2" s="36"/>
      <c r="E2" s="36"/>
      <c r="F2" s="37"/>
      <c r="G2" s="37"/>
    </row>
    <row r="3" spans="3:14" ht="12.75" x14ac:dyDescent="0.2">
      <c r="C3" s="1" t="s">
        <v>1</v>
      </c>
      <c r="D3" s="5"/>
      <c r="E3" s="5"/>
    </row>
    <row r="4" spans="3:14" ht="12.75" x14ac:dyDescent="0.2"/>
    <row r="5" spans="3:14" ht="12.75" x14ac:dyDescent="0.2"/>
    <row r="6" spans="3:14" x14ac:dyDescent="0.25">
      <c r="C6" s="38" t="s">
        <v>2</v>
      </c>
      <c r="D6" s="38"/>
      <c r="E6" s="38"/>
      <c r="F6" s="39"/>
      <c r="G6" s="2"/>
      <c r="H6" s="2"/>
      <c r="I6" s="2"/>
      <c r="J6" s="2"/>
      <c r="K6" s="2"/>
      <c r="L6" s="2"/>
      <c r="M6" s="2"/>
      <c r="N6" s="2"/>
    </row>
    <row r="7" spans="3:14" ht="12.75" x14ac:dyDescent="0.2"/>
    <row r="8" spans="3:14" ht="33" customHeight="1" x14ac:dyDescent="0.2">
      <c r="C8" s="3" t="s">
        <v>3</v>
      </c>
      <c r="D8" s="6"/>
      <c r="E8" s="6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9" spans="3:14" ht="12.75" x14ac:dyDescent="0.2"/>
    <row r="10" spans="3:14" ht="12.75" x14ac:dyDescent="0.2">
      <c r="C10" s="3" t="s">
        <v>12</v>
      </c>
      <c r="D10" s="6">
        <v>2013</v>
      </c>
      <c r="E10" s="6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1" spans="3:14" ht="12.75" x14ac:dyDescent="0.2"/>
    <row r="12" spans="3:14" ht="12.75" x14ac:dyDescent="0.2">
      <c r="C12" s="3" t="s">
        <v>21</v>
      </c>
      <c r="D12" s="6"/>
      <c r="E12" s="6"/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  <c r="M12" s="3" t="s">
        <v>29</v>
      </c>
    </row>
    <row r="13" spans="3:14" ht="12.75" x14ac:dyDescent="0.2">
      <c r="C13" s="3" t="s">
        <v>30</v>
      </c>
      <c r="D13" s="6"/>
      <c r="E13" s="6"/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</row>
    <row r="14" spans="3:14" ht="12.75" x14ac:dyDescent="0.2">
      <c r="C14" s="3" t="s">
        <v>32</v>
      </c>
      <c r="D14" s="6"/>
      <c r="E14" s="6"/>
      <c r="F14" s="3" t="s">
        <v>33</v>
      </c>
      <c r="G14" s="3" t="s">
        <v>34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</row>
    <row r="15" spans="3:14" ht="12.75" x14ac:dyDescent="0.2">
      <c r="C15" s="3" t="s">
        <v>41</v>
      </c>
      <c r="D15" s="6"/>
      <c r="E15" s="6"/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</row>
    <row r="16" spans="3:14" ht="12.75" x14ac:dyDescent="0.2">
      <c r="C16" s="3" t="s">
        <v>42</v>
      </c>
      <c r="D16" s="6"/>
      <c r="E16" s="6"/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49</v>
      </c>
      <c r="M16" s="3" t="s">
        <v>50</v>
      </c>
    </row>
    <row r="17" spans="3:13" ht="12.75" x14ac:dyDescent="0.2">
      <c r="C17" s="3" t="s">
        <v>51</v>
      </c>
      <c r="D17" s="6"/>
      <c r="E17" s="6"/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 t="s">
        <v>57</v>
      </c>
      <c r="L17" s="3" t="s">
        <v>58</v>
      </c>
      <c r="M17" s="3" t="s">
        <v>59</v>
      </c>
    </row>
    <row r="18" spans="3:13" ht="12.75" x14ac:dyDescent="0.2">
      <c r="C18" s="3" t="s">
        <v>60</v>
      </c>
      <c r="D18" s="6"/>
      <c r="E18" s="6"/>
      <c r="F18" s="3" t="s">
        <v>61</v>
      </c>
      <c r="G18" s="3" t="s">
        <v>62</v>
      </c>
      <c r="H18" s="3" t="s">
        <v>63</v>
      </c>
      <c r="I18" s="3" t="s">
        <v>64</v>
      </c>
      <c r="J18" s="3" t="s">
        <v>65</v>
      </c>
      <c r="K18" s="3" t="s">
        <v>66</v>
      </c>
      <c r="L18" s="3" t="s">
        <v>67</v>
      </c>
      <c r="M18" s="3" t="s">
        <v>68</v>
      </c>
    </row>
    <row r="19" spans="3:13" ht="12.75" x14ac:dyDescent="0.2"/>
    <row r="20" spans="3:13" ht="12.75" x14ac:dyDescent="0.2">
      <c r="C20" s="3" t="s">
        <v>69</v>
      </c>
      <c r="D20" s="6"/>
      <c r="E20" s="6"/>
      <c r="F20" s="3" t="s">
        <v>70</v>
      </c>
      <c r="G20" s="3" t="s">
        <v>71</v>
      </c>
      <c r="H20" s="3" t="s">
        <v>72</v>
      </c>
      <c r="I20" s="3" t="s">
        <v>73</v>
      </c>
      <c r="J20" s="3" t="s">
        <v>74</v>
      </c>
      <c r="K20" s="3" t="s">
        <v>75</v>
      </c>
      <c r="L20" s="3" t="s">
        <v>76</v>
      </c>
      <c r="M20" s="3" t="s">
        <v>77</v>
      </c>
    </row>
    <row r="21" spans="3:13" ht="12.75" x14ac:dyDescent="0.2">
      <c r="C21" s="3" t="s">
        <v>78</v>
      </c>
      <c r="D21" s="6"/>
      <c r="E21" s="6"/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</row>
    <row r="22" spans="3:13" ht="12.75" x14ac:dyDescent="0.2">
      <c r="C22" s="3" t="s">
        <v>79</v>
      </c>
      <c r="D22" s="6"/>
      <c r="E22" s="6"/>
      <c r="F22" s="3" t="s">
        <v>31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</row>
    <row r="23" spans="3:13" ht="12.75" x14ac:dyDescent="0.2">
      <c r="C23" s="3" t="s">
        <v>80</v>
      </c>
      <c r="D23" s="6"/>
      <c r="E23" s="6"/>
      <c r="F23" s="3" t="s">
        <v>31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</row>
    <row r="24" spans="3:13" ht="12.75" x14ac:dyDescent="0.2">
      <c r="C24" s="3" t="s">
        <v>81</v>
      </c>
      <c r="D24" s="6"/>
      <c r="E24" s="6"/>
      <c r="F24" s="3" t="s">
        <v>82</v>
      </c>
      <c r="G24" s="3" t="s">
        <v>83</v>
      </c>
      <c r="H24" s="3" t="s">
        <v>84</v>
      </c>
      <c r="I24" s="3" t="s">
        <v>85</v>
      </c>
      <c r="J24" s="3" t="s">
        <v>86</v>
      </c>
      <c r="K24" s="3" t="s">
        <v>87</v>
      </c>
      <c r="L24" s="3" t="s">
        <v>88</v>
      </c>
      <c r="M24" s="3" t="s">
        <v>89</v>
      </c>
    </row>
    <row r="25" spans="3:13" ht="12.75" x14ac:dyDescent="0.2">
      <c r="C25" s="3" t="s">
        <v>90</v>
      </c>
      <c r="D25" s="6"/>
      <c r="E25" s="6"/>
      <c r="F25" s="3" t="s">
        <v>91</v>
      </c>
      <c r="G25" s="3" t="s">
        <v>92</v>
      </c>
      <c r="H25" s="3" t="s">
        <v>93</v>
      </c>
      <c r="I25" s="3" t="s">
        <v>94</v>
      </c>
      <c r="J25" s="3" t="s">
        <v>95</v>
      </c>
      <c r="K25" s="3" t="s">
        <v>96</v>
      </c>
      <c r="L25" s="3" t="s">
        <v>97</v>
      </c>
      <c r="M25" s="3" t="s">
        <v>98</v>
      </c>
    </row>
    <row r="26" spans="3:13" ht="12.75" x14ac:dyDescent="0.2">
      <c r="C26" s="3" t="s">
        <v>99</v>
      </c>
      <c r="D26" s="6"/>
      <c r="E26" s="6"/>
      <c r="F26" s="3" t="s">
        <v>100</v>
      </c>
      <c r="G26" s="3" t="s">
        <v>101</v>
      </c>
      <c r="H26" s="3" t="s">
        <v>102</v>
      </c>
      <c r="I26" s="3" t="s">
        <v>103</v>
      </c>
      <c r="J26" s="3" t="s">
        <v>104</v>
      </c>
      <c r="K26" s="3" t="s">
        <v>105</v>
      </c>
      <c r="L26" s="3" t="s">
        <v>106</v>
      </c>
      <c r="M26" s="3" t="s">
        <v>107</v>
      </c>
    </row>
    <row r="27" spans="3:13" ht="12.75" x14ac:dyDescent="0.2">
      <c r="C27" s="3" t="s">
        <v>108</v>
      </c>
      <c r="D27" s="6"/>
      <c r="E27" s="6"/>
      <c r="F27" s="3" t="s">
        <v>109</v>
      </c>
      <c r="G27" s="3" t="s">
        <v>110</v>
      </c>
      <c r="H27" s="3" t="s">
        <v>111</v>
      </c>
      <c r="I27" s="3" t="s">
        <v>112</v>
      </c>
      <c r="J27" s="3" t="s">
        <v>113</v>
      </c>
      <c r="K27" s="3" t="s">
        <v>114</v>
      </c>
      <c r="L27" s="3" t="s">
        <v>115</v>
      </c>
      <c r="M27" s="3" t="s">
        <v>116</v>
      </c>
    </row>
    <row r="28" spans="3:13" ht="12.75" x14ac:dyDescent="0.2"/>
    <row r="29" spans="3:13" ht="12.75" x14ac:dyDescent="0.2">
      <c r="C29" s="3" t="s">
        <v>117</v>
      </c>
      <c r="D29" s="6"/>
      <c r="E29" s="6"/>
      <c r="F29" s="3" t="s">
        <v>118</v>
      </c>
      <c r="G29" s="3" t="s">
        <v>119</v>
      </c>
      <c r="H29" s="3" t="s">
        <v>120</v>
      </c>
      <c r="I29" s="3" t="s">
        <v>121</v>
      </c>
      <c r="J29" s="3" t="s">
        <v>122</v>
      </c>
      <c r="K29" s="3" t="s">
        <v>123</v>
      </c>
      <c r="L29" s="3" t="s">
        <v>124</v>
      </c>
      <c r="M29" s="3" t="s">
        <v>125</v>
      </c>
    </row>
    <row r="30" spans="3:13" ht="12.75" x14ac:dyDescent="0.2">
      <c r="C30" s="3" t="s">
        <v>126</v>
      </c>
      <c r="D30" s="6"/>
      <c r="E30" s="6"/>
      <c r="F30" s="3" t="s">
        <v>127</v>
      </c>
      <c r="G30" s="3" t="s">
        <v>128</v>
      </c>
      <c r="H30" s="3" t="s">
        <v>129</v>
      </c>
      <c r="I30" s="3" t="s">
        <v>130</v>
      </c>
      <c r="J30" s="3" t="s">
        <v>131</v>
      </c>
      <c r="K30" s="3" t="s">
        <v>132</v>
      </c>
      <c r="L30" s="3" t="s">
        <v>133</v>
      </c>
      <c r="M30" s="3" t="s">
        <v>134</v>
      </c>
    </row>
    <row r="31" spans="3:13" ht="12.75" x14ac:dyDescent="0.2">
      <c r="C31" s="3" t="s">
        <v>135</v>
      </c>
      <c r="D31" s="6"/>
      <c r="E31" s="6"/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</row>
    <row r="32" spans="3:13" ht="12.75" x14ac:dyDescent="0.2">
      <c r="C32" s="3" t="s">
        <v>136</v>
      </c>
      <c r="D32" s="6"/>
      <c r="E32" s="6"/>
      <c r="F32" s="3" t="s">
        <v>137</v>
      </c>
      <c r="G32" s="3" t="s">
        <v>138</v>
      </c>
      <c r="H32" s="3" t="s">
        <v>31</v>
      </c>
      <c r="I32" s="3" t="s">
        <v>139</v>
      </c>
      <c r="J32" s="3" t="s">
        <v>140</v>
      </c>
      <c r="K32" s="3" t="s">
        <v>141</v>
      </c>
      <c r="L32" s="3" t="s">
        <v>142</v>
      </c>
      <c r="M32" s="3" t="s">
        <v>143</v>
      </c>
    </row>
    <row r="33" spans="3:13" ht="12.75" x14ac:dyDescent="0.2">
      <c r="C33" s="3" t="s">
        <v>144</v>
      </c>
      <c r="D33" s="6"/>
      <c r="E33" s="6"/>
      <c r="F33" s="3" t="s">
        <v>31</v>
      </c>
      <c r="G33" s="3" t="s">
        <v>31</v>
      </c>
      <c r="H33" s="3" t="s">
        <v>31</v>
      </c>
      <c r="I33" s="3" t="s">
        <v>31</v>
      </c>
      <c r="J33" s="3" t="s">
        <v>145</v>
      </c>
      <c r="K33" s="3" t="s">
        <v>146</v>
      </c>
      <c r="L33" s="3" t="s">
        <v>147</v>
      </c>
      <c r="M33" s="3" t="s">
        <v>148</v>
      </c>
    </row>
    <row r="34" spans="3:13" ht="12.75" x14ac:dyDescent="0.2">
      <c r="C34" s="3" t="s">
        <v>149</v>
      </c>
      <c r="D34" s="6"/>
      <c r="E34" s="6"/>
      <c r="F34" s="3" t="s">
        <v>150</v>
      </c>
      <c r="G34" s="3" t="s">
        <v>151</v>
      </c>
      <c r="H34" s="3" t="s">
        <v>152</v>
      </c>
      <c r="I34" s="3" t="s">
        <v>153</v>
      </c>
      <c r="J34" s="3" t="s">
        <v>154</v>
      </c>
      <c r="K34" s="3" t="s">
        <v>155</v>
      </c>
      <c r="L34" s="3" t="s">
        <v>156</v>
      </c>
      <c r="M34" s="3" t="s">
        <v>157</v>
      </c>
    </row>
    <row r="35" spans="3:13" ht="12.75" x14ac:dyDescent="0.2">
      <c r="C35" s="3" t="s">
        <v>158</v>
      </c>
      <c r="D35" s="6"/>
      <c r="E35" s="6"/>
      <c r="F35" s="3" t="s">
        <v>159</v>
      </c>
      <c r="G35" s="3" t="s">
        <v>160</v>
      </c>
      <c r="H35" s="3" t="s">
        <v>161</v>
      </c>
      <c r="I35" s="3" t="s">
        <v>162</v>
      </c>
      <c r="J35" s="3" t="s">
        <v>163</v>
      </c>
      <c r="K35" s="3" t="s">
        <v>164</v>
      </c>
      <c r="L35" s="3" t="s">
        <v>165</v>
      </c>
      <c r="M35" s="3" t="s">
        <v>166</v>
      </c>
    </row>
    <row r="36" spans="3:13" ht="12.75" x14ac:dyDescent="0.2"/>
    <row r="37" spans="3:13" ht="12.75" x14ac:dyDescent="0.2">
      <c r="C37" s="3" t="s">
        <v>167</v>
      </c>
      <c r="D37" s="6"/>
      <c r="E37" s="6"/>
      <c r="F37" s="3" t="s">
        <v>168</v>
      </c>
      <c r="G37" s="3" t="s">
        <v>169</v>
      </c>
      <c r="H37" s="3" t="s">
        <v>170</v>
      </c>
      <c r="I37" s="3" t="s">
        <v>171</v>
      </c>
      <c r="J37" s="3" t="s">
        <v>172</v>
      </c>
      <c r="K37" s="3" t="s">
        <v>173</v>
      </c>
      <c r="L37" s="3" t="s">
        <v>174</v>
      </c>
      <c r="M37" s="3" t="s">
        <v>175</v>
      </c>
    </row>
    <row r="38" spans="3:13" ht="12.75" x14ac:dyDescent="0.2">
      <c r="C38" s="3" t="s">
        <v>176</v>
      </c>
      <c r="D38" s="6"/>
      <c r="E38" s="6"/>
      <c r="F38" s="3" t="s">
        <v>31</v>
      </c>
      <c r="G38" s="3" t="s">
        <v>31</v>
      </c>
      <c r="H38" s="3" t="s">
        <v>31</v>
      </c>
      <c r="I38" s="3" t="s">
        <v>31</v>
      </c>
      <c r="J38" s="3" t="s">
        <v>177</v>
      </c>
      <c r="K38" s="3" t="s">
        <v>178</v>
      </c>
      <c r="L38" s="3" t="s">
        <v>179</v>
      </c>
      <c r="M38" s="3" t="s">
        <v>180</v>
      </c>
    </row>
    <row r="39" spans="3:13" ht="12.75" x14ac:dyDescent="0.2">
      <c r="C39" s="3" t="s">
        <v>181</v>
      </c>
      <c r="D39" s="6"/>
      <c r="E39" s="6"/>
      <c r="F39" s="3" t="s">
        <v>182</v>
      </c>
      <c r="G39" s="3" t="s">
        <v>183</v>
      </c>
      <c r="H39" s="3" t="s">
        <v>184</v>
      </c>
      <c r="I39" s="3" t="s">
        <v>185</v>
      </c>
      <c r="J39" s="3" t="s">
        <v>186</v>
      </c>
      <c r="K39" s="3" t="s">
        <v>187</v>
      </c>
      <c r="L39" s="3" t="s">
        <v>188</v>
      </c>
      <c r="M39" s="3" t="s">
        <v>189</v>
      </c>
    </row>
    <row r="40" spans="3:13" ht="12.75" x14ac:dyDescent="0.2">
      <c r="C40" s="3" t="s">
        <v>190</v>
      </c>
      <c r="D40" s="6"/>
      <c r="E40" s="6"/>
      <c r="F40" s="3" t="s">
        <v>191</v>
      </c>
      <c r="G40" s="3" t="s">
        <v>192</v>
      </c>
      <c r="H40" s="3" t="s">
        <v>193</v>
      </c>
      <c r="I40" s="3" t="s">
        <v>194</v>
      </c>
      <c r="J40" s="3" t="s">
        <v>195</v>
      </c>
      <c r="K40" s="3" t="s">
        <v>196</v>
      </c>
      <c r="L40" s="3" t="s">
        <v>197</v>
      </c>
      <c r="M40" s="3" t="s">
        <v>198</v>
      </c>
    </row>
    <row r="41" spans="3:13" ht="12.75" x14ac:dyDescent="0.2"/>
    <row r="42" spans="3:13" ht="12.75" x14ac:dyDescent="0.2">
      <c r="C42" s="3" t="s">
        <v>199</v>
      </c>
      <c r="D42" s="6"/>
      <c r="E42" s="6"/>
      <c r="F42" s="3" t="s">
        <v>200</v>
      </c>
      <c r="G42" s="3">
        <v>939.97400000000005</v>
      </c>
      <c r="H42" s="3">
        <v>880.03300000000002</v>
      </c>
      <c r="I42" s="3" t="s">
        <v>201</v>
      </c>
      <c r="J42" s="3" t="s">
        <v>202</v>
      </c>
      <c r="K42" s="3" t="s">
        <v>203</v>
      </c>
      <c r="L42" s="3" t="s">
        <v>204</v>
      </c>
      <c r="M42" s="3" t="s">
        <v>205</v>
      </c>
    </row>
    <row r="43" spans="3:13" ht="12.75" x14ac:dyDescent="0.2">
      <c r="C43" s="3" t="s">
        <v>206</v>
      </c>
      <c r="D43" s="6"/>
      <c r="E43" s="6"/>
      <c r="F43" s="3" t="s">
        <v>207</v>
      </c>
      <c r="G43" s="3" t="s">
        <v>208</v>
      </c>
      <c r="H43" s="3" t="s">
        <v>209</v>
      </c>
      <c r="I43" s="3" t="s">
        <v>210</v>
      </c>
      <c r="J43" s="3" t="s">
        <v>211</v>
      </c>
      <c r="K43" s="3" t="s">
        <v>212</v>
      </c>
      <c r="L43" s="3" t="s">
        <v>213</v>
      </c>
      <c r="M43" s="3" t="s">
        <v>214</v>
      </c>
    </row>
    <row r="44" spans="3:13" ht="12.75" x14ac:dyDescent="0.2">
      <c r="C44" s="3" t="s">
        <v>215</v>
      </c>
      <c r="D44" s="6"/>
      <c r="E44" s="6"/>
      <c r="F44" s="3" t="s">
        <v>216</v>
      </c>
      <c r="G44" s="3" t="s">
        <v>217</v>
      </c>
      <c r="H44" s="3" t="s">
        <v>218</v>
      </c>
      <c r="I44" s="3" t="s">
        <v>219</v>
      </c>
      <c r="J44" s="3" t="s">
        <v>220</v>
      </c>
      <c r="K44" s="3" t="s">
        <v>221</v>
      </c>
      <c r="L44" s="3" t="s">
        <v>222</v>
      </c>
      <c r="M44" s="3" t="s">
        <v>223</v>
      </c>
    </row>
    <row r="45" spans="3:13" ht="12.75" x14ac:dyDescent="0.2">
      <c r="C45" s="3" t="s">
        <v>224</v>
      </c>
      <c r="D45" s="6"/>
      <c r="E45" s="6"/>
      <c r="F45" s="3" t="s">
        <v>31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</row>
    <row r="46" spans="3:13" ht="12.75" x14ac:dyDescent="0.2">
      <c r="C46" s="3" t="s">
        <v>225</v>
      </c>
      <c r="D46" s="6"/>
      <c r="E46" s="6"/>
      <c r="F46" s="3" t="s">
        <v>226</v>
      </c>
      <c r="G46" s="3" t="s">
        <v>227</v>
      </c>
      <c r="H46" s="3" t="s">
        <v>228</v>
      </c>
      <c r="I46" s="3" t="s">
        <v>229</v>
      </c>
      <c r="J46" s="3" t="s">
        <v>230</v>
      </c>
      <c r="K46" s="3" t="s">
        <v>231</v>
      </c>
      <c r="L46" s="3" t="s">
        <v>232</v>
      </c>
      <c r="M46" s="3" t="s">
        <v>233</v>
      </c>
    </row>
    <row r="47" spans="3:13" ht="12.75" x14ac:dyDescent="0.2">
      <c r="C47" s="3" t="s">
        <v>234</v>
      </c>
      <c r="D47" s="6"/>
      <c r="E47" s="6"/>
      <c r="F47" s="3" t="s">
        <v>235</v>
      </c>
      <c r="G47" s="3" t="s">
        <v>236</v>
      </c>
      <c r="H47" s="3" t="s">
        <v>237</v>
      </c>
      <c r="I47" s="3" t="s">
        <v>238</v>
      </c>
      <c r="J47" s="3" t="s">
        <v>239</v>
      </c>
      <c r="K47" s="3" t="s">
        <v>240</v>
      </c>
      <c r="L47" s="3" t="s">
        <v>241</v>
      </c>
      <c r="M47" s="3" t="s">
        <v>242</v>
      </c>
    </row>
    <row r="48" spans="3:13" ht="12.75" x14ac:dyDescent="0.2">
      <c r="C48" s="3" t="s">
        <v>243</v>
      </c>
      <c r="D48" s="6"/>
      <c r="E48" s="6"/>
      <c r="F48" s="3">
        <v>832.48800000000006</v>
      </c>
      <c r="G48" s="3" t="s">
        <v>244</v>
      </c>
      <c r="H48" s="3" t="s">
        <v>245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</row>
    <row r="49" spans="3:13" ht="12.75" x14ac:dyDescent="0.2">
      <c r="C49" s="3" t="s">
        <v>246</v>
      </c>
      <c r="D49" s="6"/>
      <c r="E49" s="6"/>
      <c r="F49" s="3" t="s">
        <v>31</v>
      </c>
      <c r="G49" s="3" t="s">
        <v>247</v>
      </c>
      <c r="H49" s="3" t="s">
        <v>248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</row>
    <row r="50" spans="3:13" ht="12.75" x14ac:dyDescent="0.2">
      <c r="C50" s="3" t="s">
        <v>249</v>
      </c>
      <c r="D50" s="6"/>
      <c r="E50" s="6"/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250</v>
      </c>
      <c r="D51" s="6"/>
      <c r="E51" s="6"/>
      <c r="F51" s="3" t="s">
        <v>251</v>
      </c>
      <c r="G51" s="3" t="s">
        <v>252</v>
      </c>
      <c r="H51" s="3" t="s">
        <v>253</v>
      </c>
      <c r="I51" s="3" t="s">
        <v>238</v>
      </c>
      <c r="J51" s="3" t="s">
        <v>239</v>
      </c>
      <c r="K51" s="3" t="s">
        <v>240</v>
      </c>
      <c r="L51" s="3" t="s">
        <v>241</v>
      </c>
      <c r="M51" s="3" t="s">
        <v>242</v>
      </c>
    </row>
    <row r="52" spans="3:13" ht="12.75" x14ac:dyDescent="0.2"/>
    <row r="53" spans="3:13" ht="12.75" x14ac:dyDescent="0.2">
      <c r="C53" s="3" t="s">
        <v>254</v>
      </c>
      <c r="D53" s="6"/>
      <c r="E53" s="6"/>
      <c r="F53" s="3" t="s">
        <v>109</v>
      </c>
      <c r="G53" s="3" t="s">
        <v>110</v>
      </c>
      <c r="H53" s="3" t="s">
        <v>111</v>
      </c>
      <c r="I53" s="3" t="s">
        <v>112</v>
      </c>
      <c r="J53" s="3" t="s">
        <v>113</v>
      </c>
      <c r="K53" s="3" t="s">
        <v>114</v>
      </c>
      <c r="L53" s="3" t="s">
        <v>115</v>
      </c>
      <c r="M53" s="3" t="s">
        <v>116</v>
      </c>
    </row>
    <row r="54" spans="3:13" ht="12.75" x14ac:dyDescent="0.2"/>
    <row r="55" spans="3:13" ht="12.75" x14ac:dyDescent="0.2">
      <c r="C55" s="3" t="s">
        <v>255</v>
      </c>
      <c r="D55" s="6"/>
      <c r="E55" s="6"/>
      <c r="F55" s="3" t="s">
        <v>22</v>
      </c>
      <c r="G55" s="3" t="s">
        <v>23</v>
      </c>
      <c r="H55" s="3" t="s">
        <v>24</v>
      </c>
      <c r="I55" s="3" t="s">
        <v>25</v>
      </c>
      <c r="J55" s="3" t="s">
        <v>26</v>
      </c>
      <c r="K55" s="3" t="s">
        <v>27</v>
      </c>
      <c r="L55" s="3" t="s">
        <v>28</v>
      </c>
      <c r="M55" s="3" t="s">
        <v>29</v>
      </c>
    </row>
    <row r="56" spans="3:13" ht="12.75" x14ac:dyDescent="0.2">
      <c r="C56" s="3" t="s">
        <v>256</v>
      </c>
      <c r="D56" s="6"/>
      <c r="E56" s="6"/>
      <c r="F56" s="3" t="s">
        <v>257</v>
      </c>
      <c r="G56" s="3" t="s">
        <v>258</v>
      </c>
      <c r="H56" s="3" t="s">
        <v>170</v>
      </c>
      <c r="I56" s="3" t="s">
        <v>259</v>
      </c>
      <c r="J56" s="3" t="s">
        <v>260</v>
      </c>
      <c r="K56" s="3" t="s">
        <v>261</v>
      </c>
      <c r="L56" s="3" t="s">
        <v>262</v>
      </c>
      <c r="M56" s="3" t="s">
        <v>263</v>
      </c>
    </row>
  </sheetData>
  <mergeCells count="2">
    <mergeCell ref="C2:G2"/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DFD-3CBC-4CAA-B6EE-383D7F379971}">
  <dimension ref="C1:N48"/>
  <sheetViews>
    <sheetView workbookViewId="0">
      <selection activeCell="E1" sqref="D1:E1048576"/>
    </sheetView>
  </sheetViews>
  <sheetFormatPr defaultColWidth="15" defaultRowHeight="12.75" x14ac:dyDescent="0.2"/>
  <cols>
    <col min="1" max="2" width="2" customWidth="1"/>
    <col min="3" max="3" width="25" customWidth="1"/>
    <col min="4" max="5" width="12" style="4" customWidth="1"/>
  </cols>
  <sheetData>
    <row r="1" spans="3:14" ht="13.5" customHeight="1" x14ac:dyDescent="0.2"/>
    <row r="2" spans="3:14" ht="26.25" x14ac:dyDescent="0.4">
      <c r="C2" s="36" t="s">
        <v>0</v>
      </c>
      <c r="D2" s="36"/>
      <c r="E2" s="36"/>
      <c r="F2" s="37"/>
      <c r="G2" s="37"/>
    </row>
    <row r="3" spans="3:14" x14ac:dyDescent="0.2">
      <c r="C3" s="1" t="s">
        <v>1</v>
      </c>
      <c r="D3" s="5"/>
      <c r="E3" s="5"/>
    </row>
    <row r="6" spans="3:14" ht="15" x14ac:dyDescent="0.25">
      <c r="C6" s="38" t="s">
        <v>264</v>
      </c>
      <c r="D6" s="38"/>
      <c r="E6" s="38"/>
      <c r="F6" s="39"/>
      <c r="G6" s="2"/>
      <c r="H6" s="2"/>
      <c r="I6" s="2"/>
      <c r="J6" s="2"/>
      <c r="K6" s="2"/>
      <c r="L6" s="2"/>
      <c r="M6" s="2"/>
      <c r="N6" s="2"/>
    </row>
    <row r="8" spans="3:14" ht="33" customHeight="1" x14ac:dyDescent="0.2">
      <c r="C8" s="3" t="s">
        <v>3</v>
      </c>
      <c r="D8" s="6"/>
      <c r="E8" s="6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10" spans="3:14" x14ac:dyDescent="0.2">
      <c r="C10" s="3" t="s">
        <v>12</v>
      </c>
      <c r="D10" s="6">
        <v>2013</v>
      </c>
      <c r="E10" s="6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2" spans="3:14" x14ac:dyDescent="0.2">
      <c r="C12" s="3" t="s">
        <v>265</v>
      </c>
      <c r="D12" s="6"/>
      <c r="E12" s="6"/>
      <c r="F12" s="3" t="s">
        <v>266</v>
      </c>
      <c r="G12" s="3" t="s">
        <v>267</v>
      </c>
      <c r="H12" s="3" t="s">
        <v>268</v>
      </c>
      <c r="I12" s="3" t="s">
        <v>269</v>
      </c>
      <c r="J12" s="3" t="s">
        <v>270</v>
      </c>
      <c r="K12" s="3" t="s">
        <v>271</v>
      </c>
      <c r="L12" s="3" t="s">
        <v>272</v>
      </c>
      <c r="M12" s="3" t="s">
        <v>273</v>
      </c>
    </row>
    <row r="13" spans="3:14" x14ac:dyDescent="0.2">
      <c r="C13" s="3" t="s">
        <v>274</v>
      </c>
      <c r="D13" s="6"/>
      <c r="E13" s="6"/>
      <c r="F13" s="3" t="s">
        <v>275</v>
      </c>
      <c r="G13" s="3" t="s">
        <v>276</v>
      </c>
      <c r="H13" s="3" t="s">
        <v>277</v>
      </c>
      <c r="I13" s="3" t="s">
        <v>278</v>
      </c>
      <c r="J13" s="3" t="s">
        <v>279</v>
      </c>
      <c r="K13" s="3" t="s">
        <v>280</v>
      </c>
      <c r="L13" s="3" t="s">
        <v>281</v>
      </c>
      <c r="M13" s="3" t="s">
        <v>282</v>
      </c>
    </row>
    <row r="15" spans="3:14" x14ac:dyDescent="0.2">
      <c r="C15" s="3" t="s">
        <v>283</v>
      </c>
      <c r="D15" s="6"/>
      <c r="E15" s="6"/>
      <c r="F15" s="3" t="s">
        <v>284</v>
      </c>
      <c r="G15" s="3" t="s">
        <v>285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291</v>
      </c>
    </row>
    <row r="16" spans="3:14" x14ac:dyDescent="0.2">
      <c r="C16" s="3" t="s">
        <v>292</v>
      </c>
      <c r="D16" s="6"/>
      <c r="E16" s="6"/>
      <c r="F16" s="3" t="s">
        <v>293</v>
      </c>
      <c r="G16" s="3" t="s">
        <v>294</v>
      </c>
      <c r="H16" s="3" t="s">
        <v>295</v>
      </c>
      <c r="I16" s="3" t="s">
        <v>296</v>
      </c>
      <c r="J16" s="3" t="s">
        <v>297</v>
      </c>
      <c r="K16" s="3" t="s">
        <v>298</v>
      </c>
      <c r="L16" s="3" t="s">
        <v>299</v>
      </c>
      <c r="M16" s="3" t="s">
        <v>300</v>
      </c>
    </row>
    <row r="17" spans="3:13" x14ac:dyDescent="0.2">
      <c r="C17" s="3" t="s">
        <v>301</v>
      </c>
      <c r="D17" s="6"/>
      <c r="E17" s="6"/>
      <c r="F17" s="3" t="s">
        <v>302</v>
      </c>
      <c r="G17" s="3" t="s">
        <v>303</v>
      </c>
      <c r="H17" s="3" t="s">
        <v>304</v>
      </c>
      <c r="I17" s="3" t="s">
        <v>305</v>
      </c>
      <c r="J17" s="3" t="s">
        <v>306</v>
      </c>
      <c r="K17" s="3" t="s">
        <v>307</v>
      </c>
      <c r="L17" s="3" t="s">
        <v>308</v>
      </c>
      <c r="M17" s="3" t="s">
        <v>309</v>
      </c>
    </row>
    <row r="19" spans="3:13" x14ac:dyDescent="0.2">
      <c r="C19" s="3" t="s">
        <v>310</v>
      </c>
      <c r="D19" s="6"/>
      <c r="E19" s="6"/>
      <c r="F19" s="3" t="s">
        <v>311</v>
      </c>
      <c r="G19" s="3" t="s">
        <v>312</v>
      </c>
      <c r="H19" s="3" t="s">
        <v>313</v>
      </c>
      <c r="I19" s="3" t="s">
        <v>314</v>
      </c>
      <c r="J19" s="3" t="s">
        <v>315</v>
      </c>
      <c r="K19" s="3" t="s">
        <v>316</v>
      </c>
      <c r="L19" s="3" t="s">
        <v>317</v>
      </c>
      <c r="M19" s="3" t="s">
        <v>318</v>
      </c>
    </row>
    <row r="20" spans="3:13" x14ac:dyDescent="0.2">
      <c r="C20" s="3" t="s">
        <v>319</v>
      </c>
      <c r="D20" s="6"/>
      <c r="E20" s="6"/>
      <c r="F20" s="3" t="s">
        <v>320</v>
      </c>
      <c r="G20" s="3" t="s">
        <v>321</v>
      </c>
      <c r="H20" s="3" t="s">
        <v>322</v>
      </c>
      <c r="I20" s="3" t="s">
        <v>323</v>
      </c>
      <c r="J20" s="3" t="s">
        <v>324</v>
      </c>
      <c r="K20" s="3" t="s">
        <v>325</v>
      </c>
      <c r="L20" s="3" t="s">
        <v>326</v>
      </c>
      <c r="M20" s="3" t="s">
        <v>327</v>
      </c>
    </row>
    <row r="21" spans="3:13" x14ac:dyDescent="0.2">
      <c r="C21" s="3" t="s">
        <v>328</v>
      </c>
      <c r="D21" s="6"/>
      <c r="E21" s="6"/>
      <c r="F21" s="3">
        <v>0</v>
      </c>
      <c r="G21" s="3" t="s">
        <v>329</v>
      </c>
      <c r="H21" s="3" t="s">
        <v>330</v>
      </c>
      <c r="I21" s="3" t="s">
        <v>331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3" t="s">
        <v>332</v>
      </c>
      <c r="D22" s="6"/>
      <c r="E22" s="6"/>
      <c r="F22" s="3" t="s">
        <v>333</v>
      </c>
      <c r="G22" s="3" t="s">
        <v>334</v>
      </c>
      <c r="H22" s="3" t="s">
        <v>335</v>
      </c>
      <c r="I22" s="3" t="s">
        <v>336</v>
      </c>
      <c r="J22" s="3" t="s">
        <v>337</v>
      </c>
      <c r="K22" s="3" t="s">
        <v>338</v>
      </c>
      <c r="L22" s="3" t="s">
        <v>339</v>
      </c>
      <c r="M22" s="3" t="s">
        <v>340</v>
      </c>
    </row>
    <row r="23" spans="3:13" x14ac:dyDescent="0.2">
      <c r="C23" s="3" t="s">
        <v>341</v>
      </c>
      <c r="D23" s="6"/>
      <c r="E23" s="6"/>
      <c r="F23" s="3" t="s">
        <v>342</v>
      </c>
      <c r="G23" s="3" t="s">
        <v>343</v>
      </c>
      <c r="H23" s="3" t="s">
        <v>344</v>
      </c>
      <c r="I23" s="3" t="s">
        <v>345</v>
      </c>
      <c r="J23" s="3" t="s">
        <v>346</v>
      </c>
      <c r="K23" s="3" t="s">
        <v>347</v>
      </c>
      <c r="L23" s="3" t="s">
        <v>348</v>
      </c>
      <c r="M23" s="3" t="s">
        <v>349</v>
      </c>
    </row>
    <row r="24" spans="3:13" x14ac:dyDescent="0.2">
      <c r="C24" s="3" t="s">
        <v>350</v>
      </c>
      <c r="D24" s="6"/>
      <c r="E24" s="6"/>
      <c r="F24" s="3" t="s">
        <v>351</v>
      </c>
      <c r="G24" s="3" t="s">
        <v>352</v>
      </c>
      <c r="H24" s="3" t="s">
        <v>353</v>
      </c>
      <c r="I24" s="3" t="s">
        <v>354</v>
      </c>
      <c r="J24" s="3" t="s">
        <v>355</v>
      </c>
      <c r="K24" s="3" t="s">
        <v>356</v>
      </c>
      <c r="L24" s="3" t="s">
        <v>357</v>
      </c>
      <c r="M24" s="3" t="s">
        <v>358</v>
      </c>
    </row>
    <row r="26" spans="3:13" x14ac:dyDescent="0.2">
      <c r="C26" s="3" t="s">
        <v>359</v>
      </c>
      <c r="D26" s="6"/>
      <c r="E26" s="6"/>
      <c r="F26" s="3" t="s">
        <v>360</v>
      </c>
      <c r="G26" s="3" t="s">
        <v>361</v>
      </c>
      <c r="H26" s="3" t="s">
        <v>362</v>
      </c>
      <c r="I26" s="3" t="s">
        <v>363</v>
      </c>
      <c r="J26" s="3" t="s">
        <v>364</v>
      </c>
      <c r="K26" s="3" t="s">
        <v>365</v>
      </c>
      <c r="L26" s="3" t="s">
        <v>366</v>
      </c>
      <c r="M26" s="3" t="s">
        <v>367</v>
      </c>
    </row>
    <row r="27" spans="3:13" x14ac:dyDescent="0.2">
      <c r="C27" s="3" t="s">
        <v>368</v>
      </c>
      <c r="D27" s="6"/>
      <c r="E27" s="6"/>
      <c r="F27" s="3" t="s">
        <v>369</v>
      </c>
      <c r="G27" s="3" t="s">
        <v>370</v>
      </c>
      <c r="H27" s="3" t="s">
        <v>371</v>
      </c>
      <c r="I27" s="3" t="s">
        <v>372</v>
      </c>
      <c r="J27" s="3" t="s">
        <v>373</v>
      </c>
      <c r="K27" s="3" t="s">
        <v>374</v>
      </c>
      <c r="L27" s="3" t="s">
        <v>375</v>
      </c>
      <c r="M27" s="3" t="s">
        <v>376</v>
      </c>
    </row>
    <row r="28" spans="3:13" x14ac:dyDescent="0.2">
      <c r="C28" s="3" t="s">
        <v>377</v>
      </c>
      <c r="D28" s="6"/>
      <c r="E28" s="6"/>
      <c r="F28" s="3" t="s">
        <v>378</v>
      </c>
      <c r="G28" s="3" t="s">
        <v>379</v>
      </c>
      <c r="H28" s="3" t="s">
        <v>380</v>
      </c>
      <c r="I28" s="3" t="s">
        <v>381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382</v>
      </c>
      <c r="D29" s="6"/>
      <c r="E29" s="6"/>
      <c r="F29" s="3" t="s">
        <v>383</v>
      </c>
      <c r="G29" s="3" t="s">
        <v>384</v>
      </c>
      <c r="H29" s="3" t="s">
        <v>385</v>
      </c>
      <c r="I29" s="3" t="s">
        <v>386</v>
      </c>
      <c r="J29" s="3" t="s">
        <v>387</v>
      </c>
      <c r="K29" s="3" t="s">
        <v>388</v>
      </c>
      <c r="L29" s="3" t="s">
        <v>389</v>
      </c>
      <c r="M29" s="3" t="s">
        <v>390</v>
      </c>
    </row>
    <row r="30" spans="3:13" x14ac:dyDescent="0.2">
      <c r="C30" s="3" t="s">
        <v>391</v>
      </c>
      <c r="D30" s="6"/>
      <c r="E30" s="6"/>
      <c r="F30" s="3" t="s">
        <v>392</v>
      </c>
      <c r="G30" s="3" t="s">
        <v>393</v>
      </c>
      <c r="H30" s="3" t="s">
        <v>394</v>
      </c>
      <c r="I30" s="3" t="s">
        <v>395</v>
      </c>
      <c r="J30" s="3" t="s">
        <v>396</v>
      </c>
      <c r="K30" s="3" t="s">
        <v>397</v>
      </c>
      <c r="L30" s="3" t="s">
        <v>398</v>
      </c>
      <c r="M30" s="3" t="s">
        <v>399</v>
      </c>
    </row>
    <row r="32" spans="3:13" x14ac:dyDescent="0.2">
      <c r="C32" s="3" t="s">
        <v>400</v>
      </c>
      <c r="D32" s="6"/>
      <c r="E32" s="6"/>
      <c r="F32" s="3" t="s">
        <v>3</v>
      </c>
      <c r="G32" s="3">
        <v>-134.28200000000001</v>
      </c>
      <c r="H32" s="3" t="s">
        <v>401</v>
      </c>
      <c r="I32" s="3">
        <v>682.49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402</v>
      </c>
      <c r="D33" s="6"/>
      <c r="E33" s="6"/>
      <c r="F33" s="3" t="s">
        <v>392</v>
      </c>
      <c r="G33" s="3" t="s">
        <v>403</v>
      </c>
      <c r="H33" s="3" t="s">
        <v>404</v>
      </c>
      <c r="I33" s="3" t="s">
        <v>405</v>
      </c>
      <c r="J33" s="3" t="s">
        <v>396</v>
      </c>
      <c r="K33" s="3" t="s">
        <v>397</v>
      </c>
      <c r="L33" s="3" t="s">
        <v>398</v>
      </c>
      <c r="M33" s="3" t="s">
        <v>399</v>
      </c>
    </row>
    <row r="35" spans="3:13" x14ac:dyDescent="0.2">
      <c r="C35" s="3" t="s">
        <v>406</v>
      </c>
      <c r="D35" s="6"/>
      <c r="E35" s="6"/>
      <c r="F35" s="3" t="s">
        <v>407</v>
      </c>
      <c r="G35" s="3" t="s">
        <v>408</v>
      </c>
      <c r="H35" s="3" t="s">
        <v>409</v>
      </c>
      <c r="I35" s="3" t="s">
        <v>410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411</v>
      </c>
      <c r="D36" s="6"/>
      <c r="E36" s="6"/>
      <c r="F36" s="3" t="s">
        <v>412</v>
      </c>
      <c r="G36" s="3" t="s">
        <v>413</v>
      </c>
      <c r="H36" s="3" t="s">
        <v>414</v>
      </c>
      <c r="I36" s="3" t="s">
        <v>415</v>
      </c>
      <c r="J36" s="3" t="s">
        <v>396</v>
      </c>
      <c r="K36" s="3" t="s">
        <v>397</v>
      </c>
      <c r="L36" s="3" t="s">
        <v>398</v>
      </c>
      <c r="M36" s="3" t="s">
        <v>399</v>
      </c>
    </row>
    <row r="38" spans="3:13" x14ac:dyDescent="0.2">
      <c r="C38" s="3" t="s">
        <v>416</v>
      </c>
      <c r="D38" s="6"/>
      <c r="E38" s="6"/>
      <c r="F38" s="3">
        <v>-2.3199999999999998</v>
      </c>
      <c r="G38" s="3">
        <v>-2.19</v>
      </c>
      <c r="H38" s="3">
        <v>-0.22</v>
      </c>
      <c r="I38" s="3">
        <v>-0.51</v>
      </c>
      <c r="J38" s="3">
        <v>0.72</v>
      </c>
      <c r="K38" s="3">
        <v>-3.5000000000000003E-2</v>
      </c>
      <c r="L38" s="3">
        <v>-0.63</v>
      </c>
      <c r="M38" s="3">
        <v>-0.65</v>
      </c>
    </row>
    <row r="39" spans="3:13" x14ac:dyDescent="0.2">
      <c r="C39" s="3" t="s">
        <v>417</v>
      </c>
      <c r="D39" s="6"/>
      <c r="E39" s="6"/>
      <c r="F39" s="3">
        <v>-2.3199999999999998</v>
      </c>
      <c r="G39" s="3">
        <v>-2.19</v>
      </c>
      <c r="H39" s="3">
        <v>-0.22</v>
      </c>
      <c r="I39" s="3">
        <v>-0.51</v>
      </c>
      <c r="J39" s="3">
        <v>0.69</v>
      </c>
      <c r="K39" s="3">
        <v>-3.7999999999999999E-2</v>
      </c>
      <c r="L39" s="3">
        <v>-0.63</v>
      </c>
      <c r="M39" s="3">
        <v>-0.65</v>
      </c>
    </row>
    <row r="40" spans="3:13" x14ac:dyDescent="0.2">
      <c r="C40" s="3" t="s">
        <v>418</v>
      </c>
      <c r="D40" s="6"/>
      <c r="E40" s="6"/>
      <c r="F40" s="3" t="s">
        <v>419</v>
      </c>
      <c r="G40" s="3" t="s">
        <v>420</v>
      </c>
      <c r="H40" s="3" t="s">
        <v>421</v>
      </c>
      <c r="I40" s="3" t="s">
        <v>422</v>
      </c>
      <c r="J40" s="3" t="s">
        <v>423</v>
      </c>
      <c r="K40" s="3" t="s">
        <v>424</v>
      </c>
      <c r="L40" s="3" t="s">
        <v>425</v>
      </c>
      <c r="M40" s="3" t="s">
        <v>426</v>
      </c>
    </row>
    <row r="41" spans="3:13" x14ac:dyDescent="0.2">
      <c r="C41" s="3" t="s">
        <v>427</v>
      </c>
      <c r="D41" s="6"/>
      <c r="E41" s="6"/>
      <c r="F41" s="3" t="s">
        <v>419</v>
      </c>
      <c r="G41" s="3" t="s">
        <v>420</v>
      </c>
      <c r="H41" s="3" t="s">
        <v>421</v>
      </c>
      <c r="I41" s="3" t="s">
        <v>422</v>
      </c>
      <c r="J41" s="3" t="s">
        <v>428</v>
      </c>
      <c r="K41" s="3" t="s">
        <v>424</v>
      </c>
      <c r="L41" s="3" t="s">
        <v>425</v>
      </c>
      <c r="M41" s="3" t="s">
        <v>426</v>
      </c>
    </row>
    <row r="43" spans="3:13" x14ac:dyDescent="0.2">
      <c r="C43" s="3" t="s">
        <v>429</v>
      </c>
      <c r="D43" s="6"/>
      <c r="E43" s="6"/>
      <c r="F43" s="3" t="s">
        <v>430</v>
      </c>
      <c r="G43" s="3" t="s">
        <v>431</v>
      </c>
      <c r="H43" s="3" t="s">
        <v>432</v>
      </c>
      <c r="I43" s="3" t="s">
        <v>433</v>
      </c>
      <c r="J43" s="3" t="s">
        <v>434</v>
      </c>
      <c r="K43" s="3" t="s">
        <v>435</v>
      </c>
      <c r="L43" s="3" t="s">
        <v>436</v>
      </c>
      <c r="M43" s="3" t="s">
        <v>437</v>
      </c>
    </row>
    <row r="44" spans="3:13" x14ac:dyDescent="0.2">
      <c r="C44" s="3" t="s">
        <v>438</v>
      </c>
      <c r="D44" s="6"/>
      <c r="E44" s="6"/>
      <c r="F44" s="3" t="s">
        <v>439</v>
      </c>
      <c r="G44" s="3" t="s">
        <v>440</v>
      </c>
      <c r="H44" s="3" t="s">
        <v>441</v>
      </c>
      <c r="I44" s="3" t="s">
        <v>442</v>
      </c>
      <c r="J44" s="3" t="s">
        <v>443</v>
      </c>
      <c r="K44" s="3" t="s">
        <v>444</v>
      </c>
      <c r="L44" s="3" t="s">
        <v>445</v>
      </c>
      <c r="M44" s="3" t="s">
        <v>446</v>
      </c>
    </row>
    <row r="46" spans="3:13" x14ac:dyDescent="0.2">
      <c r="C46" s="3" t="s">
        <v>447</v>
      </c>
      <c r="D46" s="6"/>
      <c r="E46" s="6"/>
      <c r="F46" s="3" t="s">
        <v>266</v>
      </c>
      <c r="G46" s="3" t="s">
        <v>267</v>
      </c>
      <c r="H46" s="3" t="s">
        <v>268</v>
      </c>
      <c r="I46" s="3" t="s">
        <v>269</v>
      </c>
      <c r="J46" s="3" t="s">
        <v>270</v>
      </c>
      <c r="K46" s="3" t="s">
        <v>271</v>
      </c>
      <c r="L46" s="3" t="s">
        <v>272</v>
      </c>
      <c r="M46" s="3" t="s">
        <v>273</v>
      </c>
    </row>
    <row r="47" spans="3:13" x14ac:dyDescent="0.2">
      <c r="C47" s="3" t="s">
        <v>448</v>
      </c>
      <c r="D47" s="6"/>
      <c r="E47" s="6"/>
      <c r="F47" s="3" t="s">
        <v>351</v>
      </c>
      <c r="G47" s="3" t="s">
        <v>449</v>
      </c>
      <c r="H47" s="3" t="s">
        <v>450</v>
      </c>
      <c r="I47" s="3" t="s">
        <v>451</v>
      </c>
      <c r="J47" s="3" t="s">
        <v>452</v>
      </c>
      <c r="K47" s="3" t="s">
        <v>453</v>
      </c>
      <c r="L47" s="3" t="s">
        <v>454</v>
      </c>
      <c r="M47" s="3" t="s">
        <v>455</v>
      </c>
    </row>
    <row r="48" spans="3:13" x14ac:dyDescent="0.2">
      <c r="C48" s="3" t="s">
        <v>456</v>
      </c>
      <c r="D48" s="6"/>
      <c r="E48" s="6"/>
      <c r="F48" s="3" t="s">
        <v>439</v>
      </c>
      <c r="G48" s="3" t="s">
        <v>440</v>
      </c>
      <c r="H48" s="3" t="s">
        <v>441</v>
      </c>
      <c r="I48" s="3" t="s">
        <v>442</v>
      </c>
      <c r="J48" s="3" t="s">
        <v>443</v>
      </c>
      <c r="K48" s="3" t="s">
        <v>444</v>
      </c>
      <c r="L48" s="3" t="s">
        <v>445</v>
      </c>
      <c r="M48" s="3" t="s">
        <v>446</v>
      </c>
    </row>
  </sheetData>
  <mergeCells count="2">
    <mergeCell ref="C2:G2"/>
    <mergeCell ref="C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5CC-D467-4401-AAEA-D5F0D8E9A230}">
  <dimension ref="C1:N41"/>
  <sheetViews>
    <sheetView workbookViewId="0">
      <selection activeCell="E1" sqref="D1:E1048576"/>
    </sheetView>
  </sheetViews>
  <sheetFormatPr defaultColWidth="15" defaultRowHeight="12.75" x14ac:dyDescent="0.2"/>
  <cols>
    <col min="1" max="2" width="2" customWidth="1"/>
    <col min="3" max="3" width="25" customWidth="1"/>
    <col min="4" max="5" width="13" style="4" customWidth="1"/>
  </cols>
  <sheetData>
    <row r="1" spans="3:14" ht="13.5" customHeight="1" x14ac:dyDescent="0.2"/>
    <row r="2" spans="3:14" ht="26.25" x14ac:dyDescent="0.4">
      <c r="C2" s="36" t="s">
        <v>0</v>
      </c>
      <c r="D2" s="36"/>
      <c r="E2" s="36"/>
      <c r="F2" s="37"/>
      <c r="G2" s="37"/>
    </row>
    <row r="3" spans="3:14" x14ac:dyDescent="0.2">
      <c r="C3" s="1" t="s">
        <v>1</v>
      </c>
      <c r="D3" s="5"/>
      <c r="E3" s="5"/>
    </row>
    <row r="6" spans="3:14" ht="15" x14ac:dyDescent="0.25">
      <c r="C6" s="38" t="s">
        <v>457</v>
      </c>
      <c r="D6" s="38"/>
      <c r="E6" s="38"/>
      <c r="F6" s="39"/>
      <c r="G6" s="2"/>
      <c r="H6" s="2"/>
      <c r="I6" s="2"/>
      <c r="J6" s="2"/>
      <c r="K6" s="2"/>
      <c r="L6" s="2"/>
      <c r="M6" s="2"/>
      <c r="N6" s="2"/>
    </row>
    <row r="8" spans="3:14" ht="33" customHeight="1" x14ac:dyDescent="0.2">
      <c r="C8" s="3" t="s">
        <v>3</v>
      </c>
      <c r="D8" s="6"/>
      <c r="E8" s="6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10" spans="3:14" x14ac:dyDescent="0.2">
      <c r="C10" s="3" t="s">
        <v>12</v>
      </c>
      <c r="D10" s="6">
        <v>2013</v>
      </c>
      <c r="E10" s="6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2" spans="3:14" x14ac:dyDescent="0.2">
      <c r="C12" s="3" t="s">
        <v>402</v>
      </c>
      <c r="D12" s="6"/>
      <c r="E12" s="6"/>
      <c r="F12" s="3" t="s">
        <v>392</v>
      </c>
      <c r="G12" s="3" t="s">
        <v>403</v>
      </c>
      <c r="H12" s="3" t="s">
        <v>404</v>
      </c>
      <c r="I12" s="3" t="s">
        <v>405</v>
      </c>
      <c r="J12" s="3" t="s">
        <v>396</v>
      </c>
      <c r="K12" s="3" t="s">
        <v>397</v>
      </c>
      <c r="L12" s="3" t="s">
        <v>398</v>
      </c>
      <c r="M12" s="3" t="s">
        <v>399</v>
      </c>
    </row>
    <row r="13" spans="3:14" x14ac:dyDescent="0.2">
      <c r="C13" s="3" t="s">
        <v>458</v>
      </c>
      <c r="D13" s="6"/>
      <c r="E13" s="6"/>
      <c r="F13" s="3" t="s">
        <v>459</v>
      </c>
      <c r="G13" s="3" t="s">
        <v>460</v>
      </c>
      <c r="H13" s="3" t="s">
        <v>461</v>
      </c>
      <c r="I13" s="3" t="s">
        <v>462</v>
      </c>
      <c r="J13" s="3" t="s">
        <v>463</v>
      </c>
      <c r="K13" s="3" t="s">
        <v>464</v>
      </c>
      <c r="L13" s="3" t="s">
        <v>465</v>
      </c>
      <c r="M13" s="3" t="s">
        <v>466</v>
      </c>
    </row>
    <row r="14" spans="3:14" x14ac:dyDescent="0.2">
      <c r="C14" s="3" t="s">
        <v>467</v>
      </c>
      <c r="D14" s="6"/>
      <c r="E14" s="6"/>
      <c r="F14" s="3" t="s">
        <v>468</v>
      </c>
      <c r="G14" s="3" t="s">
        <v>469</v>
      </c>
      <c r="H14" s="3" t="s">
        <v>470</v>
      </c>
      <c r="I14" s="3" t="s">
        <v>471</v>
      </c>
      <c r="J14" s="3" t="s">
        <v>472</v>
      </c>
      <c r="K14" s="3" t="s">
        <v>473</v>
      </c>
      <c r="L14" s="3" t="s">
        <v>474</v>
      </c>
      <c r="M14" s="3" t="s">
        <v>475</v>
      </c>
    </row>
    <row r="15" spans="3:14" x14ac:dyDescent="0.2">
      <c r="C15" s="3" t="s">
        <v>476</v>
      </c>
      <c r="D15" s="6"/>
      <c r="E15" s="6"/>
      <c r="F15" s="3" t="s">
        <v>477</v>
      </c>
      <c r="G15" s="3" t="s">
        <v>379</v>
      </c>
      <c r="H15" s="3" t="s">
        <v>478</v>
      </c>
      <c r="I15" s="3" t="s">
        <v>479</v>
      </c>
      <c r="J15" s="3" t="s">
        <v>480</v>
      </c>
      <c r="K15" s="3" t="s">
        <v>481</v>
      </c>
      <c r="L15" s="3" t="s">
        <v>482</v>
      </c>
      <c r="M15" s="3" t="s">
        <v>483</v>
      </c>
    </row>
    <row r="16" spans="3:14" x14ac:dyDescent="0.2">
      <c r="C16" s="3" t="s">
        <v>484</v>
      </c>
      <c r="D16" s="6"/>
      <c r="E16" s="6"/>
      <c r="F16" s="3" t="s">
        <v>485</v>
      </c>
      <c r="G16" s="3" t="s">
        <v>486</v>
      </c>
      <c r="H16" s="3" t="s">
        <v>487</v>
      </c>
      <c r="I16" s="3" t="s">
        <v>488</v>
      </c>
      <c r="J16" s="3" t="s">
        <v>489</v>
      </c>
      <c r="K16" s="3" t="s">
        <v>490</v>
      </c>
      <c r="L16" s="3" t="s">
        <v>491</v>
      </c>
      <c r="M16" s="3" t="s">
        <v>492</v>
      </c>
    </row>
    <row r="17" spans="3:13" x14ac:dyDescent="0.2">
      <c r="C17" s="3" t="s">
        <v>493</v>
      </c>
      <c r="D17" s="6"/>
      <c r="E17" s="6"/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494</v>
      </c>
      <c r="D18" s="6"/>
      <c r="E18" s="6"/>
      <c r="F18" s="3" t="s">
        <v>495</v>
      </c>
      <c r="G18" s="3" t="s">
        <v>496</v>
      </c>
      <c r="H18" s="3" t="s">
        <v>497</v>
      </c>
      <c r="I18" s="3" t="s">
        <v>498</v>
      </c>
      <c r="J18" s="3" t="s">
        <v>499</v>
      </c>
      <c r="K18" s="3" t="s">
        <v>500</v>
      </c>
      <c r="L18" s="3" t="s">
        <v>501</v>
      </c>
      <c r="M18" s="3" t="s">
        <v>502</v>
      </c>
    </row>
    <row r="19" spans="3:13" x14ac:dyDescent="0.2">
      <c r="C19" s="3" t="s">
        <v>503</v>
      </c>
      <c r="D19" s="6"/>
      <c r="E19" s="6"/>
      <c r="F19" s="3" t="s">
        <v>504</v>
      </c>
      <c r="G19" s="3" t="s">
        <v>505</v>
      </c>
      <c r="H19" s="3" t="s">
        <v>506</v>
      </c>
      <c r="I19" s="3" t="s">
        <v>507</v>
      </c>
      <c r="J19" s="3" t="s">
        <v>508</v>
      </c>
      <c r="K19" s="3" t="s">
        <v>509</v>
      </c>
      <c r="L19" s="3" t="s">
        <v>510</v>
      </c>
      <c r="M19" s="3" t="s">
        <v>511</v>
      </c>
    </row>
    <row r="20" spans="3:13" x14ac:dyDescent="0.2">
      <c r="C20" s="3" t="s">
        <v>512</v>
      </c>
      <c r="D20" s="6"/>
      <c r="E20" s="6"/>
      <c r="F20" s="3" t="s">
        <v>513</v>
      </c>
      <c r="G20" s="3" t="s">
        <v>514</v>
      </c>
      <c r="H20" s="3" t="s">
        <v>515</v>
      </c>
      <c r="I20" s="3" t="s">
        <v>516</v>
      </c>
      <c r="J20" s="3" t="s">
        <v>517</v>
      </c>
      <c r="K20" s="3" t="s">
        <v>518</v>
      </c>
      <c r="L20" s="3" t="s">
        <v>519</v>
      </c>
      <c r="M20" s="3" t="s">
        <v>520</v>
      </c>
    </row>
    <row r="22" spans="3:13" x14ac:dyDescent="0.2">
      <c r="C22" s="3" t="s">
        <v>521</v>
      </c>
      <c r="D22" s="6"/>
      <c r="E22" s="6"/>
      <c r="F22" s="3" t="s">
        <v>522</v>
      </c>
      <c r="G22" s="3" t="s">
        <v>523</v>
      </c>
      <c r="H22" s="3" t="s">
        <v>524</v>
      </c>
      <c r="I22" s="3" t="s">
        <v>525</v>
      </c>
      <c r="J22" s="3" t="s">
        <v>526</v>
      </c>
      <c r="K22" s="3" t="s">
        <v>527</v>
      </c>
      <c r="L22" s="3" t="s">
        <v>528</v>
      </c>
      <c r="M22" s="3" t="s">
        <v>529</v>
      </c>
    </row>
    <row r="23" spans="3:13" x14ac:dyDescent="0.2">
      <c r="C23" s="3" t="s">
        <v>530</v>
      </c>
      <c r="D23" s="6"/>
      <c r="E23" s="6"/>
      <c r="F23" s="3" t="s">
        <v>3</v>
      </c>
      <c r="G23" s="3" t="s">
        <v>3</v>
      </c>
      <c r="H23" s="3" t="s">
        <v>3</v>
      </c>
      <c r="I23" s="3" t="s">
        <v>3</v>
      </c>
      <c r="J23" s="3" t="s">
        <v>531</v>
      </c>
      <c r="K23" s="3" t="s">
        <v>532</v>
      </c>
      <c r="L23" s="3" t="s">
        <v>533</v>
      </c>
      <c r="M23" s="3" t="s">
        <v>3</v>
      </c>
    </row>
    <row r="24" spans="3:13" x14ac:dyDescent="0.2">
      <c r="C24" s="3" t="s">
        <v>534</v>
      </c>
      <c r="D24" s="6"/>
      <c r="E24" s="6"/>
      <c r="F24" s="3" t="s">
        <v>535</v>
      </c>
      <c r="G24" s="3" t="s">
        <v>536</v>
      </c>
      <c r="H24" s="3" t="s">
        <v>537</v>
      </c>
      <c r="I24" s="3" t="s">
        <v>538</v>
      </c>
      <c r="J24" s="3" t="s">
        <v>539</v>
      </c>
      <c r="K24" s="3" t="s">
        <v>540</v>
      </c>
      <c r="L24" s="3" t="s">
        <v>541</v>
      </c>
      <c r="M24" s="3" t="s">
        <v>542</v>
      </c>
    </row>
    <row r="25" spans="3:13" x14ac:dyDescent="0.2">
      <c r="C25" s="3" t="s">
        <v>543</v>
      </c>
      <c r="D25" s="6"/>
      <c r="E25" s="6"/>
      <c r="F25" s="3" t="s">
        <v>544</v>
      </c>
      <c r="G25" s="3" t="s">
        <v>545</v>
      </c>
      <c r="H25" s="3" t="s">
        <v>546</v>
      </c>
      <c r="I25" s="3" t="s">
        <v>547</v>
      </c>
      <c r="J25" s="3" t="s">
        <v>548</v>
      </c>
      <c r="K25" s="3" t="s">
        <v>549</v>
      </c>
      <c r="L25" s="3" t="s">
        <v>550</v>
      </c>
      <c r="M25" s="3" t="s">
        <v>551</v>
      </c>
    </row>
    <row r="27" spans="3:13" x14ac:dyDescent="0.2">
      <c r="C27" s="3" t="s">
        <v>552</v>
      </c>
      <c r="D27" s="6"/>
      <c r="E27" s="6"/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3" t="s">
        <v>553</v>
      </c>
      <c r="D28" s="6"/>
      <c r="E28" s="6"/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554</v>
      </c>
      <c r="D29" s="6"/>
      <c r="E29" s="6"/>
      <c r="F29" s="3" t="s">
        <v>3</v>
      </c>
      <c r="G29" s="3" t="s">
        <v>3</v>
      </c>
      <c r="H29" s="3" t="s">
        <v>3</v>
      </c>
      <c r="I29" s="3" t="s">
        <v>555</v>
      </c>
      <c r="J29" s="3" t="s">
        <v>3</v>
      </c>
      <c r="K29" s="3" t="s">
        <v>3</v>
      </c>
      <c r="L29" s="3" t="s">
        <v>556</v>
      </c>
      <c r="M29" s="3" t="s">
        <v>3</v>
      </c>
    </row>
    <row r="30" spans="3:13" x14ac:dyDescent="0.2">
      <c r="C30" s="3" t="s">
        <v>557</v>
      </c>
      <c r="D30" s="6"/>
      <c r="E30" s="6"/>
      <c r="F30" s="3" t="s">
        <v>558</v>
      </c>
      <c r="G30" s="3" t="s">
        <v>559</v>
      </c>
      <c r="H30" s="3" t="s">
        <v>560</v>
      </c>
      <c r="I30" s="3" t="s">
        <v>561</v>
      </c>
      <c r="J30" s="3" t="s">
        <v>562</v>
      </c>
      <c r="K30" s="3" t="s">
        <v>563</v>
      </c>
      <c r="L30" s="3" t="s">
        <v>564</v>
      </c>
      <c r="M30" s="3" t="s">
        <v>565</v>
      </c>
    </row>
    <row r="31" spans="3:13" x14ac:dyDescent="0.2">
      <c r="C31" s="3" t="s">
        <v>566</v>
      </c>
      <c r="D31" s="6"/>
      <c r="E31" s="6"/>
      <c r="F31" s="3" t="s">
        <v>3</v>
      </c>
      <c r="G31" s="3" t="s">
        <v>3</v>
      </c>
      <c r="H31" s="3" t="s">
        <v>567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568</v>
      </c>
      <c r="D32" s="6"/>
      <c r="E32" s="6"/>
      <c r="F32" s="3" t="s">
        <v>569</v>
      </c>
      <c r="G32" s="3" t="s">
        <v>570</v>
      </c>
      <c r="H32" s="3" t="s">
        <v>571</v>
      </c>
      <c r="I32" s="3" t="s">
        <v>572</v>
      </c>
      <c r="J32" s="3" t="s">
        <v>573</v>
      </c>
      <c r="K32" s="3" t="s">
        <v>574</v>
      </c>
      <c r="L32" s="3" t="s">
        <v>575</v>
      </c>
      <c r="M32" s="3" t="s">
        <v>576</v>
      </c>
    </row>
    <row r="33" spans="3:13" x14ac:dyDescent="0.2">
      <c r="C33" s="3" t="s">
        <v>577</v>
      </c>
      <c r="D33" s="6"/>
      <c r="E33" s="6"/>
      <c r="F33" s="3" t="s">
        <v>578</v>
      </c>
      <c r="G33" s="3" t="s">
        <v>579</v>
      </c>
      <c r="H33" s="3" t="s">
        <v>580</v>
      </c>
      <c r="I33" s="3" t="s">
        <v>581</v>
      </c>
      <c r="J33" s="3" t="s">
        <v>582</v>
      </c>
      <c r="K33" s="3" t="s">
        <v>583</v>
      </c>
      <c r="L33" s="3" t="s">
        <v>584</v>
      </c>
      <c r="M33" s="3" t="s">
        <v>585</v>
      </c>
    </row>
    <row r="35" spans="3:13" x14ac:dyDescent="0.2">
      <c r="C35" s="3" t="s">
        <v>586</v>
      </c>
      <c r="D35" s="6"/>
      <c r="E35" s="6"/>
      <c r="F35" s="3" t="s">
        <v>3</v>
      </c>
      <c r="G35" s="3" t="s">
        <v>22</v>
      </c>
      <c r="H35" s="3" t="s">
        <v>587</v>
      </c>
      <c r="I35" s="3" t="s">
        <v>588</v>
      </c>
      <c r="J35" s="3" t="s">
        <v>589</v>
      </c>
      <c r="K35" s="3" t="s">
        <v>590</v>
      </c>
      <c r="L35" s="3" t="s">
        <v>591</v>
      </c>
      <c r="M35" s="3" t="s">
        <v>592</v>
      </c>
    </row>
    <row r="36" spans="3:13" x14ac:dyDescent="0.2">
      <c r="C36" s="3" t="s">
        <v>593</v>
      </c>
      <c r="D36" s="6"/>
      <c r="E36" s="6"/>
      <c r="F36" s="3" t="s">
        <v>594</v>
      </c>
      <c r="G36" s="3" t="s">
        <v>595</v>
      </c>
      <c r="H36" s="3" t="s">
        <v>596</v>
      </c>
      <c r="I36" s="3" t="s">
        <v>597</v>
      </c>
      <c r="J36" s="3" t="s">
        <v>598</v>
      </c>
      <c r="K36" s="3" t="s">
        <v>397</v>
      </c>
      <c r="L36" s="3" t="s">
        <v>599</v>
      </c>
      <c r="M36" s="3" t="s">
        <v>600</v>
      </c>
    </row>
    <row r="37" spans="3:13" x14ac:dyDescent="0.2">
      <c r="C37" s="3" t="s">
        <v>601</v>
      </c>
      <c r="D37" s="6"/>
      <c r="E37" s="6"/>
      <c r="F37" s="3" t="s">
        <v>3</v>
      </c>
      <c r="G37" s="3" t="s">
        <v>602</v>
      </c>
      <c r="H37" s="3" t="s">
        <v>603</v>
      </c>
      <c r="I37" s="3" t="s">
        <v>604</v>
      </c>
      <c r="J37" s="3" t="s">
        <v>605</v>
      </c>
      <c r="K37" s="3" t="s">
        <v>606</v>
      </c>
      <c r="L37" s="3" t="s">
        <v>607</v>
      </c>
      <c r="M37" s="3" t="s">
        <v>608</v>
      </c>
    </row>
    <row r="38" spans="3:13" x14ac:dyDescent="0.2">
      <c r="C38" s="3" t="s">
        <v>609</v>
      </c>
      <c r="D38" s="6"/>
      <c r="E38" s="6"/>
      <c r="F38" s="3" t="s">
        <v>22</v>
      </c>
      <c r="G38" s="3" t="s">
        <v>587</v>
      </c>
      <c r="H38" s="3" t="s">
        <v>588</v>
      </c>
      <c r="I38" s="3" t="s">
        <v>589</v>
      </c>
      <c r="J38" s="3" t="s">
        <v>590</v>
      </c>
      <c r="K38" s="3" t="s">
        <v>591</v>
      </c>
      <c r="L38" s="3" t="s">
        <v>592</v>
      </c>
      <c r="M38" s="3" t="s">
        <v>610</v>
      </c>
    </row>
    <row r="40" spans="3:13" x14ac:dyDescent="0.2">
      <c r="C40" s="3" t="s">
        <v>611</v>
      </c>
      <c r="D40" s="6"/>
      <c r="E40" s="6"/>
      <c r="F40" s="3" t="s">
        <v>612</v>
      </c>
      <c r="G40" s="3" t="s">
        <v>613</v>
      </c>
      <c r="H40" s="3" t="s">
        <v>614</v>
      </c>
      <c r="I40" s="3" t="s">
        <v>615</v>
      </c>
      <c r="J40" s="3" t="s">
        <v>373</v>
      </c>
      <c r="K40" s="3" t="s">
        <v>616</v>
      </c>
      <c r="L40" s="3" t="s">
        <v>617</v>
      </c>
      <c r="M40" s="3" t="s">
        <v>618</v>
      </c>
    </row>
    <row r="41" spans="3:13" x14ac:dyDescent="0.2">
      <c r="C41" s="3" t="s">
        <v>619</v>
      </c>
      <c r="D41" s="6"/>
      <c r="E41" s="6"/>
      <c r="F41" s="3" t="s">
        <v>620</v>
      </c>
      <c r="G41" s="3" t="s">
        <v>621</v>
      </c>
      <c r="H41" s="3" t="s">
        <v>432</v>
      </c>
      <c r="I41" s="3" t="s">
        <v>622</v>
      </c>
      <c r="J41" s="3" t="s">
        <v>623</v>
      </c>
      <c r="K41" s="3" t="s">
        <v>624</v>
      </c>
      <c r="L41" s="3" t="s">
        <v>625</v>
      </c>
      <c r="M41" s="3" t="s">
        <v>626</v>
      </c>
    </row>
  </sheetData>
  <mergeCells count="2">
    <mergeCell ref="C2:G2"/>
    <mergeCell ref="C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467F-DFFA-47BF-90A4-F471EFE024E0}">
  <dimension ref="C1:N32"/>
  <sheetViews>
    <sheetView workbookViewId="0">
      <selection activeCell="E1" sqref="D1:E1048576"/>
    </sheetView>
  </sheetViews>
  <sheetFormatPr defaultColWidth="15" defaultRowHeight="15" customHeight="1" x14ac:dyDescent="0.2"/>
  <cols>
    <col min="1" max="2" width="2" customWidth="1"/>
    <col min="3" max="3" width="25" customWidth="1"/>
    <col min="4" max="5" width="13.140625" style="4" customWidth="1"/>
  </cols>
  <sheetData>
    <row r="1" spans="3:14" ht="13.5" customHeight="1" x14ac:dyDescent="0.2"/>
    <row r="2" spans="3:14" ht="26.25" x14ac:dyDescent="0.4">
      <c r="C2" s="36" t="s">
        <v>0</v>
      </c>
      <c r="D2" s="36"/>
      <c r="E2" s="36"/>
      <c r="F2" s="37"/>
      <c r="G2" s="37"/>
    </row>
    <row r="3" spans="3:14" ht="12.75" x14ac:dyDescent="0.2">
      <c r="C3" s="1" t="s">
        <v>1</v>
      </c>
      <c r="D3" s="5"/>
      <c r="E3" s="5"/>
    </row>
    <row r="4" spans="3:14" ht="12.75" x14ac:dyDescent="0.2"/>
    <row r="5" spans="3:14" ht="12.75" x14ac:dyDescent="0.2"/>
    <row r="6" spans="3:14" x14ac:dyDescent="0.25">
      <c r="C6" s="38" t="s">
        <v>627</v>
      </c>
      <c r="D6" s="38"/>
      <c r="E6" s="38"/>
      <c r="F6" s="39"/>
      <c r="G6" s="2"/>
      <c r="H6" s="2"/>
      <c r="I6" s="2"/>
      <c r="J6" s="2"/>
      <c r="K6" s="2"/>
      <c r="L6" s="2"/>
      <c r="M6" s="2"/>
      <c r="N6" s="2"/>
    </row>
    <row r="7" spans="3:14" ht="12.75" x14ac:dyDescent="0.2"/>
    <row r="8" spans="3:14" ht="33" customHeight="1" x14ac:dyDescent="0.2">
      <c r="C8" s="3" t="s">
        <v>3</v>
      </c>
      <c r="D8" s="6"/>
      <c r="E8" s="6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9" spans="3:14" ht="12.75" x14ac:dyDescent="0.2"/>
    <row r="10" spans="3:14" ht="12.75" x14ac:dyDescent="0.2">
      <c r="C10" s="3" t="s">
        <v>12</v>
      </c>
      <c r="D10" s="6">
        <v>2013</v>
      </c>
      <c r="E10" s="6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1" spans="3:14" ht="12.75" x14ac:dyDescent="0.2"/>
    <row r="12" spans="3:14" ht="12.75" x14ac:dyDescent="0.2">
      <c r="C12" s="3" t="s">
        <v>628</v>
      </c>
      <c r="D12" s="6"/>
      <c r="E12" s="6"/>
      <c r="F12" s="3" t="s">
        <v>3</v>
      </c>
      <c r="G12" s="3" t="s">
        <v>3</v>
      </c>
      <c r="H12" s="3" t="s">
        <v>3</v>
      </c>
      <c r="I12" s="3">
        <v>47.05</v>
      </c>
      <c r="J12" s="3">
        <v>88.09</v>
      </c>
      <c r="K12" s="3">
        <v>135.82</v>
      </c>
      <c r="L12" s="3">
        <v>132.21</v>
      </c>
      <c r="M12" s="3">
        <v>86.77</v>
      </c>
    </row>
    <row r="13" spans="3:14" ht="12.75" x14ac:dyDescent="0.2">
      <c r="C13" s="3" t="s">
        <v>629</v>
      </c>
      <c r="D13" s="6"/>
      <c r="E13" s="6"/>
      <c r="F13" s="3" t="s">
        <v>3</v>
      </c>
      <c r="G13" s="3" t="s">
        <v>3</v>
      </c>
      <c r="H13" s="3" t="s">
        <v>3</v>
      </c>
      <c r="I13" s="3" t="s">
        <v>630</v>
      </c>
      <c r="J13" s="3" t="s">
        <v>631</v>
      </c>
      <c r="K13" s="3" t="s">
        <v>632</v>
      </c>
      <c r="L13" s="3" t="s">
        <v>633</v>
      </c>
      <c r="M13" s="3" t="s">
        <v>634</v>
      </c>
    </row>
    <row r="14" spans="3:14" ht="12.75" x14ac:dyDescent="0.2"/>
    <row r="15" spans="3:14" ht="12.75" x14ac:dyDescent="0.2">
      <c r="C15" s="3" t="s">
        <v>635</v>
      </c>
      <c r="D15" s="6"/>
      <c r="E15" s="6"/>
      <c r="F15" s="3" t="s">
        <v>3</v>
      </c>
      <c r="G15" s="3" t="s">
        <v>3</v>
      </c>
      <c r="H15" s="3" t="s">
        <v>3</v>
      </c>
      <c r="I15" s="3" t="s">
        <v>636</v>
      </c>
      <c r="J15" s="3" t="s">
        <v>637</v>
      </c>
      <c r="K15" s="3" t="s">
        <v>638</v>
      </c>
      <c r="L15" s="3" t="s">
        <v>639</v>
      </c>
      <c r="M15" s="3" t="s">
        <v>640</v>
      </c>
    </row>
    <row r="16" spans="3:14" ht="12.75" x14ac:dyDescent="0.2">
      <c r="C16" s="3" t="s">
        <v>641</v>
      </c>
      <c r="D16" s="6"/>
      <c r="E16" s="6"/>
      <c r="F16" s="3" t="s">
        <v>642</v>
      </c>
      <c r="G16" s="3" t="s">
        <v>642</v>
      </c>
      <c r="H16" s="3" t="s">
        <v>642</v>
      </c>
      <c r="I16" s="3" t="s">
        <v>636</v>
      </c>
      <c r="J16" s="3" t="s">
        <v>637</v>
      </c>
      <c r="K16" s="3" t="s">
        <v>638</v>
      </c>
      <c r="L16" s="3" t="s">
        <v>639</v>
      </c>
      <c r="M16" s="3" t="s">
        <v>643</v>
      </c>
    </row>
    <row r="17" spans="3:13" ht="12.75" x14ac:dyDescent="0.2">
      <c r="C17" s="3" t="s">
        <v>644</v>
      </c>
      <c r="D17" s="6"/>
      <c r="E17" s="6"/>
      <c r="F17" s="3" t="s">
        <v>642</v>
      </c>
      <c r="G17" s="3" t="s">
        <v>642</v>
      </c>
      <c r="H17" s="3" t="s">
        <v>642</v>
      </c>
      <c r="I17" s="3" t="s">
        <v>645</v>
      </c>
      <c r="J17" s="3" t="s">
        <v>646</v>
      </c>
      <c r="K17" s="3" t="s">
        <v>647</v>
      </c>
      <c r="L17" s="3" t="s">
        <v>648</v>
      </c>
      <c r="M17" s="3" t="s">
        <v>649</v>
      </c>
    </row>
    <row r="18" spans="3:13" ht="12.75" x14ac:dyDescent="0.2">
      <c r="C18" s="3" t="s">
        <v>650</v>
      </c>
      <c r="D18" s="6"/>
      <c r="E18" s="6"/>
      <c r="F18" s="3" t="s">
        <v>642</v>
      </c>
      <c r="G18" s="3" t="s">
        <v>642</v>
      </c>
      <c r="H18" s="3" t="s">
        <v>642</v>
      </c>
      <c r="I18" s="3" t="s">
        <v>651</v>
      </c>
      <c r="J18" s="3" t="s">
        <v>652</v>
      </c>
      <c r="K18" s="3" t="s">
        <v>653</v>
      </c>
      <c r="L18" s="3" t="s">
        <v>654</v>
      </c>
      <c r="M18" s="3" t="s">
        <v>655</v>
      </c>
    </row>
    <row r="19" spans="3:13" ht="12.75" x14ac:dyDescent="0.2">
      <c r="C19" s="3" t="s">
        <v>656</v>
      </c>
      <c r="D19" s="6"/>
      <c r="E19" s="6"/>
      <c r="F19" s="3" t="s">
        <v>642</v>
      </c>
      <c r="G19" s="3" t="s">
        <v>642</v>
      </c>
      <c r="H19" s="3" t="s">
        <v>642</v>
      </c>
      <c r="I19" s="3" t="s">
        <v>657</v>
      </c>
      <c r="J19" s="3" t="s">
        <v>658</v>
      </c>
      <c r="K19" s="3" t="s">
        <v>659</v>
      </c>
      <c r="L19" s="3" t="s">
        <v>660</v>
      </c>
      <c r="M19" s="3" t="s">
        <v>661</v>
      </c>
    </row>
    <row r="20" spans="3:13" ht="12.75" x14ac:dyDescent="0.2">
      <c r="C20" s="3" t="s">
        <v>662</v>
      </c>
      <c r="D20" s="6"/>
      <c r="E20" s="6"/>
      <c r="F20" s="3" t="s">
        <v>275</v>
      </c>
      <c r="G20" s="3" t="s">
        <v>275</v>
      </c>
      <c r="H20" s="3" t="s">
        <v>275</v>
      </c>
      <c r="I20" s="3" t="s">
        <v>663</v>
      </c>
      <c r="J20" s="3" t="s">
        <v>664</v>
      </c>
      <c r="K20" s="3" t="s">
        <v>665</v>
      </c>
      <c r="L20" s="3" t="s">
        <v>666</v>
      </c>
      <c r="M20" s="3" t="s">
        <v>667</v>
      </c>
    </row>
    <row r="21" spans="3:13" ht="12.75" x14ac:dyDescent="0.2">
      <c r="C21" s="3" t="s">
        <v>668</v>
      </c>
      <c r="D21" s="6"/>
      <c r="E21" s="6"/>
      <c r="F21" s="3" t="s">
        <v>275</v>
      </c>
      <c r="G21" s="3" t="s">
        <v>275</v>
      </c>
      <c r="H21" s="3" t="s">
        <v>275</v>
      </c>
      <c r="I21" s="3" t="s">
        <v>669</v>
      </c>
      <c r="J21" s="3" t="s">
        <v>670</v>
      </c>
      <c r="K21" s="3" t="s">
        <v>671</v>
      </c>
      <c r="L21" s="3" t="s">
        <v>672</v>
      </c>
      <c r="M21" s="3" t="s">
        <v>673</v>
      </c>
    </row>
    <row r="22" spans="3:13" ht="12.75" x14ac:dyDescent="0.2">
      <c r="C22" s="3" t="s">
        <v>674</v>
      </c>
      <c r="D22" s="6"/>
      <c r="E22" s="6"/>
      <c r="F22" s="3" t="s">
        <v>642</v>
      </c>
      <c r="G22" s="3" t="s">
        <v>642</v>
      </c>
      <c r="H22" s="3" t="s">
        <v>642</v>
      </c>
      <c r="I22" s="3" t="s">
        <v>675</v>
      </c>
      <c r="J22" s="3" t="s">
        <v>676</v>
      </c>
      <c r="K22" s="3" t="s">
        <v>677</v>
      </c>
      <c r="L22" s="3" t="s">
        <v>678</v>
      </c>
      <c r="M22" s="3" t="s">
        <v>679</v>
      </c>
    </row>
    <row r="23" spans="3:13" ht="12.75" x14ac:dyDescent="0.2"/>
    <row r="24" spans="3:13" ht="12.75" x14ac:dyDescent="0.2">
      <c r="C24" s="3" t="s">
        <v>680</v>
      </c>
      <c r="D24" s="6"/>
      <c r="E24" s="6"/>
      <c r="F24" s="3" t="s">
        <v>642</v>
      </c>
      <c r="G24" s="3" t="s">
        <v>642</v>
      </c>
      <c r="H24" s="3" t="s">
        <v>642</v>
      </c>
      <c r="I24" s="3" t="s">
        <v>681</v>
      </c>
      <c r="J24" s="3" t="s">
        <v>682</v>
      </c>
      <c r="K24" s="3" t="s">
        <v>683</v>
      </c>
      <c r="L24" s="3" t="s">
        <v>684</v>
      </c>
      <c r="M24" s="3" t="s">
        <v>685</v>
      </c>
    </row>
    <row r="25" spans="3:13" ht="12.75" x14ac:dyDescent="0.2">
      <c r="C25" s="3" t="s">
        <v>686</v>
      </c>
      <c r="D25" s="6"/>
      <c r="E25" s="6"/>
      <c r="F25" s="3" t="s">
        <v>642</v>
      </c>
      <c r="G25" s="3" t="s">
        <v>642</v>
      </c>
      <c r="H25" s="3" t="s">
        <v>687</v>
      </c>
      <c r="I25" s="3" t="s">
        <v>688</v>
      </c>
      <c r="J25" s="3" t="s">
        <v>671</v>
      </c>
      <c r="K25" s="3" t="s">
        <v>689</v>
      </c>
      <c r="L25" s="3" t="s">
        <v>690</v>
      </c>
      <c r="M25" s="3" t="s">
        <v>691</v>
      </c>
    </row>
    <row r="26" spans="3:13" ht="12.75" x14ac:dyDescent="0.2">
      <c r="C26" s="3" t="s">
        <v>692</v>
      </c>
      <c r="D26" s="6"/>
      <c r="E26" s="6"/>
      <c r="F26" s="3" t="s">
        <v>642</v>
      </c>
      <c r="G26" s="3" t="s">
        <v>642</v>
      </c>
      <c r="H26" s="3" t="s">
        <v>687</v>
      </c>
      <c r="I26" s="3" t="s">
        <v>693</v>
      </c>
      <c r="J26" s="3" t="s">
        <v>694</v>
      </c>
      <c r="K26" s="3" t="s">
        <v>695</v>
      </c>
      <c r="L26" s="3" t="s">
        <v>696</v>
      </c>
      <c r="M26" s="3" t="s">
        <v>697</v>
      </c>
    </row>
    <row r="27" spans="3:13" ht="12.75" x14ac:dyDescent="0.2">
      <c r="C27" s="3" t="s">
        <v>698</v>
      </c>
      <c r="D27" s="6"/>
      <c r="E27" s="6"/>
      <c r="F27" s="3" t="s">
        <v>642</v>
      </c>
      <c r="G27" s="3" t="s">
        <v>642</v>
      </c>
      <c r="H27" s="3" t="s">
        <v>687</v>
      </c>
      <c r="I27" s="3" t="s">
        <v>699</v>
      </c>
      <c r="J27" s="3" t="s">
        <v>700</v>
      </c>
      <c r="K27" s="3" t="s">
        <v>701</v>
      </c>
      <c r="L27" s="3" t="s">
        <v>702</v>
      </c>
      <c r="M27" s="3" t="s">
        <v>703</v>
      </c>
    </row>
    <row r="28" spans="3:13" ht="12.75" x14ac:dyDescent="0.2"/>
    <row r="29" spans="3:13" ht="12.75" x14ac:dyDescent="0.2">
      <c r="C29" s="3" t="s">
        <v>704</v>
      </c>
      <c r="D29" s="6"/>
      <c r="E29" s="6"/>
      <c r="F29" s="3" t="s">
        <v>642</v>
      </c>
      <c r="G29" s="3">
        <v>3.5</v>
      </c>
      <c r="H29" s="3">
        <v>3.6</v>
      </c>
      <c r="I29" s="3">
        <v>1</v>
      </c>
      <c r="J29" s="3">
        <v>1.7</v>
      </c>
      <c r="K29" s="3">
        <v>2.2999999999999998</v>
      </c>
      <c r="L29" s="3">
        <v>2.1</v>
      </c>
      <c r="M29" s="3">
        <v>1.2</v>
      </c>
    </row>
    <row r="30" spans="3:13" ht="12.75" x14ac:dyDescent="0.2">
      <c r="C30" s="3" t="s">
        <v>705</v>
      </c>
      <c r="D30" s="6"/>
      <c r="E30" s="6"/>
      <c r="F30" s="3">
        <v>2</v>
      </c>
      <c r="G30" s="3">
        <v>2</v>
      </c>
      <c r="H30" s="3">
        <v>6</v>
      </c>
      <c r="I30" s="3">
        <v>6</v>
      </c>
      <c r="J30" s="3">
        <v>7</v>
      </c>
      <c r="K30" s="3">
        <v>1</v>
      </c>
      <c r="L30" s="3">
        <v>4</v>
      </c>
      <c r="M30" s="3">
        <v>6</v>
      </c>
    </row>
    <row r="31" spans="3:13" ht="12.75" x14ac:dyDescent="0.2">
      <c r="C31" s="3" t="s">
        <v>706</v>
      </c>
      <c r="D31" s="6"/>
      <c r="E31" s="6"/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ht="12.75" x14ac:dyDescent="0.2">
      <c r="C32" s="3" t="s">
        <v>707</v>
      </c>
      <c r="D32" s="6"/>
      <c r="E32" s="6"/>
      <c r="F32" s="3" t="s">
        <v>3</v>
      </c>
      <c r="G32" s="3" t="s">
        <v>3</v>
      </c>
      <c r="H32" s="3" t="s">
        <v>3</v>
      </c>
      <c r="I32" s="3" t="s">
        <v>708</v>
      </c>
      <c r="J32" s="3" t="s">
        <v>708</v>
      </c>
      <c r="K32" s="3" t="s">
        <v>708</v>
      </c>
      <c r="L32" s="3" t="s">
        <v>708</v>
      </c>
      <c r="M32" s="3" t="s">
        <v>708</v>
      </c>
    </row>
  </sheetData>
  <mergeCells count="2">
    <mergeCell ref="C2:G2"/>
    <mergeCell ref="C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DC3-53BB-4C37-B680-6583A7AD0209}">
  <dimension ref="A3:BJ22"/>
  <sheetViews>
    <sheetView showGridLines="0" tabSelected="1" topLeftCell="X1" workbookViewId="0">
      <selection activeCell="B7" sqref="B7:AL16"/>
    </sheetView>
  </sheetViews>
  <sheetFormatPr defaultRowHeight="15.75" x14ac:dyDescent="0.2"/>
  <cols>
    <col min="1" max="1" width="21.42578125" style="7" customWidth="1"/>
    <col min="2" max="2" width="32.7109375" style="7" customWidth="1"/>
    <col min="3" max="3" width="32.7109375" style="25" customWidth="1"/>
    <col min="4" max="6" width="32.7109375" style="8" customWidth="1"/>
    <col min="7" max="7" width="10" style="8" customWidth="1"/>
    <col min="8" max="12" width="31.28515625" style="8" customWidth="1"/>
    <col min="13" max="13" width="8.5703125" style="8" customWidth="1"/>
    <col min="14" max="17" width="19.28515625" style="9" customWidth="1"/>
    <col min="18" max="20" width="19.5703125" style="9" customWidth="1"/>
    <col min="21" max="21" width="9.140625" style="9"/>
    <col min="22" max="25" width="21.28515625" style="9" customWidth="1"/>
    <col min="26" max="26" width="9.140625" style="9"/>
    <col min="27" max="35" width="16.140625" style="9" customWidth="1"/>
    <col min="36" max="36" width="2.85546875" style="9" customWidth="1"/>
    <col min="37" max="38" width="16.140625" style="9" customWidth="1"/>
    <col min="39" max="41" width="9.140625" style="9"/>
    <col min="42" max="16384" width="9.140625" style="10"/>
  </cols>
  <sheetData>
    <row r="3" spans="1:62" ht="18" x14ac:dyDescent="0.2">
      <c r="B3" s="40" t="s">
        <v>709</v>
      </c>
      <c r="C3" s="40"/>
      <c r="D3" s="40"/>
      <c r="E3" s="40"/>
      <c r="F3" s="40"/>
      <c r="H3" s="40" t="s">
        <v>710</v>
      </c>
      <c r="I3" s="40"/>
      <c r="J3" s="40"/>
      <c r="K3" s="40"/>
      <c r="L3" s="40"/>
      <c r="N3" s="41" t="s">
        <v>711</v>
      </c>
      <c r="O3" s="41"/>
      <c r="P3" s="41"/>
      <c r="Q3" s="41"/>
      <c r="R3" s="41"/>
      <c r="S3" s="41"/>
      <c r="T3" s="41"/>
      <c r="V3" s="40" t="s">
        <v>712</v>
      </c>
      <c r="W3" s="40"/>
      <c r="X3" s="40"/>
      <c r="Y3" s="40"/>
      <c r="AA3" s="40" t="s">
        <v>713</v>
      </c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62" ht="47.25" x14ac:dyDescent="0.2">
      <c r="B4" s="11" t="s">
        <v>714</v>
      </c>
      <c r="C4" s="12" t="s">
        <v>715</v>
      </c>
      <c r="D4" s="11" t="s">
        <v>716</v>
      </c>
      <c r="E4" s="12" t="s">
        <v>717</v>
      </c>
      <c r="F4" s="11" t="s">
        <v>718</v>
      </c>
      <c r="H4" s="13" t="s">
        <v>719</v>
      </c>
      <c r="I4" s="14" t="s">
        <v>720</v>
      </c>
      <c r="J4" s="13" t="s">
        <v>721</v>
      </c>
      <c r="K4" s="14" t="s">
        <v>722</v>
      </c>
      <c r="L4" s="13" t="s">
        <v>723</v>
      </c>
      <c r="N4" s="15" t="s">
        <v>724</v>
      </c>
      <c r="O4" s="16" t="s">
        <v>725</v>
      </c>
      <c r="P4" s="15" t="s">
        <v>726</v>
      </c>
      <c r="Q4" s="16" t="s">
        <v>727</v>
      </c>
      <c r="R4" s="15" t="s">
        <v>728</v>
      </c>
      <c r="S4" s="16" t="s">
        <v>729</v>
      </c>
      <c r="T4" s="15" t="s">
        <v>730</v>
      </c>
      <c r="V4" s="16" t="s">
        <v>731</v>
      </c>
      <c r="W4" s="15" t="s">
        <v>732</v>
      </c>
      <c r="X4" s="16" t="s">
        <v>733</v>
      </c>
      <c r="Y4" s="15" t="s">
        <v>734</v>
      </c>
      <c r="AA4" s="17" t="s">
        <v>429</v>
      </c>
      <c r="AB4" s="18" t="s">
        <v>644</v>
      </c>
      <c r="AC4" s="17" t="s">
        <v>650</v>
      </c>
      <c r="AD4" s="18" t="s">
        <v>662</v>
      </c>
      <c r="AE4" s="17" t="s">
        <v>668</v>
      </c>
      <c r="AF4" s="18" t="s">
        <v>674</v>
      </c>
      <c r="AG4" s="17" t="s">
        <v>680</v>
      </c>
      <c r="AH4" s="18" t="s">
        <v>686</v>
      </c>
      <c r="AI4" s="17" t="s">
        <v>706</v>
      </c>
      <c r="AJ4" s="19"/>
      <c r="AK4" s="18" t="s">
        <v>704</v>
      </c>
      <c r="AL4" s="17" t="s">
        <v>705</v>
      </c>
    </row>
    <row r="5" spans="1:62" ht="63" x14ac:dyDescent="0.2">
      <c r="A5" s="20" t="s">
        <v>735</v>
      </c>
      <c r="B5" s="15" t="s">
        <v>736</v>
      </c>
      <c r="C5" s="21" t="s">
        <v>737</v>
      </c>
      <c r="D5" s="22" t="s">
        <v>738</v>
      </c>
      <c r="E5" s="16" t="s">
        <v>739</v>
      </c>
      <c r="F5" s="15" t="s">
        <v>736</v>
      </c>
      <c r="H5" s="16" t="s">
        <v>740</v>
      </c>
      <c r="I5" s="15" t="s">
        <v>741</v>
      </c>
      <c r="J5" s="16" t="s">
        <v>742</v>
      </c>
      <c r="K5" s="15" t="s">
        <v>743</v>
      </c>
      <c r="L5" s="16" t="s">
        <v>744</v>
      </c>
      <c r="N5" s="15" t="s">
        <v>745</v>
      </c>
      <c r="O5" s="16" t="s">
        <v>746</v>
      </c>
      <c r="P5" s="15" t="s">
        <v>747</v>
      </c>
      <c r="Q5" s="16" t="s">
        <v>748</v>
      </c>
      <c r="R5" s="15" t="s">
        <v>749</v>
      </c>
      <c r="S5" s="16" t="s">
        <v>750</v>
      </c>
      <c r="T5" s="15" t="s">
        <v>751</v>
      </c>
      <c r="V5" s="16" t="s">
        <v>752</v>
      </c>
      <c r="W5" s="15" t="s">
        <v>753</v>
      </c>
      <c r="X5" s="16" t="s">
        <v>754</v>
      </c>
      <c r="Y5" s="15" t="s">
        <v>755</v>
      </c>
      <c r="AA5" s="23"/>
      <c r="AB5" s="24"/>
      <c r="AC5" s="23"/>
      <c r="AD5" s="24"/>
      <c r="AE5" s="23"/>
      <c r="AF5" s="24"/>
      <c r="AG5" s="23"/>
      <c r="AH5" s="24"/>
      <c r="AI5" s="23"/>
      <c r="AK5" s="24"/>
      <c r="AL5" s="23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</row>
    <row r="6" spans="1:62" x14ac:dyDescent="0.2">
      <c r="G6" s="26"/>
      <c r="H6" s="26"/>
      <c r="I6" s="26"/>
      <c r="J6" s="26"/>
      <c r="K6" s="26"/>
      <c r="L6" s="26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2" ht="18" x14ac:dyDescent="0.2">
      <c r="A7" s="27">
        <v>2013</v>
      </c>
      <c r="B7" s="28" t="e">
        <f>sheet!D18/sheet!D35</f>
        <v>#DIV/0!</v>
      </c>
      <c r="C7" s="28" t="e">
        <f>(sheet!D18-sheet!D15)/sheet!D35</f>
        <v>#DIV/0!</v>
      </c>
      <c r="D7" s="28" t="e">
        <f>sheet!D12/sheet!D35</f>
        <v>#DIV/0!</v>
      </c>
      <c r="E7" s="28" t="e">
        <f>Sheet2!D20/sheet!D35</f>
        <v>#DIV/0!</v>
      </c>
      <c r="F7" s="28" t="e">
        <f>sheet!D18/sheet!D35</f>
        <v>#DIV/0!</v>
      </c>
      <c r="G7" s="26"/>
      <c r="H7" s="29" t="e">
        <f>Sheet1!D33/sheet!D51</f>
        <v>#DIV/0!</v>
      </c>
      <c r="I7" s="29" t="e">
        <f>Sheet1!D33/Sheet1!D12</f>
        <v>#DIV/0!</v>
      </c>
      <c r="J7" s="29" t="e">
        <f>Sheet1!D12/sheet!D27</f>
        <v>#DIV/0!</v>
      </c>
      <c r="K7" s="29" t="e">
        <f>Sheet1!D30/sheet!D27</f>
        <v>#DIV/0!</v>
      </c>
      <c r="L7" s="29">
        <f>Sheet1!D38</f>
        <v>0</v>
      </c>
      <c r="M7" s="26"/>
      <c r="N7" s="29" t="e">
        <f>sheet!D40/sheet!D27</f>
        <v>#DIV/0!</v>
      </c>
      <c r="O7" s="29" t="e">
        <f>sheet!D51/sheet!D27</f>
        <v>#DIV/0!</v>
      </c>
      <c r="P7" s="29" t="e">
        <f>sheet!D40/sheet!D51</f>
        <v>#DIV/0!</v>
      </c>
      <c r="Q7" s="28" t="e">
        <f>Sheet1!D24/Sheet1!D26</f>
        <v>#DIV/0!</v>
      </c>
      <c r="R7" s="28" t="e">
        <f>ABS(Sheet2!D20/(Sheet1!D26+Sheet2!D30))</f>
        <v>#DIV/0!</v>
      </c>
      <c r="S7" s="28" t="e">
        <f>sheet!D40/Sheet1!D43</f>
        <v>#DIV/0!</v>
      </c>
      <c r="T7" s="28" t="e">
        <f>Sheet2!D20/sheet!D40</f>
        <v>#DIV/0!</v>
      </c>
      <c r="V7" s="28" t="e">
        <f>ABS(Sheet1!D15/sheet!D15)</f>
        <v>#DIV/0!</v>
      </c>
      <c r="W7" s="28" t="e">
        <f>Sheet1!D12/sheet!D14</f>
        <v>#DIV/0!</v>
      </c>
      <c r="X7" s="28" t="e">
        <f>Sheet1!D12/sheet!D27</f>
        <v>#DIV/0!</v>
      </c>
      <c r="Y7" s="28" t="e">
        <f>Sheet1!D12/(sheet!D18-sheet!D35)</f>
        <v>#DIV/0!</v>
      </c>
      <c r="AA7" s="14">
        <f>Sheet1!D43</f>
        <v>0</v>
      </c>
      <c r="AB7" s="14">
        <f>Sheet3!D17</f>
        <v>0</v>
      </c>
      <c r="AC7" s="14">
        <f>Sheet3!D18</f>
        <v>0</v>
      </c>
      <c r="AD7" s="14">
        <f>Sheet3!D20</f>
        <v>0</v>
      </c>
      <c r="AE7" s="14">
        <f>Sheet3!D21</f>
        <v>0</v>
      </c>
      <c r="AF7" s="14">
        <f>Sheet3!D22</f>
        <v>0</v>
      </c>
      <c r="AG7" s="14">
        <f>Sheet3!D24</f>
        <v>0</v>
      </c>
      <c r="AH7" s="14">
        <f>Sheet3!D25</f>
        <v>0</v>
      </c>
      <c r="AI7" s="14">
        <f>Sheet3!D31</f>
        <v>0</v>
      </c>
      <c r="AK7" s="14">
        <f>Sheet3!D29</f>
        <v>0</v>
      </c>
      <c r="AL7" s="14">
        <f>Sheet3!D30</f>
        <v>0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</row>
    <row r="8" spans="1:62" s="34" customFormat="1" ht="18" x14ac:dyDescent="0.2">
      <c r="A8" s="30">
        <v>2014</v>
      </c>
      <c r="B8" s="31" t="e">
        <f>sheet!E18/sheet!E35</f>
        <v>#DIV/0!</v>
      </c>
      <c r="C8" s="31" t="e">
        <f>(sheet!E18-sheet!E15)/sheet!E35</f>
        <v>#DIV/0!</v>
      </c>
      <c r="D8" s="31" t="e">
        <f>sheet!E12/sheet!E35</f>
        <v>#DIV/0!</v>
      </c>
      <c r="E8" s="31" t="e">
        <f>Sheet2!E20/sheet!E35</f>
        <v>#DIV/0!</v>
      </c>
      <c r="F8" s="31" t="e">
        <f>sheet!E18/sheet!E35</f>
        <v>#DIV/0!</v>
      </c>
      <c r="G8" s="26"/>
      <c r="H8" s="32" t="e">
        <f>Sheet1!E33/sheet!E51</f>
        <v>#DIV/0!</v>
      </c>
      <c r="I8" s="32" t="e">
        <f>Sheet1!E33/Sheet1!E12</f>
        <v>#DIV/0!</v>
      </c>
      <c r="J8" s="32" t="e">
        <f>Sheet1!E12/sheet!E27</f>
        <v>#DIV/0!</v>
      </c>
      <c r="K8" s="32" t="e">
        <f>Sheet1!E30/sheet!E27</f>
        <v>#DIV/0!</v>
      </c>
      <c r="L8" s="32">
        <f>Sheet1!E38</f>
        <v>0</v>
      </c>
      <c r="M8" s="26"/>
      <c r="N8" s="32" t="e">
        <f>sheet!E40/sheet!E27</f>
        <v>#DIV/0!</v>
      </c>
      <c r="O8" s="32" t="e">
        <f>sheet!E51/sheet!E27</f>
        <v>#DIV/0!</v>
      </c>
      <c r="P8" s="32" t="e">
        <f>sheet!E40/sheet!E51</f>
        <v>#DIV/0!</v>
      </c>
      <c r="Q8" s="31" t="e">
        <f>Sheet1!E24/Sheet1!E26</f>
        <v>#DIV/0!</v>
      </c>
      <c r="R8" s="31" t="e">
        <f>ABS(Sheet2!E20/(Sheet1!E26+Sheet2!E30))</f>
        <v>#DIV/0!</v>
      </c>
      <c r="S8" s="31" t="e">
        <f>sheet!E40/Sheet1!E43</f>
        <v>#DIV/0!</v>
      </c>
      <c r="T8" s="31" t="e">
        <f>Sheet2!E20/sheet!E40</f>
        <v>#DIV/0!</v>
      </c>
      <c r="U8" s="9"/>
      <c r="V8" s="31" t="e">
        <f>ABS(Sheet1!E15/sheet!E15)</f>
        <v>#DIV/0!</v>
      </c>
      <c r="W8" s="31" t="e">
        <f>Sheet1!E12/sheet!E14</f>
        <v>#DIV/0!</v>
      </c>
      <c r="X8" s="31" t="e">
        <f>Sheet1!E12/sheet!E27</f>
        <v>#DIV/0!</v>
      </c>
      <c r="Y8" s="31" t="e">
        <f>Sheet1!E12/(sheet!E18-sheet!E35)</f>
        <v>#DIV/0!</v>
      </c>
      <c r="Z8" s="9"/>
      <c r="AA8" s="33">
        <f>Sheet1!E43</f>
        <v>0</v>
      </c>
      <c r="AB8" s="33">
        <f>Sheet3!E17</f>
        <v>0</v>
      </c>
      <c r="AC8" s="33">
        <f>Sheet3!E18</f>
        <v>0</v>
      </c>
      <c r="AD8" s="33">
        <f>Sheet3!E20</f>
        <v>0</v>
      </c>
      <c r="AE8" s="33">
        <f>Sheet3!E21</f>
        <v>0</v>
      </c>
      <c r="AF8" s="33">
        <f>Sheet3!E22</f>
        <v>0</v>
      </c>
      <c r="AG8" s="33">
        <f>Sheet3!E24</f>
        <v>0</v>
      </c>
      <c r="AH8" s="33">
        <f>Sheet3!E25</f>
        <v>0</v>
      </c>
      <c r="AI8" s="33">
        <f>Sheet3!E31</f>
        <v>0</v>
      </c>
      <c r="AK8" s="33">
        <f>Sheet3!E29</f>
        <v>0</v>
      </c>
      <c r="AL8" s="33">
        <f>Sheet3!E30</f>
        <v>0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</row>
    <row r="9" spans="1:62" ht="18" x14ac:dyDescent="0.2">
      <c r="A9" s="27">
        <v>2015</v>
      </c>
      <c r="B9" s="28">
        <f>sheet!F18/sheet!F35</f>
        <v>1.0091067918759555</v>
      </c>
      <c r="C9" s="28">
        <f>(sheet!F18-sheet!F15)/sheet!F35</f>
        <v>1.0091067918759555</v>
      </c>
      <c r="D9" s="28">
        <f>sheet!F12/sheet!F35</f>
        <v>1.3802140205284998E-2</v>
      </c>
      <c r="E9" s="28">
        <f>Sheet2!F20/sheet!F35</f>
        <v>-3.9965057872898011E-3</v>
      </c>
      <c r="F9" s="28">
        <f>sheet!F18/sheet!F35</f>
        <v>1.0091067918759555</v>
      </c>
      <c r="G9" s="26"/>
      <c r="H9" s="29">
        <f>Sheet1!F33/sheet!F51</f>
        <v>-0.10965647255969835</v>
      </c>
      <c r="I9" s="29">
        <f>Sheet1!F33/Sheet1!F12</f>
        <v>-0.171190320470896</v>
      </c>
      <c r="J9" s="29">
        <f>Sheet1!F12/sheet!F27</f>
        <v>8.756030866583632E-2</v>
      </c>
      <c r="K9" s="29">
        <f>Sheet1!F30/sheet!F27</f>
        <v>-1.498947730103509E-2</v>
      </c>
      <c r="L9" s="29">
        <f>Sheet1!F38</f>
        <v>-2.3199999999999998</v>
      </c>
      <c r="M9" s="26"/>
      <c r="N9" s="29">
        <f>sheet!F40/sheet!F27</f>
        <v>0.86330512963678796</v>
      </c>
      <c r="O9" s="29">
        <f>sheet!F51/sheet!F27</f>
        <v>0.1366948703632121</v>
      </c>
      <c r="P9" s="29">
        <f>sheet!F40/sheet!F51</f>
        <v>6.315563468789275</v>
      </c>
      <c r="Q9" s="28">
        <f>Sheet1!F24/Sheet1!F26</f>
        <v>0.18564920273348517</v>
      </c>
      <c r="R9" s="28">
        <f>ABS(Sheet2!F20/(Sheet1!F26+Sheet2!F30))</f>
        <v>0.19303797468354431</v>
      </c>
      <c r="S9" s="28">
        <f>sheet!F40/Sheet1!F43</f>
        <v>87.266280752532566</v>
      </c>
      <c r="T9" s="28">
        <f>Sheet2!F20/sheet!F40</f>
        <v>-3.0347755426941509E-3</v>
      </c>
      <c r="V9" s="28" t="e">
        <f>ABS(Sheet1!F15/sheet!F15)</f>
        <v>#DIV/0!</v>
      </c>
      <c r="W9" s="28">
        <f>Sheet1!F12/sheet!F14</f>
        <v>9.4382716049382722</v>
      </c>
      <c r="X9" s="28">
        <f>Sheet1!F12/sheet!F27</f>
        <v>8.756030866583632E-2</v>
      </c>
      <c r="Y9" s="28">
        <f>Sheet1!F12/(sheet!F18-sheet!F35)</f>
        <v>14.666666666666616</v>
      </c>
      <c r="AA9" s="14" t="str">
        <f>Sheet1!F43</f>
        <v>95,874.868</v>
      </c>
      <c r="AB9" s="14" t="str">
        <f>Sheet3!F17</f>
        <v>NA</v>
      </c>
      <c r="AC9" s="14" t="str">
        <f>Sheet3!F18</f>
        <v>NA</v>
      </c>
      <c r="AD9" s="14" t="str">
        <f>Sheet3!F20</f>
        <v>NM</v>
      </c>
      <c r="AE9" s="14" t="str">
        <f>Sheet3!F21</f>
        <v>NM</v>
      </c>
      <c r="AF9" s="14" t="str">
        <f>Sheet3!F22</f>
        <v>NA</v>
      </c>
      <c r="AG9" s="14" t="str">
        <f>Sheet3!F24</f>
        <v>NA</v>
      </c>
      <c r="AH9" s="14" t="str">
        <f>Sheet3!F25</f>
        <v>NA</v>
      </c>
      <c r="AI9" s="14" t="str">
        <f>Sheet3!F31</f>
        <v/>
      </c>
      <c r="AK9" s="14" t="str">
        <f>Sheet3!F29</f>
        <v>NA</v>
      </c>
      <c r="AL9" s="14">
        <f>Sheet3!F30</f>
        <v>2</v>
      </c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</row>
    <row r="10" spans="1:62" s="34" customFormat="1" ht="18" x14ac:dyDescent="0.2">
      <c r="A10" s="30">
        <v>2016</v>
      </c>
      <c r="B10" s="31">
        <f>sheet!G18/sheet!G35</f>
        <v>1.0504439583065242</v>
      </c>
      <c r="C10" s="31">
        <f>(sheet!G18-sheet!G15)/sheet!G35</f>
        <v>1.0504439583065242</v>
      </c>
      <c r="D10" s="31">
        <f>sheet!G12/sheet!G35</f>
        <v>3.1089949813408825E-2</v>
      </c>
      <c r="E10" s="31">
        <f>Sheet2!G20/sheet!G35</f>
        <v>-1.9431218633380518E-2</v>
      </c>
      <c r="F10" s="31">
        <f>sheet!G18/sheet!G35</f>
        <v>1.0504439583065242</v>
      </c>
      <c r="G10" s="26"/>
      <c r="H10" s="32">
        <f>Sheet1!G33/sheet!G51</f>
        <v>-7.8934287702554923E-2</v>
      </c>
      <c r="I10" s="32">
        <f>Sheet1!G33/Sheet1!G12</f>
        <v>-0.12601174416759245</v>
      </c>
      <c r="J10" s="32">
        <f>Sheet1!G12/sheet!G27</f>
        <v>9.9604805564337651E-2</v>
      </c>
      <c r="K10" s="32">
        <f>Sheet1!G30/sheet!G27</f>
        <v>-1.253556749920961E-2</v>
      </c>
      <c r="L10" s="32">
        <f>Sheet1!G38</f>
        <v>-2.19</v>
      </c>
      <c r="M10" s="26"/>
      <c r="N10" s="32">
        <f>sheet!G40/sheet!G27</f>
        <v>0.84098956686689852</v>
      </c>
      <c r="O10" s="32">
        <f>sheet!G51/sheet!G27</f>
        <v>0.15901043313310148</v>
      </c>
      <c r="P10" s="32">
        <f>sheet!G40/sheet!G51</f>
        <v>5.2888955164529277</v>
      </c>
      <c r="Q10" s="31">
        <f>Sheet1!G24/Sheet1!G26</f>
        <v>-3.7757437070938211E-2</v>
      </c>
      <c r="R10" s="31">
        <f>ABS(Sheet2!G20/(Sheet1!G26+Sheet2!G30))</f>
        <v>0.76108870967741937</v>
      </c>
      <c r="S10" s="31">
        <f>sheet!G40/Sheet1!G43</f>
        <v>109.69278350515465</v>
      </c>
      <c r="T10" s="31">
        <f>Sheet2!G20/sheet!G40</f>
        <v>-1.4191462566493111E-2</v>
      </c>
      <c r="U10" s="9"/>
      <c r="V10" s="31" t="e">
        <f>ABS(Sheet1!G15/sheet!G15)</f>
        <v>#DIV/0!</v>
      </c>
      <c r="W10" s="31">
        <f>Sheet1!G12/sheet!G14</f>
        <v>9.6493108728943344</v>
      </c>
      <c r="X10" s="31">
        <f>Sheet1!G12/sheet!G27</f>
        <v>9.9604805564337651E-2</v>
      </c>
      <c r="Y10" s="31">
        <f>Sheet1!G12/(sheet!G18-sheet!G35)</f>
        <v>3.2147959183673502</v>
      </c>
      <c r="Z10" s="9"/>
      <c r="AA10" s="33" t="str">
        <f>Sheet1!G43</f>
        <v>65,126.77</v>
      </c>
      <c r="AB10" s="33" t="str">
        <f>Sheet3!G17</f>
        <v>NA</v>
      </c>
      <c r="AC10" s="33" t="str">
        <f>Sheet3!G18</f>
        <v>NA</v>
      </c>
      <c r="AD10" s="33" t="str">
        <f>Sheet3!G20</f>
        <v>NM</v>
      </c>
      <c r="AE10" s="33" t="str">
        <f>Sheet3!G21</f>
        <v>NM</v>
      </c>
      <c r="AF10" s="33" t="str">
        <f>Sheet3!G22</f>
        <v>NA</v>
      </c>
      <c r="AG10" s="33" t="str">
        <f>Sheet3!G24</f>
        <v>NA</v>
      </c>
      <c r="AH10" s="33" t="str">
        <f>Sheet3!G25</f>
        <v>NA</v>
      </c>
      <c r="AI10" s="33" t="str">
        <f>Sheet3!G31</f>
        <v/>
      </c>
      <c r="AK10" s="33">
        <f>Sheet3!G29</f>
        <v>3.5</v>
      </c>
      <c r="AL10" s="33">
        <f>Sheet3!G30</f>
        <v>2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</row>
    <row r="11" spans="1:62" ht="18" x14ac:dyDescent="0.2">
      <c r="A11" s="27">
        <v>2017</v>
      </c>
      <c r="B11" s="28">
        <f>sheet!H18/sheet!H35</f>
        <v>1.0421168070560236</v>
      </c>
      <c r="C11" s="28">
        <f>(sheet!H18-sheet!H15)/sheet!H35</f>
        <v>1.0421168070560236</v>
      </c>
      <c r="D11" s="28">
        <f>sheet!H12/sheet!H35</f>
        <v>2.1980073266910889E-2</v>
      </c>
      <c r="E11" s="28">
        <f>Sheet2!H20/sheet!H35</f>
        <v>-9.2866976223254065E-3</v>
      </c>
      <c r="F11" s="28">
        <f>sheet!H18/sheet!H35</f>
        <v>1.0421168070560236</v>
      </c>
      <c r="G11" s="26"/>
      <c r="H11" s="29">
        <f>Sheet1!H33/sheet!H51</f>
        <v>2.7250206440957883E-3</v>
      </c>
      <c r="I11" s="29">
        <f>Sheet1!H33/Sheet1!H12</f>
        <v>4.8802129547471157E-3</v>
      </c>
      <c r="J11" s="29">
        <f>Sheet1!H12/sheet!H27</f>
        <v>9.9180099444110367E-2</v>
      </c>
      <c r="K11" s="29">
        <f>Sheet1!H30/sheet!H27</f>
        <v>2.9334545827894222E-4</v>
      </c>
      <c r="L11" s="29">
        <f>Sheet1!H38</f>
        <v>-0.22</v>
      </c>
      <c r="M11" s="26"/>
      <c r="N11" s="29">
        <f>sheet!H40/sheet!H27</f>
        <v>0.82237932501210054</v>
      </c>
      <c r="O11" s="29">
        <f>sheet!H51/sheet!H27</f>
        <v>0.17762067498789952</v>
      </c>
      <c r="P11" s="29">
        <f>sheet!H40/sheet!H51</f>
        <v>4.6299752270850529</v>
      </c>
      <c r="Q11" s="28">
        <f>Sheet1!H24/Sheet1!H26</f>
        <v>-0.5350172215843858</v>
      </c>
      <c r="R11" s="28">
        <f>ABS(Sheet2!H20/(Sheet1!H26+Sheet2!H30))</f>
        <v>0.35221238938053095</v>
      </c>
      <c r="S11" s="28">
        <f>sheet!H40/Sheet1!H43</f>
        <v>62.507246376811594</v>
      </c>
      <c r="T11" s="28">
        <f>Sheet2!H20/sheet!H40</f>
        <v>-7.0983966184522641E-3</v>
      </c>
      <c r="V11" s="28" t="e">
        <f>ABS(Sheet1!H15/sheet!H15)</f>
        <v>#DIV/0!</v>
      </c>
      <c r="W11" s="28">
        <f>Sheet1!H12/sheet!H14</f>
        <v>11.884007029876976</v>
      </c>
      <c r="X11" s="28">
        <f>Sheet1!H12/sheet!H27</f>
        <v>9.9180099444110367E-2</v>
      </c>
      <c r="Y11" s="28">
        <f>Sheet1!H12/(sheet!H18-sheet!H35)</f>
        <v>3.7462603878116356</v>
      </c>
      <c r="AA11" s="14" t="str">
        <f>Sheet1!H43</f>
        <v>112,769.943</v>
      </c>
      <c r="AB11" s="14" t="str">
        <f>Sheet3!H17</f>
        <v>NA</v>
      </c>
      <c r="AC11" s="14" t="str">
        <f>Sheet3!H18</f>
        <v>NA</v>
      </c>
      <c r="AD11" s="14" t="str">
        <f>Sheet3!H20</f>
        <v>NM</v>
      </c>
      <c r="AE11" s="14" t="str">
        <f>Sheet3!H21</f>
        <v>NM</v>
      </c>
      <c r="AF11" s="14" t="str">
        <f>Sheet3!H22</f>
        <v>NA</v>
      </c>
      <c r="AG11" s="14" t="str">
        <f>Sheet3!H24</f>
        <v>NA</v>
      </c>
      <c r="AH11" s="14" t="str">
        <f>Sheet3!H25</f>
        <v>0.0x</v>
      </c>
      <c r="AI11" s="14" t="str">
        <f>Sheet3!H31</f>
        <v/>
      </c>
      <c r="AK11" s="14">
        <f>Sheet3!H29</f>
        <v>3.6</v>
      </c>
      <c r="AL11" s="14">
        <f>Sheet3!H30</f>
        <v>6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</row>
    <row r="12" spans="1:62" s="34" customFormat="1" ht="18" x14ac:dyDescent="0.2">
      <c r="A12" s="30">
        <v>2018</v>
      </c>
      <c r="B12" s="31">
        <f>sheet!I18/sheet!I35</f>
        <v>1.0593948584633159</v>
      </c>
      <c r="C12" s="31">
        <f>(sheet!I18-sheet!I15)/sheet!I35</f>
        <v>1.0593948584633159</v>
      </c>
      <c r="D12" s="31">
        <f>sheet!I12/sheet!I35</f>
        <v>7.8639514731369139E-2</v>
      </c>
      <c r="E12" s="31">
        <f>Sheet2!I20/sheet!I35</f>
        <v>3.4300982091276717E-3</v>
      </c>
      <c r="F12" s="31">
        <f>sheet!I18/sheet!I35</f>
        <v>1.0593948584633159</v>
      </c>
      <c r="G12" s="26"/>
      <c r="H12" s="32">
        <f>Sheet1!I33/sheet!I51</f>
        <v>-3.7511606313834725E-2</v>
      </c>
      <c r="I12" s="32">
        <f>Sheet1!I33/Sheet1!I12</f>
        <v>-8.1814499797488865E-2</v>
      </c>
      <c r="J12" s="32">
        <f>Sheet1!I12/sheet!I27</f>
        <v>0.14114486070353291</v>
      </c>
      <c r="K12" s="32">
        <f>Sheet1!I30/sheet!I27</f>
        <v>-1.1642974198711842E-2</v>
      </c>
      <c r="L12" s="32">
        <f>Sheet1!I38</f>
        <v>-0.51</v>
      </c>
      <c r="M12" s="26"/>
      <c r="N12" s="32">
        <f>sheet!I40/sheet!I27</f>
        <v>0.69215671328937844</v>
      </c>
      <c r="O12" s="32">
        <f>sheet!I51/sheet!I27</f>
        <v>0.30784328671062161</v>
      </c>
      <c r="P12" s="32">
        <f>sheet!I40/sheet!I51</f>
        <v>2.2484060662333643</v>
      </c>
      <c r="Q12" s="31">
        <f>Sheet1!I24/Sheet1!I26</f>
        <v>-0.53217391304347816</v>
      </c>
      <c r="R12" s="31">
        <f>ABS(Sheet2!I20/(Sheet1!I26+Sheet2!I30))</f>
        <v>7.9731430969366326E-3</v>
      </c>
      <c r="S12" s="31">
        <f>sheet!I40/Sheet1!I43</f>
        <v>41.370159453302961</v>
      </c>
      <c r="T12" s="31">
        <f>Sheet2!I20/sheet!I40</f>
        <v>2.6154227349062574E-3</v>
      </c>
      <c r="U12" s="9"/>
      <c r="V12" s="31" t="e">
        <f>ABS(Sheet1!I15/sheet!I15)</f>
        <v>#DIV/0!</v>
      </c>
      <c r="W12" s="31">
        <f>Sheet1!I12/sheet!I14</f>
        <v>12.881739130434781</v>
      </c>
      <c r="X12" s="31">
        <f>Sheet1!I12/sheet!I27</f>
        <v>0.14114486070353291</v>
      </c>
      <c r="Y12" s="31">
        <f>Sheet1!I12/(sheet!I18-sheet!I35)</f>
        <v>4.5027355623100309</v>
      </c>
      <c r="Z12" s="9"/>
      <c r="AA12" s="33" t="str">
        <f>Sheet1!I43</f>
        <v>119,845.244</v>
      </c>
      <c r="AB12" s="33" t="str">
        <f>Sheet3!I17</f>
        <v>45.4x</v>
      </c>
      <c r="AC12" s="33" t="str">
        <f>Sheet3!I18</f>
        <v>88.9x</v>
      </c>
      <c r="AD12" s="33" t="str">
        <f>Sheet3!I20</f>
        <v>44.2x</v>
      </c>
      <c r="AE12" s="33" t="str">
        <f>Sheet3!I21</f>
        <v>2.4x</v>
      </c>
      <c r="AF12" s="33" t="str">
        <f>Sheet3!I22</f>
        <v>7.2x</v>
      </c>
      <c r="AG12" s="33" t="str">
        <f>Sheet3!I24</f>
        <v>-595.2x</v>
      </c>
      <c r="AH12" s="33" t="str">
        <f>Sheet3!I25</f>
        <v>3.1x</v>
      </c>
      <c r="AI12" s="33" t="str">
        <f>Sheet3!I31</f>
        <v/>
      </c>
      <c r="AK12" s="33">
        <f>Sheet3!I29</f>
        <v>1</v>
      </c>
      <c r="AL12" s="33">
        <f>Sheet3!I30</f>
        <v>6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</row>
    <row r="13" spans="1:62" ht="18" x14ac:dyDescent="0.2">
      <c r="A13" s="27">
        <v>2019</v>
      </c>
      <c r="B13" s="28">
        <f>sheet!J18/sheet!J35</f>
        <v>1.0747397455289618</v>
      </c>
      <c r="C13" s="28">
        <f>(sheet!J18-sheet!J15)/sheet!J35</f>
        <v>1.0747397455289618</v>
      </c>
      <c r="D13" s="28">
        <f>sheet!J12/sheet!J35</f>
        <v>8.342972387816236E-2</v>
      </c>
      <c r="E13" s="28">
        <f>Sheet2!J20/sheet!J35</f>
        <v>1.5007266364148649E-2</v>
      </c>
      <c r="F13" s="28">
        <f>sheet!J18/sheet!J35</f>
        <v>1.0747397455289618</v>
      </c>
      <c r="G13" s="26"/>
      <c r="H13" s="29">
        <f>Sheet1!J33/sheet!J51</f>
        <v>4.1810550921744676E-2</v>
      </c>
      <c r="I13" s="29">
        <f>Sheet1!J33/Sheet1!J12</f>
        <v>9.5498119160296088E-2</v>
      </c>
      <c r="J13" s="29">
        <f>Sheet1!J12/sheet!J27</f>
        <v>0.13541581083523668</v>
      </c>
      <c r="K13" s="29">
        <f>Sheet1!J30/sheet!J27</f>
        <v>1.2931955239331548E-2</v>
      </c>
      <c r="L13" s="29">
        <f>Sheet1!J38</f>
        <v>0.72</v>
      </c>
      <c r="M13" s="26"/>
      <c r="N13" s="29">
        <f>sheet!J40/sheet!J27</f>
        <v>0.69070115188063819</v>
      </c>
      <c r="O13" s="29">
        <f>sheet!J51/sheet!J27</f>
        <v>0.30929884811936176</v>
      </c>
      <c r="P13" s="29">
        <f>sheet!J40/sheet!J51</f>
        <v>2.2331190564734635</v>
      </c>
      <c r="Q13" s="28">
        <f>Sheet1!J24/Sheet1!J26</f>
        <v>-2.058641975308642</v>
      </c>
      <c r="R13" s="28">
        <f>ABS(Sheet2!J20/(Sheet1!J26+Sheet2!J30))</f>
        <v>1.2777777777777777</v>
      </c>
      <c r="S13" s="28">
        <f>sheet!J40/Sheet1!J43</f>
        <v>43.831074035453597</v>
      </c>
      <c r="T13" s="28">
        <f>Sheet2!J20/sheet!J40</f>
        <v>1.2037874101917494E-2</v>
      </c>
      <c r="V13" s="28" t="e">
        <f>ABS(Sheet1!J15/sheet!J15)</f>
        <v>#DIV/0!</v>
      </c>
      <c r="W13" s="28">
        <f>Sheet1!J12/sheet!J14</f>
        <v>11.84051724137931</v>
      </c>
      <c r="X13" s="28">
        <f>Sheet1!J12/sheet!J27</f>
        <v>0.13541581083523668</v>
      </c>
      <c r="Y13" s="28">
        <f>Sheet1!J12/(sheet!J18-sheet!J35)</f>
        <v>3.2702380952380907</v>
      </c>
      <c r="AA13" s="14" t="str">
        <f>Sheet1!J43</f>
        <v>124,525.191</v>
      </c>
      <c r="AB13" s="14" t="str">
        <f>Sheet3!J17</f>
        <v>81.8x</v>
      </c>
      <c r="AC13" s="14" t="str">
        <f>Sheet3!J18</f>
        <v>109.8x</v>
      </c>
      <c r="AD13" s="14" t="str">
        <f>Sheet3!J20</f>
        <v>370.2x</v>
      </c>
      <c r="AE13" s="14" t="str">
        <f>Sheet3!J21</f>
        <v>4.0x</v>
      </c>
      <c r="AF13" s="14" t="str">
        <f>Sheet3!J22</f>
        <v>12.8x</v>
      </c>
      <c r="AG13" s="14" t="str">
        <f>Sheet3!J24</f>
        <v>109.7x</v>
      </c>
      <c r="AH13" s="14" t="str">
        <f>Sheet3!J25</f>
        <v>5.3x</v>
      </c>
      <c r="AI13" s="14" t="str">
        <f>Sheet3!J31</f>
        <v/>
      </c>
      <c r="AK13" s="14">
        <f>Sheet3!J29</f>
        <v>1.7</v>
      </c>
      <c r="AL13" s="14">
        <f>Sheet3!J30</f>
        <v>7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</row>
    <row r="14" spans="1:62" s="34" customFormat="1" ht="18" x14ac:dyDescent="0.2">
      <c r="A14" s="30">
        <v>2020</v>
      </c>
      <c r="B14" s="31">
        <f>sheet!K18/sheet!K35</f>
        <v>1.0669530784958201</v>
      </c>
      <c r="C14" s="31">
        <f>(sheet!K18-sheet!K15)/sheet!K35</f>
        <v>1.0669530784958201</v>
      </c>
      <c r="D14" s="31">
        <f>sheet!K12/sheet!K35</f>
        <v>4.8707264680762953E-2</v>
      </c>
      <c r="E14" s="31">
        <f>Sheet2!K20/sheet!K35</f>
        <v>-7.8159372654571808E-3</v>
      </c>
      <c r="F14" s="31">
        <f>sheet!K18/sheet!K35</f>
        <v>1.0669530784958201</v>
      </c>
      <c r="G14" s="26"/>
      <c r="H14" s="32">
        <f>Sheet1!K33/sheet!K51</f>
        <v>-1.9063959584405684E-3</v>
      </c>
      <c r="I14" s="32">
        <f>Sheet1!K33/Sheet1!K12</f>
        <v>-4.747774480712166E-3</v>
      </c>
      <c r="J14" s="32">
        <f>Sheet1!K12/sheet!K27</f>
        <v>0.12572187486010178</v>
      </c>
      <c r="K14" s="32">
        <f>Sheet1!K30/sheet!K27</f>
        <v>-5.9689910912807964E-4</v>
      </c>
      <c r="L14" s="32">
        <f>Sheet1!K38</f>
        <v>-3.5000000000000003E-2</v>
      </c>
      <c r="M14" s="26"/>
      <c r="N14" s="32">
        <f>sheet!K40/sheet!K27</f>
        <v>0.68689657230686585</v>
      </c>
      <c r="O14" s="32">
        <f>sheet!K51/sheet!K27</f>
        <v>0.31310342769313415</v>
      </c>
      <c r="P14" s="32">
        <f>sheet!K40/sheet!K51</f>
        <v>2.1938328090744452</v>
      </c>
      <c r="Q14" s="31">
        <f>Sheet1!K24/Sheet1!K26</f>
        <v>-0.20318725099601592</v>
      </c>
      <c r="R14" s="31">
        <f>ABS(Sheet2!K20/(Sheet1!K26+Sheet2!K30))</f>
        <v>0.8603988603988606</v>
      </c>
      <c r="S14" s="31">
        <f>sheet!K40/Sheet1!K43</f>
        <v>109.3372921615202</v>
      </c>
      <c r="T14" s="31">
        <f>Sheet2!K20/sheet!K40</f>
        <v>-6.5607959853142446E-3</v>
      </c>
      <c r="U14" s="9"/>
      <c r="V14" s="31" t="e">
        <f>ABS(Sheet1!K15/sheet!K15)</f>
        <v>#DIV/0!</v>
      </c>
      <c r="W14" s="31">
        <f>Sheet1!K12/sheet!K14</f>
        <v>9.6175799086758005</v>
      </c>
      <c r="X14" s="31">
        <f>Sheet1!K12/sheet!K27</f>
        <v>0.12572187486010178</v>
      </c>
      <c r="Y14" s="31">
        <f>Sheet1!K12/(sheet!K18-sheet!K35)</f>
        <v>3.2566679551604225</v>
      </c>
      <c r="Z14" s="9"/>
      <c r="AA14" s="33" t="str">
        <f>Sheet1!K43</f>
        <v>53,568.882</v>
      </c>
      <c r="AB14" s="33" t="str">
        <f>Sheet3!K17</f>
        <v>188.9x</v>
      </c>
      <c r="AC14" s="33" t="str">
        <f>Sheet3!K18</f>
        <v>253.2x</v>
      </c>
      <c r="AD14" s="33" t="str">
        <f>Sheet3!K20</f>
        <v>-596.2x</v>
      </c>
      <c r="AE14" s="33" t="str">
        <f>Sheet3!K21</f>
        <v>5.3x</v>
      </c>
      <c r="AF14" s="33" t="str">
        <f>Sheet3!K22</f>
        <v>19.3x</v>
      </c>
      <c r="AG14" s="33" t="str">
        <f>Sheet3!K24</f>
        <v>1,334.7x</v>
      </c>
      <c r="AH14" s="33" t="str">
        <f>Sheet3!K25</f>
        <v>7.7x</v>
      </c>
      <c r="AI14" s="33" t="str">
        <f>Sheet3!K31</f>
        <v/>
      </c>
      <c r="AK14" s="33">
        <f>Sheet3!K29</f>
        <v>2.2999999999999998</v>
      </c>
      <c r="AL14" s="33">
        <f>Sheet3!K30</f>
        <v>1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</row>
    <row r="15" spans="1:62" ht="18" x14ac:dyDescent="0.2">
      <c r="A15" s="27">
        <v>2021</v>
      </c>
      <c r="B15" s="28">
        <f>sheet!L18/sheet!L35</f>
        <v>1.1074855020176915</v>
      </c>
      <c r="C15" s="28">
        <f>(sheet!L18-sheet!L15)/sheet!L35</f>
        <v>1.1074855020176915</v>
      </c>
      <c r="D15" s="28">
        <f>sheet!L12/sheet!L35</f>
        <v>9.8212138218552084E-2</v>
      </c>
      <c r="E15" s="28">
        <f>Sheet2!L20/sheet!L35</f>
        <v>1.3041502979769635E-2</v>
      </c>
      <c r="F15" s="28">
        <f>sheet!L18/sheet!L35</f>
        <v>1.1074855020176915</v>
      </c>
      <c r="G15" s="26"/>
      <c r="H15" s="29">
        <f>Sheet1!L33/sheet!L51</f>
        <v>-3.3849607182940514E-2</v>
      </c>
      <c r="I15" s="29">
        <f>Sheet1!L33/Sheet1!L12</f>
        <v>-7.3618433899628993E-2</v>
      </c>
      <c r="J15" s="29">
        <f>Sheet1!L12/sheet!L27</f>
        <v>0.14292093438642517</v>
      </c>
      <c r="K15" s="29">
        <f>Sheet1!L30/sheet!L27</f>
        <v>-1.0521615361000252E-2</v>
      </c>
      <c r="L15" s="29">
        <f>Sheet1!L38</f>
        <v>-0.63</v>
      </c>
      <c r="M15" s="26"/>
      <c r="N15" s="29">
        <f>sheet!L40/sheet!L27</f>
        <v>0.68916580614551648</v>
      </c>
      <c r="O15" s="29">
        <f>sheet!L51/sheet!L27</f>
        <v>0.31083419385448358</v>
      </c>
      <c r="P15" s="29">
        <f>sheet!L40/sheet!L51</f>
        <v>2.2171492704826035</v>
      </c>
      <c r="Q15" s="28">
        <f>Sheet1!L24/Sheet1!L26</f>
        <v>1.5153203342618384</v>
      </c>
      <c r="R15" s="28">
        <f>ABS(Sheet2!L20/(Sheet1!L26+Sheet2!L30))</f>
        <v>1.1167048054919908</v>
      </c>
      <c r="S15" s="28">
        <f>sheet!L40/Sheet1!L43</f>
        <v>404.81147540983608</v>
      </c>
      <c r="T15" s="28">
        <f>Sheet2!L20/sheet!L40</f>
        <v>9.8811428108611585E-3</v>
      </c>
      <c r="V15" s="28" t="e">
        <f>ABS(Sheet1!L15/sheet!L15)</f>
        <v>#DIV/0!</v>
      </c>
      <c r="W15" s="28">
        <f>Sheet1!L12/sheet!L14</f>
        <v>8.367647058823529</v>
      </c>
      <c r="X15" s="28">
        <f>Sheet1!L12/sheet!L27</f>
        <v>0.14292093438642517</v>
      </c>
      <c r="Y15" s="28">
        <f>Sheet1!L12/(sheet!L18-sheet!L35)</f>
        <v>2.5464942814520137</v>
      </c>
      <c r="AA15" s="14" t="str">
        <f>Sheet1!L43</f>
        <v>15,427.266</v>
      </c>
      <c r="AB15" s="14" t="str">
        <f>Sheet3!L17</f>
        <v>776.0x</v>
      </c>
      <c r="AC15" s="14" t="str">
        <f>Sheet3!L18</f>
        <v>-748.0x</v>
      </c>
      <c r="AD15" s="14" t="str">
        <f>Sheet3!L20</f>
        <v>283.0x</v>
      </c>
      <c r="AE15" s="14" t="str">
        <f>Sheet3!L21</f>
        <v>4.9x</v>
      </c>
      <c r="AF15" s="14" t="str">
        <f>Sheet3!L22</f>
        <v>17.2x</v>
      </c>
      <c r="AG15" s="14" t="str">
        <f>Sheet3!L24</f>
        <v>-190.0x</v>
      </c>
      <c r="AH15" s="14" t="str">
        <f>Sheet3!L25</f>
        <v>7.1x</v>
      </c>
      <c r="AI15" s="14" t="str">
        <f>Sheet3!L31</f>
        <v/>
      </c>
      <c r="AK15" s="14">
        <f>Sheet3!L29</f>
        <v>2.1</v>
      </c>
      <c r="AL15" s="14">
        <f>Sheet3!L30</f>
        <v>4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</row>
    <row r="16" spans="1:62" s="34" customFormat="1" ht="18" x14ac:dyDescent="0.2">
      <c r="A16" s="30">
        <v>2022</v>
      </c>
      <c r="B16" s="31">
        <f>sheet!M18/sheet!M35</f>
        <v>1.079519135325907</v>
      </c>
      <c r="C16" s="31">
        <f>(sheet!M18-sheet!M15)/sheet!M35</f>
        <v>1.079519135325907</v>
      </c>
      <c r="D16" s="31">
        <f>sheet!M12/sheet!M35</f>
        <v>9.5268556303077095E-2</v>
      </c>
      <c r="E16" s="31">
        <f>Sheet2!M20/sheet!M35</f>
        <v>2.9248924671887059E-2</v>
      </c>
      <c r="F16" s="31">
        <f>sheet!M18/sheet!M35</f>
        <v>1.079519135325907</v>
      </c>
      <c r="G16" s="26"/>
      <c r="H16" s="32">
        <f>Sheet1!M33/sheet!M51</f>
        <v>-3.4796624632596945E-2</v>
      </c>
      <c r="I16" s="32">
        <f>Sheet1!M33/Sheet1!M12</f>
        <v>-5.8899053121489325E-2</v>
      </c>
      <c r="J16" s="32">
        <f>Sheet1!M12/sheet!M27</f>
        <v>0.15740413277421311</v>
      </c>
      <c r="K16" s="32">
        <f>Sheet1!M30/sheet!M27</f>
        <v>-9.2709543778103365E-3</v>
      </c>
      <c r="L16" s="32">
        <f>Sheet1!M38</f>
        <v>-0.65</v>
      </c>
      <c r="M16" s="26"/>
      <c r="N16" s="32">
        <f>sheet!M40/sheet!M27</f>
        <v>0.73356742282625165</v>
      </c>
      <c r="O16" s="32">
        <f>sheet!M51/sheet!M27</f>
        <v>0.2664325771737483</v>
      </c>
      <c r="P16" s="32">
        <f>sheet!M40/sheet!M51</f>
        <v>2.7532947757656205</v>
      </c>
      <c r="Q16" s="31">
        <f>Sheet1!M24/Sheet1!M26</f>
        <v>1.1993006993006994</v>
      </c>
      <c r="R16" s="31">
        <f>ABS(Sheet2!M20/(Sheet1!M26+Sheet2!M30))</f>
        <v>3.5837837837837836</v>
      </c>
      <c r="S16" s="31">
        <f>sheet!M40/Sheet1!M43</f>
        <v>103.15808170515098</v>
      </c>
      <c r="T16" s="31">
        <f>Sheet2!M20/sheet!M40</f>
        <v>2.2831364716415854E-2</v>
      </c>
      <c r="U16" s="9"/>
      <c r="V16" s="31" t="e">
        <f>ABS(Sheet1!M15/sheet!M15)</f>
        <v>#DIV/0!</v>
      </c>
      <c r="W16" s="31">
        <f>Sheet1!M12/sheet!M14</f>
        <v>9.3139013452914785</v>
      </c>
      <c r="X16" s="31">
        <f>Sheet1!M12/sheet!M27</f>
        <v>0.15740413277421311</v>
      </c>
      <c r="Y16" s="31">
        <f>Sheet1!M12/(sheet!M18-sheet!M35)</f>
        <v>3.4568654646324575</v>
      </c>
      <c r="Z16" s="9"/>
      <c r="AA16" s="33" t="str">
        <f>Sheet1!M43</f>
        <v>76,227.385</v>
      </c>
      <c r="AB16" s="33" t="str">
        <f>Sheet3!M17</f>
        <v>189.0x</v>
      </c>
      <c r="AC16" s="33" t="str">
        <f>Sheet3!M18</f>
        <v>985.2x</v>
      </c>
      <c r="AD16" s="33" t="str">
        <f>Sheet3!M20</f>
        <v>74.8x</v>
      </c>
      <c r="AE16" s="33" t="str">
        <f>Sheet3!M21</f>
        <v>3.2x</v>
      </c>
      <c r="AF16" s="33" t="str">
        <f>Sheet3!M22</f>
        <v>8.5x</v>
      </c>
      <c r="AG16" s="33" t="str">
        <f>Sheet3!M24</f>
        <v>-133.8x</v>
      </c>
      <c r="AH16" s="33" t="str">
        <f>Sheet3!M25</f>
        <v>4.7x</v>
      </c>
      <c r="AI16" s="33" t="str">
        <f>Sheet3!M31</f>
        <v/>
      </c>
      <c r="AK16" s="33">
        <f>Sheet3!M29</f>
        <v>1.2</v>
      </c>
      <c r="AL16" s="33">
        <f>Sheet3!M30</f>
        <v>6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</row>
    <row r="17" spans="2:62" x14ac:dyDescent="0.2">
      <c r="G17" s="26"/>
      <c r="K17" s="26"/>
      <c r="M17" s="26"/>
      <c r="R17" s="26"/>
      <c r="S17" s="26"/>
      <c r="AC17" s="35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</row>
    <row r="18" spans="2:62" x14ac:dyDescent="0.2"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</row>
    <row r="19" spans="2:62" x14ac:dyDescent="0.2">
      <c r="E19" s="26"/>
    </row>
    <row r="21" spans="2:62" x14ac:dyDescent="0.2">
      <c r="D21" s="26"/>
    </row>
    <row r="22" spans="2:62" x14ac:dyDescent="0.2">
      <c r="B22" s="25"/>
      <c r="J22" s="26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2023-04-30T14:40:23Z</dcterms:created>
  <dcterms:modified xsi:type="dcterms:W3CDTF">2023-05-10T17:06:03Z</dcterms:modified>
  <cp:category/>
  <dc:identifier/>
  <cp:version/>
</cp:coreProperties>
</file>