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7" documentId="8_{29247FDD-B00F-4ACD-8DFF-F07F6BFB58FA}" xr6:coauthVersionLast="47" xr6:coauthVersionMax="47" xr10:uidLastSave="{74E33BEC-B8FE-494D-975C-EEB93A4CBB5A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<sst xmlns="http://schemas.openxmlformats.org/spreadsheetml/2006/main" count="1301" uniqueCount="935">
  <si>
    <t>CGI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</si>
  <si>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</si>
  <si>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</si>
  <si>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</si>
  <si>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</si>
  <si>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</si>
  <si>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</si>
  <si>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</si>
  <si>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</si>
  <si>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</si>
  <si>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</si>
  <si>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</si>
  <si>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</si>
  <si>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</si>
  <si>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</si>
  <si>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2013-09-30</t>
  </si>
  <si>
    <t>2014-09-30</t>
  </si>
  <si>
    <t>2015-09-30</t>
  </si>
  <si>
    <t>2016-09-30</t>
  </si>
  <si>
    <t>2017-09-30</t>
  </si>
  <si>
    <t>2018-09-30</t>
  </si>
  <si>
    <t>2019-09-30</t>
  </si>
  <si>
    <t>2020-09-30</t>
  </si>
  <si>
    <t>2021-09-30</t>
  </si>
  <si>
    <t>2022-09-30</t>
  </si>
  <si>
    <t>Cash And Equivalents</t>
  </si>
  <si>
    <t>106,199</t>
  </si>
  <si>
    <t>535,715</t>
  </si>
  <si>
    <t>305,262</t>
  </si>
  <si>
    <t>596,529</t>
  </si>
  <si>
    <t>165,872</t>
  </si>
  <si>
    <t>184,091</t>
  </si>
  <si>
    <t>213,831</t>
  </si>
  <si>
    <t>1,707,985</t>
  </si>
  <si>
    <t>1,699,206</t>
  </si>
  <si>
    <t>966,458</t>
  </si>
  <si>
    <t>Short Term Investments</t>
  </si>
  <si>
    <t/>
  </si>
  <si>
    <t>9,889</t>
  </si>
  <si>
    <t>1,473</t>
  </si>
  <si>
    <t>1,027</t>
  </si>
  <si>
    <t>6,184</t>
  </si>
  <si>
    <t>Accounts Receivable, Net</t>
  </si>
  <si>
    <t>1,930,838</t>
  </si>
  <si>
    <t>1,681,455</t>
  </si>
  <si>
    <t>1,762,291</t>
  </si>
  <si>
    <t>1,752,381</t>
  </si>
  <si>
    <t>1,854,150</t>
  </si>
  <si>
    <t>2,069,598</t>
  </si>
  <si>
    <t>2,075,759</t>
  </si>
  <si>
    <t>1,980,139</t>
  </si>
  <si>
    <t>1,983,475</t>
  </si>
  <si>
    <t>2,298,031</t>
  </si>
  <si>
    <t>Inventory</t>
  </si>
  <si>
    <t>Prepaid Expenses</t>
  </si>
  <si>
    <t>218,446</t>
  </si>
  <si>
    <t>174,137</t>
  </si>
  <si>
    <t>160,638</t>
  </si>
  <si>
    <t>170,393</t>
  </si>
  <si>
    <t>160,402</t>
  </si>
  <si>
    <t>153,554</t>
  </si>
  <si>
    <t>172,182</t>
  </si>
  <si>
    <t>160,406</t>
  </si>
  <si>
    <t>172,371</t>
  </si>
  <si>
    <t>189,366</t>
  </si>
  <si>
    <t>Other Current Assets</t>
  </si>
  <si>
    <t>427,681</t>
  </si>
  <si>
    <t>476,277</t>
  </si>
  <si>
    <t>737,337</t>
  </si>
  <si>
    <t>684,353</t>
  </si>
  <si>
    <t>682,595</t>
  </si>
  <si>
    <t>697,189</t>
  </si>
  <si>
    <t>785,722</t>
  </si>
  <si>
    <t>1,085,983</t>
  </si>
  <si>
    <t>909,059</t>
  </si>
  <si>
    <t>889,008</t>
  </si>
  <si>
    <t>Total Current Assets</t>
  </si>
  <si>
    <t>2,683,164</t>
  </si>
  <si>
    <t>2,867,584</t>
  </si>
  <si>
    <t>2,965,528</t>
  </si>
  <si>
    <t>3,203,656</t>
  </si>
  <si>
    <t>2,863,019</t>
  </si>
  <si>
    <t>3,104,432</t>
  </si>
  <si>
    <t>3,257,383</t>
  </si>
  <si>
    <t>4,935,986</t>
  </si>
  <si>
    <t>4,765,138</t>
  </si>
  <si>
    <t>4,349,047</t>
  </si>
  <si>
    <t>Property Plant And Equipment, Net</t>
  </si>
  <si>
    <t>475,143</t>
  </si>
  <si>
    <t>486,880</t>
  </si>
  <si>
    <t>473,109</t>
  </si>
  <si>
    <t>439,293</t>
  </si>
  <si>
    <t>396,613</t>
  </si>
  <si>
    <t>388,093</t>
  </si>
  <si>
    <t>397,661</t>
  </si>
  <si>
    <t>1,039,811</t>
  </si>
  <si>
    <t>938,299</t>
  </si>
  <si>
    <t>904,729</t>
  </si>
  <si>
    <t>Real Estate Owned</t>
  </si>
  <si>
    <t>Capitalized / Purchased Software</t>
  </si>
  <si>
    <t>46,978</t>
  </si>
  <si>
    <t>41,832</t>
  </si>
  <si>
    <t>39,354</t>
  </si>
  <si>
    <t>46,275</t>
  </si>
  <si>
    <t>68,707</t>
  </si>
  <si>
    <t>80,019</t>
  </si>
  <si>
    <t>72,931</t>
  </si>
  <si>
    <t>64,022</t>
  </si>
  <si>
    <t>51,964</t>
  </si>
  <si>
    <t>45,503</t>
  </si>
  <si>
    <t>Long-term Investments</t>
  </si>
  <si>
    <t>21,687</t>
  </si>
  <si>
    <t>30,689</t>
  </si>
  <si>
    <t>46,332</t>
  </si>
  <si>
    <t>37,973</t>
  </si>
  <si>
    <t>23,047</t>
  </si>
  <si>
    <t>30,054</t>
  </si>
  <si>
    <t>24,596</t>
  </si>
  <si>
    <t>22,612</t>
  </si>
  <si>
    <t>19,354</t>
  </si>
  <si>
    <t>16,826</t>
  </si>
  <si>
    <t>Goodwill</t>
  </si>
  <si>
    <t>6,393,790</t>
  </si>
  <si>
    <t>6,611,323</t>
  </si>
  <si>
    <t>7,136,983</t>
  </si>
  <si>
    <t>6,933,333</t>
  </si>
  <si>
    <t>7,060,030</t>
  </si>
  <si>
    <t>7,341,720</t>
  </si>
  <si>
    <t>7,767,837</t>
  </si>
  <si>
    <t>8,379,931</t>
  </si>
  <si>
    <t>8,139,701</t>
  </si>
  <si>
    <t>8,481,456</t>
  </si>
  <si>
    <t>Other Intangibles</t>
  </si>
  <si>
    <t>714,818</t>
  </si>
  <si>
    <t>645,078</t>
  </si>
  <si>
    <t>583,782</t>
  </si>
  <si>
    <t>530,723</t>
  </si>
  <si>
    <t>515,987</t>
  </si>
  <si>
    <t>479,326</t>
  </si>
  <si>
    <t>517,982</t>
  </si>
  <si>
    <t>521,462</t>
  </si>
  <si>
    <t>506,793</t>
  </si>
  <si>
    <t>615,959</t>
  </si>
  <si>
    <t>Other Long-term Assets</t>
  </si>
  <si>
    <t>543,692</t>
  </si>
  <si>
    <t>550,666</t>
  </si>
  <si>
    <t>542,182</t>
  </si>
  <si>
    <t>502,079</t>
  </si>
  <si>
    <t>468,809</t>
  </si>
  <si>
    <t>495,422</t>
  </si>
  <si>
    <t>583,356</t>
  </si>
  <si>
    <t>586,534</t>
  </si>
  <si>
    <t>599,772</t>
  </si>
  <si>
    <t>761,900</t>
  </si>
  <si>
    <t>Total Assets</t>
  </si>
  <si>
    <t>10,879,272</t>
  </si>
  <si>
    <t>11,234,052</t>
  </si>
  <si>
    <t>11,787,270</t>
  </si>
  <si>
    <t>11,693,332</t>
  </si>
  <si>
    <t>11,396,212</t>
  </si>
  <si>
    <t>11,919,066</t>
  </si>
  <si>
    <t>12,621,746</t>
  </si>
  <si>
    <t>15,550,358</t>
  </si>
  <si>
    <t>15,021,021</t>
  </si>
  <si>
    <t>15,175,420</t>
  </si>
  <si>
    <t>Accounts Payable</t>
  </si>
  <si>
    <t>980,334</t>
  </si>
  <si>
    <t>975,633</t>
  </si>
  <si>
    <t>1,113,636</t>
  </si>
  <si>
    <t>1,107,863</t>
  </si>
  <si>
    <t>1,004,307</t>
  </si>
  <si>
    <t>1,134,802</t>
  </si>
  <si>
    <t>1,108,895</t>
  </si>
  <si>
    <t>814,119</t>
  </si>
  <si>
    <t>891,374</t>
  </si>
  <si>
    <t>1,016,407</t>
  </si>
  <si>
    <t>Accrued Expenses</t>
  </si>
  <si>
    <t>713,933</t>
  </si>
  <si>
    <t>583,979</t>
  </si>
  <si>
    <t>571,883</t>
  </si>
  <si>
    <t>523,553</t>
  </si>
  <si>
    <t>578,886</t>
  </si>
  <si>
    <t>602,245</t>
  </si>
  <si>
    <t>642,897</t>
  </si>
  <si>
    <t>884,619</t>
  </si>
  <si>
    <t>1,084,014</t>
  </si>
  <si>
    <t>1,130,726</t>
  </si>
  <si>
    <t>Short-term Borrowings</t>
  </si>
  <si>
    <t>Current Portion of LT Debt</t>
  </si>
  <si>
    <t>534,585</t>
  </si>
  <si>
    <t>80,367</t>
  </si>
  <si>
    <t>231,992</t>
  </si>
  <si>
    <t>192,036</t>
  </si>
  <si>
    <t>129,217</t>
  </si>
  <si>
    <t>370,530</t>
  </si>
  <si>
    <t>102,407</t>
  </si>
  <si>
    <t>316,084</t>
  </si>
  <si>
    <t>398,489</t>
  </si>
  <si>
    <t>93,447</t>
  </si>
  <si>
    <t>Current Portion of Capital Lease Obligations</t>
  </si>
  <si>
    <t>14,086</t>
  </si>
  <si>
    <t>178,720</t>
  </si>
  <si>
    <t>167,819</t>
  </si>
  <si>
    <t>157,944</t>
  </si>
  <si>
    <t>Other Current Liabilities</t>
  </si>
  <si>
    <t>1,253,148</t>
  </si>
  <si>
    <t>1,138,240</t>
  </si>
  <si>
    <t>1,190,274</t>
  </si>
  <si>
    <t>955,212</t>
  </si>
  <si>
    <t>989,140</t>
  </si>
  <si>
    <t>1,012,090</t>
  </si>
  <si>
    <t>1,015,838</t>
  </si>
  <si>
    <t>1,462,283</t>
  </si>
  <si>
    <t>1,261,776</t>
  </si>
  <si>
    <t>1,250,807</t>
  </si>
  <si>
    <t>Total Current Liabilities</t>
  </si>
  <si>
    <t>3,482,000</t>
  </si>
  <si>
    <t>2,778,219</t>
  </si>
  <si>
    <t>3,107,785</t>
  </si>
  <si>
    <t>2,778,664</t>
  </si>
  <si>
    <t>2,701,550</t>
  </si>
  <si>
    <t>3,119,667</t>
  </si>
  <si>
    <t>2,884,123</t>
  </si>
  <si>
    <t>3,655,825</t>
  </si>
  <si>
    <t>3,803,472</t>
  </si>
  <si>
    <t>3,649,331</t>
  </si>
  <si>
    <t>Long-term Debt</t>
  </si>
  <si>
    <t>2,345,958</t>
  </si>
  <si>
    <t>2,610,189</t>
  </si>
  <si>
    <t>1,896,181</t>
  </si>
  <si>
    <t>1,765,062</t>
  </si>
  <si>
    <t>1,811,485</t>
  </si>
  <si>
    <t>1,503,394</t>
  </si>
  <si>
    <t>2,218,003</t>
  </si>
  <si>
    <t>3,328,606</t>
  </si>
  <si>
    <t>3,048,847</t>
  </si>
  <si>
    <t>3,175,272</t>
  </si>
  <si>
    <t>Capital Leases</t>
  </si>
  <si>
    <t>16,253</t>
  </si>
  <si>
    <t>697,650</t>
  </si>
  <si>
    <t>609,121</t>
  </si>
  <si>
    <t>551,257</t>
  </si>
  <si>
    <t>Other Non-current Liabilities</t>
  </si>
  <si>
    <t>995,617</t>
  </si>
  <si>
    <t>856,919</t>
  </si>
  <si>
    <t>701,135</t>
  </si>
  <si>
    <t>684,998</t>
  </si>
  <si>
    <t>680,551</t>
  </si>
  <si>
    <t>611,198</t>
  </si>
  <si>
    <t>619,264</t>
  </si>
  <si>
    <t>604,117</t>
  </si>
  <si>
    <t>573,349</t>
  </si>
  <si>
    <t>526,836</t>
  </si>
  <si>
    <t>Total Liabilities</t>
  </si>
  <si>
    <t>6,823,575</t>
  </si>
  <si>
    <t>6,245,327</t>
  </si>
  <si>
    <t>5,705,101</t>
  </si>
  <si>
    <t>5,228,724</t>
  </si>
  <si>
    <t>5,193,586</t>
  </si>
  <si>
    <t>5,234,259</t>
  </si>
  <si>
    <t>5,737,643</t>
  </si>
  <si>
    <t>8,286,198</t>
  </si>
  <si>
    <t>8,034,789</t>
  </si>
  <si>
    <t>7,902,696</t>
  </si>
  <si>
    <t>Common Stock</t>
  </si>
  <si>
    <t>2,240,494</t>
  </si>
  <si>
    <t>2,246,197</t>
  </si>
  <si>
    <t>2,254,245</t>
  </si>
  <si>
    <t>2,194,731</t>
  </si>
  <si>
    <t>2,054,725</t>
  </si>
  <si>
    <t>2,018,592</t>
  </si>
  <si>
    <t>1,903,977</t>
  </si>
  <si>
    <t>1,761,873</t>
  </si>
  <si>
    <t>1,632,705</t>
  </si>
  <si>
    <t>1,493,169</t>
  </si>
  <si>
    <t>Additional Paid In Capital</t>
  </si>
  <si>
    <t>141,392</t>
  </si>
  <si>
    <t>157,896</t>
  </si>
  <si>
    <t>172,120</t>
  </si>
  <si>
    <t>186,901</t>
  </si>
  <si>
    <t>194,071</t>
  </si>
  <si>
    <t>213,195</t>
  </si>
  <si>
    <t>245,577</t>
  </si>
  <si>
    <t>252,935</t>
  </si>
  <si>
    <t>289,718</t>
  </si>
  <si>
    <t>314,804</t>
  </si>
  <si>
    <t>Retained Earnings</t>
  </si>
  <si>
    <t>1,551,956</t>
  </si>
  <si>
    <t>2,356,008</t>
  </si>
  <si>
    <t>3,057,578</t>
  </si>
  <si>
    <t>3,778,848</t>
  </si>
  <si>
    <t>3,794,439</t>
  </si>
  <si>
    <t>4,251,424</t>
  </si>
  <si>
    <t>4,557,855</t>
  </si>
  <si>
    <t>4,703,642</t>
  </si>
  <si>
    <t>4,732,229</t>
  </si>
  <si>
    <t>5,425,005</t>
  </si>
  <si>
    <t>Treasury Stock</t>
  </si>
  <si>
    <t>Other Common Equity Adj</t>
  </si>
  <si>
    <t>121,855</t>
  </si>
  <si>
    <t>228,624</t>
  </si>
  <si>
    <t>598,226</t>
  </si>
  <si>
    <t>304,128</t>
  </si>
  <si>
    <t>159,391</t>
  </si>
  <si>
    <t>201,596</t>
  </si>
  <si>
    <t>176,694</t>
  </si>
  <si>
    <t>545,710</t>
  </si>
  <si>
    <t>331,580</t>
  </si>
  <si>
    <t>39,746</t>
  </si>
  <si>
    <t>Common Equity</t>
  </si>
  <si>
    <t>4,055,697</t>
  </si>
  <si>
    <t>4,988,725</t>
  </si>
  <si>
    <t>6,082,169</t>
  </si>
  <si>
    <t>6,464,608</t>
  </si>
  <si>
    <t>6,202,626</t>
  </si>
  <si>
    <t>6,684,807</t>
  </si>
  <si>
    <t>6,884,103</t>
  </si>
  <si>
    <t>7,264,160</t>
  </si>
  <si>
    <t>6,986,232</t>
  </si>
  <si>
    <t>7,272,724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</si>
  <si>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</si>
  <si>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</si>
  <si>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</si>
  <si>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</si>
  <si>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</si>
  <si>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</si>
  <si>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223,720</t>
  </si>
  <si>
    <t>1,709,458</t>
  </si>
  <si>
    <t>1,701,276</t>
  </si>
  <si>
    <t>972,642</t>
  </si>
  <si>
    <t>Total Debt</t>
  </si>
  <si>
    <t>2,880,543</t>
  </si>
  <si>
    <t>2,690,556</t>
  </si>
  <si>
    <t>2,128,173</t>
  </si>
  <si>
    <t>1,957,098</t>
  </si>
  <si>
    <t>1,940,702</t>
  </si>
  <si>
    <t>1,873,924</t>
  </si>
  <si>
    <t>2,350,749</t>
  </si>
  <si>
    <t>4,521,060</t>
  </si>
  <si>
    <t>4,224,276</t>
  </si>
  <si>
    <t>3,977,920</t>
  </si>
  <si>
    <t>Income Statement</t>
  </si>
  <si>
    <t>Revenue</t>
  </si>
  <si>
    <t>10,084,624</t>
  </si>
  <si>
    <t>10,499,692</t>
  </si>
  <si>
    <t>10,287,096</t>
  </si>
  <si>
    <t>10,683,264</t>
  </si>
  <si>
    <t>10,845,066</t>
  </si>
  <si>
    <t>11,506,825</t>
  </si>
  <si>
    <t>12,111,236</t>
  </si>
  <si>
    <t>12,164,115</t>
  </si>
  <si>
    <t>12,126,793</t>
  </si>
  <si>
    <t>12,867,201</t>
  </si>
  <si>
    <t>Revenue Growth (YoY)</t>
  </si>
  <si>
    <t>111.3%</t>
  </si>
  <si>
    <t>4.1%</t>
  </si>
  <si>
    <t>-2.0%</t>
  </si>
  <si>
    <t>3.9%</t>
  </si>
  <si>
    <t>1.5%</t>
  </si>
  <si>
    <t>6.1%</t>
  </si>
  <si>
    <t>5.3%</t>
  </si>
  <si>
    <t>0.4%</t>
  </si>
  <si>
    <t>-0.3%</t>
  </si>
  <si>
    <t>Cost of Revenues</t>
  </si>
  <si>
    <t>-7,233,321</t>
  </si>
  <si>
    <t>-7,406,766</t>
  </si>
  <si>
    <t>-7,156,476</t>
  </si>
  <si>
    <t>-7,456,183</t>
  </si>
  <si>
    <t>-7,582,340</t>
  </si>
  <si>
    <t>-7,989,490</t>
  </si>
  <si>
    <t>-8,399,371</t>
  </si>
  <si>
    <t>-8,326,517</t>
  </si>
  <si>
    <t>-8,366,231</t>
  </si>
  <si>
    <t>-8,804,910</t>
  </si>
  <si>
    <t>Gross Profit</t>
  </si>
  <si>
    <t>2,851,303</t>
  </si>
  <si>
    <t>3,092,926</t>
  </si>
  <si>
    <t>3,130,620</t>
  </si>
  <si>
    <t>3,227,081</t>
  </si>
  <si>
    <t>3,262,726</t>
  </si>
  <si>
    <t>3,517,335</t>
  </si>
  <si>
    <t>3,711,865</t>
  </si>
  <si>
    <t>3,837,598</t>
  </si>
  <si>
    <t>3,760,562</t>
  </si>
  <si>
    <t>4,062,291</t>
  </si>
  <si>
    <t>Gross Profit Margin</t>
  </si>
  <si>
    <t>28.3%</t>
  </si>
  <si>
    <t>29.5%</t>
  </si>
  <si>
    <t>30.4%</t>
  </si>
  <si>
    <t>30.2%</t>
  </si>
  <si>
    <t>30.1%</t>
  </si>
  <si>
    <t>30.6%</t>
  </si>
  <si>
    <t>31.5%</t>
  </si>
  <si>
    <t>31.0%</t>
  </si>
  <si>
    <t>31.6%</t>
  </si>
  <si>
    <t>R&amp;D Expenses</t>
  </si>
  <si>
    <t>-4,084</t>
  </si>
  <si>
    <t>-2,996</t>
  </si>
  <si>
    <t>-3,125</t>
  </si>
  <si>
    <t>-4,066</t>
  </si>
  <si>
    <t>-5,102</t>
  </si>
  <si>
    <t>-8,966</t>
  </si>
  <si>
    <t>-11,513</t>
  </si>
  <si>
    <t>-12,986</t>
  </si>
  <si>
    <t>-13,882</t>
  </si>
  <si>
    <t>-14,711</t>
  </si>
  <si>
    <t>Selling and Marketing Expense</t>
  </si>
  <si>
    <t>General &amp; Admin Expenses</t>
  </si>
  <si>
    <t>-1,311,323</t>
  </si>
  <si>
    <t>-1,260,955</t>
  </si>
  <si>
    <t>-1,220,994</t>
  </si>
  <si>
    <t>-1,243,143</t>
  </si>
  <si>
    <t>-1,273,944</t>
  </si>
  <si>
    <t>-1,369,420</t>
  </si>
  <si>
    <t>-1,439,915</t>
  </si>
  <si>
    <t>-1,355,065</t>
  </si>
  <si>
    <t>-1,262,659</t>
  </si>
  <si>
    <t>-1,459,295</t>
  </si>
  <si>
    <t>Other Inc / (Exp)</t>
  </si>
  <si>
    <t>-808,134</t>
  </si>
  <si>
    <t>-608,154</t>
  </si>
  <si>
    <t>-492,419</t>
  </si>
  <si>
    <t>-458,440</t>
  </si>
  <si>
    <t>-507,480</t>
  </si>
  <si>
    <t>-589,004</t>
  </si>
  <si>
    <t>-531,743</t>
  </si>
  <si>
    <t>-849,711</t>
  </si>
  <si>
    <t>-548,418</t>
  </si>
  <si>
    <t>-539,342</t>
  </si>
  <si>
    <t>Operating Expenses</t>
  </si>
  <si>
    <t>-2,123,541</t>
  </si>
  <si>
    <t>-1,872,105</t>
  </si>
  <si>
    <t>-1,716,538</t>
  </si>
  <si>
    <t>-1,705,649</t>
  </si>
  <si>
    <t>-1,786,526</t>
  </si>
  <si>
    <t>-1,967,390</t>
  </si>
  <si>
    <t>-1,983,171</t>
  </si>
  <si>
    <t>-2,217,762</t>
  </si>
  <si>
    <t>-1,824,959</t>
  </si>
  <si>
    <t>-2,013,348</t>
  </si>
  <si>
    <t>Operating Income</t>
  </si>
  <si>
    <t>727,762</t>
  </si>
  <si>
    <t>1,220,821</t>
  </si>
  <si>
    <t>1,414,082</t>
  </si>
  <si>
    <t>1,521,432</t>
  </si>
  <si>
    <t>1,476,200</t>
  </si>
  <si>
    <t>1,549,945</t>
  </si>
  <si>
    <t>1,728,694</t>
  </si>
  <si>
    <t>1,619,836</t>
  </si>
  <si>
    <t>1,935,603</t>
  </si>
  <si>
    <t>2,048,943</t>
  </si>
  <si>
    <t>Net Interest Expenses</t>
  </si>
  <si>
    <t>-100,140</t>
  </si>
  <si>
    <t>-90,571</t>
  </si>
  <si>
    <t>-85,534</t>
  </si>
  <si>
    <t>-68,647</t>
  </si>
  <si>
    <t>-58,303</t>
  </si>
  <si>
    <t>-59,965</t>
  </si>
  <si>
    <t>-51,746</t>
  </si>
  <si>
    <t>-103,569</t>
  </si>
  <si>
    <t>-97,611</t>
  </si>
  <si>
    <t>-81,984</t>
  </si>
  <si>
    <t>EBT, Incl. Unusual Items</t>
  </si>
  <si>
    <t>627,622</t>
  </si>
  <si>
    <t>1,130,250</t>
  </si>
  <si>
    <t>1,328,548</t>
  </si>
  <si>
    <t>1,452,785</t>
  </si>
  <si>
    <t>1,417,897</t>
  </si>
  <si>
    <t>1,489,980</t>
  </si>
  <si>
    <t>1,676,948</t>
  </si>
  <si>
    <t>1,516,267</t>
  </si>
  <si>
    <t>1,837,992</t>
  </si>
  <si>
    <t>1,966,959</t>
  </si>
  <si>
    <t>Earnings of Discontinued Ops.</t>
  </si>
  <si>
    <t>Income Tax Expense</t>
  </si>
  <si>
    <t>-171,802</t>
  </si>
  <si>
    <t>-270,807</t>
  </si>
  <si>
    <t>-350,992</t>
  </si>
  <si>
    <t>-384,069</t>
  </si>
  <si>
    <t>-382,702</t>
  </si>
  <si>
    <t>-348,578</t>
  </si>
  <si>
    <t>-413,741</t>
  </si>
  <si>
    <t>-398,405</t>
  </si>
  <si>
    <t>-468,920</t>
  </si>
  <si>
    <t>-500,817</t>
  </si>
  <si>
    <t>Net Income to Company</t>
  </si>
  <si>
    <t>455,820</t>
  </si>
  <si>
    <t>859,443</t>
  </si>
  <si>
    <t>977,556</t>
  </si>
  <si>
    <t>1,068,716</t>
  </si>
  <si>
    <t>1,035,195</t>
  </si>
  <si>
    <t>1,141,402</t>
  </si>
  <si>
    <t>1,263,207</t>
  </si>
  <si>
    <t>1,117,862</t>
  </si>
  <si>
    <t>1,369,072</t>
  </si>
  <si>
    <t>1,466,142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</si>
  <si>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</si>
  <si>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</si>
  <si>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</si>
  <si>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</si>
  <si>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</si>
  <si>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</si>
  <si>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</si>
  <si>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307,900.034</t>
  </si>
  <si>
    <t>308,743.126</t>
  </si>
  <si>
    <t>311,477.555</t>
  </si>
  <si>
    <t>304,808.13</t>
  </si>
  <si>
    <t>297,516.97</t>
  </si>
  <si>
    <t>283,878.426</t>
  </si>
  <si>
    <t>272,719.309</t>
  </si>
  <si>
    <t>262,005.521</t>
  </si>
  <si>
    <t>249,119.219</t>
  </si>
  <si>
    <t>239,262.004</t>
  </si>
  <si>
    <t>Weighted Average Diluted Shares Out.</t>
  </si>
  <si>
    <t>316,974.179</t>
  </si>
  <si>
    <t>318,927.737</t>
  </si>
  <si>
    <t>321,422.444</t>
  </si>
  <si>
    <t>312,773.156</t>
  </si>
  <si>
    <t>303,293.485</t>
  </si>
  <si>
    <t>288,858.58</t>
  </si>
  <si>
    <t>277,785.724</t>
  </si>
  <si>
    <t>266,104.062</t>
  </si>
  <si>
    <t>253,088.88</t>
  </si>
  <si>
    <t>242,867.445</t>
  </si>
  <si>
    <t>EBITDA</t>
  </si>
  <si>
    <t>1,369,198</t>
  </si>
  <si>
    <t>1,678,023</t>
  </si>
  <si>
    <t>1,756,830</t>
  </si>
  <si>
    <t>1,816,228</t>
  </si>
  <si>
    <t>1,811,984</t>
  </si>
  <si>
    <t>1,930,268</t>
  </si>
  <si>
    <t>2,060,181</t>
  </si>
  <si>
    <t>2,099,380</t>
  </si>
  <si>
    <t>2,136,829</t>
  </si>
  <si>
    <t>2,277,931</t>
  </si>
  <si>
    <t>EBIT</t>
  </si>
  <si>
    <t>1,067,909</t>
  </si>
  <si>
    <t>1,364,046</t>
  </si>
  <si>
    <t>1,466,773</t>
  </si>
  <si>
    <t>1,556,098</t>
  </si>
  <si>
    <t>1,581,829</t>
  </si>
  <si>
    <t>1,699,280</t>
  </si>
  <si>
    <t>1,823,416</t>
  </si>
  <si>
    <t>1,874,073</t>
  </si>
  <si>
    <t>1,951,293</t>
  </si>
  <si>
    <t>2,093,865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</si>
  <si>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</si>
  <si>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</si>
  <si>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</si>
  <si>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</si>
  <si>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</si>
  <si>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301,289</t>
  </si>
  <si>
    <t>313,977</t>
  </si>
  <si>
    <t>290,057</t>
  </si>
  <si>
    <t>260,130</t>
  </si>
  <si>
    <t>230,155</t>
  </si>
  <si>
    <t>230,988</t>
  </si>
  <si>
    <t>236,765</t>
  </si>
  <si>
    <t>393,546</t>
  </si>
  <si>
    <t>345,776</t>
  </si>
  <si>
    <t>325,361</t>
  </si>
  <si>
    <t>Amortization of Deferred Charges (CF)</t>
  </si>
  <si>
    <t>133,609</t>
  </si>
  <si>
    <t>128,872</t>
  </si>
  <si>
    <t>127,180</t>
  </si>
  <si>
    <t>138,299</t>
  </si>
  <si>
    <t>139,648</t>
  </si>
  <si>
    <t>157,158</t>
  </si>
  <si>
    <t>155,253</t>
  </si>
  <si>
    <t>152,038</t>
  </si>
  <si>
    <t>158,195</t>
  </si>
  <si>
    <t>141,149</t>
  </si>
  <si>
    <t>Stock-Based Comp</t>
  </si>
  <si>
    <t>86,020</t>
  </si>
  <si>
    <t>102,325</t>
  </si>
  <si>
    <t>111,063</t>
  </si>
  <si>
    <t>128,898</t>
  </si>
  <si>
    <t>134,247</t>
  </si>
  <si>
    <t>148,145</t>
  </si>
  <si>
    <t>158,061</t>
  </si>
  <si>
    <t>164,733</t>
  </si>
  <si>
    <t>177,130</t>
  </si>
  <si>
    <t>186,726</t>
  </si>
  <si>
    <t>Change In Accounts Receivable</t>
  </si>
  <si>
    <t>111,111</t>
  </si>
  <si>
    <t>367,215</t>
  </si>
  <si>
    <t>46,888</t>
  </si>
  <si>
    <t>-138,183</t>
  </si>
  <si>
    <t>-172,508</t>
  </si>
  <si>
    <t>-97,782</t>
  </si>
  <si>
    <t>44,518</t>
  </si>
  <si>
    <t>305,250</t>
  </si>
  <si>
    <t>-54,690</t>
  </si>
  <si>
    <t>-164,049</t>
  </si>
  <si>
    <t>Change In Inventories</t>
  </si>
  <si>
    <t>Change in Other Net Operating Assets</t>
  </si>
  <si>
    <t>5,615</t>
  </si>
  <si>
    <t>-329,654</t>
  </si>
  <si>
    <t>-127,788</t>
  </si>
  <si>
    <t>-159,398</t>
  </si>
  <si>
    <t>98,125</t>
  </si>
  <si>
    <t>-28,549</t>
  </si>
  <si>
    <t>4,332</t>
  </si>
  <si>
    <t>123,044</t>
  </si>
  <si>
    <t>86,805</t>
  </si>
  <si>
    <t>-96,062</t>
  </si>
  <si>
    <t>Other Operating Activities</t>
  </si>
  <si>
    <t>-422,207</t>
  </si>
  <si>
    <t>-267,343</t>
  </si>
  <si>
    <t>-135,646</t>
  </si>
  <si>
    <t>34,612</t>
  </si>
  <si>
    <t>-106,310</t>
  </si>
  <si>
    <t>-57,954</t>
  </si>
  <si>
    <t>-228,217</t>
  </si>
  <si>
    <t>-317,917</t>
  </si>
  <si>
    <t>33,640</t>
  </si>
  <si>
    <t>5,731</t>
  </si>
  <si>
    <t>Cash from Operations</t>
  </si>
  <si>
    <t>671,257</t>
  </si>
  <si>
    <t>1,174,835</t>
  </si>
  <si>
    <t>1,289,310</t>
  </si>
  <si>
    <t>1,333,074</t>
  </si>
  <si>
    <t>1,358,552</t>
  </si>
  <si>
    <t>1,493,408</t>
  </si>
  <si>
    <t>1,633,919</t>
  </si>
  <si>
    <t>1,938,556</t>
  </si>
  <si>
    <t>2,115,928</t>
  </si>
  <si>
    <t>1,864,998</t>
  </si>
  <si>
    <t>Capital Expenditures</t>
  </si>
  <si>
    <t>-141,965</t>
  </si>
  <si>
    <t>-181,471</t>
  </si>
  <si>
    <t>-122,492</t>
  </si>
  <si>
    <t>-165,516</t>
  </si>
  <si>
    <t>-112,667</t>
  </si>
  <si>
    <t>-143,250</t>
  </si>
  <si>
    <t>-162,061</t>
  </si>
  <si>
    <t>-128,478</t>
  </si>
  <si>
    <t>-121,806</t>
  </si>
  <si>
    <t>-156,136</t>
  </si>
  <si>
    <t>Cash Acquisitions</t>
  </si>
  <si>
    <t>-5,140</t>
  </si>
  <si>
    <t>-38,442</t>
  </si>
  <si>
    <t>-283,061</t>
  </si>
  <si>
    <t>-248,137</t>
  </si>
  <si>
    <t>-620,614</t>
  </si>
  <si>
    <t>-269,585</t>
  </si>
  <si>
    <t>-98,926</t>
  </si>
  <si>
    <t>-571,911</t>
  </si>
  <si>
    <t>Other Investing Activities</t>
  </si>
  <si>
    <t>-86,750</t>
  </si>
  <si>
    <t>-139,682</t>
  </si>
  <si>
    <t>-134,635</t>
  </si>
  <si>
    <t>-178,773</t>
  </si>
  <si>
    <t>-196,528</t>
  </si>
  <si>
    <t>-186,031</t>
  </si>
  <si>
    <t>-168,134</t>
  </si>
  <si>
    <t>-174,390</t>
  </si>
  <si>
    <t>-167,775</t>
  </si>
  <si>
    <t>-183,900</t>
  </si>
  <si>
    <t>Cash from Investing</t>
  </si>
  <si>
    <t>-233,855</t>
  </si>
  <si>
    <t>-321,153</t>
  </si>
  <si>
    <t>-257,127</t>
  </si>
  <si>
    <t>-382,731</t>
  </si>
  <si>
    <t>-592,256</t>
  </si>
  <si>
    <t>-577,418</t>
  </si>
  <si>
    <t>-950,809</t>
  </si>
  <si>
    <t>-572,453</t>
  </si>
  <si>
    <t>-388,507</t>
  </si>
  <si>
    <t>-911,947</t>
  </si>
  <si>
    <t>Dividends Paid (Ex Special Dividends)</t>
  </si>
  <si>
    <t>Special Dividend Paid</t>
  </si>
  <si>
    <t>Long-Term Debt Issued</t>
  </si>
  <si>
    <t>80,333</t>
  </si>
  <si>
    <t>1,021,918</t>
  </si>
  <si>
    <t>62,506</t>
  </si>
  <si>
    <t>40,508</t>
  </si>
  <si>
    <t>218,921</t>
  </si>
  <si>
    <t>20,111</t>
  </si>
  <si>
    <t>826,385</t>
  </si>
  <si>
    <t>1,807,167</t>
  </si>
  <si>
    <t>1,885,262</t>
  </si>
  <si>
    <t>Long-Term Debt Repaid</t>
  </si>
  <si>
    <t>-535,084</t>
  </si>
  <si>
    <t>-1,330,310</t>
  </si>
  <si>
    <t>-964,072</t>
  </si>
  <si>
    <t>-223,159</t>
  </si>
  <si>
    <t>-208,960</t>
  </si>
  <si>
    <t>-155,585</t>
  </si>
  <si>
    <t>-357,547</t>
  </si>
  <si>
    <t>-644,467</t>
  </si>
  <si>
    <t>-2,058,451</t>
  </si>
  <si>
    <t>-668,686</t>
  </si>
  <si>
    <t>Repurchase of Common Stock</t>
  </si>
  <si>
    <t>-30,532</t>
  </si>
  <si>
    <t>-134,484</t>
  </si>
  <si>
    <t>-334,168</t>
  </si>
  <si>
    <t>-549,081</t>
  </si>
  <si>
    <t>-1,246,664</t>
  </si>
  <si>
    <t>-818,865</t>
  </si>
  <si>
    <t>-1,160,995</t>
  </si>
  <si>
    <t>-1,098,804</t>
  </si>
  <si>
    <t>-1,534,228</t>
  </si>
  <si>
    <t>-983,691</t>
  </si>
  <si>
    <t>Other Financing Activities</t>
  </si>
  <si>
    <t>39,312</t>
  </si>
  <si>
    <t>28,812</t>
  </si>
  <si>
    <t>-67,929</t>
  </si>
  <si>
    <t>65,428</t>
  </si>
  <si>
    <t>53,717</t>
  </si>
  <si>
    <t>75,295</t>
  </si>
  <si>
    <t>63,048</t>
  </si>
  <si>
    <t>30,276</t>
  </si>
  <si>
    <t>-75,080</t>
  </si>
  <si>
    <t>61,279</t>
  </si>
  <si>
    <t>Cash from Financing</t>
  </si>
  <si>
    <t>-445,971</t>
  </si>
  <si>
    <t>-414,064</t>
  </si>
  <si>
    <t>-1,303,663</t>
  </si>
  <si>
    <t>-666,304</t>
  </si>
  <si>
    <t>-1,182,986</t>
  </si>
  <si>
    <t>-879,044</t>
  </si>
  <si>
    <t>-629,109</t>
  </si>
  <si>
    <t>94,172</t>
  </si>
  <si>
    <t>-1,782,497</t>
  </si>
  <si>
    <t>-1,591,098</t>
  </si>
  <si>
    <t>Beginning Cash (CF)</t>
  </si>
  <si>
    <t>113,103</t>
  </si>
  <si>
    <t>2,155,731</t>
  </si>
  <si>
    <t>Foreign Exchange Rate Adjustments</t>
  </si>
  <si>
    <t>1,665</t>
  </si>
  <si>
    <t>-10,102</t>
  </si>
  <si>
    <t>41,027</t>
  </si>
  <si>
    <t>7,228</t>
  </si>
  <si>
    <t>-13,967</t>
  </si>
  <si>
    <t>-18,727</t>
  </si>
  <si>
    <t>-24,261</t>
  </si>
  <si>
    <t>33,879</t>
  </si>
  <si>
    <t>-73,884</t>
  </si>
  <si>
    <t>-46,500</t>
  </si>
  <si>
    <t>Additions / Reductions</t>
  </si>
  <si>
    <t>-8,569</t>
  </si>
  <si>
    <t>439,618</t>
  </si>
  <si>
    <t>-271,480</t>
  </si>
  <si>
    <t>284,039</t>
  </si>
  <si>
    <t>-416,690</t>
  </si>
  <si>
    <t>36,946</t>
  </si>
  <si>
    <t>54,001</t>
  </si>
  <si>
    <t>1,460,275</t>
  </si>
  <si>
    <t>521,630</t>
  </si>
  <si>
    <t>-638,047</t>
  </si>
  <si>
    <t>Ending Cash (CF)</t>
  </si>
  <si>
    <t>1,471,184</t>
  </si>
  <si>
    <t>Levered Free Cash Flow</t>
  </si>
  <si>
    <t>529,292</t>
  </si>
  <si>
    <t>993,364</t>
  </si>
  <si>
    <t>1,166,818</t>
  </si>
  <si>
    <t>1,167,558</t>
  </si>
  <si>
    <t>1,245,885</t>
  </si>
  <si>
    <t>1,350,158</t>
  </si>
  <si>
    <t>1,471,858</t>
  </si>
  <si>
    <t>1,810,078</t>
  </si>
  <si>
    <t>1,994,122</t>
  </si>
  <si>
    <t>1,708,862</t>
  </si>
  <si>
    <t>Cash Interest Paid</t>
  </si>
  <si>
    <t>104,981</t>
  </si>
  <si>
    <t>103,127</t>
  </si>
  <si>
    <t>88,894</t>
  </si>
  <si>
    <t>82,369</t>
  </si>
  <si>
    <t>78,227</t>
  </si>
  <si>
    <t>81,998</t>
  </si>
  <si>
    <t>102,108</t>
  </si>
  <si>
    <t>131,433</t>
  </si>
  <si>
    <t>131,646</t>
  </si>
  <si>
    <t>115,408</t>
  </si>
  <si>
    <t>Valuation Ratios</t>
  </si>
  <si>
    <t>Price Close (Split Adjusted)</t>
  </si>
  <si>
    <t>Market Cap</t>
  </si>
  <si>
    <t>11,195,373.572</t>
  </si>
  <si>
    <t>11,754,986.275</t>
  </si>
  <si>
    <t>14,883,777.719</t>
  </si>
  <si>
    <t>18,963,867.795</t>
  </si>
  <si>
    <t>18,957,488.394</t>
  </si>
  <si>
    <t>23,227,967.497</t>
  </si>
  <si>
    <t>28,134,979.921</t>
  </si>
  <si>
    <t>23,328,404.507</t>
  </si>
  <si>
    <t>26,262,358.358</t>
  </si>
  <si>
    <t>24,613,478.059</t>
  </si>
  <si>
    <t>Total Enterprise Value (TEV)</t>
  </si>
  <si>
    <t>14,087,993.572</t>
  </si>
  <si>
    <t>14,184,049.275</t>
  </si>
  <si>
    <t>16,720,048.719</t>
  </si>
  <si>
    <t>20,636,986.795</t>
  </si>
  <si>
    <t>20,441,060.394</t>
  </si>
  <si>
    <t>24,957,971.497</t>
  </si>
  <si>
    <t>30,501,694.921</t>
  </si>
  <si>
    <t>26,599,155.507</t>
  </si>
  <si>
    <t>29,203,999.358</t>
  </si>
  <si>
    <t>27,684,727.059</t>
  </si>
  <si>
    <t>Enterprise Value (EV)</t>
  </si>
  <si>
    <t>EV/EBITDA</t>
  </si>
  <si>
    <t>11.7x</t>
  </si>
  <si>
    <t>8.8x</t>
  </si>
  <si>
    <t>9.5x</t>
  </si>
  <si>
    <t>11.3x</t>
  </si>
  <si>
    <t>11.2x</t>
  </si>
  <si>
    <t>13.1x</t>
  </si>
  <si>
    <t>15.0x</t>
  </si>
  <si>
    <t>12.1x</t>
  </si>
  <si>
    <t>13.7x</t>
  </si>
  <si>
    <t>12.5x</t>
  </si>
  <si>
    <t>EV / EBIT</t>
  </si>
  <si>
    <t>16.0x</t>
  </si>
  <si>
    <t>10.9x</t>
  </si>
  <si>
    <t>11.5x</t>
  </si>
  <si>
    <t>13.3x</t>
  </si>
  <si>
    <t>12.9x</t>
  </si>
  <si>
    <t>15.1x</t>
  </si>
  <si>
    <t>16.9x</t>
  </si>
  <si>
    <t>14.3x</t>
  </si>
  <si>
    <t>15.2x</t>
  </si>
  <si>
    <t>13.5x</t>
  </si>
  <si>
    <t>EV / LTM EBITDA - CAPEX</t>
  </si>
  <si>
    <t>12.8x</t>
  </si>
  <si>
    <t>9.9x</t>
  </si>
  <si>
    <t>10.3x</t>
  </si>
  <si>
    <t>12.4x</t>
  </si>
  <si>
    <t>14.1x</t>
  </si>
  <si>
    <t>16.3x</t>
  </si>
  <si>
    <t>14.6x</t>
  </si>
  <si>
    <t>13.4x</t>
  </si>
  <si>
    <t>EV / Free Cash Flow</t>
  </si>
  <si>
    <t>9.4x</t>
  </si>
  <si>
    <t>15.4x</t>
  </si>
  <si>
    <t>17.9x</t>
  </si>
  <si>
    <t>18.0x</t>
  </si>
  <si>
    <t>17.6x</t>
  </si>
  <si>
    <t>23.7x</t>
  </si>
  <si>
    <t>16.8x</t>
  </si>
  <si>
    <t>19.1x</t>
  </si>
  <si>
    <t>EV / Invested Capital</t>
  </si>
  <si>
    <t>2.0x</t>
  </si>
  <si>
    <t>1.9x</t>
  </si>
  <si>
    <t>2.1x</t>
  </si>
  <si>
    <t>2.6x</t>
  </si>
  <si>
    <t>2.4x</t>
  </si>
  <si>
    <t>2.9x</t>
  </si>
  <si>
    <t>3.3x</t>
  </si>
  <si>
    <t>2.3x</t>
  </si>
  <si>
    <t>2.7x</t>
  </si>
  <si>
    <t>EV / Revenue</t>
  </si>
  <si>
    <t>1.5x</t>
  </si>
  <si>
    <t>1.4x</t>
  </si>
  <si>
    <t>1.6x</t>
  </si>
  <si>
    <t>2.2x</t>
  </si>
  <si>
    <t>P/E Ratio</t>
  </si>
  <si>
    <t>76.2x</t>
  </si>
  <si>
    <t>14.9x</t>
  </si>
  <si>
    <t>15.5x</t>
  </si>
  <si>
    <t>18.5x</t>
  </si>
  <si>
    <t>17.2x</t>
  </si>
  <si>
    <t>22.0x</t>
  </si>
  <si>
    <t>22.8x</t>
  </si>
  <si>
    <t>19.6x</t>
  </si>
  <si>
    <t>20.6x</t>
  </si>
  <si>
    <t>17.0x</t>
  </si>
  <si>
    <t>Price/Book</t>
  </si>
  <si>
    <t>2.8x</t>
  </si>
  <si>
    <t>2.5x</t>
  </si>
  <si>
    <t>3.1x</t>
  </si>
  <si>
    <t>3.5x</t>
  </si>
  <si>
    <t>4.2x</t>
  </si>
  <si>
    <t>3.4x</t>
  </si>
  <si>
    <t>4.0x</t>
  </si>
  <si>
    <t>Price / Operating Cash Flow</t>
  </si>
  <si>
    <t>18.2x</t>
  </si>
  <si>
    <t>12.7x</t>
  </si>
  <si>
    <t>11.9x</t>
  </si>
  <si>
    <t>12.6x</t>
  </si>
  <si>
    <t>Price / LTM Sales</t>
  </si>
  <si>
    <t>1.2x</t>
  </si>
  <si>
    <t>1.1x</t>
  </si>
  <si>
    <t>1.8x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</si>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</sst>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6C3C48B-9D19-2D95-AE83-8FA23AB8713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38</v>
      </c>
      <c r="K13" s="3" t="s">
        <v>39</v>
      </c>
      <c r="L13" s="3" t="s">
        <v>40</v>
      </c>
      <c r="M13" s="3" t="s">
        <v>41</v>
      </c>
    </row>
    <row r="14" spans="3:13" ht="12.75" x14ac:dyDescent="0.2">
      <c r="C14" s="3" t="s">
        <v>42</v>
      </c>
      <c r="D14" s="3" t="s">
        <v>43</v>
      </c>
      <c r="E14" s="3" t="s">
        <v>44</v>
      </c>
      <c r="F14" s="3" t="s">
        <v>45</v>
      </c>
      <c r="G14" s="3" t="s">
        <v>46</v>
      </c>
      <c r="H14" s="3" t="s">
        <v>47</v>
      </c>
      <c r="I14" s="3" t="s">
        <v>48</v>
      </c>
      <c r="J14" s="3" t="s">
        <v>49</v>
      </c>
      <c r="K14" s="3" t="s">
        <v>50</v>
      </c>
      <c r="L14" s="3" t="s">
        <v>51</v>
      </c>
      <c r="M14" s="3" t="s">
        <v>52</v>
      </c>
    </row>
    <row r="15" spans="3:13" ht="12.75" x14ac:dyDescent="0.2">
      <c r="C15" s="3" t="s">
        <v>53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3:13" ht="12.75" x14ac:dyDescent="0.2">
      <c r="C16" s="3" t="s">
        <v>54</v>
      </c>
      <c r="D16" s="3" t="s">
        <v>55</v>
      </c>
      <c r="E16" s="3" t="s">
        <v>56</v>
      </c>
      <c r="F16" s="3" t="s">
        <v>57</v>
      </c>
      <c r="G16" s="3" t="s">
        <v>58</v>
      </c>
      <c r="H16" s="3" t="s">
        <v>59</v>
      </c>
      <c r="I16" s="3" t="s">
        <v>60</v>
      </c>
      <c r="J16" s="3" t="s">
        <v>61</v>
      </c>
      <c r="K16" s="3" t="s">
        <v>62</v>
      </c>
      <c r="L16" s="3" t="s">
        <v>63</v>
      </c>
      <c r="M16" s="3" t="s">
        <v>64</v>
      </c>
    </row>
    <row r="17" spans="3:13" ht="12.75" x14ac:dyDescent="0.2">
      <c r="C17" s="3" t="s">
        <v>65</v>
      </c>
      <c r="D17" s="3" t="s">
        <v>66</v>
      </c>
      <c r="E17" s="3" t="s">
        <v>67</v>
      </c>
      <c r="F17" s="3" t="s">
        <v>68</v>
      </c>
      <c r="G17" s="3" t="s">
        <v>69</v>
      </c>
      <c r="H17" s="3" t="s">
        <v>70</v>
      </c>
      <c r="I17" s="3" t="s">
        <v>71</v>
      </c>
      <c r="J17" s="3" t="s">
        <v>72</v>
      </c>
      <c r="K17" s="3" t="s">
        <v>73</v>
      </c>
      <c r="L17" s="3" t="s">
        <v>74</v>
      </c>
      <c r="M17" s="3" t="s">
        <v>75</v>
      </c>
    </row>
    <row r="18" spans="3:13" ht="12.75" x14ac:dyDescent="0.2">
      <c r="C18" s="3" t="s">
        <v>76</v>
      </c>
      <c r="D18" s="3" t="s">
        <v>77</v>
      </c>
      <c r="E18" s="3" t="s">
        <v>78</v>
      </c>
      <c r="F18" s="3" t="s">
        <v>79</v>
      </c>
      <c r="G18" s="3" t="s">
        <v>80</v>
      </c>
      <c r="H18" s="3" t="s">
        <v>81</v>
      </c>
      <c r="I18" s="3" t="s">
        <v>82</v>
      </c>
      <c r="J18" s="3" t="s">
        <v>83</v>
      </c>
      <c r="K18" s="3" t="s">
        <v>84</v>
      </c>
      <c r="L18" s="3" t="s">
        <v>85</v>
      </c>
      <c r="M18" s="3" t="s">
        <v>86</v>
      </c>
    </row>
    <row r="19" spans="3:13" ht="12.75" x14ac:dyDescent="0.2"/>
    <row r="20" spans="3:13" ht="12.75" x14ac:dyDescent="0.2">
      <c r="C20" s="3" t="s">
        <v>87</v>
      </c>
      <c r="D20" s="3" t="s">
        <v>88</v>
      </c>
      <c r="E20" s="3" t="s">
        <v>89</v>
      </c>
      <c r="F20" s="3" t="s">
        <v>90</v>
      </c>
      <c r="G20" s="3" t="s">
        <v>91</v>
      </c>
      <c r="H20" s="3" t="s">
        <v>92</v>
      </c>
      <c r="I20" s="3" t="s">
        <v>93</v>
      </c>
      <c r="J20" s="3" t="s">
        <v>94</v>
      </c>
      <c r="K20" s="3" t="s">
        <v>95</v>
      </c>
      <c r="L20" s="3" t="s">
        <v>96</v>
      </c>
      <c r="M20" s="3" t="s">
        <v>97</v>
      </c>
    </row>
    <row r="21" spans="3:13" ht="12.75" x14ac:dyDescent="0.2">
      <c r="C21" s="3" t="s">
        <v>98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99</v>
      </c>
      <c r="D22" s="3" t="s">
        <v>100</v>
      </c>
      <c r="E22" s="3" t="s">
        <v>101</v>
      </c>
      <c r="F22" s="3" t="s">
        <v>102</v>
      </c>
      <c r="G22" s="3" t="s">
        <v>103</v>
      </c>
      <c r="H22" s="3" t="s">
        <v>104</v>
      </c>
      <c r="I22" s="3" t="s">
        <v>105</v>
      </c>
      <c r="J22" s="3" t="s">
        <v>106</v>
      </c>
      <c r="K22" s="3" t="s">
        <v>107</v>
      </c>
      <c r="L22" s="3" t="s">
        <v>108</v>
      </c>
      <c r="M22" s="3" t="s">
        <v>109</v>
      </c>
    </row>
    <row r="23" spans="3:13" ht="12.75" x14ac:dyDescent="0.2">
      <c r="C23" s="3" t="s">
        <v>110</v>
      </c>
      <c r="D23" s="3" t="s">
        <v>111</v>
      </c>
      <c r="E23" s="3" t="s">
        <v>112</v>
      </c>
      <c r="F23" s="3" t="s">
        <v>113</v>
      </c>
      <c r="G23" s="3" t="s">
        <v>114</v>
      </c>
      <c r="H23" s="3" t="s">
        <v>115</v>
      </c>
      <c r="I23" s="3" t="s">
        <v>116</v>
      </c>
      <c r="J23" s="3" t="s">
        <v>117</v>
      </c>
      <c r="K23" s="3" t="s">
        <v>118</v>
      </c>
      <c r="L23" s="3" t="s">
        <v>119</v>
      </c>
      <c r="M23" s="3" t="s">
        <v>120</v>
      </c>
    </row>
    <row r="24" spans="3:13" ht="12.75" x14ac:dyDescent="0.2">
      <c r="C24" s="3" t="s">
        <v>121</v>
      </c>
      <c r="D24" s="3" t="s">
        <v>122</v>
      </c>
      <c r="E24" s="3" t="s">
        <v>123</v>
      </c>
      <c r="F24" s="3" t="s">
        <v>124</v>
      </c>
      <c r="G24" s="3" t="s">
        <v>125</v>
      </c>
      <c r="H24" s="3" t="s">
        <v>126</v>
      </c>
      <c r="I24" s="3" t="s">
        <v>127</v>
      </c>
      <c r="J24" s="3" t="s">
        <v>128</v>
      </c>
      <c r="K24" s="3" t="s">
        <v>129</v>
      </c>
      <c r="L24" s="3" t="s">
        <v>130</v>
      </c>
      <c r="M24" s="3" t="s">
        <v>131</v>
      </c>
    </row>
    <row r="25" spans="3:13" ht="12.75" x14ac:dyDescent="0.2">
      <c r="C25" s="3" t="s">
        <v>132</v>
      </c>
      <c r="D25" s="3" t="s">
        <v>133</v>
      </c>
      <c r="E25" s="3" t="s">
        <v>134</v>
      </c>
      <c r="F25" s="3" t="s">
        <v>135</v>
      </c>
      <c r="G25" s="3" t="s">
        <v>136</v>
      </c>
      <c r="H25" s="3" t="s">
        <v>137</v>
      </c>
      <c r="I25" s="3" t="s">
        <v>138</v>
      </c>
      <c r="J25" s="3" t="s">
        <v>139</v>
      </c>
      <c r="K25" s="3" t="s">
        <v>140</v>
      </c>
      <c r="L25" s="3" t="s">
        <v>141</v>
      </c>
      <c r="M25" s="3" t="s">
        <v>142</v>
      </c>
    </row>
    <row r="26" spans="3:13" ht="12.75" x14ac:dyDescent="0.2">
      <c r="C26" s="3" t="s">
        <v>143</v>
      </c>
      <c r="D26" s="3" t="s">
        <v>144</v>
      </c>
      <c r="E26" s="3" t="s">
        <v>145</v>
      </c>
      <c r="F26" s="3" t="s">
        <v>146</v>
      </c>
      <c r="G26" s="3" t="s">
        <v>147</v>
      </c>
      <c r="H26" s="3" t="s">
        <v>148</v>
      </c>
      <c r="I26" s="3" t="s">
        <v>149</v>
      </c>
      <c r="J26" s="3" t="s">
        <v>150</v>
      </c>
      <c r="K26" s="3" t="s">
        <v>151</v>
      </c>
      <c r="L26" s="3" t="s">
        <v>152</v>
      </c>
      <c r="M26" s="3" t="s">
        <v>153</v>
      </c>
    </row>
    <row r="27" spans="3:13" ht="12.75" x14ac:dyDescent="0.2">
      <c r="C27" s="3" t="s">
        <v>154</v>
      </c>
      <c r="D27" s="3" t="s">
        <v>155</v>
      </c>
      <c r="E27" s="3" t="s">
        <v>156</v>
      </c>
      <c r="F27" s="3" t="s">
        <v>157</v>
      </c>
      <c r="G27" s="3" t="s">
        <v>158</v>
      </c>
      <c r="H27" s="3" t="s">
        <v>159</v>
      </c>
      <c r="I27" s="3" t="s">
        <v>160</v>
      </c>
      <c r="J27" s="3" t="s">
        <v>161</v>
      </c>
      <c r="K27" s="3" t="s">
        <v>162</v>
      </c>
      <c r="L27" s="3" t="s">
        <v>163</v>
      </c>
      <c r="M27" s="3" t="s">
        <v>164</v>
      </c>
    </row>
    <row r="28" spans="3:13" ht="12.75" x14ac:dyDescent="0.2"/>
    <row r="29" spans="3:13" ht="12.75" x14ac:dyDescent="0.2">
      <c r="C29" s="3" t="s">
        <v>165</v>
      </c>
      <c r="D29" s="3" t="s">
        <v>166</v>
      </c>
      <c r="E29" s="3" t="s">
        <v>167</v>
      </c>
      <c r="F29" s="3" t="s">
        <v>168</v>
      </c>
      <c r="G29" s="3" t="s">
        <v>169</v>
      </c>
      <c r="H29" s="3" t="s">
        <v>170</v>
      </c>
      <c r="I29" s="3" t="s">
        <v>171</v>
      </c>
      <c r="J29" s="3" t="s">
        <v>172</v>
      </c>
      <c r="K29" s="3" t="s">
        <v>173</v>
      </c>
      <c r="L29" s="3" t="s">
        <v>174</v>
      </c>
      <c r="M29" s="3" t="s">
        <v>175</v>
      </c>
    </row>
    <row r="30" spans="3:13" ht="12.75" x14ac:dyDescent="0.2">
      <c r="C30" s="3" t="s">
        <v>176</v>
      </c>
      <c r="D30" s="3" t="s">
        <v>177</v>
      </c>
      <c r="E30" s="3" t="s">
        <v>178</v>
      </c>
      <c r="F30" s="3" t="s">
        <v>179</v>
      </c>
      <c r="G30" s="3" t="s">
        <v>180</v>
      </c>
      <c r="H30" s="3" t="s">
        <v>181</v>
      </c>
      <c r="I30" s="3" t="s">
        <v>182</v>
      </c>
      <c r="J30" s="3" t="s">
        <v>183</v>
      </c>
      <c r="K30" s="3" t="s">
        <v>184</v>
      </c>
      <c r="L30" s="3" t="s">
        <v>185</v>
      </c>
      <c r="M30" s="3" t="s">
        <v>186</v>
      </c>
    </row>
    <row r="31" spans="3:13" ht="12.75" x14ac:dyDescent="0.2">
      <c r="C31" s="3" t="s">
        <v>187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188</v>
      </c>
      <c r="D32" s="3" t="s">
        <v>189</v>
      </c>
      <c r="E32" s="3" t="s">
        <v>190</v>
      </c>
      <c r="F32" s="3" t="s">
        <v>191</v>
      </c>
      <c r="G32" s="3" t="s">
        <v>192</v>
      </c>
      <c r="H32" s="3" t="s">
        <v>193</v>
      </c>
      <c r="I32" s="3" t="s">
        <v>194</v>
      </c>
      <c r="J32" s="3" t="s">
        <v>195</v>
      </c>
      <c r="K32" s="3" t="s">
        <v>196</v>
      </c>
      <c r="L32" s="3" t="s">
        <v>197</v>
      </c>
      <c r="M32" s="3" t="s">
        <v>198</v>
      </c>
    </row>
    <row r="33" spans="3:13" ht="12.75" x14ac:dyDescent="0.2">
      <c r="C33" s="3" t="s">
        <v>199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200</v>
      </c>
      <c r="K33" s="3" t="s">
        <v>201</v>
      </c>
      <c r="L33" s="3" t="s">
        <v>202</v>
      </c>
      <c r="M33" s="3" t="s">
        <v>203</v>
      </c>
    </row>
    <row r="34" spans="3:13" ht="12.75" x14ac:dyDescent="0.2">
      <c r="C34" s="3" t="s">
        <v>204</v>
      </c>
      <c r="D34" s="3" t="s">
        <v>205</v>
      </c>
      <c r="E34" s="3" t="s">
        <v>206</v>
      </c>
      <c r="F34" s="3" t="s">
        <v>207</v>
      </c>
      <c r="G34" s="3" t="s">
        <v>208</v>
      </c>
      <c r="H34" s="3" t="s">
        <v>209</v>
      </c>
      <c r="I34" s="3" t="s">
        <v>210</v>
      </c>
      <c r="J34" s="3" t="s">
        <v>211</v>
      </c>
      <c r="K34" s="3" t="s">
        <v>212</v>
      </c>
      <c r="L34" s="3" t="s">
        <v>213</v>
      </c>
      <c r="M34" s="3" t="s">
        <v>214</v>
      </c>
    </row>
    <row r="35" spans="3:13" ht="12.75" x14ac:dyDescent="0.2">
      <c r="C35" s="3" t="s">
        <v>215</v>
      </c>
      <c r="D35" s="3" t="s">
        <v>216</v>
      </c>
      <c r="E35" s="3" t="s">
        <v>217</v>
      </c>
      <c r="F35" s="3" t="s">
        <v>218</v>
      </c>
      <c r="G35" s="3" t="s">
        <v>219</v>
      </c>
      <c r="H35" s="3" t="s">
        <v>220</v>
      </c>
      <c r="I35" s="3" t="s">
        <v>221</v>
      </c>
      <c r="J35" s="3" t="s">
        <v>222</v>
      </c>
      <c r="K35" s="3" t="s">
        <v>223</v>
      </c>
      <c r="L35" s="3" t="s">
        <v>224</v>
      </c>
      <c r="M35" s="3" t="s">
        <v>225</v>
      </c>
    </row>
    <row r="36" spans="3:13" ht="12.75" x14ac:dyDescent="0.2"/>
    <row r="37" spans="3:13" ht="12.75" x14ac:dyDescent="0.2">
      <c r="C37" s="3" t="s">
        <v>226</v>
      </c>
      <c r="D37" s="3" t="s">
        <v>227</v>
      </c>
      <c r="E37" s="3" t="s">
        <v>228</v>
      </c>
      <c r="F37" s="3" t="s">
        <v>229</v>
      </c>
      <c r="G37" s="3" t="s">
        <v>230</v>
      </c>
      <c r="H37" s="3" t="s">
        <v>231</v>
      </c>
      <c r="I37" s="3" t="s">
        <v>232</v>
      </c>
      <c r="J37" s="3" t="s">
        <v>233</v>
      </c>
      <c r="K37" s="3" t="s">
        <v>234</v>
      </c>
      <c r="L37" s="3" t="s">
        <v>235</v>
      </c>
      <c r="M37" s="3" t="s">
        <v>236</v>
      </c>
    </row>
    <row r="38" spans="3:13" ht="12.75" x14ac:dyDescent="0.2">
      <c r="C38" s="3" t="s">
        <v>237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238</v>
      </c>
      <c r="K38" s="3" t="s">
        <v>239</v>
      </c>
      <c r="L38" s="3" t="s">
        <v>240</v>
      </c>
      <c r="M38" s="3" t="s">
        <v>241</v>
      </c>
    </row>
    <row r="39" spans="3:13" ht="12.75" x14ac:dyDescent="0.2">
      <c r="C39" s="3" t="s">
        <v>242</v>
      </c>
      <c r="D39" s="3" t="s">
        <v>243</v>
      </c>
      <c r="E39" s="3" t="s">
        <v>244</v>
      </c>
      <c r="F39" s="3" t="s">
        <v>245</v>
      </c>
      <c r="G39" s="3" t="s">
        <v>246</v>
      </c>
      <c r="H39" s="3" t="s">
        <v>247</v>
      </c>
      <c r="I39" s="3" t="s">
        <v>248</v>
      </c>
      <c r="J39" s="3" t="s">
        <v>249</v>
      </c>
      <c r="K39" s="3" t="s">
        <v>250</v>
      </c>
      <c r="L39" s="3" t="s">
        <v>251</v>
      </c>
      <c r="M39" s="3" t="s">
        <v>252</v>
      </c>
    </row>
    <row r="40" spans="3:13" ht="12.75" x14ac:dyDescent="0.2">
      <c r="C40" s="3" t="s">
        <v>253</v>
      </c>
      <c r="D40" s="3" t="s">
        <v>254</v>
      </c>
      <c r="E40" s="3" t="s">
        <v>255</v>
      </c>
      <c r="F40" s="3" t="s">
        <v>256</v>
      </c>
      <c r="G40" s="3" t="s">
        <v>257</v>
      </c>
      <c r="H40" s="3" t="s">
        <v>258</v>
      </c>
      <c r="I40" s="3" t="s">
        <v>259</v>
      </c>
      <c r="J40" s="3" t="s">
        <v>260</v>
      </c>
      <c r="K40" s="3" t="s">
        <v>261</v>
      </c>
      <c r="L40" s="3" t="s">
        <v>262</v>
      </c>
      <c r="M40" s="3" t="s">
        <v>263</v>
      </c>
    </row>
    <row r="41" spans="3:13" ht="12.75" x14ac:dyDescent="0.2"/>
    <row r="42" spans="3:13" ht="12.75" x14ac:dyDescent="0.2">
      <c r="C42" s="3" t="s">
        <v>264</v>
      </c>
      <c r="D42" s="3" t="s">
        <v>265</v>
      </c>
      <c r="E42" s="3" t="s">
        <v>266</v>
      </c>
      <c r="F42" s="3" t="s">
        <v>267</v>
      </c>
      <c r="G42" s="3" t="s">
        <v>268</v>
      </c>
      <c r="H42" s="3" t="s">
        <v>269</v>
      </c>
      <c r="I42" s="3" t="s">
        <v>270</v>
      </c>
      <c r="J42" s="3" t="s">
        <v>271</v>
      </c>
      <c r="K42" s="3" t="s">
        <v>272</v>
      </c>
      <c r="L42" s="3" t="s">
        <v>273</v>
      </c>
      <c r="M42" s="3" t="s">
        <v>274</v>
      </c>
    </row>
    <row r="43" spans="3:13" ht="12.75" x14ac:dyDescent="0.2">
      <c r="C43" s="3" t="s">
        <v>275</v>
      </c>
      <c r="D43" s="3" t="s">
        <v>276</v>
      </c>
      <c r="E43" s="3" t="s">
        <v>277</v>
      </c>
      <c r="F43" s="3" t="s">
        <v>278</v>
      </c>
      <c r="G43" s="3" t="s">
        <v>279</v>
      </c>
      <c r="H43" s="3" t="s">
        <v>280</v>
      </c>
      <c r="I43" s="3" t="s">
        <v>281</v>
      </c>
      <c r="J43" s="3" t="s">
        <v>282</v>
      </c>
      <c r="K43" s="3" t="s">
        <v>283</v>
      </c>
      <c r="L43" s="3" t="s">
        <v>284</v>
      </c>
      <c r="M43" s="3" t="s">
        <v>285</v>
      </c>
    </row>
    <row r="44" spans="3:13" ht="12.75" x14ac:dyDescent="0.2">
      <c r="C44" s="3" t="s">
        <v>286</v>
      </c>
      <c r="D44" s="3" t="s">
        <v>287</v>
      </c>
      <c r="E44" s="3" t="s">
        <v>288</v>
      </c>
      <c r="F44" s="3" t="s">
        <v>289</v>
      </c>
      <c r="G44" s="3" t="s">
        <v>290</v>
      </c>
      <c r="H44" s="3" t="s">
        <v>291</v>
      </c>
      <c r="I44" s="3" t="s">
        <v>292</v>
      </c>
      <c r="J44" s="3" t="s">
        <v>293</v>
      </c>
      <c r="K44" s="3" t="s">
        <v>294</v>
      </c>
      <c r="L44" s="3" t="s">
        <v>295</v>
      </c>
      <c r="M44" s="3" t="s">
        <v>296</v>
      </c>
    </row>
    <row r="45" spans="3:13" ht="12.75" x14ac:dyDescent="0.2">
      <c r="C45" s="3" t="s">
        <v>297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298</v>
      </c>
      <c r="D46" s="3" t="s">
        <v>299</v>
      </c>
      <c r="E46" s="3" t="s">
        <v>300</v>
      </c>
      <c r="F46" s="3" t="s">
        <v>301</v>
      </c>
      <c r="G46" s="3" t="s">
        <v>302</v>
      </c>
      <c r="H46" s="3" t="s">
        <v>303</v>
      </c>
      <c r="I46" s="3" t="s">
        <v>304</v>
      </c>
      <c r="J46" s="3" t="s">
        <v>305</v>
      </c>
      <c r="K46" s="3" t="s">
        <v>306</v>
      </c>
      <c r="L46" s="3" t="s">
        <v>307</v>
      </c>
      <c r="M46" s="3" t="s">
        <v>308</v>
      </c>
    </row>
    <row r="47" spans="3:13" ht="12.75" x14ac:dyDescent="0.2">
      <c r="C47" s="3" t="s">
        <v>309</v>
      </c>
      <c r="D47" s="3" t="s">
        <v>310</v>
      </c>
      <c r="E47" s="3" t="s">
        <v>311</v>
      </c>
      <c r="F47" s="3" t="s">
        <v>312</v>
      </c>
      <c r="G47" s="3" t="s">
        <v>313</v>
      </c>
      <c r="H47" s="3" t="s">
        <v>314</v>
      </c>
      <c r="I47" s="3" t="s">
        <v>315</v>
      </c>
      <c r="J47" s="3" t="s">
        <v>316</v>
      </c>
      <c r="K47" s="3" t="s">
        <v>317</v>
      </c>
      <c r="L47" s="3" t="s">
        <v>318</v>
      </c>
      <c r="M47" s="3" t="s">
        <v>319</v>
      </c>
    </row>
    <row r="48" spans="3:13" ht="12.75" x14ac:dyDescent="0.2">
      <c r="C48" s="3" t="s">
        <v>320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321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322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323</v>
      </c>
      <c r="D51" s="3" t="s">
        <v>310</v>
      </c>
      <c r="E51" s="3" t="s">
        <v>311</v>
      </c>
      <c r="F51" s="3" t="s">
        <v>312</v>
      </c>
      <c r="G51" s="3" t="s">
        <v>313</v>
      </c>
      <c r="H51" s="3" t="s">
        <v>314</v>
      </c>
      <c r="I51" s="3" t="s">
        <v>315</v>
      </c>
      <c r="J51" s="3" t="s">
        <v>316</v>
      </c>
      <c r="K51" s="3" t="s">
        <v>317</v>
      </c>
      <c r="L51" s="3" t="s">
        <v>318</v>
      </c>
      <c r="M51" s="3" t="s">
        <v>319</v>
      </c>
    </row>
    <row r="52" spans="3:13" ht="12.75" x14ac:dyDescent="0.2"/>
    <row r="53" spans="3:13" ht="12.75" x14ac:dyDescent="0.2">
      <c r="C53" s="3" t="s">
        <v>324</v>
      </c>
      <c r="D53" s="3" t="s">
        <v>155</v>
      </c>
      <c r="E53" s="3" t="s">
        <v>156</v>
      </c>
      <c r="F53" s="3" t="s">
        <v>157</v>
      </c>
      <c r="G53" s="3" t="s">
        <v>158</v>
      </c>
      <c r="H53" s="3" t="s">
        <v>159</v>
      </c>
      <c r="I53" s="3" t="s">
        <v>160</v>
      </c>
      <c r="J53" s="3" t="s">
        <v>161</v>
      </c>
      <c r="K53" s="3" t="s">
        <v>162</v>
      </c>
      <c r="L53" s="3" t="s">
        <v>163</v>
      </c>
      <c r="M53" s="3" t="s">
        <v>164</v>
      </c>
    </row>
    <row r="54" spans="3:13" ht="12.75" x14ac:dyDescent="0.2"/>
    <row r="55" spans="3:13" ht="12.75" x14ac:dyDescent="0.2">
      <c r="C55" s="3" t="s">
        <v>325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326</v>
      </c>
      <c r="K55" s="3" t="s">
        <v>327</v>
      </c>
      <c r="L55" s="3" t="s">
        <v>328</v>
      </c>
      <c r="M55" s="3" t="s">
        <v>329</v>
      </c>
    </row>
    <row r="56" spans="3:13" ht="12.75" x14ac:dyDescent="0.2">
      <c r="C56" s="3" t="s">
        <v>330</v>
      </c>
      <c r="D56" s="3" t="s">
        <v>331</v>
      </c>
      <c r="E56" s="3" t="s">
        <v>332</v>
      </c>
      <c r="F56" s="3" t="s">
        <v>333</v>
      </c>
      <c r="G56" s="3" t="s">
        <v>334</v>
      </c>
      <c r="H56" s="3" t="s">
        <v>335</v>
      </c>
      <c r="I56" s="3" t="s">
        <v>336</v>
      </c>
      <c r="J56" s="3" t="s">
        <v>337</v>
      </c>
      <c r="K56" s="3" t="s">
        <v>338</v>
      </c>
      <c r="L56" s="3" t="s">
        <v>339</v>
      </c>
      <c r="M56" s="3" t="s">
        <v>340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A273-BD98-4C68-B986-6952A27AB81D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341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342</v>
      </c>
      <c r="D12" s="3" t="s">
        <v>343</v>
      </c>
      <c r="E12" s="3" t="s">
        <v>344</v>
      </c>
      <c r="F12" s="3" t="s">
        <v>345</v>
      </c>
      <c r="G12" s="3" t="s">
        <v>346</v>
      </c>
      <c r="H12" s="3" t="s">
        <v>347</v>
      </c>
      <c r="I12" s="3" t="s">
        <v>348</v>
      </c>
      <c r="J12" s="3" t="s">
        <v>349</v>
      </c>
      <c r="K12" s="3" t="s">
        <v>350</v>
      </c>
      <c r="L12" s="3" t="s">
        <v>351</v>
      </c>
      <c r="M12" s="3" t="s">
        <v>352</v>
      </c>
    </row>
    <row r="13" spans="3:13" x14ac:dyDescent="0.2">
      <c r="C13" s="3" t="s">
        <v>353</v>
      </c>
      <c r="D13" s="3" t="s">
        <v>354</v>
      </c>
      <c r="E13" s="3" t="s">
        <v>355</v>
      </c>
      <c r="F13" s="3" t="s">
        <v>356</v>
      </c>
      <c r="G13" s="3" t="s">
        <v>357</v>
      </c>
      <c r="H13" s="3" t="s">
        <v>358</v>
      </c>
      <c r="I13" s="3" t="s">
        <v>359</v>
      </c>
      <c r="J13" s="3" t="s">
        <v>360</v>
      </c>
      <c r="K13" s="3" t="s">
        <v>361</v>
      </c>
      <c r="L13" s="3" t="s">
        <v>362</v>
      </c>
      <c r="M13" s="3" t="s">
        <v>359</v>
      </c>
    </row>
    <row r="15" spans="3:13" x14ac:dyDescent="0.2">
      <c r="C15" s="3" t="s">
        <v>363</v>
      </c>
      <c r="D15" s="3" t="s">
        <v>364</v>
      </c>
      <c r="E15" s="3" t="s">
        <v>365</v>
      </c>
      <c r="F15" s="3" t="s">
        <v>366</v>
      </c>
      <c r="G15" s="3" t="s">
        <v>367</v>
      </c>
      <c r="H15" s="3" t="s">
        <v>368</v>
      </c>
      <c r="I15" s="3" t="s">
        <v>369</v>
      </c>
      <c r="J15" s="3" t="s">
        <v>370</v>
      </c>
      <c r="K15" s="3" t="s">
        <v>371</v>
      </c>
      <c r="L15" s="3" t="s">
        <v>372</v>
      </c>
      <c r="M15" s="3" t="s">
        <v>373</v>
      </c>
    </row>
    <row r="16" spans="3:13" x14ac:dyDescent="0.2">
      <c r="C16" s="3" t="s">
        <v>374</v>
      </c>
      <c r="D16" s="3" t="s">
        <v>375</v>
      </c>
      <c r="E16" s="3" t="s">
        <v>376</v>
      </c>
      <c r="F16" s="3" t="s">
        <v>377</v>
      </c>
      <c r="G16" s="3" t="s">
        <v>378</v>
      </c>
      <c r="H16" s="3" t="s">
        <v>379</v>
      </c>
      <c r="I16" s="3" t="s">
        <v>380</v>
      </c>
      <c r="J16" s="3" t="s">
        <v>381</v>
      </c>
      <c r="K16" s="3" t="s">
        <v>382</v>
      </c>
      <c r="L16" s="3" t="s">
        <v>383</v>
      </c>
      <c r="M16" s="3" t="s">
        <v>384</v>
      </c>
    </row>
    <row r="17" spans="3:13" x14ac:dyDescent="0.2">
      <c r="C17" s="3" t="s">
        <v>385</v>
      </c>
      <c r="D17" s="3" t="s">
        <v>386</v>
      </c>
      <c r="E17" s="3" t="s">
        <v>387</v>
      </c>
      <c r="F17" s="3" t="s">
        <v>388</v>
      </c>
      <c r="G17" s="3" t="s">
        <v>389</v>
      </c>
      <c r="H17" s="3" t="s">
        <v>390</v>
      </c>
      <c r="I17" s="3" t="s">
        <v>391</v>
      </c>
      <c r="J17" s="3" t="s">
        <v>391</v>
      </c>
      <c r="K17" s="3" t="s">
        <v>392</v>
      </c>
      <c r="L17" s="3" t="s">
        <v>393</v>
      </c>
      <c r="M17" s="3" t="s">
        <v>394</v>
      </c>
    </row>
    <row r="19" spans="3:13" x14ac:dyDescent="0.2">
      <c r="C19" s="3" t="s">
        <v>395</v>
      </c>
      <c r="D19" s="3" t="s">
        <v>396</v>
      </c>
      <c r="E19" s="3" t="s">
        <v>397</v>
      </c>
      <c r="F19" s="3" t="s">
        <v>398</v>
      </c>
      <c r="G19" s="3" t="s">
        <v>399</v>
      </c>
      <c r="H19" s="3" t="s">
        <v>400</v>
      </c>
      <c r="I19" s="3" t="s">
        <v>401</v>
      </c>
      <c r="J19" s="3" t="s">
        <v>402</v>
      </c>
      <c r="K19" s="3" t="s">
        <v>403</v>
      </c>
      <c r="L19" s="3" t="s">
        <v>404</v>
      </c>
      <c r="M19" s="3" t="s">
        <v>405</v>
      </c>
    </row>
    <row r="20" spans="3:13" x14ac:dyDescent="0.2">
      <c r="C20" s="3" t="s">
        <v>406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407</v>
      </c>
      <c r="D21" s="3" t="s">
        <v>408</v>
      </c>
      <c r="E21" s="3" t="s">
        <v>409</v>
      </c>
      <c r="F21" s="3" t="s">
        <v>410</v>
      </c>
      <c r="G21" s="3" t="s">
        <v>411</v>
      </c>
      <c r="H21" s="3" t="s">
        <v>412</v>
      </c>
      <c r="I21" s="3" t="s">
        <v>413</v>
      </c>
      <c r="J21" s="3" t="s">
        <v>414</v>
      </c>
      <c r="K21" s="3" t="s">
        <v>415</v>
      </c>
      <c r="L21" s="3" t="s">
        <v>416</v>
      </c>
      <c r="M21" s="3" t="s">
        <v>417</v>
      </c>
    </row>
    <row r="22" spans="3:13" x14ac:dyDescent="0.2">
      <c r="C22" s="3" t="s">
        <v>418</v>
      </c>
      <c r="D22" s="3" t="s">
        <v>419</v>
      </c>
      <c r="E22" s="3" t="s">
        <v>420</v>
      </c>
      <c r="F22" s="3" t="s">
        <v>421</v>
      </c>
      <c r="G22" s="3" t="s">
        <v>422</v>
      </c>
      <c r="H22" s="3" t="s">
        <v>423</v>
      </c>
      <c r="I22" s="3" t="s">
        <v>424</v>
      </c>
      <c r="J22" s="3" t="s">
        <v>425</v>
      </c>
      <c r="K22" s="3" t="s">
        <v>426</v>
      </c>
      <c r="L22" s="3" t="s">
        <v>427</v>
      </c>
      <c r="M22" s="3" t="s">
        <v>428</v>
      </c>
    </row>
    <row r="23" spans="3:13" x14ac:dyDescent="0.2">
      <c r="C23" s="3" t="s">
        <v>429</v>
      </c>
      <c r="D23" s="3" t="s">
        <v>430</v>
      </c>
      <c r="E23" s="3" t="s">
        <v>431</v>
      </c>
      <c r="F23" s="3" t="s">
        <v>432</v>
      </c>
      <c r="G23" s="3" t="s">
        <v>433</v>
      </c>
      <c r="H23" s="3" t="s">
        <v>434</v>
      </c>
      <c r="I23" s="3" t="s">
        <v>435</v>
      </c>
      <c r="J23" s="3" t="s">
        <v>436</v>
      </c>
      <c r="K23" s="3" t="s">
        <v>437</v>
      </c>
      <c r="L23" s="3" t="s">
        <v>438</v>
      </c>
      <c r="M23" s="3" t="s">
        <v>439</v>
      </c>
    </row>
    <row r="24" spans="3:13" x14ac:dyDescent="0.2">
      <c r="C24" s="3" t="s">
        <v>440</v>
      </c>
      <c r="D24" s="3" t="s">
        <v>441</v>
      </c>
      <c r="E24" s="3" t="s">
        <v>442</v>
      </c>
      <c r="F24" s="3" t="s">
        <v>443</v>
      </c>
      <c r="G24" s="3" t="s">
        <v>444</v>
      </c>
      <c r="H24" s="3" t="s">
        <v>445</v>
      </c>
      <c r="I24" s="3" t="s">
        <v>446</v>
      </c>
      <c r="J24" s="3" t="s">
        <v>447</v>
      </c>
      <c r="K24" s="3" t="s">
        <v>448</v>
      </c>
      <c r="L24" s="3" t="s">
        <v>449</v>
      </c>
      <c r="M24" s="3" t="s">
        <v>450</v>
      </c>
    </row>
    <row r="26" spans="3:13" x14ac:dyDescent="0.2">
      <c r="C26" s="3" t="s">
        <v>451</v>
      </c>
      <c r="D26" s="3" t="s">
        <v>452</v>
      </c>
      <c r="E26" s="3" t="s">
        <v>453</v>
      </c>
      <c r="F26" s="3" t="s">
        <v>454</v>
      </c>
      <c r="G26" s="3" t="s">
        <v>455</v>
      </c>
      <c r="H26" s="3" t="s">
        <v>456</v>
      </c>
      <c r="I26" s="3" t="s">
        <v>457</v>
      </c>
      <c r="J26" s="3" t="s">
        <v>458</v>
      </c>
      <c r="K26" s="3" t="s">
        <v>459</v>
      </c>
      <c r="L26" s="3" t="s">
        <v>460</v>
      </c>
      <c r="M26" s="3" t="s">
        <v>461</v>
      </c>
    </row>
    <row r="27" spans="3:13" x14ac:dyDescent="0.2">
      <c r="C27" s="3" t="s">
        <v>462</v>
      </c>
      <c r="D27" s="3" t="s">
        <v>463</v>
      </c>
      <c r="E27" s="3" t="s">
        <v>464</v>
      </c>
      <c r="F27" s="3" t="s">
        <v>465</v>
      </c>
      <c r="G27" s="3" t="s">
        <v>466</v>
      </c>
      <c r="H27" s="3" t="s">
        <v>467</v>
      </c>
      <c r="I27" s="3" t="s">
        <v>468</v>
      </c>
      <c r="J27" s="3" t="s">
        <v>469</v>
      </c>
      <c r="K27" s="3" t="s">
        <v>470</v>
      </c>
      <c r="L27" s="3" t="s">
        <v>471</v>
      </c>
      <c r="M27" s="3" t="s">
        <v>472</v>
      </c>
    </row>
    <row r="28" spans="3:13" x14ac:dyDescent="0.2">
      <c r="C28" s="3" t="s">
        <v>473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474</v>
      </c>
      <c r="D29" s="3" t="s">
        <v>475</v>
      </c>
      <c r="E29" s="3" t="s">
        <v>476</v>
      </c>
      <c r="F29" s="3" t="s">
        <v>477</v>
      </c>
      <c r="G29" s="3" t="s">
        <v>478</v>
      </c>
      <c r="H29" s="3" t="s">
        <v>479</v>
      </c>
      <c r="I29" s="3" t="s">
        <v>480</v>
      </c>
      <c r="J29" s="3" t="s">
        <v>481</v>
      </c>
      <c r="K29" s="3" t="s">
        <v>482</v>
      </c>
      <c r="L29" s="3" t="s">
        <v>483</v>
      </c>
      <c r="M29" s="3" t="s">
        <v>484</v>
      </c>
    </row>
    <row r="30" spans="3:13" x14ac:dyDescent="0.2">
      <c r="C30" s="3" t="s">
        <v>485</v>
      </c>
      <c r="D30" s="3" t="s">
        <v>486</v>
      </c>
      <c r="E30" s="3" t="s">
        <v>487</v>
      </c>
      <c r="F30" s="3" t="s">
        <v>488</v>
      </c>
      <c r="G30" s="3" t="s">
        <v>489</v>
      </c>
      <c r="H30" s="3" t="s">
        <v>490</v>
      </c>
      <c r="I30" s="3" t="s">
        <v>491</v>
      </c>
      <c r="J30" s="3" t="s">
        <v>492</v>
      </c>
      <c r="K30" s="3" t="s">
        <v>493</v>
      </c>
      <c r="L30" s="3" t="s">
        <v>494</v>
      </c>
      <c r="M30" s="3" t="s">
        <v>495</v>
      </c>
    </row>
    <row r="32" spans="3:13" x14ac:dyDescent="0.2">
      <c r="C32" s="3" t="s">
        <v>496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497</v>
      </c>
      <c r="D33" s="3" t="s">
        <v>486</v>
      </c>
      <c r="E33" s="3" t="s">
        <v>487</v>
      </c>
      <c r="F33" s="3" t="s">
        <v>488</v>
      </c>
      <c r="G33" s="3" t="s">
        <v>489</v>
      </c>
      <c r="H33" s="3" t="s">
        <v>490</v>
      </c>
      <c r="I33" s="3" t="s">
        <v>491</v>
      </c>
      <c r="J33" s="3" t="s">
        <v>492</v>
      </c>
      <c r="K33" s="3" t="s">
        <v>493</v>
      </c>
      <c r="L33" s="3" t="s">
        <v>494</v>
      </c>
      <c r="M33" s="3" t="s">
        <v>495</v>
      </c>
    </row>
    <row r="35" spans="3:13" x14ac:dyDescent="0.2">
      <c r="C35" s="3" t="s">
        <v>498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499</v>
      </c>
      <c r="D36" s="3" t="s">
        <v>486</v>
      </c>
      <c r="E36" s="3" t="s">
        <v>487</v>
      </c>
      <c r="F36" s="3" t="s">
        <v>488</v>
      </c>
      <c r="G36" s="3" t="s">
        <v>489</v>
      </c>
      <c r="H36" s="3" t="s">
        <v>490</v>
      </c>
      <c r="I36" s="3" t="s">
        <v>491</v>
      </c>
      <c r="J36" s="3" t="s">
        <v>492</v>
      </c>
      <c r="K36" s="3" t="s">
        <v>493</v>
      </c>
      <c r="L36" s="3" t="s">
        <v>494</v>
      </c>
      <c r="M36" s="3" t="s">
        <v>495</v>
      </c>
    </row>
    <row r="38" spans="3:13" x14ac:dyDescent="0.2">
      <c r="C38" s="3" t="s">
        <v>500</v>
      </c>
      <c r="D38" s="3">
        <v>1.48</v>
      </c>
      <c r="E38" s="3">
        <v>2.78</v>
      </c>
      <c r="F38" s="3">
        <v>3.14</v>
      </c>
      <c r="G38" s="3">
        <v>3.51</v>
      </c>
      <c r="H38" s="3">
        <v>3.48</v>
      </c>
      <c r="I38" s="3">
        <v>4.0199999999999996</v>
      </c>
      <c r="J38" s="3">
        <v>4.63</v>
      </c>
      <c r="K38" s="3">
        <v>4.2699999999999996</v>
      </c>
      <c r="L38" s="3">
        <v>5.5</v>
      </c>
      <c r="M38" s="3">
        <v>6.13</v>
      </c>
    </row>
    <row r="39" spans="3:13" x14ac:dyDescent="0.2">
      <c r="C39" s="3" t="s">
        <v>501</v>
      </c>
      <c r="D39" s="3">
        <v>1.44</v>
      </c>
      <c r="E39" s="3">
        <v>2.69</v>
      </c>
      <c r="F39" s="3">
        <v>3.04</v>
      </c>
      <c r="G39" s="3">
        <v>3.42</v>
      </c>
      <c r="H39" s="3">
        <v>3.41</v>
      </c>
      <c r="I39" s="3">
        <v>3.95</v>
      </c>
      <c r="J39" s="3">
        <v>4.55</v>
      </c>
      <c r="K39" s="3">
        <v>4.2</v>
      </c>
      <c r="L39" s="3">
        <v>5.41</v>
      </c>
      <c r="M39" s="3">
        <v>6.04</v>
      </c>
    </row>
    <row r="40" spans="3:13" x14ac:dyDescent="0.2">
      <c r="C40" s="3" t="s">
        <v>502</v>
      </c>
      <c r="D40" s="3" t="s">
        <v>503</v>
      </c>
      <c r="E40" s="3" t="s">
        <v>504</v>
      </c>
      <c r="F40" s="3" t="s">
        <v>505</v>
      </c>
      <c r="G40" s="3" t="s">
        <v>506</v>
      </c>
      <c r="H40" s="3" t="s">
        <v>507</v>
      </c>
      <c r="I40" s="3" t="s">
        <v>508</v>
      </c>
      <c r="J40" s="3" t="s">
        <v>509</v>
      </c>
      <c r="K40" s="3" t="s">
        <v>510</v>
      </c>
      <c r="L40" s="3" t="s">
        <v>511</v>
      </c>
      <c r="M40" s="3" t="s">
        <v>512</v>
      </c>
    </row>
    <row r="41" spans="3:13" x14ac:dyDescent="0.2">
      <c r="C41" s="3" t="s">
        <v>513</v>
      </c>
      <c r="D41" s="3" t="s">
        <v>514</v>
      </c>
      <c r="E41" s="3" t="s">
        <v>515</v>
      </c>
      <c r="F41" s="3" t="s">
        <v>516</v>
      </c>
      <c r="G41" s="3" t="s">
        <v>517</v>
      </c>
      <c r="H41" s="3" t="s">
        <v>518</v>
      </c>
      <c r="I41" s="3" t="s">
        <v>519</v>
      </c>
      <c r="J41" s="3" t="s">
        <v>520</v>
      </c>
      <c r="K41" s="3" t="s">
        <v>521</v>
      </c>
      <c r="L41" s="3" t="s">
        <v>522</v>
      </c>
      <c r="M41" s="3" t="s">
        <v>523</v>
      </c>
    </row>
    <row r="43" spans="3:13" x14ac:dyDescent="0.2">
      <c r="C43" s="3" t="s">
        <v>524</v>
      </c>
      <c r="D43" s="3" t="s">
        <v>525</v>
      </c>
      <c r="E43" s="3" t="s">
        <v>526</v>
      </c>
      <c r="F43" s="3" t="s">
        <v>527</v>
      </c>
      <c r="G43" s="3" t="s">
        <v>528</v>
      </c>
      <c r="H43" s="3" t="s">
        <v>529</v>
      </c>
      <c r="I43" s="3" t="s">
        <v>530</v>
      </c>
      <c r="J43" s="3" t="s">
        <v>531</v>
      </c>
      <c r="K43" s="3" t="s">
        <v>532</v>
      </c>
      <c r="L43" s="3" t="s">
        <v>533</v>
      </c>
      <c r="M43" s="3" t="s">
        <v>534</v>
      </c>
    </row>
    <row r="44" spans="3:13" x14ac:dyDescent="0.2">
      <c r="C44" s="3" t="s">
        <v>535</v>
      </c>
      <c r="D44" s="3" t="s">
        <v>536</v>
      </c>
      <c r="E44" s="3" t="s">
        <v>537</v>
      </c>
      <c r="F44" s="3" t="s">
        <v>538</v>
      </c>
      <c r="G44" s="3" t="s">
        <v>539</v>
      </c>
      <c r="H44" s="3" t="s">
        <v>540</v>
      </c>
      <c r="I44" s="3" t="s">
        <v>541</v>
      </c>
      <c r="J44" s="3" t="s">
        <v>542</v>
      </c>
      <c r="K44" s="3" t="s">
        <v>543</v>
      </c>
      <c r="L44" s="3" t="s">
        <v>544</v>
      </c>
      <c r="M44" s="3" t="s">
        <v>545</v>
      </c>
    </row>
    <row r="46" spans="3:13" x14ac:dyDescent="0.2">
      <c r="C46" s="3" t="s">
        <v>546</v>
      </c>
      <c r="D46" s="3" t="s">
        <v>343</v>
      </c>
      <c r="E46" s="3" t="s">
        <v>344</v>
      </c>
      <c r="F46" s="3" t="s">
        <v>345</v>
      </c>
      <c r="G46" s="3" t="s">
        <v>346</v>
      </c>
      <c r="H46" s="3" t="s">
        <v>347</v>
      </c>
      <c r="I46" s="3" t="s">
        <v>348</v>
      </c>
      <c r="J46" s="3" t="s">
        <v>349</v>
      </c>
      <c r="K46" s="3" t="s">
        <v>350</v>
      </c>
      <c r="L46" s="3" t="s">
        <v>351</v>
      </c>
      <c r="M46" s="3" t="s">
        <v>352</v>
      </c>
    </row>
    <row r="47" spans="3:13" x14ac:dyDescent="0.2">
      <c r="C47" s="3" t="s">
        <v>547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548</v>
      </c>
      <c r="D48" s="3" t="s">
        <v>536</v>
      </c>
      <c r="E48" s="3" t="s">
        <v>537</v>
      </c>
      <c r="F48" s="3" t="s">
        <v>538</v>
      </c>
      <c r="G48" s="3" t="s">
        <v>539</v>
      </c>
      <c r="H48" s="3" t="s">
        <v>540</v>
      </c>
      <c r="I48" s="3" t="s">
        <v>541</v>
      </c>
      <c r="J48" s="3" t="s">
        <v>542</v>
      </c>
      <c r="K48" s="3" t="s">
        <v>543</v>
      </c>
      <c r="L48" s="3" t="s">
        <v>544</v>
      </c>
      <c r="M48" s="3" t="s">
        <v>545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B1A6-9336-4EB8-9B8A-0FD1DAF1752C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549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497</v>
      </c>
      <c r="D12" s="3" t="s">
        <v>486</v>
      </c>
      <c r="E12" s="3" t="s">
        <v>487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494</v>
      </c>
      <c r="M12" s="3" t="s">
        <v>495</v>
      </c>
    </row>
    <row r="13" spans="3:13" x14ac:dyDescent="0.2">
      <c r="C13" s="3" t="s">
        <v>550</v>
      </c>
      <c r="D13" s="3" t="s">
        <v>551</v>
      </c>
      <c r="E13" s="3" t="s">
        <v>552</v>
      </c>
      <c r="F13" s="3" t="s">
        <v>553</v>
      </c>
      <c r="G13" s="3" t="s">
        <v>554</v>
      </c>
      <c r="H13" s="3" t="s">
        <v>555</v>
      </c>
      <c r="I13" s="3" t="s">
        <v>556</v>
      </c>
      <c r="J13" s="3" t="s">
        <v>557</v>
      </c>
      <c r="K13" s="3" t="s">
        <v>558</v>
      </c>
      <c r="L13" s="3" t="s">
        <v>559</v>
      </c>
      <c r="M13" s="3" t="s">
        <v>560</v>
      </c>
    </row>
    <row r="14" spans="3:13" x14ac:dyDescent="0.2">
      <c r="C14" s="3" t="s">
        <v>561</v>
      </c>
      <c r="D14" s="3" t="s">
        <v>562</v>
      </c>
      <c r="E14" s="3" t="s">
        <v>563</v>
      </c>
      <c r="F14" s="3" t="s">
        <v>564</v>
      </c>
      <c r="G14" s="3" t="s">
        <v>565</v>
      </c>
      <c r="H14" s="3" t="s">
        <v>566</v>
      </c>
      <c r="I14" s="3" t="s">
        <v>567</v>
      </c>
      <c r="J14" s="3" t="s">
        <v>568</v>
      </c>
      <c r="K14" s="3" t="s">
        <v>569</v>
      </c>
      <c r="L14" s="3" t="s">
        <v>570</v>
      </c>
      <c r="M14" s="3" t="s">
        <v>571</v>
      </c>
    </row>
    <row r="15" spans="3:13" x14ac:dyDescent="0.2">
      <c r="C15" s="3" t="s">
        <v>572</v>
      </c>
      <c r="D15" s="3" t="s">
        <v>573</v>
      </c>
      <c r="E15" s="3" t="s">
        <v>574</v>
      </c>
      <c r="F15" s="3" t="s">
        <v>575</v>
      </c>
      <c r="G15" s="3" t="s">
        <v>576</v>
      </c>
      <c r="H15" s="3" t="s">
        <v>577</v>
      </c>
      <c r="I15" s="3" t="s">
        <v>578</v>
      </c>
      <c r="J15" s="3" t="s">
        <v>579</v>
      </c>
      <c r="K15" s="3" t="s">
        <v>580</v>
      </c>
      <c r="L15" s="3" t="s">
        <v>581</v>
      </c>
      <c r="M15" s="3" t="s">
        <v>582</v>
      </c>
    </row>
    <row r="16" spans="3:13" x14ac:dyDescent="0.2">
      <c r="C16" s="3" t="s">
        <v>583</v>
      </c>
      <c r="D16" s="3" t="s">
        <v>584</v>
      </c>
      <c r="E16" s="3" t="s">
        <v>585</v>
      </c>
      <c r="F16" s="3" t="s">
        <v>586</v>
      </c>
      <c r="G16" s="3" t="s">
        <v>587</v>
      </c>
      <c r="H16" s="3" t="s">
        <v>588</v>
      </c>
      <c r="I16" s="3" t="s">
        <v>589</v>
      </c>
      <c r="J16" s="3" t="s">
        <v>590</v>
      </c>
      <c r="K16" s="3" t="s">
        <v>591</v>
      </c>
      <c r="L16" s="3" t="s">
        <v>592</v>
      </c>
      <c r="M16" s="3" t="s">
        <v>593</v>
      </c>
    </row>
    <row r="17" spans="3:13" x14ac:dyDescent="0.2">
      <c r="C17" s="3" t="s">
        <v>594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595</v>
      </c>
      <c r="D18" s="3" t="s">
        <v>596</v>
      </c>
      <c r="E18" s="3" t="s">
        <v>597</v>
      </c>
      <c r="F18" s="3" t="s">
        <v>598</v>
      </c>
      <c r="G18" s="3" t="s">
        <v>599</v>
      </c>
      <c r="H18" s="3" t="s">
        <v>600</v>
      </c>
      <c r="I18" s="3" t="s">
        <v>601</v>
      </c>
      <c r="J18" s="3" t="s">
        <v>602</v>
      </c>
      <c r="K18" s="3" t="s">
        <v>603</v>
      </c>
      <c r="L18" s="3" t="s">
        <v>604</v>
      </c>
      <c r="M18" s="3" t="s">
        <v>605</v>
      </c>
    </row>
    <row r="19" spans="3:13" x14ac:dyDescent="0.2">
      <c r="C19" s="3" t="s">
        <v>606</v>
      </c>
      <c r="D19" s="3" t="s">
        <v>607</v>
      </c>
      <c r="E19" s="3" t="s">
        <v>608</v>
      </c>
      <c r="F19" s="3" t="s">
        <v>609</v>
      </c>
      <c r="G19" s="3" t="s">
        <v>610</v>
      </c>
      <c r="H19" s="3" t="s">
        <v>611</v>
      </c>
      <c r="I19" s="3" t="s">
        <v>612</v>
      </c>
      <c r="J19" s="3" t="s">
        <v>613</v>
      </c>
      <c r="K19" s="3" t="s">
        <v>614</v>
      </c>
      <c r="L19" s="3" t="s">
        <v>615</v>
      </c>
      <c r="M19" s="3" t="s">
        <v>616</v>
      </c>
    </row>
    <row r="20" spans="3:13" x14ac:dyDescent="0.2">
      <c r="C20" s="3" t="s">
        <v>617</v>
      </c>
      <c r="D20" s="3" t="s">
        <v>618</v>
      </c>
      <c r="E20" s="3" t="s">
        <v>619</v>
      </c>
      <c r="F20" s="3" t="s">
        <v>620</v>
      </c>
      <c r="G20" s="3" t="s">
        <v>621</v>
      </c>
      <c r="H20" s="3" t="s">
        <v>622</v>
      </c>
      <c r="I20" s="3" t="s">
        <v>623</v>
      </c>
      <c r="J20" s="3" t="s">
        <v>624</v>
      </c>
      <c r="K20" s="3" t="s">
        <v>625</v>
      </c>
      <c r="L20" s="3" t="s">
        <v>626</v>
      </c>
      <c r="M20" s="3" t="s">
        <v>627</v>
      </c>
    </row>
    <row r="22" spans="3:13" x14ac:dyDescent="0.2">
      <c r="C22" s="3" t="s">
        <v>628</v>
      </c>
      <c r="D22" s="3" t="s">
        <v>629</v>
      </c>
      <c r="E22" s="3" t="s">
        <v>630</v>
      </c>
      <c r="F22" s="3" t="s">
        <v>631</v>
      </c>
      <c r="G22" s="3" t="s">
        <v>632</v>
      </c>
      <c r="H22" s="3" t="s">
        <v>633</v>
      </c>
      <c r="I22" s="3" t="s">
        <v>634</v>
      </c>
      <c r="J22" s="3" t="s">
        <v>635</v>
      </c>
      <c r="K22" s="3" t="s">
        <v>636</v>
      </c>
      <c r="L22" s="3" t="s">
        <v>637</v>
      </c>
      <c r="M22" s="3" t="s">
        <v>638</v>
      </c>
    </row>
    <row r="23" spans="3:13" x14ac:dyDescent="0.2">
      <c r="C23" s="3" t="s">
        <v>639</v>
      </c>
      <c r="D23" s="3" t="s">
        <v>640</v>
      </c>
      <c r="E23" s="3" t="s">
        <v>3</v>
      </c>
      <c r="F23" s="3" t="s">
        <v>3</v>
      </c>
      <c r="G23" s="3" t="s">
        <v>641</v>
      </c>
      <c r="H23" s="3" t="s">
        <v>642</v>
      </c>
      <c r="I23" s="3" t="s">
        <v>643</v>
      </c>
      <c r="J23" s="3" t="s">
        <v>644</v>
      </c>
      <c r="K23" s="3" t="s">
        <v>645</v>
      </c>
      <c r="L23" s="3" t="s">
        <v>646</v>
      </c>
      <c r="M23" s="3" t="s">
        <v>647</v>
      </c>
    </row>
    <row r="24" spans="3:13" x14ac:dyDescent="0.2">
      <c r="C24" s="3" t="s">
        <v>648</v>
      </c>
      <c r="D24" s="3" t="s">
        <v>649</v>
      </c>
      <c r="E24" s="3" t="s">
        <v>650</v>
      </c>
      <c r="F24" s="3" t="s">
        <v>651</v>
      </c>
      <c r="G24" s="3" t="s">
        <v>652</v>
      </c>
      <c r="H24" s="3" t="s">
        <v>653</v>
      </c>
      <c r="I24" s="3" t="s">
        <v>654</v>
      </c>
      <c r="J24" s="3" t="s">
        <v>655</v>
      </c>
      <c r="K24" s="3" t="s">
        <v>656</v>
      </c>
      <c r="L24" s="3" t="s">
        <v>657</v>
      </c>
      <c r="M24" s="3" t="s">
        <v>658</v>
      </c>
    </row>
    <row r="25" spans="3:13" x14ac:dyDescent="0.2">
      <c r="C25" s="3" t="s">
        <v>659</v>
      </c>
      <c r="D25" s="3" t="s">
        <v>660</v>
      </c>
      <c r="E25" s="3" t="s">
        <v>661</v>
      </c>
      <c r="F25" s="3" t="s">
        <v>662</v>
      </c>
      <c r="G25" s="3" t="s">
        <v>663</v>
      </c>
      <c r="H25" s="3" t="s">
        <v>664</v>
      </c>
      <c r="I25" s="3" t="s">
        <v>665</v>
      </c>
      <c r="J25" s="3" t="s">
        <v>666</v>
      </c>
      <c r="K25" s="3" t="s">
        <v>667</v>
      </c>
      <c r="L25" s="3" t="s">
        <v>668</v>
      </c>
      <c r="M25" s="3" t="s">
        <v>669</v>
      </c>
    </row>
    <row r="27" spans="3:13" x14ac:dyDescent="0.2">
      <c r="C27" s="3" t="s">
        <v>670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671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672</v>
      </c>
      <c r="D29" s="3" t="s">
        <v>673</v>
      </c>
      <c r="E29" s="3" t="s">
        <v>674</v>
      </c>
      <c r="F29" s="3" t="s">
        <v>675</v>
      </c>
      <c r="G29" s="3" t="s">
        <v>676</v>
      </c>
      <c r="H29" s="3" t="s">
        <v>677</v>
      </c>
      <c r="I29" s="3" t="s">
        <v>678</v>
      </c>
      <c r="J29" s="3" t="s">
        <v>679</v>
      </c>
      <c r="K29" s="3" t="s">
        <v>680</v>
      </c>
      <c r="L29" s="3" t="s">
        <v>681</v>
      </c>
      <c r="M29" s="3" t="s">
        <v>3</v>
      </c>
    </row>
    <row r="30" spans="3:13" x14ac:dyDescent="0.2">
      <c r="C30" s="3" t="s">
        <v>682</v>
      </c>
      <c r="D30" s="3" t="s">
        <v>683</v>
      </c>
      <c r="E30" s="3" t="s">
        <v>684</v>
      </c>
      <c r="F30" s="3" t="s">
        <v>685</v>
      </c>
      <c r="G30" s="3" t="s">
        <v>686</v>
      </c>
      <c r="H30" s="3" t="s">
        <v>687</v>
      </c>
      <c r="I30" s="3" t="s">
        <v>688</v>
      </c>
      <c r="J30" s="3" t="s">
        <v>689</v>
      </c>
      <c r="K30" s="3" t="s">
        <v>690</v>
      </c>
      <c r="L30" s="3" t="s">
        <v>691</v>
      </c>
      <c r="M30" s="3" t="s">
        <v>692</v>
      </c>
    </row>
    <row r="31" spans="3:13" x14ac:dyDescent="0.2">
      <c r="C31" s="3" t="s">
        <v>693</v>
      </c>
      <c r="D31" s="3" t="s">
        <v>694</v>
      </c>
      <c r="E31" s="3" t="s">
        <v>695</v>
      </c>
      <c r="F31" s="3" t="s">
        <v>696</v>
      </c>
      <c r="G31" s="3" t="s">
        <v>697</v>
      </c>
      <c r="H31" s="3" t="s">
        <v>698</v>
      </c>
      <c r="I31" s="3" t="s">
        <v>699</v>
      </c>
      <c r="J31" s="3" t="s">
        <v>700</v>
      </c>
      <c r="K31" s="3" t="s">
        <v>701</v>
      </c>
      <c r="L31" s="3" t="s">
        <v>702</v>
      </c>
      <c r="M31" s="3" t="s">
        <v>703</v>
      </c>
    </row>
    <row r="32" spans="3:13" x14ac:dyDescent="0.2">
      <c r="C32" s="3" t="s">
        <v>704</v>
      </c>
      <c r="D32" s="3" t="s">
        <v>705</v>
      </c>
      <c r="E32" s="3" t="s">
        <v>706</v>
      </c>
      <c r="F32" s="3" t="s">
        <v>707</v>
      </c>
      <c r="G32" s="3" t="s">
        <v>708</v>
      </c>
      <c r="H32" s="3" t="s">
        <v>709</v>
      </c>
      <c r="I32" s="3" t="s">
        <v>710</v>
      </c>
      <c r="J32" s="3" t="s">
        <v>711</v>
      </c>
      <c r="K32" s="3" t="s">
        <v>712</v>
      </c>
      <c r="L32" s="3" t="s">
        <v>713</v>
      </c>
      <c r="M32" s="3" t="s">
        <v>714</v>
      </c>
    </row>
    <row r="33" spans="3:13" x14ac:dyDescent="0.2">
      <c r="C33" s="3" t="s">
        <v>715</v>
      </c>
      <c r="D33" s="3" t="s">
        <v>716</v>
      </c>
      <c r="E33" s="3" t="s">
        <v>717</v>
      </c>
      <c r="F33" s="3" t="s">
        <v>718</v>
      </c>
      <c r="G33" s="3" t="s">
        <v>719</v>
      </c>
      <c r="H33" s="3" t="s">
        <v>720</v>
      </c>
      <c r="I33" s="3" t="s">
        <v>721</v>
      </c>
      <c r="J33" s="3" t="s">
        <v>722</v>
      </c>
      <c r="K33" s="3" t="s">
        <v>723</v>
      </c>
      <c r="L33" s="3" t="s">
        <v>724</v>
      </c>
      <c r="M33" s="3" t="s">
        <v>725</v>
      </c>
    </row>
    <row r="35" spans="3:13" x14ac:dyDescent="0.2">
      <c r="C35" s="3" t="s">
        <v>726</v>
      </c>
      <c r="D35" s="3" t="s">
        <v>727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728</v>
      </c>
    </row>
    <row r="36" spans="3:13" x14ac:dyDescent="0.2">
      <c r="C36" s="3" t="s">
        <v>729</v>
      </c>
      <c r="D36" s="3" t="s">
        <v>730</v>
      </c>
      <c r="E36" s="3" t="s">
        <v>731</v>
      </c>
      <c r="F36" s="3" t="s">
        <v>732</v>
      </c>
      <c r="G36" s="3" t="s">
        <v>733</v>
      </c>
      <c r="H36" s="3" t="s">
        <v>734</v>
      </c>
      <c r="I36" s="3" t="s">
        <v>735</v>
      </c>
      <c r="J36" s="3" t="s">
        <v>736</v>
      </c>
      <c r="K36" s="3" t="s">
        <v>737</v>
      </c>
      <c r="L36" s="3" t="s">
        <v>738</v>
      </c>
      <c r="M36" s="3" t="s">
        <v>739</v>
      </c>
    </row>
    <row r="37" spans="3:13" x14ac:dyDescent="0.2">
      <c r="C37" s="3" t="s">
        <v>740</v>
      </c>
      <c r="D37" s="3" t="s">
        <v>741</v>
      </c>
      <c r="E37" s="3" t="s">
        <v>742</v>
      </c>
      <c r="F37" s="3" t="s">
        <v>743</v>
      </c>
      <c r="G37" s="3" t="s">
        <v>744</v>
      </c>
      <c r="H37" s="3" t="s">
        <v>745</v>
      </c>
      <c r="I37" s="3" t="s">
        <v>746</v>
      </c>
      <c r="J37" s="3" t="s">
        <v>747</v>
      </c>
      <c r="K37" s="3" t="s">
        <v>748</v>
      </c>
      <c r="L37" s="3" t="s">
        <v>749</v>
      </c>
      <c r="M37" s="3" t="s">
        <v>750</v>
      </c>
    </row>
    <row r="38" spans="3:13" x14ac:dyDescent="0.2">
      <c r="C38" s="3" t="s">
        <v>751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728</v>
      </c>
      <c r="M38" s="3" t="s">
        <v>752</v>
      </c>
    </row>
    <row r="40" spans="3:13" x14ac:dyDescent="0.2">
      <c r="C40" s="3" t="s">
        <v>753</v>
      </c>
      <c r="D40" s="3" t="s">
        <v>754</v>
      </c>
      <c r="E40" s="3" t="s">
        <v>755</v>
      </c>
      <c r="F40" s="3" t="s">
        <v>756</v>
      </c>
      <c r="G40" s="3" t="s">
        <v>757</v>
      </c>
      <c r="H40" s="3" t="s">
        <v>758</v>
      </c>
      <c r="I40" s="3" t="s">
        <v>759</v>
      </c>
      <c r="J40" s="3" t="s">
        <v>760</v>
      </c>
      <c r="K40" s="3" t="s">
        <v>761</v>
      </c>
      <c r="L40" s="3" t="s">
        <v>762</v>
      </c>
      <c r="M40" s="3" t="s">
        <v>763</v>
      </c>
    </row>
    <row r="41" spans="3:13" x14ac:dyDescent="0.2">
      <c r="C41" s="3" t="s">
        <v>764</v>
      </c>
      <c r="D41" s="3" t="s">
        <v>765</v>
      </c>
      <c r="E41" s="3" t="s">
        <v>766</v>
      </c>
      <c r="F41" s="3" t="s">
        <v>767</v>
      </c>
      <c r="G41" s="3" t="s">
        <v>768</v>
      </c>
      <c r="H41" s="3" t="s">
        <v>769</v>
      </c>
      <c r="I41" s="3" t="s">
        <v>770</v>
      </c>
      <c r="J41" s="3" t="s">
        <v>771</v>
      </c>
      <c r="K41" s="3" t="s">
        <v>772</v>
      </c>
      <c r="L41" s="3" t="s">
        <v>773</v>
      </c>
      <c r="M41" s="3" t="s">
        <v>774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650B-9C58-4353-B50D-4C0028C9C2C4}">
  <dimension ref="C1:M32"/>
  <sheetViews>
    <sheetView workbookViewId="0">
      <selection activeCell="D36" sqref="D3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775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776</v>
      </c>
      <c r="D12" s="3">
        <v>36.15</v>
      </c>
      <c r="E12" s="3">
        <v>37.840000000000003</v>
      </c>
      <c r="F12" s="3">
        <v>48.35</v>
      </c>
      <c r="G12" s="3">
        <v>62.49</v>
      </c>
      <c r="H12" s="3">
        <v>64.7</v>
      </c>
      <c r="I12" s="3">
        <v>83.28</v>
      </c>
      <c r="J12" s="3">
        <v>104.76</v>
      </c>
      <c r="K12" s="3">
        <v>90.38</v>
      </c>
      <c r="L12" s="3">
        <v>107.59</v>
      </c>
      <c r="M12" s="3">
        <v>103.99</v>
      </c>
    </row>
    <row r="13" spans="3:13" ht="12.75" x14ac:dyDescent="0.2">
      <c r="C13" s="3" t="s">
        <v>777</v>
      </c>
      <c r="D13" s="3" t="s">
        <v>778</v>
      </c>
      <c r="E13" s="3" t="s">
        <v>779</v>
      </c>
      <c r="F13" s="3" t="s">
        <v>780</v>
      </c>
      <c r="G13" s="3" t="s">
        <v>781</v>
      </c>
      <c r="H13" s="3" t="s">
        <v>782</v>
      </c>
      <c r="I13" s="3" t="s">
        <v>783</v>
      </c>
      <c r="J13" s="3" t="s">
        <v>784</v>
      </c>
      <c r="K13" s="3" t="s">
        <v>785</v>
      </c>
      <c r="L13" s="3" t="s">
        <v>786</v>
      </c>
      <c r="M13" s="3" t="s">
        <v>787</v>
      </c>
    </row>
    <row r="14" spans="3:13" ht="12.75" x14ac:dyDescent="0.2"/>
    <row r="15" spans="3:13" ht="12.75" x14ac:dyDescent="0.2">
      <c r="C15" s="3" t="s">
        <v>788</v>
      </c>
      <c r="D15" s="3" t="s">
        <v>789</v>
      </c>
      <c r="E15" s="3" t="s">
        <v>790</v>
      </c>
      <c r="F15" s="3" t="s">
        <v>791</v>
      </c>
      <c r="G15" s="3" t="s">
        <v>792</v>
      </c>
      <c r="H15" s="3" t="s">
        <v>793</v>
      </c>
      <c r="I15" s="3" t="s">
        <v>794</v>
      </c>
      <c r="J15" s="3" t="s">
        <v>795</v>
      </c>
      <c r="K15" s="3" t="s">
        <v>796</v>
      </c>
      <c r="L15" s="3" t="s">
        <v>797</v>
      </c>
      <c r="M15" s="3" t="s">
        <v>798</v>
      </c>
    </row>
    <row r="16" spans="3:13" ht="12.75" x14ac:dyDescent="0.2">
      <c r="C16" s="3" t="s">
        <v>799</v>
      </c>
      <c r="D16" s="3" t="s">
        <v>789</v>
      </c>
      <c r="E16" s="3" t="s">
        <v>790</v>
      </c>
      <c r="F16" s="3" t="s">
        <v>791</v>
      </c>
      <c r="G16" s="3" t="s">
        <v>792</v>
      </c>
      <c r="H16" s="3" t="s">
        <v>793</v>
      </c>
      <c r="I16" s="3" t="s">
        <v>794</v>
      </c>
      <c r="J16" s="3" t="s">
        <v>795</v>
      </c>
      <c r="K16" s="3" t="s">
        <v>796</v>
      </c>
      <c r="L16" s="3" t="s">
        <v>797</v>
      </c>
      <c r="M16" s="3" t="s">
        <v>798</v>
      </c>
    </row>
    <row r="17" spans="3:13" ht="12.75" x14ac:dyDescent="0.2">
      <c r="C17" s="3" t="s">
        <v>800</v>
      </c>
      <c r="D17" s="3" t="s">
        <v>801</v>
      </c>
      <c r="E17" s="3" t="s">
        <v>802</v>
      </c>
      <c r="F17" s="3" t="s">
        <v>803</v>
      </c>
      <c r="G17" s="3" t="s">
        <v>804</v>
      </c>
      <c r="H17" s="3" t="s">
        <v>805</v>
      </c>
      <c r="I17" s="3" t="s">
        <v>806</v>
      </c>
      <c r="J17" s="3" t="s">
        <v>807</v>
      </c>
      <c r="K17" s="3" t="s">
        <v>808</v>
      </c>
      <c r="L17" s="3" t="s">
        <v>809</v>
      </c>
      <c r="M17" s="3" t="s">
        <v>810</v>
      </c>
    </row>
    <row r="18" spans="3:13" ht="12.75" x14ac:dyDescent="0.2">
      <c r="C18" s="3" t="s">
        <v>811</v>
      </c>
      <c r="D18" s="3" t="s">
        <v>812</v>
      </c>
      <c r="E18" s="3" t="s">
        <v>813</v>
      </c>
      <c r="F18" s="3" t="s">
        <v>814</v>
      </c>
      <c r="G18" s="3" t="s">
        <v>815</v>
      </c>
      <c r="H18" s="3" t="s">
        <v>816</v>
      </c>
      <c r="I18" s="3" t="s">
        <v>817</v>
      </c>
      <c r="J18" s="3" t="s">
        <v>818</v>
      </c>
      <c r="K18" s="3" t="s">
        <v>819</v>
      </c>
      <c r="L18" s="3" t="s">
        <v>820</v>
      </c>
      <c r="M18" s="3" t="s">
        <v>821</v>
      </c>
    </row>
    <row r="19" spans="3:13" ht="12.75" x14ac:dyDescent="0.2">
      <c r="C19" s="3" t="s">
        <v>822</v>
      </c>
      <c r="D19" s="3" t="s">
        <v>823</v>
      </c>
      <c r="E19" s="3" t="s">
        <v>824</v>
      </c>
      <c r="F19" s="3" t="s">
        <v>825</v>
      </c>
      <c r="G19" s="3" t="s">
        <v>826</v>
      </c>
      <c r="H19" s="3" t="s">
        <v>808</v>
      </c>
      <c r="I19" s="3" t="s">
        <v>827</v>
      </c>
      <c r="J19" s="3" t="s">
        <v>828</v>
      </c>
      <c r="K19" s="3" t="s">
        <v>816</v>
      </c>
      <c r="L19" s="3" t="s">
        <v>829</v>
      </c>
      <c r="M19" s="3" t="s">
        <v>830</v>
      </c>
    </row>
    <row r="20" spans="3:13" ht="12.75" x14ac:dyDescent="0.2">
      <c r="C20" s="3" t="s">
        <v>831</v>
      </c>
      <c r="D20" s="3" t="s">
        <v>832</v>
      </c>
      <c r="E20" s="3" t="s">
        <v>806</v>
      </c>
      <c r="F20" s="3" t="s">
        <v>833</v>
      </c>
      <c r="G20" s="3" t="s">
        <v>834</v>
      </c>
      <c r="H20" s="3" t="s">
        <v>835</v>
      </c>
      <c r="I20" s="3" t="s">
        <v>836</v>
      </c>
      <c r="J20" s="3" t="s">
        <v>837</v>
      </c>
      <c r="K20" s="3" t="s">
        <v>817</v>
      </c>
      <c r="L20" s="3" t="s">
        <v>838</v>
      </c>
      <c r="M20" s="3" t="s">
        <v>839</v>
      </c>
    </row>
    <row r="21" spans="3:13" ht="12.75" x14ac:dyDescent="0.2">
      <c r="C21" s="3" t="s">
        <v>840</v>
      </c>
      <c r="D21" s="3" t="s">
        <v>841</v>
      </c>
      <c r="E21" s="3" t="s">
        <v>842</v>
      </c>
      <c r="F21" s="3" t="s">
        <v>843</v>
      </c>
      <c r="G21" s="3" t="s">
        <v>844</v>
      </c>
      <c r="H21" s="3" t="s">
        <v>845</v>
      </c>
      <c r="I21" s="3" t="s">
        <v>846</v>
      </c>
      <c r="J21" s="3" t="s">
        <v>847</v>
      </c>
      <c r="K21" s="3" t="s">
        <v>848</v>
      </c>
      <c r="L21" s="3" t="s">
        <v>849</v>
      </c>
      <c r="M21" s="3" t="s">
        <v>844</v>
      </c>
    </row>
    <row r="22" spans="3:13" ht="12.75" x14ac:dyDescent="0.2">
      <c r="C22" s="3" t="s">
        <v>850</v>
      </c>
      <c r="D22" s="3" t="s">
        <v>851</v>
      </c>
      <c r="E22" s="3" t="s">
        <v>852</v>
      </c>
      <c r="F22" s="3" t="s">
        <v>853</v>
      </c>
      <c r="G22" s="3" t="s">
        <v>842</v>
      </c>
      <c r="H22" s="3" t="s">
        <v>842</v>
      </c>
      <c r="I22" s="3" t="s">
        <v>854</v>
      </c>
      <c r="J22" s="3" t="s">
        <v>844</v>
      </c>
      <c r="K22" s="3" t="s">
        <v>854</v>
      </c>
      <c r="L22" s="3" t="s">
        <v>845</v>
      </c>
      <c r="M22" s="3" t="s">
        <v>854</v>
      </c>
    </row>
    <row r="23" spans="3:13" ht="12.75" x14ac:dyDescent="0.2"/>
    <row r="24" spans="3:13" ht="12.75" x14ac:dyDescent="0.2">
      <c r="C24" s="3" t="s">
        <v>855</v>
      </c>
      <c r="D24" s="3" t="s">
        <v>856</v>
      </c>
      <c r="E24" s="3" t="s">
        <v>857</v>
      </c>
      <c r="F24" s="3" t="s">
        <v>858</v>
      </c>
      <c r="G24" s="3" t="s">
        <v>859</v>
      </c>
      <c r="H24" s="3" t="s">
        <v>860</v>
      </c>
      <c r="I24" s="3" t="s">
        <v>861</v>
      </c>
      <c r="J24" s="3" t="s">
        <v>862</v>
      </c>
      <c r="K24" s="3" t="s">
        <v>863</v>
      </c>
      <c r="L24" s="3" t="s">
        <v>864</v>
      </c>
      <c r="M24" s="3" t="s">
        <v>865</v>
      </c>
    </row>
    <row r="25" spans="3:13" ht="12.75" x14ac:dyDescent="0.2">
      <c r="C25" s="3" t="s">
        <v>866</v>
      </c>
      <c r="D25" s="3" t="s">
        <v>867</v>
      </c>
      <c r="E25" s="3" t="s">
        <v>868</v>
      </c>
      <c r="F25" s="3" t="s">
        <v>844</v>
      </c>
      <c r="G25" s="3" t="s">
        <v>869</v>
      </c>
      <c r="H25" s="3" t="s">
        <v>846</v>
      </c>
      <c r="I25" s="3" t="s">
        <v>870</v>
      </c>
      <c r="J25" s="3" t="s">
        <v>871</v>
      </c>
      <c r="K25" s="3" t="s">
        <v>872</v>
      </c>
      <c r="L25" s="3" t="s">
        <v>873</v>
      </c>
      <c r="M25" s="3" t="s">
        <v>870</v>
      </c>
    </row>
    <row r="26" spans="3:13" ht="12.75" x14ac:dyDescent="0.2">
      <c r="C26" s="3" t="s">
        <v>874</v>
      </c>
      <c r="D26" s="3" t="s">
        <v>875</v>
      </c>
      <c r="E26" s="3" t="s">
        <v>876</v>
      </c>
      <c r="F26" s="3" t="s">
        <v>877</v>
      </c>
      <c r="G26" s="3" t="s">
        <v>809</v>
      </c>
      <c r="H26" s="3" t="s">
        <v>821</v>
      </c>
      <c r="I26" s="3" t="s">
        <v>833</v>
      </c>
      <c r="J26" s="3" t="s">
        <v>834</v>
      </c>
      <c r="K26" s="3" t="s">
        <v>878</v>
      </c>
      <c r="L26" s="3" t="s">
        <v>878</v>
      </c>
      <c r="M26" s="3" t="s">
        <v>816</v>
      </c>
    </row>
    <row r="27" spans="3:13" ht="12.75" x14ac:dyDescent="0.2">
      <c r="C27" s="3" t="s">
        <v>879</v>
      </c>
      <c r="D27" s="3" t="s">
        <v>880</v>
      </c>
      <c r="E27" s="3" t="s">
        <v>881</v>
      </c>
      <c r="F27" s="3" t="s">
        <v>851</v>
      </c>
      <c r="G27" s="3" t="s">
        <v>882</v>
      </c>
      <c r="H27" s="3" t="s">
        <v>882</v>
      </c>
      <c r="I27" s="3" t="s">
        <v>843</v>
      </c>
      <c r="J27" s="3" t="s">
        <v>845</v>
      </c>
      <c r="K27" s="3" t="s">
        <v>842</v>
      </c>
      <c r="L27" s="3" t="s">
        <v>854</v>
      </c>
      <c r="M27" s="3" t="s">
        <v>842</v>
      </c>
    </row>
    <row r="28" spans="3:13" ht="12.75" x14ac:dyDescent="0.2"/>
    <row r="29" spans="3:13" ht="12.75" x14ac:dyDescent="0.2">
      <c r="C29" s="3" t="s">
        <v>883</v>
      </c>
      <c r="D29" s="3">
        <v>5.7</v>
      </c>
      <c r="E29" s="3">
        <v>8.5</v>
      </c>
      <c r="F29" s="3">
        <v>9</v>
      </c>
      <c r="G29" s="3">
        <v>10.6</v>
      </c>
      <c r="H29" s="3">
        <v>10.8</v>
      </c>
      <c r="I29" s="3">
        <v>10.7</v>
      </c>
      <c r="J29" s="3">
        <v>11.3</v>
      </c>
      <c r="K29" s="3">
        <v>9.6</v>
      </c>
      <c r="L29" s="3">
        <v>9.6</v>
      </c>
      <c r="M29" s="3">
        <v>10.199999999999999</v>
      </c>
    </row>
    <row r="30" spans="3:13" ht="12.75" x14ac:dyDescent="0.2">
      <c r="C30" s="3" t="s">
        <v>884</v>
      </c>
      <c r="D30" s="3">
        <v>6</v>
      </c>
      <c r="E30" s="3">
        <v>8</v>
      </c>
      <c r="F30" s="3">
        <v>7</v>
      </c>
      <c r="G30" s="3">
        <v>8</v>
      </c>
      <c r="H30" s="3">
        <v>5</v>
      </c>
      <c r="I30" s="3">
        <v>8</v>
      </c>
      <c r="J30" s="3">
        <v>7</v>
      </c>
      <c r="K30" s="3">
        <v>6</v>
      </c>
      <c r="L30" s="3">
        <v>7</v>
      </c>
      <c r="M30" s="3">
        <v>8</v>
      </c>
    </row>
    <row r="31" spans="3:13" ht="12.75" x14ac:dyDescent="0.2">
      <c r="C31" s="3" t="s">
        <v>885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886</v>
      </c>
      <c r="D32" s="3" t="s">
        <v>887</v>
      </c>
      <c r="E32" s="3" t="s">
        <v>887</v>
      </c>
      <c r="F32" s="3" t="s">
        <v>887</v>
      </c>
      <c r="G32" s="3" t="s">
        <v>887</v>
      </c>
      <c r="H32" s="3" t="s">
        <v>887</v>
      </c>
      <c r="I32" s="3" t="s">
        <v>887</v>
      </c>
      <c r="J32" s="3" t="s">
        <v>887</v>
      </c>
      <c r="K32" s="3" t="s">
        <v>887</v>
      </c>
      <c r="L32" s="3" t="s">
        <v>887</v>
      </c>
      <c r="M32" s="3" t="s">
        <v>887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274B-FD8E-4D6F-9E83-82A7A30B9C25}">
  <dimension ref="A3:BJ22"/>
  <sheetViews>
    <sheetView showGridLines="0" tabSelected="1" topLeftCell="AC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888</v>
      </c>
      <c r="C3" s="37"/>
      <c r="D3" s="37"/>
      <c r="E3" s="37"/>
      <c r="F3" s="37"/>
      <c r="H3" s="37" t="s">
        <v>889</v>
      </c>
      <c r="I3" s="37"/>
      <c r="J3" s="37"/>
      <c r="K3" s="37"/>
      <c r="L3" s="37"/>
      <c r="N3" s="38" t="s">
        <v>890</v>
      </c>
      <c r="O3" s="38"/>
      <c r="P3" s="38"/>
      <c r="Q3" s="38"/>
      <c r="R3" s="38"/>
      <c r="S3" s="38"/>
      <c r="T3" s="38"/>
      <c r="V3" s="37" t="s">
        <v>891</v>
      </c>
      <c r="W3" s="37"/>
      <c r="X3" s="37"/>
      <c r="Y3" s="37"/>
      <c r="AA3" s="37" t="s">
        <v>892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893</v>
      </c>
      <c r="C4" s="9" t="s">
        <v>894</v>
      </c>
      <c r="D4" s="8" t="s">
        <v>895</v>
      </c>
      <c r="E4" s="9" t="s">
        <v>896</v>
      </c>
      <c r="F4" s="8" t="s">
        <v>897</v>
      </c>
      <c r="H4" s="10" t="s">
        <v>898</v>
      </c>
      <c r="I4" s="11" t="s">
        <v>899</v>
      </c>
      <c r="J4" s="10" t="s">
        <v>900</v>
      </c>
      <c r="K4" s="11" t="s">
        <v>901</v>
      </c>
      <c r="L4" s="10" t="s">
        <v>902</v>
      </c>
      <c r="N4" s="12" t="s">
        <v>903</v>
      </c>
      <c r="O4" s="13" t="s">
        <v>904</v>
      </c>
      <c r="P4" s="12" t="s">
        <v>905</v>
      </c>
      <c r="Q4" s="13" t="s">
        <v>906</v>
      </c>
      <c r="R4" s="12" t="s">
        <v>907</v>
      </c>
      <c r="S4" s="13" t="s">
        <v>908</v>
      </c>
      <c r="T4" s="12" t="s">
        <v>909</v>
      </c>
      <c r="V4" s="13" t="s">
        <v>910</v>
      </c>
      <c r="W4" s="12" t="s">
        <v>911</v>
      </c>
      <c r="X4" s="13" t="s">
        <v>912</v>
      </c>
      <c r="Y4" s="12" t="s">
        <v>913</v>
      </c>
      <c r="AA4" s="14" t="s">
        <v>524</v>
      </c>
      <c r="AB4" s="15" t="s">
        <v>800</v>
      </c>
      <c r="AC4" s="14" t="s">
        <v>811</v>
      </c>
      <c r="AD4" s="15" t="s">
        <v>831</v>
      </c>
      <c r="AE4" s="14" t="s">
        <v>840</v>
      </c>
      <c r="AF4" s="15" t="s">
        <v>850</v>
      </c>
      <c r="AG4" s="14" t="s">
        <v>855</v>
      </c>
      <c r="AH4" s="15" t="s">
        <v>866</v>
      </c>
      <c r="AI4" s="14" t="s">
        <v>885</v>
      </c>
      <c r="AJ4" s="16"/>
      <c r="AK4" s="15" t="s">
        <v>883</v>
      </c>
      <c r="AL4" s="14" t="s">
        <v>884</v>
      </c>
    </row>
    <row r="5" spans="1:62" ht="63" x14ac:dyDescent="0.2">
      <c r="A5" s="17" t="s">
        <v>914</v>
      </c>
      <c r="B5" s="12" t="s">
        <v>915</v>
      </c>
      <c r="C5" s="18" t="s">
        <v>916</v>
      </c>
      <c r="D5" s="19" t="s">
        <v>917</v>
      </c>
      <c r="E5" s="13" t="s">
        <v>918</v>
      </c>
      <c r="F5" s="12" t="s">
        <v>915</v>
      </c>
      <c r="H5" s="13" t="s">
        <v>919</v>
      </c>
      <c r="I5" s="12" t="s">
        <v>920</v>
      </c>
      <c r="J5" s="13" t="s">
        <v>921</v>
      </c>
      <c r="K5" s="12" t="s">
        <v>922</v>
      </c>
      <c r="L5" s="13" t="s">
        <v>923</v>
      </c>
      <c r="N5" s="12" t="s">
        <v>924</v>
      </c>
      <c r="O5" s="13" t="s">
        <v>925</v>
      </c>
      <c r="P5" s="12" t="s">
        <v>926</v>
      </c>
      <c r="Q5" s="13" t="s">
        <v>927</v>
      </c>
      <c r="R5" s="12" t="s">
        <v>928</v>
      </c>
      <c r="S5" s="13" t="s">
        <v>929</v>
      </c>
      <c r="T5" s="12" t="s">
        <v>930</v>
      </c>
      <c r="V5" s="13" t="s">
        <v>931</v>
      </c>
      <c r="W5" s="12" t="s">
        <v>932</v>
      </c>
      <c r="X5" s="13" t="s">
        <v>933</v>
      </c>
      <c r="Y5" s="12" t="s">
        <v>934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sheet!D18/sheet!D35</f>
        <v>0.77058127512923602</v>
      </c>
      <c r="C7" s="25">
        <f>(sheet!D18-sheet!D15)/sheet!D35</f>
        <v>0.77058127512923602</v>
      </c>
      <c r="D7" s="25">
        <f>sheet!D12/sheet!D35</f>
        <v>3.0499425617461228E-2</v>
      </c>
      <c r="E7" s="25">
        <f>Sheet2!D20/sheet!D35</f>
        <v>0.19277914991384262</v>
      </c>
      <c r="F7" s="25">
        <f>sheet!D18/sheet!D35</f>
        <v>0.77058127512923602</v>
      </c>
      <c r="G7" s="23"/>
      <c r="H7" s="26">
        <f>Sheet1!D33/sheet!D51</f>
        <v>0.11239005280719935</v>
      </c>
      <c r="I7" s="26">
        <f>Sheet1!D33/Sheet1!D12</f>
        <v>4.5199503719722221E-2</v>
      </c>
      <c r="J7" s="26">
        <f>Sheet1!D12/sheet!D27</f>
        <v>0.92695761260496101</v>
      </c>
      <c r="K7" s="26">
        <f>Sheet1!D30/sheet!D27</f>
        <v>4.1898024058962771E-2</v>
      </c>
      <c r="L7" s="26">
        <f>Sheet1!D38</f>
        <v>1.48</v>
      </c>
      <c r="M7" s="23"/>
      <c r="N7" s="26">
        <f>sheet!D40/sheet!D27</f>
        <v>0.62720878749975184</v>
      </c>
      <c r="O7" s="26">
        <f>sheet!D51/sheet!D27</f>
        <v>0.37279121250024816</v>
      </c>
      <c r="P7" s="26">
        <f>sheet!D40/sheet!D51</f>
        <v>1.6824666635599257</v>
      </c>
      <c r="Q7" s="25">
        <f>Sheet1!D24/Sheet1!D26</f>
        <v>-7.267445576193329</v>
      </c>
      <c r="R7" s="25">
        <f>ABS(Sheet2!D20/(Sheet1!D26+Sheet2!D30))</f>
        <v>1.056724871856227</v>
      </c>
      <c r="S7" s="25">
        <f>sheet!D40/Sheet1!D43</f>
        <v>4.9836291025841408</v>
      </c>
      <c r="T7" s="25">
        <f>Sheet2!D20/sheet!D40</f>
        <v>9.8373213454823902E-2</v>
      </c>
      <c r="V7" s="25" t="e">
        <f>ABS(Sheet1!D15/sheet!D15)</f>
        <v>#DIV/0!</v>
      </c>
      <c r="W7" s="25">
        <f>Sheet1!D12/sheet!D14</f>
        <v>5.2229260041494934</v>
      </c>
      <c r="X7" s="25">
        <f>Sheet1!D12/sheet!D27</f>
        <v>0.92695761260496101</v>
      </c>
      <c r="Y7" s="25">
        <f>Sheet1!D12/(sheet!D18-sheet!D35)</f>
        <v>-12.624148135537206</v>
      </c>
      <c r="AA7" s="11" t="str">
        <f>Sheet1!D43</f>
        <v>1,369,198</v>
      </c>
      <c r="AB7" s="11" t="str">
        <f>Sheet3!D17</f>
        <v>11.7x</v>
      </c>
      <c r="AC7" s="11" t="str">
        <f>Sheet3!D18</f>
        <v>16.0x</v>
      </c>
      <c r="AD7" s="11" t="str">
        <f>Sheet3!D20</f>
        <v>9.4x</v>
      </c>
      <c r="AE7" s="11" t="str">
        <f>Sheet3!D21</f>
        <v>2.0x</v>
      </c>
      <c r="AF7" s="11" t="str">
        <f>Sheet3!D22</f>
        <v>1.5x</v>
      </c>
      <c r="AG7" s="11" t="str">
        <f>Sheet3!D24</f>
        <v>76.2x</v>
      </c>
      <c r="AH7" s="11" t="str">
        <f>Sheet3!D25</f>
        <v>2.8x</v>
      </c>
      <c r="AI7" s="11" t="str">
        <f>Sheet3!D31</f>
        <v/>
      </c>
      <c r="AK7" s="11">
        <f>Sheet3!D29</f>
        <v>5.7</v>
      </c>
      <c r="AL7" s="11">
        <f>Sheet3!D30</f>
        <v>6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sheet!E18/sheet!E35</f>
        <v>1.0321662907063842</v>
      </c>
      <c r="C8" s="28">
        <f>(sheet!E18-sheet!E15)/sheet!E35</f>
        <v>1.0321662907063842</v>
      </c>
      <c r="D8" s="28">
        <f>sheet!E12/sheet!E35</f>
        <v>0.19282677139563151</v>
      </c>
      <c r="E8" s="28">
        <f>Sheet2!E20/sheet!E35</f>
        <v>0.42287343078425421</v>
      </c>
      <c r="F8" s="28">
        <f>sheet!E18/sheet!E35</f>
        <v>1.0321662907063842</v>
      </c>
      <c r="G8" s="23"/>
      <c r="H8" s="29">
        <f>Sheet1!E33/sheet!E51</f>
        <v>0.17227708482628326</v>
      </c>
      <c r="I8" s="29">
        <f>Sheet1!E33/Sheet1!E12</f>
        <v>8.185411533976425E-2</v>
      </c>
      <c r="J8" s="29">
        <f>Sheet1!E12/sheet!E27</f>
        <v>0.9346308883028136</v>
      </c>
      <c r="K8" s="29">
        <f>Sheet1!E30/sheet!E27</f>
        <v>7.650338453124482E-2</v>
      </c>
      <c r="L8" s="29">
        <f>Sheet1!E38</f>
        <v>2.78</v>
      </c>
      <c r="M8" s="23"/>
      <c r="N8" s="29">
        <f>sheet!E40/sheet!E27</f>
        <v>0.55592826168153753</v>
      </c>
      <c r="O8" s="29">
        <f>sheet!E51/sheet!E27</f>
        <v>0.44407173831846247</v>
      </c>
      <c r="P8" s="29">
        <f>sheet!E40/sheet!E51</f>
        <v>1.2518884083608537</v>
      </c>
      <c r="Q8" s="28">
        <f>Sheet1!E24/Sheet1!E26</f>
        <v>-13.479159996025217</v>
      </c>
      <c r="R8" s="28">
        <f>ABS(Sheet2!E20/(Sheet1!E26+Sheet2!E30))</f>
        <v>0.82683560410759238</v>
      </c>
      <c r="S8" s="28">
        <f>sheet!E40/Sheet1!E43</f>
        <v>3.7218363514683648</v>
      </c>
      <c r="T8" s="28">
        <f>Sheet2!E20/sheet!E40</f>
        <v>0.18811424926188813</v>
      </c>
      <c r="U8" s="6"/>
      <c r="V8" s="28" t="e">
        <f>ABS(Sheet1!E15/sheet!E15)</f>
        <v>#DIV/0!</v>
      </c>
      <c r="W8" s="28">
        <f>Sheet1!E12/sheet!E14</f>
        <v>6.2444085628220796</v>
      </c>
      <c r="X8" s="28">
        <f>Sheet1!E12/sheet!E27</f>
        <v>0.9346308883028136</v>
      </c>
      <c r="Y8" s="28">
        <f>Sheet1!E12/(sheet!E18-sheet!E35)</f>
        <v>117.4922173110278</v>
      </c>
      <c r="Z8" s="6"/>
      <c r="AA8" s="30" t="str">
        <f>Sheet1!E43</f>
        <v>1,678,023</v>
      </c>
      <c r="AB8" s="30" t="str">
        <f>Sheet3!E17</f>
        <v>8.8x</v>
      </c>
      <c r="AC8" s="30" t="str">
        <f>Sheet3!E18</f>
        <v>10.9x</v>
      </c>
      <c r="AD8" s="30" t="str">
        <f>Sheet3!E20</f>
        <v>13.1x</v>
      </c>
      <c r="AE8" s="30" t="str">
        <f>Sheet3!E21</f>
        <v>1.9x</v>
      </c>
      <c r="AF8" s="30" t="str">
        <f>Sheet3!E22</f>
        <v>1.4x</v>
      </c>
      <c r="AG8" s="30" t="str">
        <f>Sheet3!E24</f>
        <v>14.9x</v>
      </c>
      <c r="AH8" s="30" t="str">
        <f>Sheet3!E25</f>
        <v>2.5x</v>
      </c>
      <c r="AI8" s="30" t="str">
        <f>Sheet3!E31</f>
        <v/>
      </c>
      <c r="AK8" s="30">
        <f>Sheet3!E29</f>
        <v>8.5</v>
      </c>
      <c r="AL8" s="30">
        <f>Sheet3!E30</f>
        <v>8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sheet!F18/sheet!F35</f>
        <v>0.95422559797411988</v>
      </c>
      <c r="C9" s="25">
        <f>(sheet!F18-sheet!F15)/sheet!F35</f>
        <v>0.95422559797411988</v>
      </c>
      <c r="D9" s="25">
        <f>sheet!F12/sheet!F35</f>
        <v>9.8224941558055015E-2</v>
      </c>
      <c r="E9" s="25">
        <f>Sheet2!F20/sheet!F35</f>
        <v>0.41486460614231679</v>
      </c>
      <c r="F9" s="25">
        <f>sheet!F18/sheet!F35</f>
        <v>0.95422559797411988</v>
      </c>
      <c r="G9" s="23"/>
      <c r="H9" s="26">
        <f>Sheet1!F33/sheet!F51</f>
        <v>0.1607248992916836</v>
      </c>
      <c r="I9" s="26">
        <f>Sheet1!F33/Sheet1!F12</f>
        <v>9.5027401319089475E-2</v>
      </c>
      <c r="J9" s="26">
        <f>Sheet1!F12/sheet!F27</f>
        <v>0.87272930882214461</v>
      </c>
      <c r="K9" s="26">
        <f>Sheet1!F30/sheet!F27</f>
        <v>8.2933198272373498E-2</v>
      </c>
      <c r="L9" s="26">
        <f>Sheet1!F38</f>
        <v>3.14</v>
      </c>
      <c r="M9" s="23"/>
      <c r="N9" s="26">
        <f>sheet!F40/sheet!F27</f>
        <v>0.48400528705968388</v>
      </c>
      <c r="O9" s="26">
        <f>sheet!F51/sheet!F27</f>
        <v>0.51599471294031607</v>
      </c>
      <c r="P9" s="26">
        <f>sheet!F40/sheet!F51</f>
        <v>0.93800435338117039</v>
      </c>
      <c r="Q9" s="25">
        <f>Sheet1!F24/Sheet1!F26</f>
        <v>-16.532396473916805</v>
      </c>
      <c r="R9" s="25">
        <f>ABS(Sheet2!F20/(Sheet1!F26+Sheet2!F30))</f>
        <v>1.2283752188916603</v>
      </c>
      <c r="S9" s="25">
        <f>sheet!F40/Sheet1!F43</f>
        <v>3.2473836398513232</v>
      </c>
      <c r="T9" s="25">
        <f>Sheet2!F20/sheet!F40</f>
        <v>0.22599249338442912</v>
      </c>
      <c r="V9" s="25" t="e">
        <f>ABS(Sheet1!F15/sheet!F15)</f>
        <v>#DIV/0!</v>
      </c>
      <c r="W9" s="25">
        <f>Sheet1!F12/sheet!F14</f>
        <v>5.8373424139373125</v>
      </c>
      <c r="X9" s="25">
        <f>Sheet1!F12/sheet!F27</f>
        <v>0.87272930882214461</v>
      </c>
      <c r="Y9" s="25">
        <f>Sheet1!F12/(sheet!F18-sheet!F35)</f>
        <v>-72.313460849026768</v>
      </c>
      <c r="AA9" s="11" t="str">
        <f>Sheet1!F43</f>
        <v>1,756,830</v>
      </c>
      <c r="AB9" s="11" t="str">
        <f>Sheet3!F17</f>
        <v>9.5x</v>
      </c>
      <c r="AC9" s="11" t="str">
        <f>Sheet3!F18</f>
        <v>11.5x</v>
      </c>
      <c r="AD9" s="11" t="str">
        <f>Sheet3!F20</f>
        <v>15.4x</v>
      </c>
      <c r="AE9" s="11" t="str">
        <f>Sheet3!F21</f>
        <v>2.1x</v>
      </c>
      <c r="AF9" s="11" t="str">
        <f>Sheet3!F22</f>
        <v>1.6x</v>
      </c>
      <c r="AG9" s="11" t="str">
        <f>Sheet3!F24</f>
        <v>15.5x</v>
      </c>
      <c r="AH9" s="11" t="str">
        <f>Sheet3!F25</f>
        <v>2.6x</v>
      </c>
      <c r="AI9" s="11" t="str">
        <f>Sheet3!F31</f>
        <v/>
      </c>
      <c r="AK9" s="11">
        <f>Sheet3!F29</f>
        <v>9</v>
      </c>
      <c r="AL9" s="11">
        <f>Sheet3!F30</f>
        <v>7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sheet!G18/sheet!G35</f>
        <v>1.1529483233669131</v>
      </c>
      <c r="C10" s="28">
        <f>(sheet!G18-sheet!G15)/sheet!G35</f>
        <v>1.1529483233669131</v>
      </c>
      <c r="D10" s="28">
        <f>sheet!G12/sheet!G35</f>
        <v>0.21468194787135111</v>
      </c>
      <c r="E10" s="28">
        <f>Sheet2!G20/sheet!G35</f>
        <v>0.47975357941802249</v>
      </c>
      <c r="F10" s="28">
        <f>sheet!G18/sheet!G35</f>
        <v>1.1529483233669131</v>
      </c>
      <c r="G10" s="23"/>
      <c r="H10" s="29">
        <f>Sheet1!G33/sheet!G51</f>
        <v>0.16531798989203986</v>
      </c>
      <c r="I10" s="29">
        <f>Sheet1!G33/Sheet1!G12</f>
        <v>0.10003646825539461</v>
      </c>
      <c r="J10" s="29">
        <f>Sheet1!G12/sheet!G27</f>
        <v>0.91362017259066963</v>
      </c>
      <c r="K10" s="29">
        <f>Sheet1!G30/sheet!G27</f>
        <v>9.139533539285466E-2</v>
      </c>
      <c r="L10" s="29">
        <f>Sheet1!G38</f>
        <v>3.51</v>
      </c>
      <c r="M10" s="23"/>
      <c r="N10" s="29">
        <f>sheet!G40/sheet!G27</f>
        <v>0.44715432692751733</v>
      </c>
      <c r="O10" s="29">
        <f>sheet!G51/sheet!G27</f>
        <v>0.55284567307248267</v>
      </c>
      <c r="P10" s="29">
        <f>sheet!G40/sheet!G51</f>
        <v>0.80882305624718465</v>
      </c>
      <c r="Q10" s="28">
        <f>Sheet1!G24/Sheet1!G26</f>
        <v>-22.163124389995193</v>
      </c>
      <c r="R10" s="28">
        <f>ABS(Sheet2!G20/(Sheet1!G26+Sheet2!G30))</f>
        <v>4.5683570591420324</v>
      </c>
      <c r="S10" s="28">
        <f>sheet!G40/Sheet1!G43</f>
        <v>2.8788918571897359</v>
      </c>
      <c r="T10" s="28">
        <f>Sheet2!G20/sheet!G40</f>
        <v>0.25495206861176839</v>
      </c>
      <c r="U10" s="6"/>
      <c r="V10" s="28" t="e">
        <f>ABS(Sheet1!G15/sheet!G15)</f>
        <v>#DIV/0!</v>
      </c>
      <c r="W10" s="28">
        <f>Sheet1!G12/sheet!G14</f>
        <v>6.0964276604231618</v>
      </c>
      <c r="X10" s="28">
        <f>Sheet1!G12/sheet!G27</f>
        <v>0.91362017259066963</v>
      </c>
      <c r="Y10" s="28">
        <f>Sheet1!G12/(sheet!G18-sheet!G35)</f>
        <v>25.137564942398917</v>
      </c>
      <c r="Z10" s="6"/>
      <c r="AA10" s="30" t="str">
        <f>Sheet1!G43</f>
        <v>1,816,228</v>
      </c>
      <c r="AB10" s="30" t="str">
        <f>Sheet3!G17</f>
        <v>11.3x</v>
      </c>
      <c r="AC10" s="30" t="str">
        <f>Sheet3!G18</f>
        <v>13.3x</v>
      </c>
      <c r="AD10" s="30" t="str">
        <f>Sheet3!G20</f>
        <v>17.9x</v>
      </c>
      <c r="AE10" s="30" t="str">
        <f>Sheet3!G21</f>
        <v>2.6x</v>
      </c>
      <c r="AF10" s="30" t="str">
        <f>Sheet3!G22</f>
        <v>1.9x</v>
      </c>
      <c r="AG10" s="30" t="str">
        <f>Sheet3!G24</f>
        <v>18.5x</v>
      </c>
      <c r="AH10" s="30" t="str">
        <f>Sheet3!G25</f>
        <v>3.1x</v>
      </c>
      <c r="AI10" s="30" t="str">
        <f>Sheet3!G31</f>
        <v/>
      </c>
      <c r="AK10" s="30">
        <f>Sheet3!G29</f>
        <v>10.6</v>
      </c>
      <c r="AL10" s="30">
        <f>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1.0597690214876645</v>
      </c>
      <c r="C11" s="25">
        <f>(sheet!H18-sheet!H15)/sheet!H35</f>
        <v>1.0597690214876645</v>
      </c>
      <c r="D11" s="25">
        <f>sheet!H12/sheet!H35</f>
        <v>6.1398826599544709E-2</v>
      </c>
      <c r="E11" s="25">
        <f>Sheet2!H20/sheet!H35</f>
        <v>0.5028787177731302</v>
      </c>
      <c r="F11" s="25">
        <f>sheet!H18/sheet!H35</f>
        <v>1.0597690214876645</v>
      </c>
      <c r="G11" s="23"/>
      <c r="H11" s="26">
        <f>Sheet1!H33/sheet!H51</f>
        <v>0.16689624684770613</v>
      </c>
      <c r="I11" s="26">
        <f>Sheet1!H33/Sheet1!H12</f>
        <v>9.5453084379569481E-2</v>
      </c>
      <c r="J11" s="26">
        <f>Sheet1!H12/sheet!H27</f>
        <v>0.95163778981998581</v>
      </c>
      <c r="K11" s="26">
        <f>Sheet1!H30/sheet!H27</f>
        <v>9.0836762250474101E-2</v>
      </c>
      <c r="L11" s="26">
        <f>Sheet1!H38</f>
        <v>3.48</v>
      </c>
      <c r="M11" s="23"/>
      <c r="N11" s="26">
        <f>sheet!H40/sheet!H27</f>
        <v>0.45572914929978486</v>
      </c>
      <c r="O11" s="26">
        <f>sheet!H51/sheet!H27</f>
        <v>0.54427085070021508</v>
      </c>
      <c r="P11" s="26">
        <f>sheet!H40/sheet!H51</f>
        <v>0.83732051553648401</v>
      </c>
      <c r="Q11" s="25">
        <f>Sheet1!H24/Sheet1!H26</f>
        <v>-25.319451829236918</v>
      </c>
      <c r="R11" s="25">
        <f>ABS(Sheet2!H20/(Sheet1!H26+Sheet2!H30))</f>
        <v>5.0832026879889849</v>
      </c>
      <c r="S11" s="25">
        <f>sheet!H40/Sheet1!H43</f>
        <v>2.8662427482803379</v>
      </c>
      <c r="T11" s="25">
        <f>Sheet2!H20/sheet!H40</f>
        <v>0.2615826521405441</v>
      </c>
      <c r="V11" s="25" t="e">
        <f>ABS(Sheet1!H15/sheet!H15)</f>
        <v>#DIV/0!</v>
      </c>
      <c r="W11" s="25">
        <f>Sheet1!H12/sheet!H14</f>
        <v>5.8490769355230157</v>
      </c>
      <c r="X11" s="25">
        <f>Sheet1!H12/sheet!H27</f>
        <v>0.95163778981998581</v>
      </c>
      <c r="Y11" s="25">
        <f>Sheet1!H12/(sheet!H18-sheet!H35)</f>
        <v>67.165003808780639</v>
      </c>
      <c r="AA11" s="11" t="str">
        <f>Sheet1!H43</f>
        <v>1,811,984</v>
      </c>
      <c r="AB11" s="11" t="str">
        <f>Sheet3!H17</f>
        <v>11.2x</v>
      </c>
      <c r="AC11" s="11" t="str">
        <f>Sheet3!H18</f>
        <v>12.9x</v>
      </c>
      <c r="AD11" s="11" t="str">
        <f>Sheet3!H20</f>
        <v>18.0x</v>
      </c>
      <c r="AE11" s="11" t="str">
        <f>Sheet3!H21</f>
        <v>2.4x</v>
      </c>
      <c r="AF11" s="11" t="str">
        <f>Sheet3!H22</f>
        <v>1.9x</v>
      </c>
      <c r="AG11" s="11" t="str">
        <f>Sheet3!H24</f>
        <v>17.2x</v>
      </c>
      <c r="AH11" s="11" t="str">
        <f>Sheet3!H25</f>
        <v>2.9x</v>
      </c>
      <c r="AI11" s="11" t="str">
        <f>Sheet3!H31</f>
        <v/>
      </c>
      <c r="AK11" s="11">
        <f>Sheet3!H29</f>
        <v>10.8</v>
      </c>
      <c r="AL11" s="11">
        <f>Sheet3!H30</f>
        <v>5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0.99511646595614212</v>
      </c>
      <c r="C12" s="28">
        <f>(sheet!I18-sheet!I15)/sheet!I35</f>
        <v>0.99511646595614212</v>
      </c>
      <c r="D12" s="28">
        <f>sheet!I12/sheet!I35</f>
        <v>5.9009823804912515E-2</v>
      </c>
      <c r="E12" s="28">
        <f>Sheet2!I20/sheet!I35</f>
        <v>0.47870750307645016</v>
      </c>
      <c r="F12" s="28">
        <f>sheet!I18/sheet!I35</f>
        <v>0.99511646595614212</v>
      </c>
      <c r="G12" s="23"/>
      <c r="H12" s="29">
        <f>Sheet1!I33/sheet!I51</f>
        <v>0.17074569243360355</v>
      </c>
      <c r="I12" s="29">
        <f>Sheet1!I33/Sheet1!I12</f>
        <v>9.9193478652886441E-2</v>
      </c>
      <c r="J12" s="29">
        <f>Sheet1!I12/sheet!I27</f>
        <v>0.96541331342573322</v>
      </c>
      <c r="K12" s="29">
        <f>Sheet1!I30/sheet!I27</f>
        <v>9.576270489650783E-2</v>
      </c>
      <c r="L12" s="29">
        <f>Sheet1!I38</f>
        <v>4.0199999999999996</v>
      </c>
      <c r="M12" s="23"/>
      <c r="N12" s="29">
        <f>sheet!I40/sheet!I27</f>
        <v>0.43915009783484715</v>
      </c>
      <c r="O12" s="29">
        <f>sheet!I51/sheet!I27</f>
        <v>0.56084990216515285</v>
      </c>
      <c r="P12" s="29">
        <f>sheet!I40/sheet!I51</f>
        <v>0.78300824541381675</v>
      </c>
      <c r="Q12" s="28">
        <f>Sheet1!I24/Sheet1!I26</f>
        <v>-25.847494371716834</v>
      </c>
      <c r="R12" s="28">
        <f>ABS(Sheet2!I20/(Sheet1!I26+Sheet2!I30))</f>
        <v>6.92836000927859</v>
      </c>
      <c r="S12" s="28">
        <f>sheet!I40/Sheet1!I43</f>
        <v>2.7116747518997362</v>
      </c>
      <c r="T12" s="28">
        <f>Sheet2!I20/sheet!I40</f>
        <v>0.2853141199164963</v>
      </c>
      <c r="U12" s="6"/>
      <c r="V12" s="28" t="e">
        <f>ABS(Sheet1!I15/sheet!I15)</f>
        <v>#DIV/0!</v>
      </c>
      <c r="W12" s="28">
        <f>Sheet1!I12/sheet!I14</f>
        <v>5.5599324119949864</v>
      </c>
      <c r="X12" s="28">
        <f>Sheet1!I12/sheet!I27</f>
        <v>0.96541331342573322</v>
      </c>
      <c r="Y12" s="28">
        <f>Sheet1!I12/(sheet!I18-sheet!I35)</f>
        <v>-755.28880866425993</v>
      </c>
      <c r="Z12" s="6"/>
      <c r="AA12" s="30" t="str">
        <f>Sheet1!I43</f>
        <v>1,930,268</v>
      </c>
      <c r="AB12" s="30" t="str">
        <f>Sheet3!I17</f>
        <v>13.1x</v>
      </c>
      <c r="AC12" s="30" t="str">
        <f>Sheet3!I18</f>
        <v>15.1x</v>
      </c>
      <c r="AD12" s="30" t="str">
        <f>Sheet3!I20</f>
        <v>17.6x</v>
      </c>
      <c r="AE12" s="30" t="str">
        <f>Sheet3!I21</f>
        <v>2.9x</v>
      </c>
      <c r="AF12" s="30" t="str">
        <f>Sheet3!I22</f>
        <v>2.2x</v>
      </c>
      <c r="AG12" s="30" t="str">
        <f>Sheet3!I24</f>
        <v>22.0x</v>
      </c>
      <c r="AH12" s="30" t="str">
        <f>Sheet3!I25</f>
        <v>3.5x</v>
      </c>
      <c r="AI12" s="30" t="str">
        <f>Sheet3!I31</f>
        <v/>
      </c>
      <c r="AK12" s="30">
        <f>Sheet3!I29</f>
        <v>10.7</v>
      </c>
      <c r="AL12" s="30">
        <f>Sheet3!I30</f>
        <v>8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1.1294188909418912</v>
      </c>
      <c r="C13" s="25">
        <f>(sheet!J18-sheet!J15)/sheet!J35</f>
        <v>1.1294188909418912</v>
      </c>
      <c r="D13" s="25">
        <f>sheet!J12/sheet!J35</f>
        <v>7.4140735329249127E-2</v>
      </c>
      <c r="E13" s="25">
        <f>Sheet2!J20/sheet!J35</f>
        <v>0.56652195485421386</v>
      </c>
      <c r="F13" s="25">
        <f>sheet!J18/sheet!J35</f>
        <v>1.1294188909418912</v>
      </c>
      <c r="G13" s="23"/>
      <c r="H13" s="26">
        <f>Sheet1!J33/sheet!J51</f>
        <v>0.18349623763618877</v>
      </c>
      <c r="I13" s="26">
        <f>Sheet1!J33/Sheet1!J12</f>
        <v>0.10430041987456937</v>
      </c>
      <c r="J13" s="26">
        <f>Sheet1!J12/sheet!J27</f>
        <v>0.9595531394784842</v>
      </c>
      <c r="K13" s="26">
        <f>Sheet1!J30/sheet!J27</f>
        <v>0.10008179533956713</v>
      </c>
      <c r="L13" s="26">
        <f>Sheet1!J38</f>
        <v>4.63</v>
      </c>
      <c r="M13" s="23"/>
      <c r="N13" s="26">
        <f>sheet!J40/sheet!J27</f>
        <v>0.45458393791160112</v>
      </c>
      <c r="O13" s="26">
        <f>sheet!J51/sheet!J27</f>
        <v>0.54541606208839888</v>
      </c>
      <c r="P13" s="26">
        <f>sheet!J40/sheet!J51</f>
        <v>0.83346268932931422</v>
      </c>
      <c r="Q13" s="25">
        <f>Sheet1!J24/Sheet1!J26</f>
        <v>-33.407297182390913</v>
      </c>
      <c r="R13" s="25">
        <f>ABS(Sheet2!J20/(Sheet1!J26+Sheet2!J30))</f>
        <v>3.9920521484608824</v>
      </c>
      <c r="S13" s="25">
        <f>sheet!J40/Sheet1!J43</f>
        <v>2.785018889117024</v>
      </c>
      <c r="T13" s="25">
        <f>Sheet2!J20/sheet!J40</f>
        <v>0.28477181309468019</v>
      </c>
      <c r="V13" s="25" t="e">
        <f>ABS(Sheet1!J15/sheet!J15)</f>
        <v>#DIV/0!</v>
      </c>
      <c r="W13" s="25">
        <f>Sheet1!J12/sheet!J14</f>
        <v>5.8346060404892857</v>
      </c>
      <c r="X13" s="25">
        <f>Sheet1!J12/sheet!J27</f>
        <v>0.9595531394784842</v>
      </c>
      <c r="Y13" s="25">
        <f>Sheet1!J12/(sheet!J18-sheet!J35)</f>
        <v>32.447184268338425</v>
      </c>
      <c r="AA13" s="11" t="str">
        <f>Sheet1!J43</f>
        <v>2,060,181</v>
      </c>
      <c r="AB13" s="11" t="str">
        <f>Sheet3!J17</f>
        <v>15.0x</v>
      </c>
      <c r="AC13" s="11" t="str">
        <f>Sheet3!J18</f>
        <v>16.9x</v>
      </c>
      <c r="AD13" s="11" t="str">
        <f>Sheet3!J20</f>
        <v>23.7x</v>
      </c>
      <c r="AE13" s="11" t="str">
        <f>Sheet3!J21</f>
        <v>3.3x</v>
      </c>
      <c r="AF13" s="11" t="str">
        <f>Sheet3!J22</f>
        <v>2.6x</v>
      </c>
      <c r="AG13" s="11" t="str">
        <f>Sheet3!J24</f>
        <v>22.8x</v>
      </c>
      <c r="AH13" s="11" t="str">
        <f>Sheet3!J25</f>
        <v>4.2x</v>
      </c>
      <c r="AI13" s="11" t="str">
        <f>Sheet3!J31</f>
        <v/>
      </c>
      <c r="AK13" s="11">
        <f>Sheet3!J29</f>
        <v>11.3</v>
      </c>
      <c r="AL13" s="11">
        <f>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1.3501702078190285</v>
      </c>
      <c r="C14" s="28">
        <f>(sheet!K18-sheet!K15)/sheet!K35</f>
        <v>1.3501702078190285</v>
      </c>
      <c r="D14" s="28">
        <f>sheet!K12/sheet!K35</f>
        <v>0.46719550306702318</v>
      </c>
      <c r="E14" s="28">
        <f>Sheet2!K20/sheet!K35</f>
        <v>0.53026498806698896</v>
      </c>
      <c r="F14" s="28">
        <f>sheet!K18/sheet!K35</f>
        <v>1.3501702078190285</v>
      </c>
      <c r="G14" s="23"/>
      <c r="H14" s="29">
        <f>Sheet1!K33/sheet!K51</f>
        <v>0.15388730424439989</v>
      </c>
      <c r="I14" s="29">
        <f>Sheet1!K33/Sheet1!K12</f>
        <v>9.1898341967335886E-2</v>
      </c>
      <c r="J14" s="29">
        <f>Sheet1!K12/sheet!K27</f>
        <v>0.78224019022584557</v>
      </c>
      <c r="K14" s="29">
        <f>Sheet1!K30/sheet!K27</f>
        <v>7.1886576501968641E-2</v>
      </c>
      <c r="L14" s="29">
        <f>Sheet1!K38</f>
        <v>4.2699999999999996</v>
      </c>
      <c r="M14" s="23"/>
      <c r="N14" s="29">
        <f>sheet!K40/sheet!K27</f>
        <v>0.53286220162905573</v>
      </c>
      <c r="O14" s="29">
        <f>sheet!K51/sheet!K27</f>
        <v>0.46713779837094427</v>
      </c>
      <c r="P14" s="29">
        <f>sheet!K40/sheet!K51</f>
        <v>1.1406959648465893</v>
      </c>
      <c r="Q14" s="28">
        <f>Sheet1!K24/Sheet1!K26</f>
        <v>-15.640162596916065</v>
      </c>
      <c r="R14" s="28">
        <f>ABS(Sheet2!K20/(Sheet1!K26+Sheet2!K30))</f>
        <v>2.5915276804859659</v>
      </c>
      <c r="S14" s="28">
        <f>sheet!K40/Sheet1!K43</f>
        <v>3.9469738684754545</v>
      </c>
      <c r="T14" s="28">
        <f>Sheet2!K20/sheet!K40</f>
        <v>0.23394999733291433</v>
      </c>
      <c r="U14" s="6"/>
      <c r="V14" s="28" t="e">
        <f>ABS(Sheet1!K15/sheet!K15)</f>
        <v>#DIV/0!</v>
      </c>
      <c r="W14" s="28">
        <f>Sheet1!K12/sheet!K14</f>
        <v>6.1430611689381402</v>
      </c>
      <c r="X14" s="28">
        <f>Sheet1!K12/sheet!K27</f>
        <v>0.78224019022584557</v>
      </c>
      <c r="Y14" s="28">
        <f>Sheet1!K12/(sheet!K18-sheet!K35)</f>
        <v>9.5020196678386544</v>
      </c>
      <c r="Z14" s="6"/>
      <c r="AA14" s="30" t="str">
        <f>Sheet1!K43</f>
        <v>2,099,380</v>
      </c>
      <c r="AB14" s="30" t="str">
        <f>Sheet3!K17</f>
        <v>12.1x</v>
      </c>
      <c r="AC14" s="30" t="str">
        <f>Sheet3!K18</f>
        <v>14.3x</v>
      </c>
      <c r="AD14" s="30" t="str">
        <f>Sheet3!K20</f>
        <v>15.1x</v>
      </c>
      <c r="AE14" s="30" t="str">
        <f>Sheet3!K21</f>
        <v>2.3x</v>
      </c>
      <c r="AF14" s="30" t="str">
        <f>Sheet3!K22</f>
        <v>2.2x</v>
      </c>
      <c r="AG14" s="30" t="str">
        <f>Sheet3!K24</f>
        <v>19.6x</v>
      </c>
      <c r="AH14" s="30" t="str">
        <f>Sheet3!K25</f>
        <v>3.4x</v>
      </c>
      <c r="AI14" s="30" t="str">
        <f>Sheet3!K31</f>
        <v/>
      </c>
      <c r="AK14" s="30">
        <f>Sheet3!K29</f>
        <v>9.6</v>
      </c>
      <c r="AL14" s="30">
        <f>Sheet3!K30</f>
        <v>6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1.2528389850115893</v>
      </c>
      <c r="C15" s="25">
        <f>(sheet!L18-sheet!L15)/sheet!L35</f>
        <v>1.2528389850115893</v>
      </c>
      <c r="D15" s="25">
        <f>sheet!L12/sheet!L35</f>
        <v>0.44675128408990522</v>
      </c>
      <c r="E15" s="25">
        <f>Sheet2!L20/sheet!L35</f>
        <v>0.55631486178943867</v>
      </c>
      <c r="F15" s="25">
        <f>sheet!L18/sheet!L35</f>
        <v>1.2528389850115893</v>
      </c>
      <c r="G15" s="23"/>
      <c r="H15" s="26">
        <f>Sheet1!L33/sheet!L51</f>
        <v>0.19596715368169851</v>
      </c>
      <c r="I15" s="26">
        <f>Sheet1!L33/Sheet1!L12</f>
        <v>0.11289645992967803</v>
      </c>
      <c r="J15" s="26">
        <f>Sheet1!L12/sheet!L27</f>
        <v>0.80732148633571577</v>
      </c>
      <c r="K15" s="26">
        <f>Sheet1!L30/sheet!L27</f>
        <v>9.114373783246825E-2</v>
      </c>
      <c r="L15" s="26">
        <f>Sheet1!L38</f>
        <v>5.5</v>
      </c>
      <c r="M15" s="23"/>
      <c r="N15" s="26">
        <f>sheet!L40/sheet!L27</f>
        <v>0.53490298695408256</v>
      </c>
      <c r="O15" s="26">
        <f>sheet!L51/sheet!L27</f>
        <v>0.46509701304591744</v>
      </c>
      <c r="P15" s="26">
        <f>sheet!L40/sheet!L51</f>
        <v>1.1500890608843222</v>
      </c>
      <c r="Q15" s="25">
        <f>Sheet1!L24/Sheet1!L26</f>
        <v>-19.829763039001751</v>
      </c>
      <c r="R15" s="25">
        <f>ABS(Sheet2!L20/(Sheet1!L26+Sheet2!L30))</f>
        <v>0.98138550746685393</v>
      </c>
      <c r="S15" s="25">
        <f>sheet!L40/Sheet1!L43</f>
        <v>3.7601459920283746</v>
      </c>
      <c r="T15" s="25">
        <f>Sheet2!L20/sheet!L40</f>
        <v>0.26334580783639744</v>
      </c>
      <c r="V15" s="25" t="e">
        <f>ABS(Sheet1!L15/sheet!L15)</f>
        <v>#DIV/0!</v>
      </c>
      <c r="W15" s="25">
        <f>Sheet1!L12/sheet!L14</f>
        <v>6.1139127037144405</v>
      </c>
      <c r="X15" s="25">
        <f>Sheet1!L12/sheet!L27</f>
        <v>0.80732148633571577</v>
      </c>
      <c r="Y15" s="25">
        <f>Sheet1!L12/(sheet!L18-sheet!L35)</f>
        <v>12.61019210411931</v>
      </c>
      <c r="AA15" s="11" t="str">
        <f>Sheet1!L43</f>
        <v>2,136,829</v>
      </c>
      <c r="AB15" s="11" t="str">
        <f>Sheet3!L17</f>
        <v>13.7x</v>
      </c>
      <c r="AC15" s="11" t="str">
        <f>Sheet3!L18</f>
        <v>15.2x</v>
      </c>
      <c r="AD15" s="11" t="str">
        <f>Sheet3!L20</f>
        <v>16.8x</v>
      </c>
      <c r="AE15" s="11" t="str">
        <f>Sheet3!L21</f>
        <v>2.7x</v>
      </c>
      <c r="AF15" s="11" t="str">
        <f>Sheet3!L22</f>
        <v>2.4x</v>
      </c>
      <c r="AG15" s="11" t="str">
        <f>Sheet3!L24</f>
        <v>20.6x</v>
      </c>
      <c r="AH15" s="11" t="str">
        <f>Sheet3!L25</f>
        <v>4.0x</v>
      </c>
      <c r="AI15" s="11" t="str">
        <f>Sheet3!L31</f>
        <v/>
      </c>
      <c r="AK15" s="11">
        <f>Sheet3!L29</f>
        <v>9.6</v>
      </c>
      <c r="AL15" s="11">
        <f>Sheet3!L30</f>
        <v>7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1.1917381569389021</v>
      </c>
      <c r="C16" s="28">
        <f>(sheet!M18-sheet!M15)/sheet!M35</f>
        <v>1.1917381569389021</v>
      </c>
      <c r="D16" s="28">
        <f>sheet!M12/sheet!M35</f>
        <v>0.2648315540574423</v>
      </c>
      <c r="E16" s="28">
        <f>Sheet2!M20/sheet!M35</f>
        <v>0.51105202570005293</v>
      </c>
      <c r="F16" s="28">
        <f>sheet!M18/sheet!M35</f>
        <v>1.1917381569389021</v>
      </c>
      <c r="G16" s="23"/>
      <c r="H16" s="29">
        <f>Sheet1!M33/sheet!M51</f>
        <v>0.20159461571757709</v>
      </c>
      <c r="I16" s="29">
        <f>Sheet1!M33/Sheet1!M12</f>
        <v>0.11394412817519521</v>
      </c>
      <c r="J16" s="29">
        <f>Sheet1!M12/sheet!M27</f>
        <v>0.8478975211229739</v>
      </c>
      <c r="K16" s="29">
        <f>Sheet1!M30/sheet!M27</f>
        <v>9.6612943826266423E-2</v>
      </c>
      <c r="L16" s="29">
        <f>Sheet1!M38</f>
        <v>6.13</v>
      </c>
      <c r="M16" s="23"/>
      <c r="N16" s="29">
        <f>sheet!M40/sheet!M27</f>
        <v>0.52075632832567398</v>
      </c>
      <c r="O16" s="29">
        <f>sheet!M51/sheet!M27</f>
        <v>0.47924367167432597</v>
      </c>
      <c r="P16" s="29">
        <f>sheet!M40/sheet!M51</f>
        <v>1.086621188979535</v>
      </c>
      <c r="Q16" s="28">
        <f>Sheet1!M24/Sheet1!M26</f>
        <v>-24.991986241217798</v>
      </c>
      <c r="R16" s="28">
        <f>ABS(Sheet2!M20/(Sheet1!M26+Sheet2!M30))</f>
        <v>2.4844445628571807</v>
      </c>
      <c r="S16" s="28">
        <f>sheet!M40/Sheet1!M43</f>
        <v>3.4692429226346189</v>
      </c>
      <c r="T16" s="28">
        <f>Sheet2!M20/sheet!M40</f>
        <v>0.23599515912038119</v>
      </c>
      <c r="U16" s="6"/>
      <c r="V16" s="28" t="e">
        <f>ABS(Sheet1!M15/sheet!M15)</f>
        <v>#DIV/0!</v>
      </c>
      <c r="W16" s="28">
        <f>Sheet1!M12/sheet!M14</f>
        <v>5.5992286440000161</v>
      </c>
      <c r="X16" s="28">
        <f>Sheet1!M12/sheet!M27</f>
        <v>0.8478975211229739</v>
      </c>
      <c r="Y16" s="28">
        <f>Sheet1!M12/(sheet!M18-sheet!M35)</f>
        <v>18.389176465880443</v>
      </c>
      <c r="Z16" s="6"/>
      <c r="AA16" s="30" t="str">
        <f>Sheet1!M43</f>
        <v>2,277,931</v>
      </c>
      <c r="AB16" s="30" t="str">
        <f>Sheet3!M17</f>
        <v>12.5x</v>
      </c>
      <c r="AC16" s="30" t="str">
        <f>Sheet3!M18</f>
        <v>13.5x</v>
      </c>
      <c r="AD16" s="30" t="str">
        <f>Sheet3!M20</f>
        <v>19.1x</v>
      </c>
      <c r="AE16" s="30" t="str">
        <f>Sheet3!M21</f>
        <v>2.6x</v>
      </c>
      <c r="AF16" s="30" t="str">
        <f>Sheet3!M22</f>
        <v>2.2x</v>
      </c>
      <c r="AG16" s="30" t="str">
        <f>Sheet3!M24</f>
        <v>17.0x</v>
      </c>
      <c r="AH16" s="30" t="str">
        <f>Sheet3!M25</f>
        <v>3.5x</v>
      </c>
      <c r="AI16" s="30" t="str">
        <f>Sheet3!M31</f>
        <v/>
      </c>
      <c r="AK16" s="30">
        <f>Sheet3!M29</f>
        <v>10.199999999999999</v>
      </c>
      <c r="AL16" s="30">
        <f>Sheet3!M30</f>
        <v>8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2023-04-30T14:34:15Z</dcterms:created>
  <dcterms:modified xsi:type="dcterms:W3CDTF">2023-05-10T17:09:13Z</dcterms:modified>
  <cp:category/>
  <dc:identifier/>
  <cp:version/>
</cp:coreProperties>
</file>