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4" documentId="8_{31252E81-22A7-4409-A41D-BF1CA87F6CAA}" xr6:coauthVersionLast="47" xr6:coauthVersionMax="47" xr10:uidLastSave="{B4BC330F-0930-4C88-A885-6DF6AC63DA6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<sst xmlns="http://schemas.openxmlformats.org/spreadsheetml/2006/main" count="775" uniqueCount="490">
  <si>
    <t>Agnico-Eagle Mines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</si>
  <si>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</si>
  <si>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</si>
  <si>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</si>
  <si>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</si>
  <si>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</si>
  <si>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</si>
  <si>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</si>
  <si>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</si>
  <si>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</si>
  <si>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</si>
  <si>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</si>
  <si>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</si>
  <si>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</si>
  <si>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</si>
  <si>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</si>
  <si>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</si>
  <si>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</si>
  <si>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</si>
  <si>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</si>
  <si>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</si>
  <si>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</si>
  <si>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</si>
  <si>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</si>
  <si>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</si>
  <si>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</si>
  <si>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</si>
  <si>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>Accounts Receivable, Net</t>
  </si>
  <si>
    <t>Inventory</t>
  </si>
  <si>
    <t>1,111.451</t>
  </si>
  <si>
    <t>1,637.027</t>
  </si>
  <si>
    <t>Prepaid Expenses</t>
  </si>
  <si>
    <t>Other Current Assets</t>
  </si>
  <si>
    <t>Total Current Assets</t>
  </si>
  <si>
    <t>1,051.597</t>
  </si>
  <si>
    <t>1,150.811</t>
  </si>
  <si>
    <t>1,651.909</t>
  </si>
  <si>
    <t>1,837.426</t>
  </si>
  <si>
    <t>1,463.876</t>
  </si>
  <si>
    <t>1,431.357</t>
  </si>
  <si>
    <t>1,586.947</t>
  </si>
  <si>
    <t>1,646.909</t>
  </si>
  <si>
    <t>2,951.691</t>
  </si>
  <si>
    <t>Property Plant And Equipment, Net</t>
  </si>
  <si>
    <t>3,924.848</t>
  </si>
  <si>
    <t>5,970.853</t>
  </si>
  <si>
    <t>7,060.84</t>
  </si>
  <si>
    <t>6,856.487</t>
  </si>
  <si>
    <t>7,073.645</t>
  </si>
  <si>
    <t>8,509.698</t>
  </si>
  <si>
    <t>9,094.189</t>
  </si>
  <si>
    <t>9,321.008</t>
  </si>
  <si>
    <t>9,706.02</t>
  </si>
  <si>
    <t>24,993.105</t>
  </si>
  <si>
    <t>Real Estate Owned</t>
  </si>
  <si>
    <t/>
  </si>
  <si>
    <t>Capitalized / Purchased Software</t>
  </si>
  <si>
    <t>Long-term Investments</t>
  </si>
  <si>
    <t>Goodwill</t>
  </si>
  <si>
    <t>2,767.64</t>
  </si>
  <si>
    <t>Other Intangibles</t>
  </si>
  <si>
    <t>Other Long-term Assets</t>
  </si>
  <si>
    <t>Total Assets</t>
  </si>
  <si>
    <t>4,865.695</t>
  </si>
  <si>
    <t>7,885.594</t>
  </si>
  <si>
    <t>9,272.779</t>
  </si>
  <si>
    <t>9,544.699</t>
  </si>
  <si>
    <t>9,888.555</t>
  </si>
  <si>
    <t>10,718.974</t>
  </si>
  <si>
    <t>11,413.578</t>
  </si>
  <si>
    <t>12,234.007</t>
  </si>
  <si>
    <t>12,918.552</t>
  </si>
  <si>
    <t>31,810.795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</si>
  <si>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</si>
  <si>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</si>
  <si>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</si>
  <si>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</si>
  <si>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</si>
  <si>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</si>
  <si>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</si>
  <si>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1,007.158</t>
  </si>
  <si>
    <t>1,281.408</t>
  </si>
  <si>
    <t>Long-term Debt</t>
  </si>
  <si>
    <t>1,048.928</t>
  </si>
  <si>
    <t>1,531.502</t>
  </si>
  <si>
    <t>1,551.462</t>
  </si>
  <si>
    <t>1,440.564</t>
  </si>
  <si>
    <t>1,724.677</t>
  </si>
  <si>
    <t>2,349.551</t>
  </si>
  <si>
    <t>1,771.281</t>
  </si>
  <si>
    <t>1,991.644</t>
  </si>
  <si>
    <t>1,694.752</t>
  </si>
  <si>
    <t>1,681.701</t>
  </si>
  <si>
    <t>Capital Leases</t>
  </si>
  <si>
    <t>Other Non-current Liabilities</t>
  </si>
  <si>
    <t>1,233.084</t>
  </si>
  <si>
    <t>1,530.257</t>
  </si>
  <si>
    <t>1,494.218</t>
  </si>
  <si>
    <t>1,522.486</t>
  </si>
  <si>
    <t>1,665.377</t>
  </si>
  <si>
    <t>1,865.268</t>
  </si>
  <si>
    <t>2,228.236</t>
  </si>
  <si>
    <t>2,549.088</t>
  </si>
  <si>
    <t>6,702.181</t>
  </si>
  <si>
    <t>Total Liabilities</t>
  </si>
  <si>
    <t>1,978.831</t>
  </si>
  <si>
    <t>3,173.998</t>
  </si>
  <si>
    <t>3,527.196</t>
  </si>
  <si>
    <t>3,512.115</t>
  </si>
  <si>
    <t>3,669.247</t>
  </si>
  <si>
    <t>4,508.298</t>
  </si>
  <si>
    <t>4,776.328</t>
  </si>
  <si>
    <t>5,002.573</t>
  </si>
  <si>
    <t>5,331.662</t>
  </si>
  <si>
    <t>9,820.826</t>
  </si>
  <si>
    <t>Common Stock</t>
  </si>
  <si>
    <t>3,499.421</t>
  </si>
  <si>
    <t>5,326.876</t>
  </si>
  <si>
    <t>6,532.173</t>
  </si>
  <si>
    <t>6,697.575</t>
  </si>
  <si>
    <t>6,648.564</t>
  </si>
  <si>
    <t>7,319.253</t>
  </si>
  <si>
    <t>7,257.718</t>
  </si>
  <si>
    <t>7,318.297</t>
  </si>
  <si>
    <t>7,414.587</t>
  </si>
  <si>
    <t>22,003.341</t>
  </si>
  <si>
    <t>Additional Paid In Capital</t>
  </si>
  <si>
    <t>Retained Earnings</t>
  </si>
  <si>
    <t>-1,142.914</t>
  </si>
  <si>
    <t>-1,349.846</t>
  </si>
  <si>
    <t>Treasury Stock</t>
  </si>
  <si>
    <t>Other Common Equity Adj</t>
  </si>
  <si>
    <t>Common Equity</t>
  </si>
  <si>
    <t>2,886.863</t>
  </si>
  <si>
    <t>4,711.596</t>
  </si>
  <si>
    <t>5,745.582</t>
  </si>
  <si>
    <t>6,032.584</t>
  </si>
  <si>
    <t>6,219.308</t>
  </si>
  <si>
    <t>6,210.675</t>
  </si>
  <si>
    <t>6,637.25</t>
  </si>
  <si>
    <t>7,231.434</t>
  </si>
  <si>
    <t>7,586.89</t>
  </si>
  <si>
    <t>21,989.969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</si>
  <si>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</si>
  <si>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</si>
  <si>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</si>
  <si>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</si>
  <si>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</si>
  <si>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</si>
  <si>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</si>
  <si>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1,074.295</t>
  </si>
  <si>
    <t>1,642.053</t>
  </si>
  <si>
    <t>1,598.063</t>
  </si>
  <si>
    <t>1,630.909</t>
  </si>
  <si>
    <t>1,731.374</t>
  </si>
  <si>
    <t>2,352.164</t>
  </si>
  <si>
    <t>2,390.437</t>
  </si>
  <si>
    <t>2,144.684</t>
  </si>
  <si>
    <t>2,145.472</t>
  </si>
  <si>
    <t>2,022.005</t>
  </si>
  <si>
    <t>Income Statement</t>
  </si>
  <si>
    <t>Revenue</t>
  </si>
  <si>
    <t>1,740.577</t>
  </si>
  <si>
    <t>2,196.588</t>
  </si>
  <si>
    <t>2,754.747</t>
  </si>
  <si>
    <t>2,871.261</t>
  </si>
  <si>
    <t>2,819.379</t>
  </si>
  <si>
    <t>2,990.973</t>
  </si>
  <si>
    <t>3,239.592</t>
  </si>
  <si>
    <t>3,992.998</t>
  </si>
  <si>
    <t>4,893.257</t>
  </si>
  <si>
    <t>7,773.246</t>
  </si>
  <si>
    <t>Revenue Growth (YoY)</t>
  </si>
  <si>
    <t>-14.6%</t>
  </si>
  <si>
    <t>15.8%</t>
  </si>
  <si>
    <t>4.7%</t>
  </si>
  <si>
    <t>7.7%</t>
  </si>
  <si>
    <t>4.9%</t>
  </si>
  <si>
    <t>-2.3%</t>
  </si>
  <si>
    <t>13.9%</t>
  </si>
  <si>
    <t>25.8%</t>
  </si>
  <si>
    <t>23.3%</t>
  </si>
  <si>
    <t>48.4%</t>
  </si>
  <si>
    <t>Cost of Revenues</t>
  </si>
  <si>
    <t>-1,158.023</t>
  </si>
  <si>
    <t>-1,369.02</t>
  </si>
  <si>
    <t>-1,376.783</t>
  </si>
  <si>
    <t>-1,326.765</t>
  </si>
  <si>
    <t>-1,562.022</t>
  </si>
  <si>
    <t>-1,602.992</t>
  </si>
  <si>
    <t>-1,782.218</t>
  </si>
  <si>
    <t>-2,205.873</t>
  </si>
  <si>
    <t>-3,494.223</t>
  </si>
  <si>
    <t>Gross Profit</t>
  </si>
  <si>
    <t>1,038.565</t>
  </si>
  <si>
    <t>1,385.728</t>
  </si>
  <si>
    <t>1,494.478</t>
  </si>
  <si>
    <t>1,492.614</t>
  </si>
  <si>
    <t>1,428.951</t>
  </si>
  <si>
    <t>1,636.6</t>
  </si>
  <si>
    <t>2,210.78</t>
  </si>
  <si>
    <t>2,687.384</t>
  </si>
  <si>
    <t>4,279.023</t>
  </si>
  <si>
    <t>Gross Profit Margin</t>
  </si>
  <si>
    <t>47.3%</t>
  </si>
  <si>
    <t>50.3%</t>
  </si>
  <si>
    <t>52.0%</t>
  </si>
  <si>
    <t>52.9%</t>
  </si>
  <si>
    <t>47.8%</t>
  </si>
  <si>
    <t>50.5%</t>
  </si>
  <si>
    <t>55.4%</t>
  </si>
  <si>
    <t>54.9%</t>
  </si>
  <si>
    <t>55.0%</t>
  </si>
  <si>
    <t>R&amp;D Expenses</t>
  </si>
  <si>
    <t>Selling and Marketing Expense</t>
  </si>
  <si>
    <t>General &amp; Admin Expenses</t>
  </si>
  <si>
    <t>Other Inc / (Exp)</t>
  </si>
  <si>
    <t>-1,516.677</t>
  </si>
  <si>
    <t>-1,043.52</t>
  </si>
  <si>
    <t>-1,511.908</t>
  </si>
  <si>
    <t>-1,232.25</t>
  </si>
  <si>
    <t>-2,395.842</t>
  </si>
  <si>
    <t>Operating Expenses</t>
  </si>
  <si>
    <t>-1,636.84</t>
  </si>
  <si>
    <t>-1,178.068</t>
  </si>
  <si>
    <t>-1,046.133</t>
  </si>
  <si>
    <t>-1,682.357</t>
  </si>
  <si>
    <t>-1,130.212</t>
  </si>
  <si>
    <t>-1,411.817</t>
  </si>
  <si>
    <t>-2,694.877</t>
  </si>
  <si>
    <t>Operating Income</t>
  </si>
  <si>
    <t>1,071.98</t>
  </si>
  <si>
    <t>1,080.568</t>
  </si>
  <si>
    <t>1,275.567</t>
  </si>
  <si>
    <t>1,584.146</t>
  </si>
  <si>
    <t>Net Interest Expenses</t>
  </si>
  <si>
    <t>EBT, Incl. Unusual Items</t>
  </si>
  <si>
    <t>1,179.456</t>
  </si>
  <si>
    <t>1,510.227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</si>
  <si>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</si>
  <si>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</si>
  <si>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</si>
  <si>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</si>
  <si>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</si>
  <si>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</si>
  <si>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</si>
  <si>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</si>
  <si>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</si>
  <si>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</si>
  <si>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</si>
  <si>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</si>
  <si>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1,062.305</t>
  </si>
  <si>
    <t>1,274.002</t>
  </si>
  <si>
    <t>1,184.516</t>
  </si>
  <si>
    <t>1,032.923</t>
  </si>
  <si>
    <t>1,337.759</t>
  </si>
  <si>
    <t>1,997.646</t>
  </si>
  <si>
    <t>2,267.698</t>
  </si>
  <si>
    <t>3,374.005</t>
  </si>
  <si>
    <t>EBIT</t>
  </si>
  <si>
    <t>1,094.614</t>
  </si>
  <si>
    <t>1,213.139</t>
  </si>
  <si>
    <t>1,359.245</t>
  </si>
  <si>
    <t>1,929.639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</si>
  <si>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</si>
  <si>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</si>
  <si>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</si>
  <si>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</si>
  <si>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</si>
  <si>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1,482.157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</si>
  <si>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</si>
  <si>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</si>
  <si>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</si>
  <si>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</si>
  <si>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</si>
  <si>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</si>
  <si>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</si>
  <si>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1,045.542</t>
  </si>
  <si>
    <t>1,144.868</t>
  </si>
  <si>
    <t>1,516.793</t>
  </si>
  <si>
    <t>1,701.182</t>
  </si>
  <si>
    <t>2,838.74</t>
  </si>
  <si>
    <t>Capital Expenditures</t>
  </si>
  <si>
    <t>-1,098.976</t>
  </si>
  <si>
    <t>-1,708.38</t>
  </si>
  <si>
    <t>-1,146.13</t>
  </si>
  <si>
    <t>-1,134.281</t>
  </si>
  <si>
    <t>-2,082.696</t>
  </si>
  <si>
    <t>Cash Acquisitions</t>
  </si>
  <si>
    <t>1,135.601</t>
  </si>
  <si>
    <t>Other Investing Activities</t>
  </si>
  <si>
    <t>Cash from Investing</t>
  </si>
  <si>
    <t>-1,257.255</t>
  </si>
  <si>
    <t>-1,643.938</t>
  </si>
  <si>
    <t>-1,134.73</t>
  </si>
  <si>
    <t>-1,029.149</t>
  </si>
  <si>
    <t>-1,598.37</t>
  </si>
  <si>
    <t>Dividends Paid (Ex Special Dividends)</t>
  </si>
  <si>
    <t>Special Dividend Paid</t>
  </si>
  <si>
    <t>Long-Term Debt Issued</t>
  </si>
  <si>
    <t>1,170.84</t>
  </si>
  <si>
    <t>Long-Term Debt Repaid</t>
  </si>
  <si>
    <t>-1,002.36</t>
  </si>
  <si>
    <t>Repurchase of Common Stock</t>
  </si>
  <si>
    <t>Other Financing Activities</t>
  </si>
  <si>
    <t>Cash from Financing</t>
  </si>
  <si>
    <t>-1,238.665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</si>
  <si>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</si>
  <si>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</si>
  <si>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</si>
  <si>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</si>
  <si>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</si>
  <si>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</si>
  <si>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</si>
  <si>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</si>
  <si>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</si>
  <si>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4,860.339</t>
  </si>
  <si>
    <t>6,165.084</t>
  </si>
  <si>
    <t>7,928.468</t>
  </si>
  <si>
    <t>12,665.768</t>
  </si>
  <si>
    <t>13,469.057</t>
  </si>
  <si>
    <t>12,896.085</t>
  </si>
  <si>
    <t>19,127.74</t>
  </si>
  <si>
    <t>21,736.604</t>
  </si>
  <si>
    <t>16,417.748</t>
  </si>
  <si>
    <t>32,031.468</t>
  </si>
  <si>
    <t>Total Enterprise Value (TEV)</t>
  </si>
  <si>
    <t>5,671.462</t>
  </si>
  <si>
    <t>7,520.514</t>
  </si>
  <si>
    <t>9,304.381</t>
  </si>
  <si>
    <t>13,308.939</t>
  </si>
  <si>
    <t>13,955.669</t>
  </si>
  <si>
    <t>14,417.612</t>
  </si>
  <si>
    <t>21,028.804</t>
  </si>
  <si>
    <t>23,467.809</t>
  </si>
  <si>
    <t>18,248.733</t>
  </si>
  <si>
    <t>32,898.502</t>
  </si>
  <si>
    <t>Enterprise Value (EV)</t>
  </si>
  <si>
    <t>20,989.115</t>
  </si>
  <si>
    <t>23,187.271</t>
  </si>
  <si>
    <t>17,955.099</t>
  </si>
  <si>
    <t>38,944.478</t>
  </si>
  <si>
    <t>EV/EBITDA</t>
  </si>
  <si>
    <t>8.8x</t>
  </si>
  <si>
    <t>9.1x</t>
  </si>
  <si>
    <t>11.2x</t>
  </si>
  <si>
    <t>13.3x</t>
  </si>
  <si>
    <t>18.3x</t>
  </si>
  <si>
    <t>7.5x</t>
  </si>
  <si>
    <t>11.5x</t>
  </si>
  <si>
    <t>EV / EBIT</t>
  </si>
  <si>
    <t>17.2x</t>
  </si>
  <si>
    <t>-41.2x</t>
  </si>
  <si>
    <t>45.7x</t>
  </si>
  <si>
    <t>36.8x</t>
  </si>
  <si>
    <t>24.2x</t>
  </si>
  <si>
    <t>42.4x</t>
  </si>
  <si>
    <t>62.9x</t>
  </si>
  <si>
    <t>16.2x</t>
  </si>
  <si>
    <t>12.2x</t>
  </si>
  <si>
    <t>20.2x</t>
  </si>
  <si>
    <t>EV / LTM EBITDA - CAPEX</t>
  </si>
  <si>
    <t>-191.9x</t>
  </si>
  <si>
    <t>27.8x</t>
  </si>
  <si>
    <t>23.4x</t>
  </si>
  <si>
    <t>24.4x</t>
  </si>
  <si>
    <t>47.6x</t>
  </si>
  <si>
    <t>-25.7x</t>
  </si>
  <si>
    <t>-109.2x</t>
  </si>
  <si>
    <t>28.5x</t>
  </si>
  <si>
    <t>14.2x</t>
  </si>
  <si>
    <t>30.2x</t>
  </si>
  <si>
    <t>EV / Free Cash Flow</t>
  </si>
  <si>
    <t>-22.3x</t>
  </si>
  <si>
    <t>24.7x</t>
  </si>
  <si>
    <t>31.9x</t>
  </si>
  <si>
    <t>21.1x</t>
  </si>
  <si>
    <t>180.5x</t>
  </si>
  <si>
    <t>-20.6x</t>
  </si>
  <si>
    <t>-49.4x</t>
  </si>
  <si>
    <t>81.4x</t>
  </si>
  <si>
    <t>36.1x</t>
  </si>
  <si>
    <t>87.5x</t>
  </si>
  <si>
    <t>EV / Invested Capital</t>
  </si>
  <si>
    <t>1.2x</t>
  </si>
  <si>
    <t>1.7x</t>
  </si>
  <si>
    <t>1.8x</t>
  </si>
  <si>
    <t>1.6x</t>
  </si>
  <si>
    <t>2.5x</t>
  </si>
  <si>
    <t>2.6x</t>
  </si>
  <si>
    <t>1.9x</t>
  </si>
  <si>
    <t>EV / Revenue</t>
  </si>
  <si>
    <t>3.2x</t>
  </si>
  <si>
    <t>3.5x</t>
  </si>
  <si>
    <t>3.3x</t>
  </si>
  <si>
    <t>4.7x</t>
  </si>
  <si>
    <t>5.1x</t>
  </si>
  <si>
    <t>4.8x</t>
  </si>
  <si>
    <t>7.1x</t>
  </si>
  <si>
    <t>6.2x</t>
  </si>
  <si>
    <t>3.7x</t>
  </si>
  <si>
    <t>5.0x</t>
  </si>
  <si>
    <t>P/E Ratio</t>
  </si>
  <si>
    <t>25.9x</t>
  </si>
  <si>
    <t>-7.9x</t>
  </si>
  <si>
    <t>303.4x</t>
  </si>
  <si>
    <t>117.0x</t>
  </si>
  <si>
    <t>40.3x</t>
  </si>
  <si>
    <t>90.4x</t>
  </si>
  <si>
    <t>-58.4x</t>
  </si>
  <si>
    <t>26.8x</t>
  </si>
  <si>
    <t>19.5x</t>
  </si>
  <si>
    <t>42.2x</t>
  </si>
  <si>
    <t>Price/Book</t>
  </si>
  <si>
    <t>1.3x</t>
  </si>
  <si>
    <t>1.4x</t>
  </si>
  <si>
    <t>2.1x</t>
  </si>
  <si>
    <t>2.2x</t>
  </si>
  <si>
    <t>3.1x</t>
  </si>
  <si>
    <t>Price / Operating Cash Flow</t>
  </si>
  <si>
    <t>10.3x</t>
  </si>
  <si>
    <t>8.3x</t>
  </si>
  <si>
    <t>8.9x</t>
  </si>
  <si>
    <t>11.8x</t>
  </si>
  <si>
    <t>14.9x</t>
  </si>
  <si>
    <t>19.3x</t>
  </si>
  <si>
    <t>16.3x</t>
  </si>
  <si>
    <t>8.7x</t>
  </si>
  <si>
    <t>13.5x</t>
  </si>
  <si>
    <t>Price / LTM Sales</t>
  </si>
  <si>
    <t>2.8x</t>
  </si>
  <si>
    <t>2.9x</t>
  </si>
  <si>
    <t>4.4x</t>
  </si>
  <si>
    <t>4.9x</t>
  </si>
  <si>
    <t>4.3x</t>
  </si>
  <si>
    <t>6.5x</t>
  </si>
  <si>
    <t>5.8x</t>
  </si>
  <si>
    <t>3.4x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</si>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</sst>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A9EDBA-0B1A-8C9E-A56A-966D25C078D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147.77500000000001</v>
      </c>
      <c r="E12" s="3">
        <v>205.6</v>
      </c>
      <c r="F12" s="3">
        <v>172.256</v>
      </c>
      <c r="G12" s="3">
        <v>725.08799999999997</v>
      </c>
      <c r="H12" s="3">
        <v>795.774</v>
      </c>
      <c r="I12" s="3">
        <v>411.98599999999999</v>
      </c>
      <c r="J12" s="3">
        <v>417.98</v>
      </c>
      <c r="K12" s="3">
        <v>512.18299999999999</v>
      </c>
      <c r="L12" s="3">
        <v>234.93199999999999</v>
      </c>
      <c r="M12" s="3">
        <v>891.745</v>
      </c>
    </row>
    <row r="13" spans="3:13" ht="12.75" x14ac:dyDescent="0.2">
      <c r="C13" s="3" t="s">
        <v>26</v>
      </c>
      <c r="D13" s="3">
        <v>81.587000000000003</v>
      </c>
      <c r="E13" s="3">
        <v>70.745000000000005</v>
      </c>
      <c r="F13" s="3">
        <v>54.537999999999997</v>
      </c>
      <c r="G13" s="3">
        <v>135.268</v>
      </c>
      <c r="H13" s="3">
        <v>168.07900000000001</v>
      </c>
      <c r="I13" s="3">
        <v>112.764</v>
      </c>
      <c r="J13" s="3">
        <v>7.7969999999999997</v>
      </c>
      <c r="K13" s="3">
        <v>5.008</v>
      </c>
      <c r="L13" s="3">
        <v>6.6870000000000003</v>
      </c>
      <c r="M13" s="3">
        <v>13.398999999999999</v>
      </c>
    </row>
    <row r="14" spans="3:13" ht="12.75" x14ac:dyDescent="0.2">
      <c r="C14" s="3" t="s">
        <v>27</v>
      </c>
      <c r="D14" s="3">
        <v>71.497</v>
      </c>
      <c r="E14" s="3">
        <v>69.155000000000001</v>
      </c>
      <c r="F14" s="3">
        <v>10.702999999999999</v>
      </c>
      <c r="G14" s="3">
        <v>10.991</v>
      </c>
      <c r="H14" s="3">
        <v>15.086</v>
      </c>
      <c r="I14" s="3">
        <v>13.725</v>
      </c>
      <c r="J14" s="3">
        <v>10.803000000000001</v>
      </c>
      <c r="K14" s="3">
        <v>15.1</v>
      </c>
      <c r="L14" s="3">
        <v>17.128</v>
      </c>
      <c r="M14" s="3">
        <v>11.616</v>
      </c>
    </row>
    <row r="15" spans="3:13" ht="12.75" x14ac:dyDescent="0.2">
      <c r="C15" s="3" t="s">
        <v>28</v>
      </c>
      <c r="D15" s="3">
        <v>366.60199999999998</v>
      </c>
      <c r="E15" s="3">
        <v>517.26400000000001</v>
      </c>
      <c r="F15" s="3">
        <v>640.98199999999997</v>
      </c>
      <c r="G15" s="3">
        <v>595.82799999999997</v>
      </c>
      <c r="H15" s="3">
        <v>629.822</v>
      </c>
      <c r="I15" s="3">
        <v>674.505</v>
      </c>
      <c r="J15" s="3">
        <v>753.21199999999999</v>
      </c>
      <c r="K15" s="3">
        <v>802.22799999999995</v>
      </c>
      <c r="L15" s="3" t="s">
        <v>29</v>
      </c>
      <c r="M15" s="3" t="s">
        <v>30</v>
      </c>
    </row>
    <row r="16" spans="3:13" ht="12.75" x14ac:dyDescent="0.2">
      <c r="C16" s="3" t="s">
        <v>31</v>
      </c>
      <c r="D16" s="3">
        <v>37.603000000000002</v>
      </c>
      <c r="E16" s="3">
        <v>45.869</v>
      </c>
      <c r="F16" s="3">
        <v>99.635999999999996</v>
      </c>
      <c r="G16" s="3">
        <v>63.670999999999999</v>
      </c>
      <c r="H16" s="3">
        <v>67.263000000000005</v>
      </c>
      <c r="I16" s="3">
        <v>75.272999999999996</v>
      </c>
      <c r="J16" s="3">
        <v>92.174999999999997</v>
      </c>
      <c r="K16" s="3">
        <v>92.253</v>
      </c>
      <c r="L16" s="3">
        <v>114.669</v>
      </c>
      <c r="M16" s="3">
        <v>149.81299999999999</v>
      </c>
    </row>
    <row r="17" spans="3:13" ht="12.75" x14ac:dyDescent="0.2">
      <c r="C17" s="3" t="s">
        <v>32</v>
      </c>
      <c r="D17" s="3">
        <v>142.98400000000001</v>
      </c>
      <c r="E17" s="3">
        <v>142.964</v>
      </c>
      <c r="F17" s="3">
        <v>172.69499999999999</v>
      </c>
      <c r="G17" s="3">
        <v>121.063</v>
      </c>
      <c r="H17" s="3">
        <v>161.40199999999999</v>
      </c>
      <c r="I17" s="3">
        <v>175.62200000000001</v>
      </c>
      <c r="J17" s="3">
        <v>149.38900000000001</v>
      </c>
      <c r="K17" s="3">
        <v>160.17500000000001</v>
      </c>
      <c r="L17" s="3">
        <v>162.042</v>
      </c>
      <c r="M17" s="3">
        <v>248.09100000000001</v>
      </c>
    </row>
    <row r="18" spans="3:13" ht="12.75" x14ac:dyDescent="0.2">
      <c r="C18" s="3" t="s">
        <v>33</v>
      </c>
      <c r="D18" s="3">
        <v>848.04899999999998</v>
      </c>
      <c r="E18" s="3" t="s">
        <v>34</v>
      </c>
      <c r="F18" s="3" t="s">
        <v>35</v>
      </c>
      <c r="G18" s="3" t="s">
        <v>36</v>
      </c>
      <c r="H18" s="3" t="s">
        <v>37</v>
      </c>
      <c r="I18" s="3" t="s">
        <v>38</v>
      </c>
      <c r="J18" s="3" t="s">
        <v>39</v>
      </c>
      <c r="K18" s="3" t="s">
        <v>40</v>
      </c>
      <c r="L18" s="3" t="s">
        <v>41</v>
      </c>
      <c r="M18" s="3" t="s">
        <v>42</v>
      </c>
    </row>
    <row r="19" spans="3:13" ht="12.75" x14ac:dyDescent="0.2"/>
    <row r="20" spans="3:13" ht="12.75" x14ac:dyDescent="0.2">
      <c r="C20" s="3" t="s">
        <v>43</v>
      </c>
      <c r="D20" s="3" t="s">
        <v>44</v>
      </c>
      <c r="E20" s="3" t="s">
        <v>45</v>
      </c>
      <c r="F20" s="3" t="s">
        <v>46</v>
      </c>
      <c r="G20" s="3" t="s">
        <v>47</v>
      </c>
      <c r="H20" s="3" t="s">
        <v>48</v>
      </c>
      <c r="I20" s="3" t="s">
        <v>49</v>
      </c>
      <c r="J20" s="3" t="s">
        <v>50</v>
      </c>
      <c r="K20" s="3" t="s">
        <v>51</v>
      </c>
      <c r="L20" s="3" t="s">
        <v>52</v>
      </c>
      <c r="M20" s="3" t="s">
        <v>53</v>
      </c>
    </row>
    <row r="21" spans="3:13" ht="12.75" x14ac:dyDescent="0.2">
      <c r="C21" s="3" t="s">
        <v>54</v>
      </c>
      <c r="D21" s="3" t="s">
        <v>55</v>
      </c>
      <c r="E21" s="3" t="s">
        <v>55</v>
      </c>
      <c r="F21" s="3" t="s">
        <v>55</v>
      </c>
      <c r="G21" s="3" t="s">
        <v>55</v>
      </c>
      <c r="H21" s="3" t="s">
        <v>55</v>
      </c>
      <c r="I21" s="3" t="s">
        <v>55</v>
      </c>
      <c r="J21" s="3" t="s">
        <v>55</v>
      </c>
      <c r="K21" s="3" t="s">
        <v>55</v>
      </c>
      <c r="L21" s="3" t="s">
        <v>55</v>
      </c>
      <c r="M21" s="3" t="s">
        <v>55</v>
      </c>
    </row>
    <row r="22" spans="3:13" ht="12.75" x14ac:dyDescent="0.2">
      <c r="C22" s="3" t="s">
        <v>56</v>
      </c>
      <c r="D22" s="3" t="s">
        <v>55</v>
      </c>
      <c r="E22" s="3" t="s">
        <v>55</v>
      </c>
      <c r="F22" s="3" t="s">
        <v>55</v>
      </c>
      <c r="G22" s="3" t="s">
        <v>55</v>
      </c>
      <c r="H22" s="3" t="s">
        <v>55</v>
      </c>
      <c r="I22" s="3" t="s">
        <v>55</v>
      </c>
      <c r="J22" s="3" t="s">
        <v>55</v>
      </c>
      <c r="K22" s="3" t="s">
        <v>55</v>
      </c>
      <c r="L22" s="3" t="s">
        <v>55</v>
      </c>
      <c r="M22" s="3" t="s">
        <v>55</v>
      </c>
    </row>
    <row r="23" spans="3:13" ht="12.75" x14ac:dyDescent="0.2">
      <c r="C23" s="3" t="s">
        <v>57</v>
      </c>
      <c r="D23" s="3" t="s">
        <v>55</v>
      </c>
      <c r="E23" s="3" t="s">
        <v>55</v>
      </c>
      <c r="F23" s="3" t="s">
        <v>55</v>
      </c>
      <c r="G23" s="3" t="s">
        <v>55</v>
      </c>
      <c r="H23" s="3" t="s">
        <v>55</v>
      </c>
      <c r="I23" s="3" t="s">
        <v>55</v>
      </c>
      <c r="J23" s="3">
        <v>111.997</v>
      </c>
      <c r="K23" s="3">
        <v>359.27499999999998</v>
      </c>
      <c r="L23" s="3">
        <v>340.09500000000003</v>
      </c>
      <c r="M23" s="3">
        <v>426.96800000000002</v>
      </c>
    </row>
    <row r="24" spans="3:13" ht="12.75" x14ac:dyDescent="0.2">
      <c r="C24" s="3" t="s">
        <v>58</v>
      </c>
      <c r="D24" s="3">
        <v>41.45</v>
      </c>
      <c r="E24" s="3">
        <v>806.95399999999995</v>
      </c>
      <c r="F24" s="3">
        <v>966.80899999999997</v>
      </c>
      <c r="G24" s="3">
        <v>935.68899999999996</v>
      </c>
      <c r="H24" s="3">
        <v>876.02099999999996</v>
      </c>
      <c r="I24" s="3">
        <v>556.62800000000004</v>
      </c>
      <c r="J24" s="3">
        <v>529.51400000000001</v>
      </c>
      <c r="K24" s="3">
        <v>518.88300000000004</v>
      </c>
      <c r="L24" s="3">
        <v>515.66499999999996</v>
      </c>
      <c r="M24" s="3" t="s">
        <v>59</v>
      </c>
    </row>
    <row r="25" spans="3:13" ht="12.75" x14ac:dyDescent="0.2">
      <c r="C25" s="3" t="s">
        <v>60</v>
      </c>
      <c r="D25" s="3" t="s">
        <v>55</v>
      </c>
      <c r="E25" s="3" t="s">
        <v>55</v>
      </c>
      <c r="F25" s="3" t="s">
        <v>55</v>
      </c>
      <c r="G25" s="3" t="s">
        <v>55</v>
      </c>
      <c r="H25" s="3" t="s">
        <v>55</v>
      </c>
      <c r="I25" s="3" t="s">
        <v>55</v>
      </c>
      <c r="J25" s="3" t="s">
        <v>55</v>
      </c>
      <c r="K25" s="3" t="s">
        <v>55</v>
      </c>
      <c r="L25" s="3" t="s">
        <v>55</v>
      </c>
      <c r="M25" s="3">
        <v>18.032</v>
      </c>
    </row>
    <row r="26" spans="3:13" ht="12.75" x14ac:dyDescent="0.2">
      <c r="C26" s="3" t="s">
        <v>61</v>
      </c>
      <c r="D26" s="3">
        <v>51.347999999999999</v>
      </c>
      <c r="E26" s="3">
        <v>56.191000000000003</v>
      </c>
      <c r="F26" s="3">
        <v>94.32</v>
      </c>
      <c r="G26" s="3">
        <v>100.613</v>
      </c>
      <c r="H26" s="3">
        <v>101.46299999999999</v>
      </c>
      <c r="I26" s="3">
        <v>188.773</v>
      </c>
      <c r="J26" s="3">
        <v>246.52099999999999</v>
      </c>
      <c r="K26" s="3">
        <v>447.89299999999997</v>
      </c>
      <c r="L26" s="3">
        <v>709.86300000000006</v>
      </c>
      <c r="M26" s="3">
        <v>653.35900000000004</v>
      </c>
    </row>
    <row r="27" spans="3:13" ht="12.75" x14ac:dyDescent="0.2">
      <c r="C27" s="3" t="s">
        <v>62</v>
      </c>
      <c r="D27" s="3" t="s">
        <v>63</v>
      </c>
      <c r="E27" s="3" t="s">
        <v>64</v>
      </c>
      <c r="F27" s="3" t="s">
        <v>65</v>
      </c>
      <c r="G27" s="3" t="s">
        <v>66</v>
      </c>
      <c r="H27" s="3" t="s">
        <v>67</v>
      </c>
      <c r="I27" s="3" t="s">
        <v>68</v>
      </c>
      <c r="J27" s="3" t="s">
        <v>69</v>
      </c>
      <c r="K27" s="3" t="s">
        <v>70</v>
      </c>
      <c r="L27" s="3" t="s">
        <v>71</v>
      </c>
      <c r="M27" s="3" t="s">
        <v>72</v>
      </c>
    </row>
    <row r="28" spans="3:13" ht="12.75" x14ac:dyDescent="0.2"/>
    <row r="29" spans="3:13" ht="12.75" x14ac:dyDescent="0.2">
      <c r="C29" s="3" t="s">
        <v>73</v>
      </c>
      <c r="D29" s="3">
        <v>85.245999999999995</v>
      </c>
      <c r="E29" s="3">
        <v>106.861</v>
      </c>
      <c r="F29" s="3">
        <v>168.76300000000001</v>
      </c>
      <c r="G29" s="3">
        <v>149.285</v>
      </c>
      <c r="H29" s="3">
        <v>181.20500000000001</v>
      </c>
      <c r="I29" s="3">
        <v>222.535</v>
      </c>
      <c r="J29" s="3">
        <v>205.57300000000001</v>
      </c>
      <c r="K29" s="3">
        <v>212.65600000000001</v>
      </c>
      <c r="L29" s="3">
        <v>239.083</v>
      </c>
      <c r="M29" s="3">
        <v>350.67599999999999</v>
      </c>
    </row>
    <row r="30" spans="3:13" ht="12.75" x14ac:dyDescent="0.2">
      <c r="C30" s="3" t="s">
        <v>74</v>
      </c>
      <c r="D30" s="3">
        <v>70.168999999999997</v>
      </c>
      <c r="E30" s="3">
        <v>102.752</v>
      </c>
      <c r="F30" s="3">
        <v>147.18199999999999</v>
      </c>
      <c r="G30" s="3">
        <v>151.27799999999999</v>
      </c>
      <c r="H30" s="3">
        <v>175.8</v>
      </c>
      <c r="I30" s="3">
        <v>195.46</v>
      </c>
      <c r="J30" s="3">
        <v>222.42699999999999</v>
      </c>
      <c r="K30" s="3">
        <v>211.364</v>
      </c>
      <c r="L30" s="3">
        <v>237.02099999999999</v>
      </c>
      <c r="M30" s="3">
        <v>517.899</v>
      </c>
    </row>
    <row r="31" spans="3:13" ht="12.75" x14ac:dyDescent="0.2">
      <c r="C31" s="3" t="s">
        <v>75</v>
      </c>
      <c r="D31" s="3" t="s">
        <v>55</v>
      </c>
      <c r="E31" s="3" t="s">
        <v>55</v>
      </c>
      <c r="F31" s="3" t="s">
        <v>55</v>
      </c>
      <c r="G31" s="3" t="s">
        <v>55</v>
      </c>
      <c r="H31" s="3" t="s">
        <v>55</v>
      </c>
      <c r="I31" s="3" t="s">
        <v>55</v>
      </c>
      <c r="J31" s="3" t="s">
        <v>55</v>
      </c>
      <c r="K31" s="3" t="s">
        <v>55</v>
      </c>
      <c r="L31" s="3" t="s">
        <v>55</v>
      </c>
      <c r="M31" s="3" t="s">
        <v>55</v>
      </c>
    </row>
    <row r="32" spans="3:13" ht="12.75" x14ac:dyDescent="0.2">
      <c r="C32" s="3" t="s">
        <v>76</v>
      </c>
      <c r="D32" s="3" t="s">
        <v>55</v>
      </c>
      <c r="E32" s="3">
        <v>60.43</v>
      </c>
      <c r="F32" s="3">
        <v>20.05</v>
      </c>
      <c r="G32" s="3">
        <v>174.42699999999999</v>
      </c>
      <c r="H32" s="3" t="s">
        <v>55</v>
      </c>
      <c r="I32" s="3" t="s">
        <v>55</v>
      </c>
      <c r="J32" s="3">
        <v>467.45600000000002</v>
      </c>
      <c r="K32" s="3" t="s">
        <v>55</v>
      </c>
      <c r="L32" s="3">
        <v>284.51900000000001</v>
      </c>
      <c r="M32" s="3">
        <v>135.39500000000001</v>
      </c>
    </row>
    <row r="33" spans="3:13" ht="12.75" x14ac:dyDescent="0.2">
      <c r="C33" s="3" t="s">
        <v>77</v>
      </c>
      <c r="D33" s="3">
        <v>12.786</v>
      </c>
      <c r="E33" s="3">
        <v>25.641999999999999</v>
      </c>
      <c r="F33" s="3">
        <v>13.305</v>
      </c>
      <c r="G33" s="3">
        <v>7.4329999999999998</v>
      </c>
      <c r="H33" s="3">
        <v>4.29</v>
      </c>
      <c r="I33" s="3">
        <v>2.613</v>
      </c>
      <c r="J33" s="3">
        <v>19.079000000000001</v>
      </c>
      <c r="K33" s="3">
        <v>26.533000000000001</v>
      </c>
      <c r="L33" s="3">
        <v>41.713999999999999</v>
      </c>
      <c r="M33" s="3">
        <v>49.372999999999998</v>
      </c>
    </row>
    <row r="34" spans="3:13" ht="12.75" x14ac:dyDescent="0.2">
      <c r="C34" s="3" t="s">
        <v>78</v>
      </c>
      <c r="D34" s="3">
        <v>55.436999999999998</v>
      </c>
      <c r="E34" s="3">
        <v>89.248000000000005</v>
      </c>
      <c r="F34" s="3">
        <v>82.93</v>
      </c>
      <c r="G34" s="3">
        <v>86.424999999999997</v>
      </c>
      <c r="H34" s="3">
        <v>58.381</v>
      </c>
      <c r="I34" s="3">
        <v>72.763000000000005</v>
      </c>
      <c r="J34" s="3">
        <v>92.623000000000005</v>
      </c>
      <c r="K34" s="3">
        <v>205.63200000000001</v>
      </c>
      <c r="L34" s="3">
        <v>160.99700000000001</v>
      </c>
      <c r="M34" s="3">
        <v>228.065</v>
      </c>
    </row>
    <row r="35" spans="3:13" ht="12.75" x14ac:dyDescent="0.2">
      <c r="C35" s="3" t="s">
        <v>79</v>
      </c>
      <c r="D35" s="3">
        <v>223.637</v>
      </c>
      <c r="E35" s="3">
        <v>384.93299999999999</v>
      </c>
      <c r="F35" s="3">
        <v>432.23099999999999</v>
      </c>
      <c r="G35" s="3">
        <v>568.84799999999996</v>
      </c>
      <c r="H35" s="3">
        <v>419.67599999999999</v>
      </c>
      <c r="I35" s="3">
        <v>493.37099999999998</v>
      </c>
      <c r="J35" s="3" t="s">
        <v>80</v>
      </c>
      <c r="K35" s="3">
        <v>656.18399999999997</v>
      </c>
      <c r="L35" s="3">
        <v>963.33500000000004</v>
      </c>
      <c r="M35" s="3" t="s">
        <v>81</v>
      </c>
    </row>
    <row r="36" spans="3:13" ht="12.75" x14ac:dyDescent="0.2"/>
    <row r="37" spans="3:13" ht="12.75" x14ac:dyDescent="0.2">
      <c r="C37" s="3" t="s">
        <v>82</v>
      </c>
      <c r="D37" s="3" t="s">
        <v>83</v>
      </c>
      <c r="E37" s="3" t="s">
        <v>84</v>
      </c>
      <c r="F37" s="3" t="s">
        <v>85</v>
      </c>
      <c r="G37" s="3" t="s">
        <v>86</v>
      </c>
      <c r="H37" s="3" t="s">
        <v>87</v>
      </c>
      <c r="I37" s="3" t="s">
        <v>88</v>
      </c>
      <c r="J37" s="3" t="s">
        <v>89</v>
      </c>
      <c r="K37" s="3" t="s">
        <v>90</v>
      </c>
      <c r="L37" s="3" t="s">
        <v>91</v>
      </c>
      <c r="M37" s="3" t="s">
        <v>92</v>
      </c>
    </row>
    <row r="38" spans="3:13" ht="12.75" x14ac:dyDescent="0.2">
      <c r="C38" s="3" t="s">
        <v>93</v>
      </c>
      <c r="D38" s="3">
        <v>12.582000000000001</v>
      </c>
      <c r="E38" s="3">
        <v>24.478000000000002</v>
      </c>
      <c r="F38" s="3">
        <v>13.246</v>
      </c>
      <c r="G38" s="3">
        <v>8.4849999999999994</v>
      </c>
      <c r="H38" s="3">
        <v>2.4079999999999999</v>
      </c>
      <c r="I38" s="3" t="s">
        <v>55</v>
      </c>
      <c r="J38" s="3">
        <v>132.62100000000001</v>
      </c>
      <c r="K38" s="3">
        <v>126.508</v>
      </c>
      <c r="L38" s="3">
        <v>124.48699999999999</v>
      </c>
      <c r="M38" s="3">
        <v>155.536</v>
      </c>
    </row>
    <row r="39" spans="3:13" ht="12.75" x14ac:dyDescent="0.2">
      <c r="C39" s="3" t="s">
        <v>94</v>
      </c>
      <c r="D39" s="3">
        <v>693.68499999999995</v>
      </c>
      <c r="E39" s="3" t="s">
        <v>95</v>
      </c>
      <c r="F39" s="3" t="s">
        <v>96</v>
      </c>
      <c r="G39" s="3" t="s">
        <v>97</v>
      </c>
      <c r="H39" s="3" t="s">
        <v>98</v>
      </c>
      <c r="I39" s="3" t="s">
        <v>99</v>
      </c>
      <c r="J39" s="3" t="s">
        <v>100</v>
      </c>
      <c r="K39" s="3" t="s">
        <v>101</v>
      </c>
      <c r="L39" s="3" t="s">
        <v>102</v>
      </c>
      <c r="M39" s="3" t="s">
        <v>103</v>
      </c>
    </row>
    <row r="40" spans="3:13" ht="12.75" x14ac:dyDescent="0.2">
      <c r="C40" s="3" t="s">
        <v>104</v>
      </c>
      <c r="D40" s="3" t="s">
        <v>105</v>
      </c>
      <c r="E40" s="3" t="s">
        <v>106</v>
      </c>
      <c r="F40" s="3" t="s">
        <v>107</v>
      </c>
      <c r="G40" s="3" t="s">
        <v>108</v>
      </c>
      <c r="H40" s="3" t="s">
        <v>109</v>
      </c>
      <c r="I40" s="3" t="s">
        <v>110</v>
      </c>
      <c r="J40" s="3" t="s">
        <v>111</v>
      </c>
      <c r="K40" s="3" t="s">
        <v>112</v>
      </c>
      <c r="L40" s="3" t="s">
        <v>113</v>
      </c>
      <c r="M40" s="3" t="s">
        <v>114</v>
      </c>
    </row>
    <row r="41" spans="3:13" ht="12.75" x14ac:dyDescent="0.2"/>
    <row r="42" spans="3:13" ht="12.75" x14ac:dyDescent="0.2">
      <c r="C42" s="3" t="s">
        <v>115</v>
      </c>
      <c r="D42" s="3" t="s">
        <v>116</v>
      </c>
      <c r="E42" s="3" t="s">
        <v>117</v>
      </c>
      <c r="F42" s="3" t="s">
        <v>118</v>
      </c>
      <c r="G42" s="3" t="s">
        <v>119</v>
      </c>
      <c r="H42" s="3" t="s">
        <v>120</v>
      </c>
      <c r="I42" s="3" t="s">
        <v>121</v>
      </c>
      <c r="J42" s="3" t="s">
        <v>122</v>
      </c>
      <c r="K42" s="3" t="s">
        <v>123</v>
      </c>
      <c r="L42" s="3" t="s">
        <v>124</v>
      </c>
      <c r="M42" s="3" t="s">
        <v>125</v>
      </c>
    </row>
    <row r="43" spans="3:13" ht="12.75" x14ac:dyDescent="0.2">
      <c r="C43" s="3" t="s">
        <v>126</v>
      </c>
      <c r="D43" s="3">
        <v>39.576999999999998</v>
      </c>
      <c r="E43" s="3">
        <v>43.143000000000001</v>
      </c>
      <c r="F43" s="3">
        <v>51.689</v>
      </c>
      <c r="G43" s="3">
        <v>50.024999999999999</v>
      </c>
      <c r="H43" s="3">
        <v>46.835000000000001</v>
      </c>
      <c r="I43" s="3">
        <v>50.850999999999999</v>
      </c>
      <c r="J43" s="3">
        <v>48.374000000000002</v>
      </c>
      <c r="K43" s="3">
        <v>47.402999999999999</v>
      </c>
      <c r="L43" s="3">
        <v>47.109000000000002</v>
      </c>
      <c r="M43" s="3">
        <v>31.52</v>
      </c>
    </row>
    <row r="44" spans="3:13" ht="12.75" x14ac:dyDescent="0.2">
      <c r="C44" s="3" t="s">
        <v>127</v>
      </c>
      <c r="D44" s="3">
        <v>-849.96699999999998</v>
      </c>
      <c r="E44" s="3">
        <v>-902.57899999999995</v>
      </c>
      <c r="F44" s="3" t="s">
        <v>128</v>
      </c>
      <c r="G44" s="3">
        <v>-999.66600000000005</v>
      </c>
      <c r="H44" s="3">
        <v>-752.91700000000003</v>
      </c>
      <c r="I44" s="3" t="s">
        <v>129</v>
      </c>
      <c r="J44" s="3">
        <v>-840.55200000000002</v>
      </c>
      <c r="K44" s="3">
        <v>-466.23</v>
      </c>
      <c r="L44" s="3">
        <v>-185.10599999999999</v>
      </c>
      <c r="M44" s="3">
        <v>-272.92899999999997</v>
      </c>
    </row>
    <row r="45" spans="3:13" ht="12.75" x14ac:dyDescent="0.2">
      <c r="C45" s="3" t="s">
        <v>130</v>
      </c>
      <c r="D45" s="3" t="s">
        <v>55</v>
      </c>
      <c r="E45" s="3" t="s">
        <v>55</v>
      </c>
      <c r="F45" s="3" t="s">
        <v>55</v>
      </c>
      <c r="G45" s="3" t="s">
        <v>55</v>
      </c>
      <c r="H45" s="3" t="s">
        <v>55</v>
      </c>
      <c r="I45" s="3" t="s">
        <v>55</v>
      </c>
      <c r="J45" s="3" t="s">
        <v>55</v>
      </c>
      <c r="K45" s="3" t="s">
        <v>55</v>
      </c>
      <c r="L45" s="3" t="s">
        <v>55</v>
      </c>
      <c r="M45" s="3" t="s">
        <v>55</v>
      </c>
    </row>
    <row r="46" spans="3:13" ht="12.75" x14ac:dyDescent="0.2">
      <c r="C46" s="3" t="s">
        <v>131</v>
      </c>
      <c r="D46" s="3">
        <v>197.83199999999999</v>
      </c>
      <c r="E46" s="3">
        <v>244.15600000000001</v>
      </c>
      <c r="F46" s="3">
        <v>304.63499999999999</v>
      </c>
      <c r="G46" s="3">
        <v>284.64999999999998</v>
      </c>
      <c r="H46" s="3">
        <v>276.82600000000002</v>
      </c>
      <c r="I46" s="3">
        <v>190.417</v>
      </c>
      <c r="J46" s="3">
        <v>171.71</v>
      </c>
      <c r="K46" s="3">
        <v>331.964</v>
      </c>
      <c r="L46" s="3">
        <v>310.3</v>
      </c>
      <c r="M46" s="3">
        <v>228.03800000000001</v>
      </c>
    </row>
    <row r="47" spans="3:13" ht="12.75" x14ac:dyDescent="0.2">
      <c r="C47" s="3" t="s">
        <v>132</v>
      </c>
      <c r="D47" s="3" t="s">
        <v>133</v>
      </c>
      <c r="E47" s="3" t="s">
        <v>134</v>
      </c>
      <c r="F47" s="3" t="s">
        <v>135</v>
      </c>
      <c r="G47" s="3" t="s">
        <v>136</v>
      </c>
      <c r="H47" s="3" t="s">
        <v>137</v>
      </c>
      <c r="I47" s="3" t="s">
        <v>138</v>
      </c>
      <c r="J47" s="3" t="s">
        <v>139</v>
      </c>
      <c r="K47" s="3" t="s">
        <v>140</v>
      </c>
      <c r="L47" s="3" t="s">
        <v>141</v>
      </c>
      <c r="M47" s="3" t="s">
        <v>142</v>
      </c>
    </row>
    <row r="48" spans="3:13" ht="12.75" x14ac:dyDescent="0.2">
      <c r="C48" s="3" t="s">
        <v>143</v>
      </c>
      <c r="D48" s="3" t="s">
        <v>55</v>
      </c>
      <c r="E48" s="3" t="s">
        <v>55</v>
      </c>
      <c r="F48" s="3" t="s">
        <v>55</v>
      </c>
      <c r="G48" s="3" t="s">
        <v>55</v>
      </c>
      <c r="H48" s="3" t="s">
        <v>55</v>
      </c>
      <c r="I48" s="3" t="s">
        <v>55</v>
      </c>
      <c r="J48" s="3" t="s">
        <v>55</v>
      </c>
      <c r="K48" s="3" t="s">
        <v>55</v>
      </c>
      <c r="L48" s="3" t="s">
        <v>55</v>
      </c>
      <c r="M48" s="3" t="s">
        <v>55</v>
      </c>
    </row>
    <row r="49" spans="3:13" ht="12.75" x14ac:dyDescent="0.2">
      <c r="C49" s="3" t="s">
        <v>144</v>
      </c>
      <c r="D49" s="3" t="s">
        <v>55</v>
      </c>
      <c r="E49" s="3" t="s">
        <v>55</v>
      </c>
      <c r="F49" s="3" t="s">
        <v>55</v>
      </c>
      <c r="G49" s="3" t="s">
        <v>55</v>
      </c>
      <c r="H49" s="3" t="s">
        <v>55</v>
      </c>
      <c r="I49" s="3" t="s">
        <v>55</v>
      </c>
      <c r="J49" s="3" t="s">
        <v>55</v>
      </c>
      <c r="K49" s="3" t="s">
        <v>55</v>
      </c>
      <c r="L49" s="3" t="s">
        <v>55</v>
      </c>
      <c r="M49" s="3" t="s">
        <v>55</v>
      </c>
    </row>
    <row r="50" spans="3:13" ht="12.75" x14ac:dyDescent="0.2">
      <c r="C50" s="3" t="s">
        <v>145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146</v>
      </c>
      <c r="D51" s="3" t="s">
        <v>133</v>
      </c>
      <c r="E51" s="3" t="s">
        <v>134</v>
      </c>
      <c r="F51" s="3" t="s">
        <v>135</v>
      </c>
      <c r="G51" s="3" t="s">
        <v>136</v>
      </c>
      <c r="H51" s="3" t="s">
        <v>137</v>
      </c>
      <c r="I51" s="3" t="s">
        <v>138</v>
      </c>
      <c r="J51" s="3" t="s">
        <v>139</v>
      </c>
      <c r="K51" s="3" t="s">
        <v>140</v>
      </c>
      <c r="L51" s="3" t="s">
        <v>141</v>
      </c>
      <c r="M51" s="3" t="s">
        <v>142</v>
      </c>
    </row>
    <row r="52" spans="3:13" ht="12.75" x14ac:dyDescent="0.2"/>
    <row r="53" spans="3:13" ht="12.75" x14ac:dyDescent="0.2">
      <c r="C53" s="3" t="s">
        <v>147</v>
      </c>
      <c r="D53" s="3" t="s">
        <v>63</v>
      </c>
      <c r="E53" s="3" t="s">
        <v>64</v>
      </c>
      <c r="F53" s="3" t="s">
        <v>65</v>
      </c>
      <c r="G53" s="3" t="s">
        <v>66</v>
      </c>
      <c r="H53" s="3" t="s">
        <v>67</v>
      </c>
      <c r="I53" s="3" t="s">
        <v>68</v>
      </c>
      <c r="J53" s="3" t="s">
        <v>69</v>
      </c>
      <c r="K53" s="3" t="s">
        <v>70</v>
      </c>
      <c r="L53" s="3" t="s">
        <v>71</v>
      </c>
      <c r="M53" s="3" t="s">
        <v>72</v>
      </c>
    </row>
    <row r="54" spans="3:13" ht="12.75" x14ac:dyDescent="0.2"/>
    <row r="55" spans="3:13" ht="12.75" x14ac:dyDescent="0.2">
      <c r="C55" s="3" t="s">
        <v>148</v>
      </c>
      <c r="D55" s="3">
        <v>229.36199999999999</v>
      </c>
      <c r="E55" s="3">
        <v>276.346</v>
      </c>
      <c r="F55" s="3">
        <v>226.79300000000001</v>
      </c>
      <c r="G55" s="3">
        <v>860.35599999999999</v>
      </c>
      <c r="H55" s="3">
        <v>963.85199999999998</v>
      </c>
      <c r="I55" s="3">
        <v>524.75</v>
      </c>
      <c r="J55" s="3">
        <v>437.61799999999999</v>
      </c>
      <c r="K55" s="3">
        <v>517.19200000000001</v>
      </c>
      <c r="L55" s="3">
        <v>241.619</v>
      </c>
      <c r="M55" s="3">
        <v>905.14400000000001</v>
      </c>
    </row>
    <row r="56" spans="3:13" ht="12.75" x14ac:dyDescent="0.2">
      <c r="C56" s="3" t="s">
        <v>149</v>
      </c>
      <c r="D56" s="3" t="s">
        <v>150</v>
      </c>
      <c r="E56" s="3" t="s">
        <v>151</v>
      </c>
      <c r="F56" s="3" t="s">
        <v>152</v>
      </c>
      <c r="G56" s="3" t="s">
        <v>153</v>
      </c>
      <c r="H56" s="3" t="s">
        <v>154</v>
      </c>
      <c r="I56" s="3" t="s">
        <v>155</v>
      </c>
      <c r="J56" s="3" t="s">
        <v>156</v>
      </c>
      <c r="K56" s="3" t="s">
        <v>157</v>
      </c>
      <c r="L56" s="3" t="s">
        <v>158</v>
      </c>
      <c r="M56" s="3" t="s">
        <v>159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E1EB-5FCD-49B6-A9CE-D079341B9C29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161</v>
      </c>
      <c r="D12" s="3" t="s">
        <v>162</v>
      </c>
      <c r="E12" s="3" t="s">
        <v>163</v>
      </c>
      <c r="F12" s="3" t="s">
        <v>164</v>
      </c>
      <c r="G12" s="3" t="s">
        <v>165</v>
      </c>
      <c r="H12" s="3" t="s">
        <v>166</v>
      </c>
      <c r="I12" s="3" t="s">
        <v>167</v>
      </c>
      <c r="J12" s="3" t="s">
        <v>168</v>
      </c>
      <c r="K12" s="3" t="s">
        <v>169</v>
      </c>
      <c r="L12" s="3" t="s">
        <v>170</v>
      </c>
      <c r="M12" s="3" t="s">
        <v>171</v>
      </c>
    </row>
    <row r="13" spans="3:13" x14ac:dyDescent="0.2">
      <c r="C13" s="3" t="s">
        <v>172</v>
      </c>
      <c r="D13" s="3" t="s">
        <v>173</v>
      </c>
      <c r="E13" s="3" t="s">
        <v>174</v>
      </c>
      <c r="F13" s="3" t="s">
        <v>175</v>
      </c>
      <c r="G13" s="3" t="s">
        <v>176</v>
      </c>
      <c r="H13" s="3" t="s">
        <v>177</v>
      </c>
      <c r="I13" s="3" t="s">
        <v>178</v>
      </c>
      <c r="J13" s="3" t="s">
        <v>179</v>
      </c>
      <c r="K13" s="3" t="s">
        <v>180</v>
      </c>
      <c r="L13" s="3" t="s">
        <v>181</v>
      </c>
      <c r="M13" s="3" t="s">
        <v>182</v>
      </c>
    </row>
    <row r="15" spans="3:13" x14ac:dyDescent="0.2">
      <c r="C15" s="3" t="s">
        <v>183</v>
      </c>
      <c r="D15" s="3">
        <v>-916.69100000000003</v>
      </c>
      <c r="E15" s="3" t="s">
        <v>184</v>
      </c>
      <c r="F15" s="3" t="s">
        <v>185</v>
      </c>
      <c r="G15" s="3" t="s">
        <v>186</v>
      </c>
      <c r="H15" s="3" t="s">
        <v>187</v>
      </c>
      <c r="I15" s="3" t="s">
        <v>188</v>
      </c>
      <c r="J15" s="3" t="s">
        <v>189</v>
      </c>
      <c r="K15" s="3" t="s">
        <v>190</v>
      </c>
      <c r="L15" s="3" t="s">
        <v>191</v>
      </c>
      <c r="M15" s="3" t="s">
        <v>192</v>
      </c>
    </row>
    <row r="16" spans="3:13" x14ac:dyDescent="0.2">
      <c r="C16" s="3" t="s">
        <v>193</v>
      </c>
      <c r="D16" s="3">
        <v>823.88599999999997</v>
      </c>
      <c r="E16" s="3" t="s">
        <v>194</v>
      </c>
      <c r="F16" s="3" t="s">
        <v>195</v>
      </c>
      <c r="G16" s="3" t="s">
        <v>196</v>
      </c>
      <c r="H16" s="3" t="s">
        <v>197</v>
      </c>
      <c r="I16" s="3" t="s">
        <v>198</v>
      </c>
      <c r="J16" s="3" t="s">
        <v>199</v>
      </c>
      <c r="K16" s="3" t="s">
        <v>200</v>
      </c>
      <c r="L16" s="3" t="s">
        <v>201</v>
      </c>
      <c r="M16" s="3" t="s">
        <v>202</v>
      </c>
    </row>
    <row r="17" spans="3:13" x14ac:dyDescent="0.2">
      <c r="C17" s="3" t="s">
        <v>203</v>
      </c>
      <c r="D17" s="3" t="s">
        <v>204</v>
      </c>
      <c r="E17" s="3" t="s">
        <v>204</v>
      </c>
      <c r="F17" s="3" t="s">
        <v>205</v>
      </c>
      <c r="G17" s="3" t="s">
        <v>206</v>
      </c>
      <c r="H17" s="3" t="s">
        <v>207</v>
      </c>
      <c r="I17" s="3" t="s">
        <v>208</v>
      </c>
      <c r="J17" s="3" t="s">
        <v>209</v>
      </c>
      <c r="K17" s="3" t="s">
        <v>210</v>
      </c>
      <c r="L17" s="3" t="s">
        <v>211</v>
      </c>
      <c r="M17" s="3" t="s">
        <v>212</v>
      </c>
    </row>
    <row r="19" spans="3:13" x14ac:dyDescent="0.2">
      <c r="C19" s="3" t="s">
        <v>213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214</v>
      </c>
      <c r="D20" s="3">
        <v>0</v>
      </c>
      <c r="E20" s="3">
        <v>0</v>
      </c>
      <c r="F20" s="3">
        <v>0</v>
      </c>
      <c r="G20" s="3">
        <v>0</v>
      </c>
      <c r="H20" s="3">
        <v>-28.335999999999999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215</v>
      </c>
      <c r="D21" s="3">
        <v>-120.16200000000001</v>
      </c>
      <c r="E21" s="3">
        <v>-118.205</v>
      </c>
      <c r="F21" s="3">
        <v>-134.548</v>
      </c>
      <c r="G21" s="3">
        <v>-138.01599999999999</v>
      </c>
      <c r="H21" s="3">
        <v>-144.65700000000001</v>
      </c>
      <c r="I21" s="3">
        <v>-170.44900000000001</v>
      </c>
      <c r="J21" s="3">
        <v>-157.1</v>
      </c>
      <c r="K21" s="3">
        <v>-147.96700000000001</v>
      </c>
      <c r="L21" s="3">
        <v>-179.56700000000001</v>
      </c>
      <c r="M21" s="3">
        <v>-299.03500000000003</v>
      </c>
    </row>
    <row r="22" spans="3:13" x14ac:dyDescent="0.2">
      <c r="C22" s="3" t="s">
        <v>216</v>
      </c>
      <c r="D22" s="3" t="s">
        <v>217</v>
      </c>
      <c r="E22" s="3">
        <v>-627.654</v>
      </c>
      <c r="F22" s="3" t="s">
        <v>218</v>
      </c>
      <c r="G22" s="3">
        <v>-908.11699999999996</v>
      </c>
      <c r="H22" s="3">
        <v>-820.75400000000002</v>
      </c>
      <c r="I22" s="3" t="s">
        <v>219</v>
      </c>
      <c r="J22" s="3">
        <v>-407.51900000000001</v>
      </c>
      <c r="K22" s="3">
        <v>-982.245</v>
      </c>
      <c r="L22" s="3" t="s">
        <v>220</v>
      </c>
      <c r="M22" s="3" t="s">
        <v>221</v>
      </c>
    </row>
    <row r="23" spans="3:13" x14ac:dyDescent="0.2">
      <c r="C23" s="3" t="s">
        <v>222</v>
      </c>
      <c r="D23" s="3" t="s">
        <v>223</v>
      </c>
      <c r="E23" s="3">
        <v>-745.86</v>
      </c>
      <c r="F23" s="3" t="s">
        <v>224</v>
      </c>
      <c r="G23" s="3" t="s">
        <v>225</v>
      </c>
      <c r="H23" s="3">
        <v>-993.74699999999996</v>
      </c>
      <c r="I23" s="3" t="s">
        <v>226</v>
      </c>
      <c r="J23" s="3">
        <v>-564.62</v>
      </c>
      <c r="K23" s="3" t="s">
        <v>227</v>
      </c>
      <c r="L23" s="3" t="s">
        <v>228</v>
      </c>
      <c r="M23" s="3" t="s">
        <v>229</v>
      </c>
    </row>
    <row r="24" spans="3:13" x14ac:dyDescent="0.2">
      <c r="C24" s="3" t="s">
        <v>230</v>
      </c>
      <c r="D24" s="3">
        <v>-812.95399999999995</v>
      </c>
      <c r="E24" s="3">
        <v>292.70600000000002</v>
      </c>
      <c r="F24" s="3">
        <v>207.66</v>
      </c>
      <c r="G24" s="3">
        <v>448.34500000000003</v>
      </c>
      <c r="H24" s="3">
        <v>498.86700000000002</v>
      </c>
      <c r="I24" s="3">
        <v>-253.40600000000001</v>
      </c>
      <c r="J24" s="3" t="s">
        <v>231</v>
      </c>
      <c r="K24" s="3" t="s">
        <v>232</v>
      </c>
      <c r="L24" s="3" t="s">
        <v>233</v>
      </c>
      <c r="M24" s="3" t="s">
        <v>234</v>
      </c>
    </row>
    <row r="26" spans="3:13" x14ac:dyDescent="0.2">
      <c r="C26" s="3" t="s">
        <v>235</v>
      </c>
      <c r="D26" s="3">
        <v>-56.360999999999997</v>
      </c>
      <c r="E26" s="3">
        <v>-73.671000000000006</v>
      </c>
      <c r="F26" s="3">
        <v>-93.015000000000001</v>
      </c>
      <c r="G26" s="3">
        <v>-87.85</v>
      </c>
      <c r="H26" s="3">
        <v>-72.316000000000003</v>
      </c>
      <c r="I26" s="3">
        <v>-100.19499999999999</v>
      </c>
      <c r="J26" s="3">
        <v>-112.73099999999999</v>
      </c>
      <c r="K26" s="3">
        <v>-103.90300000000001</v>
      </c>
      <c r="L26" s="3">
        <v>-96.111000000000004</v>
      </c>
      <c r="M26" s="3">
        <v>-73.918999999999997</v>
      </c>
    </row>
    <row r="27" spans="3:13" x14ac:dyDescent="0.2">
      <c r="C27" s="3" t="s">
        <v>236</v>
      </c>
      <c r="D27" s="3">
        <v>-869.31500000000005</v>
      </c>
      <c r="E27" s="3">
        <v>219.035</v>
      </c>
      <c r="F27" s="3">
        <v>114.645</v>
      </c>
      <c r="G27" s="3">
        <v>360.495</v>
      </c>
      <c r="H27" s="3">
        <v>426.55099999999999</v>
      </c>
      <c r="I27" s="3">
        <v>-353.601</v>
      </c>
      <c r="J27" s="3">
        <v>959.24900000000002</v>
      </c>
      <c r="K27" s="3">
        <v>976.66499999999996</v>
      </c>
      <c r="L27" s="3" t="s">
        <v>237</v>
      </c>
      <c r="M27" s="3" t="s">
        <v>238</v>
      </c>
    </row>
    <row r="28" spans="3:13" x14ac:dyDescent="0.2">
      <c r="C28" s="3" t="s">
        <v>239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240</v>
      </c>
      <c r="D29" s="3">
        <v>139.78700000000001</v>
      </c>
      <c r="E29" s="3">
        <v>-122.95</v>
      </c>
      <c r="F29" s="3">
        <v>-80.536000000000001</v>
      </c>
      <c r="G29" s="3">
        <v>-147.22300000000001</v>
      </c>
      <c r="H29" s="3">
        <v>-123.82599999999999</v>
      </c>
      <c r="I29" s="3">
        <v>-92.34</v>
      </c>
      <c r="J29" s="3">
        <v>-344.84800000000001</v>
      </c>
      <c r="K29" s="3">
        <v>-325.68599999999998</v>
      </c>
      <c r="L29" s="3">
        <v>-468.86</v>
      </c>
      <c r="M29" s="3">
        <v>-602.74300000000005</v>
      </c>
    </row>
    <row r="30" spans="3:13" x14ac:dyDescent="0.2">
      <c r="C30" s="3" t="s">
        <v>241</v>
      </c>
      <c r="D30" s="3">
        <v>-729.52800000000002</v>
      </c>
      <c r="E30" s="3">
        <v>96.084999999999994</v>
      </c>
      <c r="F30" s="3">
        <v>34.107999999999997</v>
      </c>
      <c r="G30" s="3">
        <v>213.27199999999999</v>
      </c>
      <c r="H30" s="3">
        <v>302.72500000000002</v>
      </c>
      <c r="I30" s="3">
        <v>-445.94</v>
      </c>
      <c r="J30" s="3">
        <v>614.40099999999995</v>
      </c>
      <c r="K30" s="3">
        <v>650.97900000000004</v>
      </c>
      <c r="L30" s="3">
        <v>710.596</v>
      </c>
      <c r="M30" s="3">
        <v>907.48400000000004</v>
      </c>
    </row>
    <row r="32" spans="3:13" x14ac:dyDescent="0.2">
      <c r="C32" s="3" t="s">
        <v>242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243</v>
      </c>
      <c r="D33" s="3">
        <v>-729.52800000000002</v>
      </c>
      <c r="E33" s="3">
        <v>96.084999999999994</v>
      </c>
      <c r="F33" s="3">
        <v>34.107999999999997</v>
      </c>
      <c r="G33" s="3">
        <v>213.27199999999999</v>
      </c>
      <c r="H33" s="3">
        <v>302.72500000000002</v>
      </c>
      <c r="I33" s="3">
        <v>-445.94</v>
      </c>
      <c r="J33" s="3">
        <v>614.40099999999995</v>
      </c>
      <c r="K33" s="3">
        <v>650.97900000000004</v>
      </c>
      <c r="L33" s="3">
        <v>710.596</v>
      </c>
      <c r="M33" s="3">
        <v>907.48400000000004</v>
      </c>
    </row>
    <row r="35" spans="3:13" x14ac:dyDescent="0.2">
      <c r="C35" s="3" t="s">
        <v>244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245</v>
      </c>
      <c r="D36" s="3">
        <v>-729.52800000000002</v>
      </c>
      <c r="E36" s="3">
        <v>96.084999999999994</v>
      </c>
      <c r="F36" s="3">
        <v>34.107999999999997</v>
      </c>
      <c r="G36" s="3">
        <v>213.27199999999999</v>
      </c>
      <c r="H36" s="3">
        <v>302.72500000000002</v>
      </c>
      <c r="I36" s="3">
        <v>-445.94</v>
      </c>
      <c r="J36" s="3">
        <v>614.40099999999995</v>
      </c>
      <c r="K36" s="3">
        <v>650.97900000000004</v>
      </c>
      <c r="L36" s="3">
        <v>710.596</v>
      </c>
      <c r="M36" s="3">
        <v>907.48400000000004</v>
      </c>
    </row>
    <row r="38" spans="3:13" x14ac:dyDescent="0.2">
      <c r="C38" s="3" t="s">
        <v>246</v>
      </c>
      <c r="D38" s="3">
        <v>-4.22</v>
      </c>
      <c r="E38" s="3">
        <v>0.49</v>
      </c>
      <c r="F38" s="3">
        <v>0.16</v>
      </c>
      <c r="G38" s="3">
        <v>0.95</v>
      </c>
      <c r="H38" s="3">
        <v>1.31</v>
      </c>
      <c r="I38" s="3">
        <v>-1.91</v>
      </c>
      <c r="J38" s="3">
        <v>2.59</v>
      </c>
      <c r="K38" s="3">
        <v>2.7</v>
      </c>
      <c r="L38" s="3">
        <v>2.92</v>
      </c>
      <c r="M38" s="3">
        <v>2.0699999999999998</v>
      </c>
    </row>
    <row r="39" spans="3:13" x14ac:dyDescent="0.2">
      <c r="C39" s="3" t="s">
        <v>247</v>
      </c>
      <c r="D39" s="3">
        <v>-4.22</v>
      </c>
      <c r="E39" s="3">
        <v>0.45</v>
      </c>
      <c r="F39" s="3">
        <v>0.15</v>
      </c>
      <c r="G39" s="3">
        <v>0.94</v>
      </c>
      <c r="H39" s="3">
        <v>1.31</v>
      </c>
      <c r="I39" s="3">
        <v>-1.91</v>
      </c>
      <c r="J39" s="3">
        <v>2.58</v>
      </c>
      <c r="K39" s="3">
        <v>2.67</v>
      </c>
      <c r="L39" s="3">
        <v>2.91</v>
      </c>
      <c r="M39" s="3">
        <v>2.0699999999999998</v>
      </c>
    </row>
    <row r="40" spans="3:13" x14ac:dyDescent="0.2">
      <c r="C40" s="3" t="s">
        <v>248</v>
      </c>
      <c r="D40" s="3">
        <v>172.893</v>
      </c>
      <c r="E40" s="3">
        <v>195.22300000000001</v>
      </c>
      <c r="F40" s="3">
        <v>216.16800000000001</v>
      </c>
      <c r="G40" s="3">
        <v>223.73699999999999</v>
      </c>
      <c r="H40" s="3">
        <v>230.25200000000001</v>
      </c>
      <c r="I40" s="3">
        <v>233.251</v>
      </c>
      <c r="J40" s="3">
        <v>236.934</v>
      </c>
      <c r="K40" s="3">
        <v>241.50800000000001</v>
      </c>
      <c r="L40" s="3">
        <v>243.708</v>
      </c>
      <c r="M40" s="3">
        <v>437.678</v>
      </c>
    </row>
    <row r="41" spans="3:13" x14ac:dyDescent="0.2">
      <c r="C41" s="3" t="s">
        <v>249</v>
      </c>
      <c r="D41" s="3">
        <v>172.893</v>
      </c>
      <c r="E41" s="3">
        <v>196.202</v>
      </c>
      <c r="F41" s="3">
        <v>217.101</v>
      </c>
      <c r="G41" s="3">
        <v>225.75399999999999</v>
      </c>
      <c r="H41" s="3">
        <v>232.46100000000001</v>
      </c>
      <c r="I41" s="3">
        <v>233.251</v>
      </c>
      <c r="J41" s="3">
        <v>238.23</v>
      </c>
      <c r="K41" s="3">
        <v>243.072</v>
      </c>
      <c r="L41" s="3">
        <v>244.732</v>
      </c>
      <c r="M41" s="3">
        <v>438.53300000000002</v>
      </c>
    </row>
    <row r="43" spans="3:13" x14ac:dyDescent="0.2">
      <c r="C43" s="3" t="s">
        <v>250</v>
      </c>
      <c r="D43" s="3">
        <v>644.54399999999998</v>
      </c>
      <c r="E43" s="3">
        <v>840.00300000000004</v>
      </c>
      <c r="F43" s="3" t="s">
        <v>251</v>
      </c>
      <c r="G43" s="3" t="s">
        <v>252</v>
      </c>
      <c r="H43" s="3" t="s">
        <v>253</v>
      </c>
      <c r="I43" s="3" t="s">
        <v>254</v>
      </c>
      <c r="J43" s="3" t="s">
        <v>255</v>
      </c>
      <c r="K43" s="3" t="s">
        <v>256</v>
      </c>
      <c r="L43" s="3" t="s">
        <v>257</v>
      </c>
      <c r="M43" s="3" t="s">
        <v>258</v>
      </c>
    </row>
    <row r="44" spans="3:13" x14ac:dyDescent="0.2">
      <c r="C44" s="3" t="s">
        <v>259</v>
      </c>
      <c r="D44" s="3">
        <v>-205.042</v>
      </c>
      <c r="E44" s="3">
        <v>337.83100000000002</v>
      </c>
      <c r="F44" s="3">
        <v>217.87200000000001</v>
      </c>
      <c r="G44" s="3">
        <v>450.63799999999998</v>
      </c>
      <c r="H44" s="3">
        <v>544.93399999999997</v>
      </c>
      <c r="I44" s="3">
        <v>139.39400000000001</v>
      </c>
      <c r="J44" s="3" t="s">
        <v>260</v>
      </c>
      <c r="K44" s="3" t="s">
        <v>261</v>
      </c>
      <c r="L44" s="3" t="s">
        <v>262</v>
      </c>
      <c r="M44" s="3" t="s">
        <v>263</v>
      </c>
    </row>
    <row r="46" spans="3:13" x14ac:dyDescent="0.2">
      <c r="C46" s="3" t="s">
        <v>264</v>
      </c>
      <c r="D46" s="3" t="s">
        <v>162</v>
      </c>
      <c r="E46" s="3" t="s">
        <v>163</v>
      </c>
      <c r="F46" s="3" t="s">
        <v>164</v>
      </c>
      <c r="G46" s="3" t="s">
        <v>165</v>
      </c>
      <c r="H46" s="3" t="s">
        <v>166</v>
      </c>
      <c r="I46" s="3" t="s">
        <v>167</v>
      </c>
      <c r="J46" s="3" t="s">
        <v>168</v>
      </c>
      <c r="K46" s="3" t="s">
        <v>169</v>
      </c>
      <c r="L46" s="3" t="s">
        <v>170</v>
      </c>
      <c r="M46" s="3" t="s">
        <v>171</v>
      </c>
    </row>
    <row r="47" spans="3:13" x14ac:dyDescent="0.2">
      <c r="C47" s="3" t="s">
        <v>265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266</v>
      </c>
      <c r="D48" s="3">
        <v>-205.042</v>
      </c>
      <c r="E48" s="3">
        <v>337.83100000000002</v>
      </c>
      <c r="F48" s="3">
        <v>217.87200000000001</v>
      </c>
      <c r="G48" s="3">
        <v>450.63799999999998</v>
      </c>
      <c r="H48" s="3">
        <v>544.93399999999997</v>
      </c>
      <c r="I48" s="3">
        <v>139.39400000000001</v>
      </c>
      <c r="J48" s="3" t="s">
        <v>260</v>
      </c>
      <c r="K48" s="3" t="s">
        <v>261</v>
      </c>
      <c r="L48" s="3" t="s">
        <v>262</v>
      </c>
      <c r="M48" s="3" t="s">
        <v>263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6246-F943-4A16-B28D-EF9E71A9E7B6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243</v>
      </c>
      <c r="D12" s="3">
        <v>-729.52800000000002</v>
      </c>
      <c r="E12" s="3">
        <v>96.084999999999994</v>
      </c>
      <c r="F12" s="3">
        <v>34.107999999999997</v>
      </c>
      <c r="G12" s="3">
        <v>213.27199999999999</v>
      </c>
      <c r="H12" s="3">
        <v>302.72500000000002</v>
      </c>
      <c r="I12" s="3">
        <v>-445.94</v>
      </c>
      <c r="J12" s="3">
        <v>614.40099999999995</v>
      </c>
      <c r="K12" s="3">
        <v>650.97900000000004</v>
      </c>
      <c r="L12" s="3">
        <v>710.596</v>
      </c>
      <c r="M12" s="3">
        <v>907.48400000000004</v>
      </c>
    </row>
    <row r="13" spans="3:13" x14ac:dyDescent="0.2">
      <c r="C13" s="3" t="s">
        <v>268</v>
      </c>
      <c r="D13" s="3">
        <v>849.58600000000001</v>
      </c>
      <c r="E13" s="3">
        <v>502.17200000000003</v>
      </c>
      <c r="F13" s="3">
        <v>844.43299999999999</v>
      </c>
      <c r="G13" s="3">
        <v>823.36400000000003</v>
      </c>
      <c r="H13" s="3">
        <v>639.58199999999999</v>
      </c>
      <c r="I13" s="3">
        <v>893.52800000000002</v>
      </c>
      <c r="J13" s="3">
        <v>260.00400000000002</v>
      </c>
      <c r="K13" s="3">
        <v>803.02599999999995</v>
      </c>
      <c r="L13" s="3">
        <v>933.38599999999997</v>
      </c>
      <c r="M13" s="3" t="s">
        <v>269</v>
      </c>
    </row>
    <row r="14" spans="3:13" x14ac:dyDescent="0.2">
      <c r="C14" s="3" t="s">
        <v>270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271</v>
      </c>
      <c r="D15" s="3">
        <v>43.768999999999998</v>
      </c>
      <c r="E15" s="3">
        <v>44.006999999999998</v>
      </c>
      <c r="F15" s="3">
        <v>50.226999999999997</v>
      </c>
      <c r="G15" s="3">
        <v>45.655999999999999</v>
      </c>
      <c r="H15" s="3">
        <v>55.442</v>
      </c>
      <c r="I15" s="3">
        <v>69.147000000000006</v>
      </c>
      <c r="J15" s="3">
        <v>70.456999999999994</v>
      </c>
      <c r="K15" s="3">
        <v>72.528000000000006</v>
      </c>
      <c r="L15" s="3">
        <v>77.516000000000005</v>
      </c>
      <c r="M15" s="3">
        <v>94.37</v>
      </c>
    </row>
    <row r="16" spans="3:13" x14ac:dyDescent="0.2">
      <c r="C16" s="3" t="s">
        <v>272</v>
      </c>
      <c r="D16" s="3">
        <v>0.47799999999999998</v>
      </c>
      <c r="E16" s="3">
        <v>19.962</v>
      </c>
      <c r="F16" s="3">
        <v>72.174999999999997</v>
      </c>
      <c r="G16" s="3">
        <v>-0.63200000000000001</v>
      </c>
      <c r="H16" s="3">
        <v>-4.7960000000000003</v>
      </c>
      <c r="I16" s="3">
        <v>2.6549999999999998</v>
      </c>
      <c r="J16" s="3">
        <v>2.2530000000000001</v>
      </c>
      <c r="K16" s="3">
        <v>-4.5129999999999999</v>
      </c>
      <c r="L16" s="3">
        <v>-2.1219999999999999</v>
      </c>
      <c r="M16" s="3">
        <v>16.396000000000001</v>
      </c>
    </row>
    <row r="17" spans="3:13" x14ac:dyDescent="0.2">
      <c r="C17" s="3" t="s">
        <v>273</v>
      </c>
      <c r="D17" s="3">
        <v>-35.948</v>
      </c>
      <c r="E17" s="3">
        <v>-1.5680000000000001</v>
      </c>
      <c r="F17" s="3">
        <v>-56.258000000000003</v>
      </c>
      <c r="G17" s="3">
        <v>27.332999999999998</v>
      </c>
      <c r="H17" s="3">
        <v>-81.578000000000003</v>
      </c>
      <c r="I17" s="3">
        <v>-71.41</v>
      </c>
      <c r="J17" s="3">
        <v>-118.729</v>
      </c>
      <c r="K17" s="3">
        <v>-105.54600000000001</v>
      </c>
      <c r="L17" s="3">
        <v>-234.05199999999999</v>
      </c>
      <c r="M17" s="3">
        <v>-62.600999999999999</v>
      </c>
    </row>
    <row r="18" spans="3:13" x14ac:dyDescent="0.2">
      <c r="C18" s="3" t="s">
        <v>274</v>
      </c>
      <c r="D18" s="3">
        <v>-25.309000000000001</v>
      </c>
      <c r="E18" s="3">
        <v>0.76500000000000001</v>
      </c>
      <c r="F18" s="3">
        <v>-101.83499999999999</v>
      </c>
      <c r="G18" s="3">
        <v>69.656000000000006</v>
      </c>
      <c r="H18" s="3">
        <v>-19.977</v>
      </c>
      <c r="I18" s="3">
        <v>-22.195</v>
      </c>
      <c r="J18" s="3">
        <v>-3.8530000000000002</v>
      </c>
      <c r="K18" s="3">
        <v>-6.335</v>
      </c>
      <c r="L18" s="3">
        <v>-40.384999999999998</v>
      </c>
      <c r="M18" s="3">
        <v>-12.938000000000001</v>
      </c>
    </row>
    <row r="19" spans="3:13" x14ac:dyDescent="0.2">
      <c r="C19" s="3" t="s">
        <v>275</v>
      </c>
      <c r="D19" s="3">
        <v>407.99200000000002</v>
      </c>
      <c r="E19" s="3">
        <v>112.544</v>
      </c>
      <c r="F19" s="3">
        <v>12.167999999999999</v>
      </c>
      <c r="G19" s="3">
        <v>-133.10599999999999</v>
      </c>
      <c r="H19" s="3">
        <v>73.566999999999993</v>
      </c>
      <c r="I19" s="3">
        <v>400.91500000000002</v>
      </c>
      <c r="J19" s="3">
        <v>320.334</v>
      </c>
      <c r="K19" s="3">
        <v>106.65600000000001</v>
      </c>
      <c r="L19" s="3">
        <v>256.24299999999999</v>
      </c>
      <c r="M19" s="3">
        <v>413.87299999999999</v>
      </c>
    </row>
    <row r="20" spans="3:13" x14ac:dyDescent="0.2">
      <c r="C20" s="3" t="s">
        <v>276</v>
      </c>
      <c r="D20" s="3">
        <v>511.041</v>
      </c>
      <c r="E20" s="3">
        <v>773.96600000000001</v>
      </c>
      <c r="F20" s="3">
        <v>855.01800000000003</v>
      </c>
      <c r="G20" s="3" t="s">
        <v>277</v>
      </c>
      <c r="H20" s="3">
        <v>964.96500000000003</v>
      </c>
      <c r="I20" s="3">
        <v>826.7</v>
      </c>
      <c r="J20" s="3" t="s">
        <v>278</v>
      </c>
      <c r="K20" s="3" t="s">
        <v>279</v>
      </c>
      <c r="L20" s="3" t="s">
        <v>280</v>
      </c>
      <c r="M20" s="3" t="s">
        <v>281</v>
      </c>
    </row>
    <row r="22" spans="3:13" x14ac:dyDescent="0.2">
      <c r="C22" s="3" t="s">
        <v>282</v>
      </c>
      <c r="D22" s="3">
        <v>-659.23299999999995</v>
      </c>
      <c r="E22" s="3">
        <v>-550.55999999999995</v>
      </c>
      <c r="F22" s="3">
        <v>-624.03</v>
      </c>
      <c r="G22" s="3">
        <v>-709.65899999999999</v>
      </c>
      <c r="H22" s="3" t="s">
        <v>283</v>
      </c>
      <c r="I22" s="3" t="s">
        <v>284</v>
      </c>
      <c r="J22" s="3" t="s">
        <v>285</v>
      </c>
      <c r="K22" s="3">
        <v>-966.202</v>
      </c>
      <c r="L22" s="3" t="s">
        <v>286</v>
      </c>
      <c r="M22" s="3" t="s">
        <v>287</v>
      </c>
    </row>
    <row r="23" spans="3:13" x14ac:dyDescent="0.2">
      <c r="C23" s="3" t="s">
        <v>288</v>
      </c>
      <c r="D23" s="3">
        <v>-10.678000000000001</v>
      </c>
      <c r="E23" s="3">
        <v>-463.26499999999999</v>
      </c>
      <c r="F23" s="3">
        <v>-18.013999999999999</v>
      </c>
      <c r="G23" s="3" t="s">
        <v>3</v>
      </c>
      <c r="H23" s="3">
        <v>-90.504000000000005</v>
      </c>
      <c r="I23" s="3" t="s">
        <v>3</v>
      </c>
      <c r="J23" s="3" t="s">
        <v>3</v>
      </c>
      <c r="K23" s="3" t="s">
        <v>3</v>
      </c>
      <c r="L23" s="3">
        <v>-431.07600000000002</v>
      </c>
      <c r="M23" s="3" t="s">
        <v>289</v>
      </c>
    </row>
    <row r="24" spans="3:13" x14ac:dyDescent="0.2">
      <c r="C24" s="3" t="s">
        <v>290</v>
      </c>
      <c r="D24" s="3">
        <v>-60.164999999999999</v>
      </c>
      <c r="E24" s="3">
        <v>27.591000000000001</v>
      </c>
      <c r="F24" s="3">
        <v>122.40600000000001</v>
      </c>
      <c r="G24" s="3">
        <v>-33.579000000000001</v>
      </c>
      <c r="H24" s="3">
        <v>-67.775000000000006</v>
      </c>
      <c r="I24" s="3">
        <v>64.441999999999993</v>
      </c>
      <c r="J24" s="3">
        <v>11.401</v>
      </c>
      <c r="K24" s="3">
        <v>-62.947000000000003</v>
      </c>
      <c r="L24" s="3">
        <v>-33.012999999999998</v>
      </c>
      <c r="M24" s="3">
        <v>-14.83</v>
      </c>
    </row>
    <row r="25" spans="3:13" x14ac:dyDescent="0.2">
      <c r="C25" s="3" t="s">
        <v>291</v>
      </c>
      <c r="D25" s="3">
        <v>-730.07500000000005</v>
      </c>
      <c r="E25" s="3">
        <v>-986.23400000000004</v>
      </c>
      <c r="F25" s="3">
        <v>-519.63800000000003</v>
      </c>
      <c r="G25" s="3">
        <v>-743.23699999999997</v>
      </c>
      <c r="H25" s="3" t="s">
        <v>292</v>
      </c>
      <c r="I25" s="3" t="s">
        <v>293</v>
      </c>
      <c r="J25" s="3" t="s">
        <v>294</v>
      </c>
      <c r="K25" s="3" t="s">
        <v>295</v>
      </c>
      <c r="L25" s="3" t="s">
        <v>296</v>
      </c>
      <c r="M25" s="3">
        <v>-961.92499999999995</v>
      </c>
    </row>
    <row r="27" spans="3:13" x14ac:dyDescent="0.2">
      <c r="C27" s="3" t="s">
        <v>297</v>
      </c>
      <c r="D27" s="3">
        <v>-134.13999999999999</v>
      </c>
      <c r="E27" s="3">
        <v>-62.610999999999997</v>
      </c>
      <c r="F27" s="3">
        <v>-82.572000000000003</v>
      </c>
      <c r="G27" s="3">
        <v>-95.843999999999994</v>
      </c>
      <c r="H27" s="3">
        <v>-95.641000000000005</v>
      </c>
      <c r="I27" s="3">
        <v>-114.605</v>
      </c>
      <c r="J27" s="3">
        <v>-136.87100000000001</v>
      </c>
      <c r="K27" s="3">
        <v>-242.084</v>
      </c>
      <c r="L27" s="3">
        <v>-347.94600000000003</v>
      </c>
      <c r="M27" s="3">
        <v>-823.61699999999996</v>
      </c>
    </row>
    <row r="28" spans="3:13" x14ac:dyDescent="0.2">
      <c r="C28" s="3" t="s">
        <v>298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299</v>
      </c>
      <c r="D29" s="3">
        <v>319.69400000000002</v>
      </c>
      <c r="E29" s="3" t="s">
        <v>300</v>
      </c>
      <c r="F29" s="3">
        <v>674.31500000000005</v>
      </c>
      <c r="G29" s="3">
        <v>637.84</v>
      </c>
      <c r="H29" s="3">
        <v>729.17</v>
      </c>
      <c r="I29" s="3">
        <v>887.23699999999997</v>
      </c>
      <c r="J29" s="3" t="s">
        <v>3</v>
      </c>
      <c r="K29" s="3">
        <v>254.48400000000001</v>
      </c>
      <c r="L29" s="3" t="s">
        <v>3</v>
      </c>
      <c r="M29" s="3" t="s">
        <v>3</v>
      </c>
    </row>
    <row r="30" spans="3:13" x14ac:dyDescent="0.2">
      <c r="C30" s="3" t="s">
        <v>301</v>
      </c>
      <c r="D30" s="3">
        <v>-138.75</v>
      </c>
      <c r="E30" s="3">
        <v>-865.80799999999999</v>
      </c>
      <c r="F30" s="3" t="s">
        <v>302</v>
      </c>
      <c r="G30" s="3">
        <v>-562.36400000000003</v>
      </c>
      <c r="H30" s="3">
        <v>-522.56899999999996</v>
      </c>
      <c r="I30" s="3">
        <v>-414.11</v>
      </c>
      <c r="J30" s="3">
        <v>-20.062999999999999</v>
      </c>
      <c r="K30" s="3">
        <v>-478.26499999999999</v>
      </c>
      <c r="L30" s="3">
        <v>-31.638999999999999</v>
      </c>
      <c r="M30" s="3">
        <v>-350.26799999999997</v>
      </c>
    </row>
    <row r="31" spans="3:13" x14ac:dyDescent="0.2">
      <c r="C31" s="3" t="s">
        <v>303</v>
      </c>
      <c r="D31" s="3">
        <v>-20.184999999999999</v>
      </c>
      <c r="E31" s="3">
        <v>-8.7059999999999995</v>
      </c>
      <c r="F31" s="3">
        <v>-16.510000000000002</v>
      </c>
      <c r="G31" s="3">
        <v>-20.916</v>
      </c>
      <c r="H31" s="3">
        <v>-31.032</v>
      </c>
      <c r="I31" s="3">
        <v>-41.033999999999999</v>
      </c>
      <c r="J31" s="3">
        <v>-32.031999999999996</v>
      </c>
      <c r="K31" s="3">
        <v>-50.415999999999997</v>
      </c>
      <c r="L31" s="3">
        <v>-43.76</v>
      </c>
      <c r="M31" s="3">
        <v>-148.874</v>
      </c>
    </row>
    <row r="32" spans="3:13" x14ac:dyDescent="0.2">
      <c r="C32" s="3" t="s">
        <v>304</v>
      </c>
      <c r="D32" s="3">
        <v>25.148</v>
      </c>
      <c r="E32" s="3">
        <v>31.757000000000001</v>
      </c>
      <c r="F32" s="3">
        <v>37.576999999999998</v>
      </c>
      <c r="G32" s="3">
        <v>296.93799999999999</v>
      </c>
      <c r="H32" s="3">
        <v>333.89699999999999</v>
      </c>
      <c r="I32" s="3">
        <v>56.652000000000001</v>
      </c>
      <c r="J32" s="3">
        <v>202.744</v>
      </c>
      <c r="K32" s="3">
        <v>130.964</v>
      </c>
      <c r="L32" s="3">
        <v>47.472999999999999</v>
      </c>
      <c r="M32" s="3">
        <v>84.093999999999994</v>
      </c>
    </row>
    <row r="33" spans="3:13" x14ac:dyDescent="0.2">
      <c r="C33" s="3" t="s">
        <v>305</v>
      </c>
      <c r="D33" s="3">
        <v>51.768000000000001</v>
      </c>
      <c r="E33" s="3">
        <v>265.471</v>
      </c>
      <c r="F33" s="3">
        <v>-389.54899999999998</v>
      </c>
      <c r="G33" s="3">
        <v>255.654</v>
      </c>
      <c r="H33" s="3">
        <v>413.82499999999999</v>
      </c>
      <c r="I33" s="3">
        <v>374.14</v>
      </c>
      <c r="J33" s="3">
        <v>13.776999999999999</v>
      </c>
      <c r="K33" s="3">
        <v>-385.31700000000001</v>
      </c>
      <c r="L33" s="3">
        <v>-375.87099999999998</v>
      </c>
      <c r="M33" s="3" t="s">
        <v>306</v>
      </c>
    </row>
    <row r="35" spans="3:13" x14ac:dyDescent="0.2">
      <c r="C35" s="3" t="s">
        <v>307</v>
      </c>
      <c r="D35" s="3">
        <v>297.09899999999999</v>
      </c>
      <c r="E35" s="3">
        <v>147.77500000000001</v>
      </c>
      <c r="F35" s="3">
        <v>205.6</v>
      </c>
      <c r="G35" s="3">
        <v>172.256</v>
      </c>
      <c r="H35" s="3">
        <v>725.08799999999997</v>
      </c>
      <c r="I35" s="3">
        <v>795.774</v>
      </c>
      <c r="J35" s="3">
        <v>411.98599999999999</v>
      </c>
      <c r="K35" s="3">
        <v>417.98</v>
      </c>
      <c r="L35" s="3">
        <v>512.18299999999999</v>
      </c>
      <c r="M35" s="3">
        <v>234.93199999999999</v>
      </c>
    </row>
    <row r="36" spans="3:13" x14ac:dyDescent="0.2">
      <c r="C36" s="3" t="s">
        <v>308</v>
      </c>
      <c r="D36" s="3">
        <v>-1.6140000000000001</v>
      </c>
      <c r="E36" s="3">
        <v>-8.6910000000000007</v>
      </c>
      <c r="F36" s="3">
        <v>-19.905000000000001</v>
      </c>
      <c r="G36" s="3">
        <v>0.41799999999999998</v>
      </c>
      <c r="H36" s="3">
        <v>-4.6109999999999998</v>
      </c>
      <c r="I36" s="3">
        <v>-8.9169999999999998</v>
      </c>
      <c r="J36" s="3">
        <v>2.1459999999999999</v>
      </c>
      <c r="K36" s="3">
        <v>0.26700000000000002</v>
      </c>
      <c r="L36" s="3">
        <v>-1.0169999999999999</v>
      </c>
      <c r="M36" s="3">
        <v>2.0499999999999998</v>
      </c>
    </row>
    <row r="37" spans="3:13" x14ac:dyDescent="0.2">
      <c r="C37" s="3" t="s">
        <v>309</v>
      </c>
      <c r="D37" s="3">
        <v>-147.71</v>
      </c>
      <c r="E37" s="3">
        <v>66.516000000000005</v>
      </c>
      <c r="F37" s="3">
        <v>-13.44</v>
      </c>
      <c r="G37" s="3">
        <v>552.41499999999996</v>
      </c>
      <c r="H37" s="3">
        <v>75.296999999999997</v>
      </c>
      <c r="I37" s="3">
        <v>-374.87</v>
      </c>
      <c r="J37" s="3">
        <v>3.847</v>
      </c>
      <c r="K37" s="3">
        <v>93.936000000000007</v>
      </c>
      <c r="L37" s="3">
        <v>-276.23500000000001</v>
      </c>
      <c r="M37" s="3">
        <v>654.76300000000003</v>
      </c>
    </row>
    <row r="38" spans="3:13" x14ac:dyDescent="0.2">
      <c r="C38" s="3" t="s">
        <v>310</v>
      </c>
      <c r="D38" s="3">
        <v>147.77500000000001</v>
      </c>
      <c r="E38" s="3">
        <v>205.6</v>
      </c>
      <c r="F38" s="3">
        <v>172.256</v>
      </c>
      <c r="G38" s="3">
        <v>725.08799999999997</v>
      </c>
      <c r="H38" s="3">
        <v>795.774</v>
      </c>
      <c r="I38" s="3">
        <v>411.98599999999999</v>
      </c>
      <c r="J38" s="3">
        <v>417.98</v>
      </c>
      <c r="K38" s="3">
        <v>512.18299999999999</v>
      </c>
      <c r="L38" s="3">
        <v>234.93199999999999</v>
      </c>
      <c r="M38" s="3">
        <v>891.745</v>
      </c>
    </row>
    <row r="40" spans="3:13" x14ac:dyDescent="0.2">
      <c r="C40" s="3" t="s">
        <v>311</v>
      </c>
      <c r="D40" s="3">
        <v>-148.19200000000001</v>
      </c>
      <c r="E40" s="3">
        <v>223.40600000000001</v>
      </c>
      <c r="F40" s="3">
        <v>230.988</v>
      </c>
      <c r="G40" s="3">
        <v>335.88400000000001</v>
      </c>
      <c r="H40" s="3">
        <v>-134.011</v>
      </c>
      <c r="I40" s="3">
        <v>-881.68</v>
      </c>
      <c r="J40" s="3">
        <v>-1.262</v>
      </c>
      <c r="K40" s="3">
        <v>550.59100000000001</v>
      </c>
      <c r="L40" s="3">
        <v>566.90099999999995</v>
      </c>
      <c r="M40" s="3">
        <v>756.04399999999998</v>
      </c>
    </row>
    <row r="41" spans="3:13" x14ac:dyDescent="0.2">
      <c r="C41" s="3" t="s">
        <v>312</v>
      </c>
      <c r="D41" s="3">
        <v>61.777999999999999</v>
      </c>
      <c r="E41" s="3">
        <v>78.322999999999993</v>
      </c>
      <c r="F41" s="3">
        <v>96.311000000000007</v>
      </c>
      <c r="G41" s="3">
        <v>95.879000000000005</v>
      </c>
      <c r="H41" s="3">
        <v>99.173000000000002</v>
      </c>
      <c r="I41" s="3">
        <v>124.321</v>
      </c>
      <c r="J41" s="3">
        <v>131.827</v>
      </c>
      <c r="K41" s="3">
        <v>121.03100000000001</v>
      </c>
      <c r="L41" s="3">
        <v>107.623</v>
      </c>
      <c r="M41" s="3">
        <v>91.405000000000001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B15D-00B1-4082-8129-B8300C8E4AE1}">
  <dimension ref="C1:M32"/>
  <sheetViews>
    <sheetView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313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314</v>
      </c>
      <c r="D12" s="3">
        <v>28.03</v>
      </c>
      <c r="E12" s="3">
        <v>28.92</v>
      </c>
      <c r="F12" s="3">
        <v>36.369999999999997</v>
      </c>
      <c r="G12" s="3">
        <v>56.45</v>
      </c>
      <c r="H12" s="3">
        <v>58.04</v>
      </c>
      <c r="I12" s="3">
        <v>55.1</v>
      </c>
      <c r="J12" s="3">
        <v>79.98</v>
      </c>
      <c r="K12" s="3">
        <v>89.59</v>
      </c>
      <c r="L12" s="3">
        <v>67.19</v>
      </c>
      <c r="M12" s="3">
        <v>70.36</v>
      </c>
    </row>
    <row r="13" spans="3:13" ht="12.75" x14ac:dyDescent="0.2">
      <c r="C13" s="3" t="s">
        <v>315</v>
      </c>
      <c r="D13" s="3" t="s">
        <v>316</v>
      </c>
      <c r="E13" s="3" t="s">
        <v>317</v>
      </c>
      <c r="F13" s="3" t="s">
        <v>318</v>
      </c>
      <c r="G13" s="3" t="s">
        <v>319</v>
      </c>
      <c r="H13" s="3" t="s">
        <v>320</v>
      </c>
      <c r="I13" s="3" t="s">
        <v>321</v>
      </c>
      <c r="J13" s="3" t="s">
        <v>322</v>
      </c>
      <c r="K13" s="3" t="s">
        <v>323</v>
      </c>
      <c r="L13" s="3" t="s">
        <v>324</v>
      </c>
      <c r="M13" s="3" t="s">
        <v>325</v>
      </c>
    </row>
    <row r="14" spans="3:13" ht="12.75" x14ac:dyDescent="0.2"/>
    <row r="15" spans="3:13" ht="12.75" x14ac:dyDescent="0.2">
      <c r="C15" s="3" t="s">
        <v>326</v>
      </c>
      <c r="D15" s="3" t="s">
        <v>327</v>
      </c>
      <c r="E15" s="3" t="s">
        <v>328</v>
      </c>
      <c r="F15" s="3" t="s">
        <v>329</v>
      </c>
      <c r="G15" s="3" t="s">
        <v>330</v>
      </c>
      <c r="H15" s="3" t="s">
        <v>331</v>
      </c>
      <c r="I15" s="3" t="s">
        <v>332</v>
      </c>
      <c r="J15" s="3" t="s">
        <v>333</v>
      </c>
      <c r="K15" s="3" t="s">
        <v>334</v>
      </c>
      <c r="L15" s="3" t="s">
        <v>335</v>
      </c>
      <c r="M15" s="3" t="s">
        <v>336</v>
      </c>
    </row>
    <row r="16" spans="3:13" ht="12.75" x14ac:dyDescent="0.2">
      <c r="C16" s="3" t="s">
        <v>337</v>
      </c>
      <c r="D16" s="3" t="s">
        <v>327</v>
      </c>
      <c r="E16" s="3" t="s">
        <v>328</v>
      </c>
      <c r="F16" s="3" t="s">
        <v>329</v>
      </c>
      <c r="G16" s="3" t="s">
        <v>330</v>
      </c>
      <c r="H16" s="3" t="s">
        <v>331</v>
      </c>
      <c r="I16" s="3" t="s">
        <v>332</v>
      </c>
      <c r="J16" s="3" t="s">
        <v>338</v>
      </c>
      <c r="K16" s="3" t="s">
        <v>339</v>
      </c>
      <c r="L16" s="3" t="s">
        <v>340</v>
      </c>
      <c r="M16" s="3" t="s">
        <v>341</v>
      </c>
    </row>
    <row r="17" spans="3:13" ht="12.75" x14ac:dyDescent="0.2">
      <c r="C17" s="3" t="s">
        <v>342</v>
      </c>
      <c r="D17" s="3" t="s">
        <v>343</v>
      </c>
      <c r="E17" s="3" t="s">
        <v>344</v>
      </c>
      <c r="F17" s="3" t="s">
        <v>344</v>
      </c>
      <c r="G17" s="3" t="s">
        <v>345</v>
      </c>
      <c r="H17" s="3" t="s">
        <v>345</v>
      </c>
      <c r="I17" s="3" t="s">
        <v>346</v>
      </c>
      <c r="J17" s="3" t="s">
        <v>347</v>
      </c>
      <c r="K17" s="3" t="s">
        <v>346</v>
      </c>
      <c r="L17" s="3" t="s">
        <v>348</v>
      </c>
      <c r="M17" s="3" t="s">
        <v>349</v>
      </c>
    </row>
    <row r="18" spans="3:13" ht="12.75" x14ac:dyDescent="0.2">
      <c r="C18" s="3" t="s">
        <v>350</v>
      </c>
      <c r="D18" s="3" t="s">
        <v>351</v>
      </c>
      <c r="E18" s="3" t="s">
        <v>352</v>
      </c>
      <c r="F18" s="3" t="s">
        <v>353</v>
      </c>
      <c r="G18" s="3" t="s">
        <v>354</v>
      </c>
      <c r="H18" s="3" t="s">
        <v>355</v>
      </c>
      <c r="I18" s="3" t="s">
        <v>356</v>
      </c>
      <c r="J18" s="3" t="s">
        <v>357</v>
      </c>
      <c r="K18" s="3" t="s">
        <v>358</v>
      </c>
      <c r="L18" s="3" t="s">
        <v>359</v>
      </c>
      <c r="M18" s="3" t="s">
        <v>360</v>
      </c>
    </row>
    <row r="19" spans="3:13" ht="12.75" x14ac:dyDescent="0.2">
      <c r="C19" s="3" t="s">
        <v>361</v>
      </c>
      <c r="D19" s="3" t="s">
        <v>362</v>
      </c>
      <c r="E19" s="3" t="s">
        <v>363</v>
      </c>
      <c r="F19" s="3" t="s">
        <v>364</v>
      </c>
      <c r="G19" s="3" t="s">
        <v>365</v>
      </c>
      <c r="H19" s="3" t="s">
        <v>366</v>
      </c>
      <c r="I19" s="3" t="s">
        <v>367</v>
      </c>
      <c r="J19" s="3" t="s">
        <v>368</v>
      </c>
      <c r="K19" s="3" t="s">
        <v>369</v>
      </c>
      <c r="L19" s="3" t="s">
        <v>370</v>
      </c>
      <c r="M19" s="3" t="s">
        <v>371</v>
      </c>
    </row>
    <row r="20" spans="3:13" ht="12.75" x14ac:dyDescent="0.2">
      <c r="C20" s="3" t="s">
        <v>372</v>
      </c>
      <c r="D20" s="3" t="s">
        <v>373</v>
      </c>
      <c r="E20" s="3" t="s">
        <v>374</v>
      </c>
      <c r="F20" s="3" t="s">
        <v>375</v>
      </c>
      <c r="G20" s="3" t="s">
        <v>376</v>
      </c>
      <c r="H20" s="3" t="s">
        <v>377</v>
      </c>
      <c r="I20" s="3" t="s">
        <v>378</v>
      </c>
      <c r="J20" s="3" t="s">
        <v>379</v>
      </c>
      <c r="K20" s="3" t="s">
        <v>380</v>
      </c>
      <c r="L20" s="3" t="s">
        <v>381</v>
      </c>
      <c r="M20" s="3" t="s">
        <v>382</v>
      </c>
    </row>
    <row r="21" spans="3:13" ht="12.75" x14ac:dyDescent="0.2">
      <c r="C21" s="3" t="s">
        <v>383</v>
      </c>
      <c r="D21" s="3" t="s">
        <v>384</v>
      </c>
      <c r="E21" s="3" t="s">
        <v>384</v>
      </c>
      <c r="F21" s="3" t="s">
        <v>384</v>
      </c>
      <c r="G21" s="3" t="s">
        <v>385</v>
      </c>
      <c r="H21" s="3" t="s">
        <v>386</v>
      </c>
      <c r="I21" s="3" t="s">
        <v>387</v>
      </c>
      <c r="J21" s="3" t="s">
        <v>388</v>
      </c>
      <c r="K21" s="3" t="s">
        <v>389</v>
      </c>
      <c r="L21" s="3" t="s">
        <v>390</v>
      </c>
      <c r="M21" s="3" t="s">
        <v>387</v>
      </c>
    </row>
    <row r="22" spans="3:13" ht="12.75" x14ac:dyDescent="0.2">
      <c r="C22" s="3" t="s">
        <v>391</v>
      </c>
      <c r="D22" s="3" t="s">
        <v>392</v>
      </c>
      <c r="E22" s="3" t="s">
        <v>393</v>
      </c>
      <c r="F22" s="3" t="s">
        <v>394</v>
      </c>
      <c r="G22" s="3" t="s">
        <v>395</v>
      </c>
      <c r="H22" s="3" t="s">
        <v>396</v>
      </c>
      <c r="I22" s="3" t="s">
        <v>397</v>
      </c>
      <c r="J22" s="3" t="s">
        <v>398</v>
      </c>
      <c r="K22" s="3" t="s">
        <v>399</v>
      </c>
      <c r="L22" s="3" t="s">
        <v>400</v>
      </c>
      <c r="M22" s="3" t="s">
        <v>401</v>
      </c>
    </row>
    <row r="23" spans="3:13" ht="12.75" x14ac:dyDescent="0.2"/>
    <row r="24" spans="3:13" ht="12.75" x14ac:dyDescent="0.2">
      <c r="C24" s="3" t="s">
        <v>402</v>
      </c>
      <c r="D24" s="3" t="s">
        <v>403</v>
      </c>
      <c r="E24" s="3" t="s">
        <v>404</v>
      </c>
      <c r="F24" s="3" t="s">
        <v>405</v>
      </c>
      <c r="G24" s="3" t="s">
        <v>406</v>
      </c>
      <c r="H24" s="3" t="s">
        <v>407</v>
      </c>
      <c r="I24" s="3" t="s">
        <v>408</v>
      </c>
      <c r="J24" s="3" t="s">
        <v>409</v>
      </c>
      <c r="K24" s="3" t="s">
        <v>410</v>
      </c>
      <c r="L24" s="3" t="s">
        <v>411</v>
      </c>
      <c r="M24" s="3" t="s">
        <v>412</v>
      </c>
    </row>
    <row r="25" spans="3:13" ht="12.75" x14ac:dyDescent="0.2">
      <c r="C25" s="3" t="s">
        <v>413</v>
      </c>
      <c r="D25" s="3" t="s">
        <v>414</v>
      </c>
      <c r="E25" s="3" t="s">
        <v>414</v>
      </c>
      <c r="F25" s="3" t="s">
        <v>415</v>
      </c>
      <c r="G25" s="3" t="s">
        <v>416</v>
      </c>
      <c r="H25" s="3" t="s">
        <v>417</v>
      </c>
      <c r="I25" s="3" t="s">
        <v>390</v>
      </c>
      <c r="J25" s="3" t="s">
        <v>418</v>
      </c>
      <c r="K25" s="3" t="s">
        <v>418</v>
      </c>
      <c r="L25" s="3" t="s">
        <v>417</v>
      </c>
      <c r="M25" s="3" t="s">
        <v>385</v>
      </c>
    </row>
    <row r="26" spans="3:13" ht="12.75" x14ac:dyDescent="0.2">
      <c r="C26" s="3" t="s">
        <v>419</v>
      </c>
      <c r="D26" s="3" t="s">
        <v>420</v>
      </c>
      <c r="E26" s="3" t="s">
        <v>421</v>
      </c>
      <c r="F26" s="3" t="s">
        <v>422</v>
      </c>
      <c r="G26" s="3" t="s">
        <v>423</v>
      </c>
      <c r="H26" s="3" t="s">
        <v>424</v>
      </c>
      <c r="I26" s="3" t="s">
        <v>424</v>
      </c>
      <c r="J26" s="3" t="s">
        <v>425</v>
      </c>
      <c r="K26" s="3" t="s">
        <v>426</v>
      </c>
      <c r="L26" s="3" t="s">
        <v>427</v>
      </c>
      <c r="M26" s="3" t="s">
        <v>428</v>
      </c>
    </row>
    <row r="27" spans="3:13" ht="12.75" x14ac:dyDescent="0.2">
      <c r="C27" s="3" t="s">
        <v>429</v>
      </c>
      <c r="D27" s="3" t="s">
        <v>430</v>
      </c>
      <c r="E27" s="3" t="s">
        <v>431</v>
      </c>
      <c r="F27" s="3" t="s">
        <v>430</v>
      </c>
      <c r="G27" s="3" t="s">
        <v>432</v>
      </c>
      <c r="H27" s="3" t="s">
        <v>433</v>
      </c>
      <c r="I27" s="3" t="s">
        <v>434</v>
      </c>
      <c r="J27" s="3" t="s">
        <v>435</v>
      </c>
      <c r="K27" s="3" t="s">
        <v>436</v>
      </c>
      <c r="L27" s="3" t="s">
        <v>437</v>
      </c>
      <c r="M27" s="3" t="s">
        <v>433</v>
      </c>
    </row>
    <row r="28" spans="3:13" ht="12.75" x14ac:dyDescent="0.2"/>
    <row r="29" spans="3:13" ht="12.75" x14ac:dyDescent="0.2">
      <c r="C29" s="3" t="s">
        <v>438</v>
      </c>
      <c r="D29" s="3">
        <v>4.8</v>
      </c>
      <c r="E29" s="3">
        <v>5.3</v>
      </c>
      <c r="F29" s="3">
        <v>5.3</v>
      </c>
      <c r="G29" s="3">
        <v>5.9</v>
      </c>
      <c r="H29" s="3">
        <v>6.2</v>
      </c>
      <c r="I29" s="3">
        <v>5</v>
      </c>
      <c r="J29" s="3">
        <v>5.4</v>
      </c>
      <c r="K29" s="3">
        <v>5.9</v>
      </c>
      <c r="L29" s="3">
        <v>5.8</v>
      </c>
      <c r="M29" s="3">
        <v>6.4</v>
      </c>
    </row>
    <row r="30" spans="3:13" ht="12.75" x14ac:dyDescent="0.2">
      <c r="C30" s="3" t="s">
        <v>439</v>
      </c>
      <c r="D30" s="3">
        <v>3</v>
      </c>
      <c r="E30" s="3">
        <v>5</v>
      </c>
      <c r="F30" s="3">
        <v>6</v>
      </c>
      <c r="G30" s="3">
        <v>8</v>
      </c>
      <c r="H30" s="3">
        <v>6</v>
      </c>
      <c r="I30" s="3">
        <v>2</v>
      </c>
      <c r="J30" s="3">
        <v>7</v>
      </c>
      <c r="K30" s="3">
        <v>7</v>
      </c>
      <c r="L30" s="3">
        <v>6</v>
      </c>
      <c r="M30" s="3">
        <v>6</v>
      </c>
    </row>
    <row r="31" spans="3:13" ht="12.75" x14ac:dyDescent="0.2">
      <c r="C31" s="3" t="s">
        <v>440</v>
      </c>
      <c r="D31" s="3">
        <v>0.46739999999999998</v>
      </c>
      <c r="E31" s="3">
        <v>0.37059999999999998</v>
      </c>
      <c r="F31" s="3">
        <v>0.44400000000000001</v>
      </c>
      <c r="G31" s="3">
        <v>0.53710000000000002</v>
      </c>
      <c r="H31" s="3">
        <v>0.55320000000000003</v>
      </c>
      <c r="I31" s="3">
        <v>0.60060000000000002</v>
      </c>
      <c r="J31" s="3">
        <v>0.90890000000000004</v>
      </c>
      <c r="K31" s="3">
        <v>1.7814000000000001</v>
      </c>
      <c r="L31" s="3">
        <v>1.7703</v>
      </c>
      <c r="M31" s="3">
        <v>2.1663000000000001</v>
      </c>
    </row>
    <row r="32" spans="3:13" ht="12.75" x14ac:dyDescent="0.2">
      <c r="C32" s="3" t="s">
        <v>441</v>
      </c>
      <c r="D32" s="3" t="s">
        <v>442</v>
      </c>
      <c r="E32" s="3" t="s">
        <v>442</v>
      </c>
      <c r="F32" s="3" t="s">
        <v>442</v>
      </c>
      <c r="G32" s="3" t="s">
        <v>442</v>
      </c>
      <c r="H32" s="3" t="s">
        <v>442</v>
      </c>
      <c r="I32" s="3" t="s">
        <v>442</v>
      </c>
      <c r="J32" s="3" t="s">
        <v>442</v>
      </c>
      <c r="K32" s="3" t="s">
        <v>442</v>
      </c>
      <c r="L32" s="3" t="s">
        <v>442</v>
      </c>
      <c r="M32" s="3" t="s">
        <v>442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268-C41E-4DAE-BDF1-90ED3B29279C}">
  <dimension ref="A3:BJ22"/>
  <sheetViews>
    <sheetView showGridLines="0" tabSelected="1" topLeftCell="X1" workbookViewId="0">
      <selection activeCell="AN21" sqref="AN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443</v>
      </c>
      <c r="C3" s="9"/>
      <c r="D3" s="9"/>
      <c r="E3" s="9"/>
      <c r="F3" s="9"/>
      <c r="H3" s="9" t="s">
        <v>444</v>
      </c>
      <c r="I3" s="9"/>
      <c r="J3" s="9"/>
      <c r="K3" s="9"/>
      <c r="L3" s="9"/>
      <c r="N3" s="11" t="s">
        <v>445</v>
      </c>
      <c r="O3" s="11"/>
      <c r="P3" s="11"/>
      <c r="Q3" s="11"/>
      <c r="R3" s="11"/>
      <c r="S3" s="11"/>
      <c r="T3" s="11"/>
      <c r="V3" s="9" t="s">
        <v>446</v>
      </c>
      <c r="W3" s="9"/>
      <c r="X3" s="9"/>
      <c r="Y3" s="9"/>
      <c r="AA3" s="9" t="s">
        <v>447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448</v>
      </c>
      <c r="C4" s="15" t="s">
        <v>449</v>
      </c>
      <c r="D4" s="14" t="s">
        <v>450</v>
      </c>
      <c r="E4" s="15" t="s">
        <v>451</v>
      </c>
      <c r="F4" s="14" t="s">
        <v>452</v>
      </c>
      <c r="H4" s="16" t="s">
        <v>453</v>
      </c>
      <c r="I4" s="17" t="s">
        <v>454</v>
      </c>
      <c r="J4" s="16" t="s">
        <v>455</v>
      </c>
      <c r="K4" s="17" t="s">
        <v>456</v>
      </c>
      <c r="L4" s="16" t="s">
        <v>457</v>
      </c>
      <c r="N4" s="18" t="s">
        <v>458</v>
      </c>
      <c r="O4" s="19" t="s">
        <v>459</v>
      </c>
      <c r="P4" s="18" t="s">
        <v>460</v>
      </c>
      <c r="Q4" s="19" t="s">
        <v>461</v>
      </c>
      <c r="R4" s="18" t="s">
        <v>462</v>
      </c>
      <c r="S4" s="19" t="s">
        <v>463</v>
      </c>
      <c r="T4" s="18" t="s">
        <v>464</v>
      </c>
      <c r="V4" s="19" t="s">
        <v>465</v>
      </c>
      <c r="W4" s="18" t="s">
        <v>466</v>
      </c>
      <c r="X4" s="19" t="s">
        <v>467</v>
      </c>
      <c r="Y4" s="18" t="s">
        <v>468</v>
      </c>
      <c r="AA4" s="20" t="s">
        <v>250</v>
      </c>
      <c r="AB4" s="21" t="s">
        <v>342</v>
      </c>
      <c r="AC4" s="20" t="s">
        <v>350</v>
      </c>
      <c r="AD4" s="21" t="s">
        <v>372</v>
      </c>
      <c r="AE4" s="20" t="s">
        <v>383</v>
      </c>
      <c r="AF4" s="21" t="s">
        <v>391</v>
      </c>
      <c r="AG4" s="20" t="s">
        <v>402</v>
      </c>
      <c r="AH4" s="21" t="s">
        <v>413</v>
      </c>
      <c r="AI4" s="20" t="s">
        <v>440</v>
      </c>
      <c r="AJ4" s="22"/>
      <c r="AK4" s="21" t="s">
        <v>438</v>
      </c>
      <c r="AL4" s="20" t="s">
        <v>439</v>
      </c>
    </row>
    <row r="5" spans="1:62" ht="63" x14ac:dyDescent="0.2">
      <c r="A5" s="23" t="s">
        <v>469</v>
      </c>
      <c r="B5" s="18" t="s">
        <v>470</v>
      </c>
      <c r="C5" s="24" t="s">
        <v>471</v>
      </c>
      <c r="D5" s="25" t="s">
        <v>472</v>
      </c>
      <c r="E5" s="19" t="s">
        <v>473</v>
      </c>
      <c r="F5" s="18" t="s">
        <v>470</v>
      </c>
      <c r="H5" s="19" t="s">
        <v>474</v>
      </c>
      <c r="I5" s="18" t="s">
        <v>475</v>
      </c>
      <c r="J5" s="19" t="s">
        <v>476</v>
      </c>
      <c r="K5" s="18" t="s">
        <v>477</v>
      </c>
      <c r="L5" s="19" t="s">
        <v>478</v>
      </c>
      <c r="N5" s="18" t="s">
        <v>479</v>
      </c>
      <c r="O5" s="19" t="s">
        <v>480</v>
      </c>
      <c r="P5" s="18" t="s">
        <v>481</v>
      </c>
      <c r="Q5" s="19" t="s">
        <v>482</v>
      </c>
      <c r="R5" s="18" t="s">
        <v>483</v>
      </c>
      <c r="S5" s="19" t="s">
        <v>484</v>
      </c>
      <c r="T5" s="18" t="s">
        <v>485</v>
      </c>
      <c r="V5" s="19" t="s">
        <v>486</v>
      </c>
      <c r="W5" s="18" t="s">
        <v>487</v>
      </c>
      <c r="X5" s="19" t="s">
        <v>488</v>
      </c>
      <c r="Y5" s="18" t="s">
        <v>489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3.7920782339237245</v>
      </c>
      <c r="C7" s="31">
        <f>(sheet!D18-sheet!D15)/sheet!D35</f>
        <v>2.152805662748114</v>
      </c>
      <c r="D7" s="31">
        <f>sheet!D12/sheet!D35</f>
        <v>0.6607806400550893</v>
      </c>
      <c r="E7" s="31">
        <f>Sheet2!D20/sheet!D35</f>
        <v>2.2851361805068033</v>
      </c>
      <c r="F7" s="31">
        <f>sheet!D18/sheet!D35</f>
        <v>3.7920782339237245</v>
      </c>
      <c r="G7" s="29"/>
      <c r="H7" s="32">
        <f>Sheet1!D33/sheet!D51</f>
        <v>-0.25270613811601039</v>
      </c>
      <c r="I7" s="32">
        <f>Sheet1!D33/Sheet1!D12</f>
        <v>-0.41912997816241399</v>
      </c>
      <c r="J7" s="32">
        <f>Sheet1!D12/sheet!D27</f>
        <v>0.35772423055699137</v>
      </c>
      <c r="K7" s="32">
        <f>Sheet1!D30/sheet!D27</f>
        <v>-0.14993294894151812</v>
      </c>
      <c r="L7" s="32">
        <f>Sheet1!D38</f>
        <v>-4.22</v>
      </c>
      <c r="M7" s="29"/>
      <c r="N7" s="32">
        <f>sheet!D40/sheet!D27</f>
        <v>0.40669030837321285</v>
      </c>
      <c r="O7" s="32">
        <f>sheet!D51/sheet!D27</f>
        <v>0.59330948610630141</v>
      </c>
      <c r="P7" s="32">
        <f>sheet!D40/sheet!D51</f>
        <v>0.68546065400401757</v>
      </c>
      <c r="Q7" s="31">
        <f>Sheet1!D24/Sheet1!D26</f>
        <v>14.424052092759178</v>
      </c>
      <c r="R7" s="31">
        <f>ABS(Sheet2!D20/(Sheet1!D26+Sheet2!D30))</f>
        <v>2.619232129403263</v>
      </c>
      <c r="S7" s="31">
        <f>sheet!D40/Sheet1!D43</f>
        <v>3.0701255461225299</v>
      </c>
      <c r="T7" s="31">
        <f>Sheet2!D20/sheet!D40</f>
        <v>0.25825398935027805</v>
      </c>
      <c r="V7" s="31">
        <f>ABS(Sheet1!D15/sheet!D15)</f>
        <v>2.5005073622075167</v>
      </c>
      <c r="W7" s="31">
        <f>Sheet1!D12/sheet!D14</f>
        <v>24.344755724016391</v>
      </c>
      <c r="X7" s="31">
        <f>Sheet1!D12/sheet!D27</f>
        <v>0.35772423055699137</v>
      </c>
      <c r="Y7" s="31">
        <f>Sheet1!D12/(sheet!D18-sheet!D35)</f>
        <v>2.7875457230162133</v>
      </c>
      <c r="AA7" s="17">
        <f>Sheet1!D43</f>
        <v>644.54399999999998</v>
      </c>
      <c r="AB7" s="17" t="str">
        <f>Sheet3!D17</f>
        <v>8.8x</v>
      </c>
      <c r="AC7" s="17" t="str">
        <f>Sheet3!D18</f>
        <v>17.2x</v>
      </c>
      <c r="AD7" s="17" t="str">
        <f>Sheet3!D20</f>
        <v>-22.3x</v>
      </c>
      <c r="AE7" s="17" t="str">
        <f>Sheet3!D21</f>
        <v>1.2x</v>
      </c>
      <c r="AF7" s="17" t="str">
        <f>Sheet3!D22</f>
        <v>3.2x</v>
      </c>
      <c r="AG7" s="17" t="str">
        <f>Sheet3!D24</f>
        <v>25.9x</v>
      </c>
      <c r="AH7" s="17" t="str">
        <f>Sheet3!D25</f>
        <v>1.3x</v>
      </c>
      <c r="AI7" s="17">
        <f>Sheet3!D31</f>
        <v>0.46739999999999998</v>
      </c>
      <c r="AK7" s="17">
        <f>Sheet3!D29</f>
        <v>4.8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2.7318962001179425</v>
      </c>
      <c r="C8" s="34">
        <f>(sheet!E18-sheet!E15)/sheet!E35</f>
        <v>1.3881194909243946</v>
      </c>
      <c r="D8" s="34">
        <f>sheet!E12/sheet!E35</f>
        <v>0.53411892459207189</v>
      </c>
      <c r="E8" s="34">
        <f>Sheet2!E20/sheet!E35</f>
        <v>2.0106512042355424</v>
      </c>
      <c r="F8" s="34">
        <f>sheet!E18/sheet!E35</f>
        <v>2.7318962001179425</v>
      </c>
      <c r="G8" s="29"/>
      <c r="H8" s="35">
        <f>Sheet1!E33/sheet!E51</f>
        <v>2.03933019724102E-2</v>
      </c>
      <c r="I8" s="35">
        <f>Sheet1!E33/Sheet1!E12</f>
        <v>4.3742841170032791E-2</v>
      </c>
      <c r="J8" s="35">
        <f>Sheet1!E12/sheet!E27</f>
        <v>0.27855707509161648</v>
      </c>
      <c r="K8" s="35">
        <f>Sheet1!E30/sheet!E27</f>
        <v>1.2184877892521475E-2</v>
      </c>
      <c r="L8" s="35">
        <f>Sheet1!E38</f>
        <v>0.49</v>
      </c>
      <c r="M8" s="29"/>
      <c r="N8" s="35">
        <f>sheet!E40/sheet!E27</f>
        <v>0.40250588604992854</v>
      </c>
      <c r="O8" s="35">
        <f>sheet!E51/sheet!E27</f>
        <v>0.59749411395007146</v>
      </c>
      <c r="P8" s="35">
        <f>sheet!E40/sheet!E51</f>
        <v>0.67365665477260794</v>
      </c>
      <c r="Q8" s="34">
        <f>Sheet1!E24/Sheet1!E26</f>
        <v>-3.9731509006257548</v>
      </c>
      <c r="R8" s="34">
        <f>ABS(Sheet2!E20/(Sheet1!E26+Sheet2!E30))</f>
        <v>0.82382469432525895</v>
      </c>
      <c r="S8" s="34">
        <f>sheet!E40/Sheet1!E43</f>
        <v>3.7785555527777874</v>
      </c>
      <c r="T8" s="34">
        <f>Sheet2!E20/sheet!E40</f>
        <v>0.2438457743199586</v>
      </c>
      <c r="U8" s="12"/>
      <c r="V8" s="34">
        <f>ABS(Sheet1!E15/sheet!E15)</f>
        <v>2.2387465588171609</v>
      </c>
      <c r="W8" s="34">
        <f>Sheet1!E12/sheet!E14</f>
        <v>31.763256452895671</v>
      </c>
      <c r="X8" s="34">
        <f>Sheet1!E12/sheet!E27</f>
        <v>0.27855707509161648</v>
      </c>
      <c r="Y8" s="34">
        <f>Sheet1!E12/(sheet!E18-sheet!E35)</f>
        <v>3.2948951795807186</v>
      </c>
      <c r="Z8" s="12"/>
      <c r="AA8" s="36">
        <f>Sheet1!E43</f>
        <v>840.00300000000004</v>
      </c>
      <c r="AB8" s="36" t="str">
        <f>Sheet3!E17</f>
        <v>9.1x</v>
      </c>
      <c r="AC8" s="36" t="str">
        <f>Sheet3!E18</f>
        <v>-41.2x</v>
      </c>
      <c r="AD8" s="36" t="str">
        <f>Sheet3!E20</f>
        <v>24.7x</v>
      </c>
      <c r="AE8" s="36" t="str">
        <f>Sheet3!E21</f>
        <v>1.2x</v>
      </c>
      <c r="AF8" s="36" t="str">
        <f>Sheet3!E22</f>
        <v>3.5x</v>
      </c>
      <c r="AG8" s="36" t="str">
        <f>Sheet3!E24</f>
        <v>-7.9x</v>
      </c>
      <c r="AH8" s="36" t="str">
        <f>Sheet3!E25</f>
        <v>1.3x</v>
      </c>
      <c r="AI8" s="36">
        <f>Sheet3!E31</f>
        <v>0.37059999999999998</v>
      </c>
      <c r="AK8" s="36">
        <f>Sheet3!E29</f>
        <v>5.3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2.6624906589300625</v>
      </c>
      <c r="C9" s="31">
        <f>(sheet!F18-sheet!F15)/sheet!F35</f>
        <v>1.1795290018531757</v>
      </c>
      <c r="D9" s="31">
        <f>sheet!F12/sheet!F35</f>
        <v>0.39852763915591433</v>
      </c>
      <c r="E9" s="31">
        <f>Sheet2!F20/sheet!F35</f>
        <v>1.9781505722634425</v>
      </c>
      <c r="F9" s="31">
        <f>sheet!F18/sheet!F35</f>
        <v>2.6624906589300625</v>
      </c>
      <c r="G9" s="29"/>
      <c r="H9" s="32">
        <f>Sheet1!F33/sheet!F51</f>
        <v>5.9363872972311585E-3</v>
      </c>
      <c r="I9" s="32">
        <f>Sheet1!F33/Sheet1!F12</f>
        <v>1.2381536308052972E-2</v>
      </c>
      <c r="J9" s="32">
        <f>Sheet1!F12/sheet!F27</f>
        <v>0.29707890158926464</v>
      </c>
      <c r="K9" s="32">
        <f>Sheet1!F30/sheet!F27</f>
        <v>3.6782932063839755E-3</v>
      </c>
      <c r="L9" s="32">
        <f>Sheet1!F38</f>
        <v>0.16</v>
      </c>
      <c r="M9" s="29"/>
      <c r="N9" s="32">
        <f>sheet!F40/sheet!F27</f>
        <v>0.38038176041939525</v>
      </c>
      <c r="O9" s="32">
        <f>sheet!F51/sheet!F27</f>
        <v>0.61961813173806901</v>
      </c>
      <c r="P9" s="32">
        <f>sheet!F40/sheet!F51</f>
        <v>0.61389707778950853</v>
      </c>
      <c r="Q9" s="31">
        <f>Sheet1!F24/Sheet1!F26</f>
        <v>-2.2325431382035155</v>
      </c>
      <c r="R9" s="31">
        <f>ABS(Sheet2!F20/(Sheet1!F26+Sheet2!F30))</f>
        <v>0.78057103731598765</v>
      </c>
      <c r="S9" s="31">
        <f>sheet!F40/Sheet1!F43</f>
        <v>3.3203232593275938</v>
      </c>
      <c r="T9" s="31">
        <f>Sheet2!F20/sheet!F40</f>
        <v>0.24240728329245101</v>
      </c>
      <c r="V9" s="31">
        <f>ABS(Sheet1!F15/sheet!F15)</f>
        <v>2.1358166063945636</v>
      </c>
      <c r="W9" s="31">
        <f>Sheet1!F12/sheet!F14</f>
        <v>257.38082780528822</v>
      </c>
      <c r="X9" s="31">
        <f>Sheet1!F12/sheet!F27</f>
        <v>0.29707890158926464</v>
      </c>
      <c r="Y9" s="31">
        <f>Sheet1!F12/(sheet!F18-sheet!F35)</f>
        <v>3.8335982075760531</v>
      </c>
      <c r="AA9" s="17" t="str">
        <f>Sheet1!F43</f>
        <v>1,062.305</v>
      </c>
      <c r="AB9" s="17" t="str">
        <f>Sheet3!F17</f>
        <v>9.1x</v>
      </c>
      <c r="AC9" s="17" t="str">
        <f>Sheet3!F18</f>
        <v>45.7x</v>
      </c>
      <c r="AD9" s="17" t="str">
        <f>Sheet3!F20</f>
        <v>31.9x</v>
      </c>
      <c r="AE9" s="17" t="str">
        <f>Sheet3!F21</f>
        <v>1.2x</v>
      </c>
      <c r="AF9" s="17" t="str">
        <f>Sheet3!F22</f>
        <v>3.3x</v>
      </c>
      <c r="AG9" s="17" t="str">
        <f>Sheet3!F24</f>
        <v>303.4x</v>
      </c>
      <c r="AH9" s="17" t="str">
        <f>Sheet3!F25</f>
        <v>1.4x</v>
      </c>
      <c r="AI9" s="17">
        <f>Sheet3!F31</f>
        <v>0.44400000000000001</v>
      </c>
      <c r="AK9" s="17">
        <f>Sheet3!F29</f>
        <v>5.3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2.9039550108289038</v>
      </c>
      <c r="C10" s="34">
        <f>(sheet!G18-sheet!G15)/sheet!G35</f>
        <v>1.8565258206058564</v>
      </c>
      <c r="D10" s="34">
        <f>sheet!G12/sheet!G35</f>
        <v>1.2746603662138216</v>
      </c>
      <c r="E10" s="34">
        <f>Sheet2!G20/sheet!G35</f>
        <v>1.8379989030461565</v>
      </c>
      <c r="F10" s="34">
        <f>sheet!G18/sheet!G35</f>
        <v>2.9039550108289038</v>
      </c>
      <c r="G10" s="29"/>
      <c r="H10" s="35">
        <f>Sheet1!G33/sheet!G51</f>
        <v>3.5353341122145998E-2</v>
      </c>
      <c r="I10" s="35">
        <f>Sheet1!G33/Sheet1!G12</f>
        <v>7.4278165586479247E-2</v>
      </c>
      <c r="J10" s="35">
        <f>Sheet1!G12/sheet!G27</f>
        <v>0.30082258225220093</v>
      </c>
      <c r="K10" s="35">
        <f>Sheet1!G30/sheet!G27</f>
        <v>2.2344549576681253E-2</v>
      </c>
      <c r="L10" s="35">
        <f>Sheet1!G38</f>
        <v>0.95</v>
      </c>
      <c r="M10" s="29"/>
      <c r="N10" s="35">
        <f>sheet!G40/sheet!G27</f>
        <v>0.3679649824473249</v>
      </c>
      <c r="O10" s="35">
        <f>sheet!G51/sheet!G27</f>
        <v>0.63203501755267499</v>
      </c>
      <c r="P10" s="35">
        <f>sheet!G40/sheet!G51</f>
        <v>0.58219081574330334</v>
      </c>
      <c r="Q10" s="34">
        <f>Sheet1!G24/Sheet1!G26</f>
        <v>-5.1035287421741611</v>
      </c>
      <c r="R10" s="34">
        <f>ABS(Sheet2!G20/(Sheet1!G26+Sheet2!G30))</f>
        <v>1.6079967518386251</v>
      </c>
      <c r="S10" s="34">
        <f>sheet!G40/Sheet1!G43</f>
        <v>2.7567578386847114</v>
      </c>
      <c r="T10" s="34">
        <f>Sheet2!G20/sheet!G40</f>
        <v>0.29769583285285361</v>
      </c>
      <c r="U10" s="12"/>
      <c r="V10" s="34">
        <f>ABS(Sheet1!G15/sheet!G15)</f>
        <v>2.3107054384822465</v>
      </c>
      <c r="W10" s="34">
        <f>Sheet1!G12/sheet!G14</f>
        <v>261.23746701846966</v>
      </c>
      <c r="X10" s="34">
        <f>Sheet1!G12/sheet!G27</f>
        <v>0.30082258225220093</v>
      </c>
      <c r="Y10" s="34">
        <f>Sheet1!G12/(sheet!G18-sheet!G35)</f>
        <v>2.6510612052322071</v>
      </c>
      <c r="Z10" s="12"/>
      <c r="AA10" s="36" t="str">
        <f>Sheet1!G43</f>
        <v>1,274.002</v>
      </c>
      <c r="AB10" s="36" t="str">
        <f>Sheet3!G17</f>
        <v>11.2x</v>
      </c>
      <c r="AC10" s="36" t="str">
        <f>Sheet3!G18</f>
        <v>36.8x</v>
      </c>
      <c r="AD10" s="36" t="str">
        <f>Sheet3!G20</f>
        <v>21.1x</v>
      </c>
      <c r="AE10" s="36" t="str">
        <f>Sheet3!G21</f>
        <v>1.7x</v>
      </c>
      <c r="AF10" s="36" t="str">
        <f>Sheet3!G22</f>
        <v>4.7x</v>
      </c>
      <c r="AG10" s="36" t="str">
        <f>Sheet3!G24</f>
        <v>117.0x</v>
      </c>
      <c r="AH10" s="36" t="str">
        <f>Sheet3!G25</f>
        <v>2.1x</v>
      </c>
      <c r="AI10" s="36">
        <f>Sheet3!G31</f>
        <v>0.53710000000000002</v>
      </c>
      <c r="AK10" s="36">
        <f>Sheet3!G29</f>
        <v>5.9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4.3782012790819582</v>
      </c>
      <c r="C11" s="31">
        <f>(sheet!H18-sheet!H15)/sheet!H35</f>
        <v>2.877467379597594</v>
      </c>
      <c r="D11" s="31">
        <f>sheet!H12/sheet!H35</f>
        <v>1.8961627541246104</v>
      </c>
      <c r="E11" s="31">
        <f>Sheet2!H20/sheet!H35</f>
        <v>2.2993094673033485</v>
      </c>
      <c r="F11" s="31">
        <f>sheet!H18/sheet!H35</f>
        <v>4.3782012790819582</v>
      </c>
      <c r="G11" s="29"/>
      <c r="H11" s="32">
        <f>Sheet1!H33/sheet!H51</f>
        <v>4.8675029440574419E-2</v>
      </c>
      <c r="I11" s="32">
        <f>Sheet1!H33/Sheet1!H12</f>
        <v>0.10737293567129501</v>
      </c>
      <c r="J11" s="32">
        <f>Sheet1!H12/sheet!H27</f>
        <v>0.28511536822114047</v>
      </c>
      <c r="K11" s="32">
        <f>Sheet1!H30/sheet!H27</f>
        <v>3.0613674090906106E-2</v>
      </c>
      <c r="L11" s="32">
        <f>Sheet1!H38</f>
        <v>1.31</v>
      </c>
      <c r="M11" s="29"/>
      <c r="N11" s="32">
        <f>sheet!H40/sheet!H27</f>
        <v>0.37105997792397372</v>
      </c>
      <c r="O11" s="32">
        <f>sheet!H51/sheet!H27</f>
        <v>0.62894002207602628</v>
      </c>
      <c r="P11" s="32">
        <f>sheet!H40/sheet!H51</f>
        <v>0.58997673053014899</v>
      </c>
      <c r="Q11" s="31">
        <f>Sheet1!H24/Sheet1!H26</f>
        <v>-6.8984318822943749</v>
      </c>
      <c r="R11" s="31">
        <f>ABS(Sheet2!H20/(Sheet1!H26+Sheet2!H30))</f>
        <v>1.6221034317557175</v>
      </c>
      <c r="S11" s="31">
        <f>sheet!H40/Sheet1!H43</f>
        <v>3.0976761816640717</v>
      </c>
      <c r="T11" s="31">
        <f>Sheet2!H20/sheet!H40</f>
        <v>0.26298720146122628</v>
      </c>
      <c r="V11" s="31">
        <f>ABS(Sheet1!H15/sheet!H15)</f>
        <v>2.1065713804852799</v>
      </c>
      <c r="W11" s="31">
        <f>Sheet1!H12/sheet!H14</f>
        <v>186.88711388041892</v>
      </c>
      <c r="X11" s="31">
        <f>Sheet1!H12/sheet!H27</f>
        <v>0.28511536822114047</v>
      </c>
      <c r="Y11" s="31">
        <f>Sheet1!H12/(sheet!H18-sheet!H35)</f>
        <v>1.9886291659319344</v>
      </c>
      <c r="AA11" s="17" t="str">
        <f>Sheet1!H43</f>
        <v>1,184.516</v>
      </c>
      <c r="AB11" s="17" t="str">
        <f>Sheet3!H17</f>
        <v>11.2x</v>
      </c>
      <c r="AC11" s="17" t="str">
        <f>Sheet3!H18</f>
        <v>24.2x</v>
      </c>
      <c r="AD11" s="17" t="str">
        <f>Sheet3!H20</f>
        <v>180.5x</v>
      </c>
      <c r="AE11" s="17" t="str">
        <f>Sheet3!H21</f>
        <v>1.8x</v>
      </c>
      <c r="AF11" s="17" t="str">
        <f>Sheet3!H22</f>
        <v>5.1x</v>
      </c>
      <c r="AG11" s="17" t="str">
        <f>Sheet3!H24</f>
        <v>40.3x</v>
      </c>
      <c r="AH11" s="17" t="str">
        <f>Sheet3!H25</f>
        <v>2.2x</v>
      </c>
      <c r="AI11" s="17">
        <f>Sheet3!H31</f>
        <v>0.55320000000000003</v>
      </c>
      <c r="AK11" s="17">
        <f>Sheet3!H29</f>
        <v>6.2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2.9670896749099565</v>
      </c>
      <c r="C12" s="34">
        <f>(sheet!I18-sheet!I15)/sheet!I35</f>
        <v>1.5999541926866394</v>
      </c>
      <c r="D12" s="34">
        <f>sheet!I12/sheet!I35</f>
        <v>0.835043000095263</v>
      </c>
      <c r="E12" s="34">
        <f>Sheet2!I20/sheet!I35</f>
        <v>1.6756153077501517</v>
      </c>
      <c r="F12" s="34">
        <f>sheet!I18/sheet!I35</f>
        <v>2.9670896749099565</v>
      </c>
      <c r="G12" s="29"/>
      <c r="H12" s="35">
        <f>Sheet1!I33/sheet!I51</f>
        <v>-7.1802179312232567E-2</v>
      </c>
      <c r="I12" s="35">
        <f>Sheet1!I33/Sheet1!I12</f>
        <v>-0.14909529440753896</v>
      </c>
      <c r="J12" s="35">
        <f>Sheet1!I12/sheet!I27</f>
        <v>0.27903538155797375</v>
      </c>
      <c r="K12" s="35">
        <f>Sheet1!I30/sheet!I27</f>
        <v>-4.1602862363506056E-2</v>
      </c>
      <c r="L12" s="35">
        <f>Sheet1!I38</f>
        <v>-1.91</v>
      </c>
      <c r="M12" s="29"/>
      <c r="N12" s="35">
        <f>sheet!I40/sheet!I27</f>
        <v>0.42059044083883401</v>
      </c>
      <c r="O12" s="35">
        <f>sheet!I51/sheet!I27</f>
        <v>0.57940946586865494</v>
      </c>
      <c r="P12" s="35">
        <f>sheet!I40/sheet!I51</f>
        <v>0.72589501141180302</v>
      </c>
      <c r="Q12" s="34">
        <f>Sheet1!I24/Sheet1!I26</f>
        <v>2.5291282000099806</v>
      </c>
      <c r="R12" s="34">
        <f>ABS(Sheet2!I20/(Sheet1!I26+Sheet2!I30))</f>
        <v>1.6074119442743118</v>
      </c>
      <c r="S12" s="34">
        <f>sheet!I40/Sheet1!I43</f>
        <v>4.3646022017130024</v>
      </c>
      <c r="T12" s="34">
        <f>Sheet2!I20/sheet!I40</f>
        <v>0.18337297135193817</v>
      </c>
      <c r="U12" s="12"/>
      <c r="V12" s="34">
        <f>ABS(Sheet1!I15/sheet!I15)</f>
        <v>2.3158049236106479</v>
      </c>
      <c r="W12" s="34">
        <f>Sheet1!I12/sheet!I14</f>
        <v>217.92153005464482</v>
      </c>
      <c r="X12" s="34">
        <f>Sheet1!I12/sheet!I27</f>
        <v>0.27903538155797375</v>
      </c>
      <c r="Y12" s="34">
        <f>Sheet1!I12/(sheet!I18-sheet!I35)</f>
        <v>3.0818728393980455</v>
      </c>
      <c r="Z12" s="12"/>
      <c r="AA12" s="36" t="str">
        <f>Sheet1!I43</f>
        <v>1,032.923</v>
      </c>
      <c r="AB12" s="36" t="str">
        <f>Sheet3!I17</f>
        <v>13.3x</v>
      </c>
      <c r="AC12" s="36" t="str">
        <f>Sheet3!I18</f>
        <v>42.4x</v>
      </c>
      <c r="AD12" s="36" t="str">
        <f>Sheet3!I20</f>
        <v>-20.6x</v>
      </c>
      <c r="AE12" s="36" t="str">
        <f>Sheet3!I21</f>
        <v>1.6x</v>
      </c>
      <c r="AF12" s="36" t="str">
        <f>Sheet3!I22</f>
        <v>4.8x</v>
      </c>
      <c r="AG12" s="36" t="str">
        <f>Sheet3!I24</f>
        <v>90.4x</v>
      </c>
      <c r="AH12" s="36" t="str">
        <f>Sheet3!I25</f>
        <v>1.9x</v>
      </c>
      <c r="AI12" s="36">
        <f>Sheet3!I31</f>
        <v>0.60060000000000002</v>
      </c>
      <c r="AK12" s="36">
        <f>Sheet3!I29</f>
        <v>5</v>
      </c>
      <c r="AL12" s="36">
        <f>Sheet3!I30</f>
        <v>2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1.4211841637558358</v>
      </c>
      <c r="C13" s="31">
        <f>(sheet!J18-sheet!J15)/sheet!J35</f>
        <v>0.67332533723606425</v>
      </c>
      <c r="D13" s="31">
        <f>sheet!J12/sheet!J35</f>
        <v>0.41500936297979069</v>
      </c>
      <c r="E13" s="31">
        <f>Sheet2!J20/sheet!J35</f>
        <v>1.1367312775155436</v>
      </c>
      <c r="F13" s="31">
        <f>sheet!J18/sheet!J35</f>
        <v>1.4211841637558358</v>
      </c>
      <c r="G13" s="29"/>
      <c r="H13" s="32">
        <f>Sheet1!J33/sheet!J51</f>
        <v>9.2568608987155812E-2</v>
      </c>
      <c r="I13" s="32">
        <f>Sheet1!J33/Sheet1!J12</f>
        <v>0.18965382060456995</v>
      </c>
      <c r="J13" s="32">
        <f>Sheet1!J12/sheet!J27</f>
        <v>0.28383667242647315</v>
      </c>
      <c r="K13" s="32">
        <f>Sheet1!J30/sheet!J27</f>
        <v>5.3830709353368415E-2</v>
      </c>
      <c r="L13" s="32">
        <f>Sheet1!J38</f>
        <v>2.59</v>
      </c>
      <c r="M13" s="29"/>
      <c r="N13" s="32">
        <f>sheet!J40/sheet!J27</f>
        <v>0.41847771137149109</v>
      </c>
      <c r="O13" s="32">
        <f>sheet!J51/sheet!J27</f>
        <v>0.58152228862850897</v>
      </c>
      <c r="P13" s="32">
        <f>sheet!J40/sheet!J51</f>
        <v>0.71962454329729941</v>
      </c>
      <c r="Q13" s="31">
        <f>Sheet1!J24/Sheet1!J26</f>
        <v>-9.5091855833799048</v>
      </c>
      <c r="R13" s="31">
        <f>ABS(Sheet2!J20/(Sheet1!J26+Sheet2!J30))</f>
        <v>8.6213834962423004</v>
      </c>
      <c r="S13" s="31">
        <f>sheet!J40/Sheet1!J43</f>
        <v>3.5703949665074206</v>
      </c>
      <c r="T13" s="31">
        <f>Sheet2!J20/sheet!J40</f>
        <v>0.23969626876546163</v>
      </c>
      <c r="V13" s="31">
        <f>ABS(Sheet1!J15/sheet!J15)</f>
        <v>2.1282082600914483</v>
      </c>
      <c r="W13" s="31">
        <f>Sheet1!J12/sheet!J14</f>
        <v>299.87892252152176</v>
      </c>
      <c r="X13" s="31">
        <f>Sheet1!J12/sheet!J27</f>
        <v>0.28383667242647315</v>
      </c>
      <c r="Y13" s="31">
        <f>Sheet1!J12/(sheet!J18-sheet!J35)</f>
        <v>7.6369628405536094</v>
      </c>
      <c r="AA13" s="17" t="str">
        <f>Sheet1!J43</f>
        <v>1,337.759</v>
      </c>
      <c r="AB13" s="17" t="str">
        <f>Sheet3!J17</f>
        <v>18.3x</v>
      </c>
      <c r="AC13" s="17" t="str">
        <f>Sheet3!J18</f>
        <v>62.9x</v>
      </c>
      <c r="AD13" s="17" t="str">
        <f>Sheet3!J20</f>
        <v>-49.4x</v>
      </c>
      <c r="AE13" s="17" t="str">
        <f>Sheet3!J21</f>
        <v>2.5x</v>
      </c>
      <c r="AF13" s="17" t="str">
        <f>Sheet3!J22</f>
        <v>7.1x</v>
      </c>
      <c r="AG13" s="17" t="str">
        <f>Sheet3!J24</f>
        <v>-58.4x</v>
      </c>
      <c r="AH13" s="17" t="str">
        <f>Sheet3!J25</f>
        <v>3.1x</v>
      </c>
      <c r="AI13" s="17">
        <f>Sheet3!J31</f>
        <v>0.90890000000000004</v>
      </c>
      <c r="AK13" s="17">
        <f>Sheet3!J29</f>
        <v>5.4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2.4184481791692574</v>
      </c>
      <c r="C14" s="34">
        <f>(sheet!K18-sheet!K15)/sheet!K35</f>
        <v>1.1958825573314802</v>
      </c>
      <c r="D14" s="34">
        <f>sheet!K12/sheet!K35</f>
        <v>0.78054783414408158</v>
      </c>
      <c r="E14" s="34">
        <f>Sheet2!K20/sheet!K35</f>
        <v>2.3115360935347402</v>
      </c>
      <c r="F14" s="34">
        <f>sheet!K18/sheet!K35</f>
        <v>2.4184481791692574</v>
      </c>
      <c r="G14" s="29"/>
      <c r="H14" s="35">
        <f>Sheet1!K33/sheet!K51</f>
        <v>9.0020734476730341E-2</v>
      </c>
      <c r="I14" s="35">
        <f>Sheet1!K33/Sheet1!K12</f>
        <v>0.16303013425000465</v>
      </c>
      <c r="J14" s="35">
        <f>Sheet1!K12/sheet!K27</f>
        <v>0.32638513285140347</v>
      </c>
      <c r="K14" s="35">
        <f>Sheet1!K30/sheet!K27</f>
        <v>5.3210612025969911E-2</v>
      </c>
      <c r="L14" s="35">
        <f>Sheet1!K38</f>
        <v>2.7</v>
      </c>
      <c r="M14" s="29"/>
      <c r="N14" s="35">
        <f>sheet!K40/sheet!K27</f>
        <v>0.40890715527627214</v>
      </c>
      <c r="O14" s="35">
        <f>sheet!K51/sheet!K27</f>
        <v>0.59109284472372792</v>
      </c>
      <c r="P14" s="35">
        <f>sheet!K40/sheet!K51</f>
        <v>0.69178160237651343</v>
      </c>
      <c r="Q14" s="34">
        <f>Sheet1!K24/Sheet1!K26</f>
        <v>-10.399776714820552</v>
      </c>
      <c r="R14" s="34">
        <f>ABS(Sheet2!K20/(Sheet1!K26+Sheet2!K30))</f>
        <v>2.6054214590977174</v>
      </c>
      <c r="S14" s="34">
        <f>sheet!K40/Sheet1!K43</f>
        <v>2.5042339833984602</v>
      </c>
      <c r="T14" s="34">
        <f>Sheet2!K20/sheet!K40</f>
        <v>0.30320257195647116</v>
      </c>
      <c r="U14" s="12"/>
      <c r="V14" s="34">
        <f>ABS(Sheet1!K15/sheet!K15)</f>
        <v>2.2215853847036007</v>
      </c>
      <c r="W14" s="34">
        <f>Sheet1!K12/sheet!K14</f>
        <v>264.43695364238414</v>
      </c>
      <c r="X14" s="34">
        <f>Sheet1!K12/sheet!K27</f>
        <v>0.32638513285140347</v>
      </c>
      <c r="Y14" s="34">
        <f>Sheet1!K12/(sheet!K18-sheet!K35)</f>
        <v>4.2900265695993509</v>
      </c>
      <c r="Z14" s="12"/>
      <c r="AA14" s="36" t="str">
        <f>Sheet1!K43</f>
        <v>1,997.646</v>
      </c>
      <c r="AB14" s="36" t="str">
        <f>Sheet3!K17</f>
        <v>13.3x</v>
      </c>
      <c r="AC14" s="36" t="str">
        <f>Sheet3!K18</f>
        <v>16.2x</v>
      </c>
      <c r="AD14" s="36" t="str">
        <f>Sheet3!K20</f>
        <v>81.4x</v>
      </c>
      <c r="AE14" s="36" t="str">
        <f>Sheet3!K21</f>
        <v>2.6x</v>
      </c>
      <c r="AF14" s="36" t="str">
        <f>Sheet3!K22</f>
        <v>6.2x</v>
      </c>
      <c r="AG14" s="36" t="str">
        <f>Sheet3!K24</f>
        <v>26.8x</v>
      </c>
      <c r="AH14" s="36" t="str">
        <f>Sheet3!K25</f>
        <v>3.1x</v>
      </c>
      <c r="AI14" s="36">
        <f>Sheet3!K31</f>
        <v>1.7814000000000001</v>
      </c>
      <c r="AK14" s="36">
        <f>Sheet3!K29</f>
        <v>5.9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1.709591159876886</v>
      </c>
      <c r="C15" s="31">
        <f>(sheet!L18-sheet!L15)/sheet!L35</f>
        <v>0.55583779266817879</v>
      </c>
      <c r="D15" s="31">
        <f>sheet!L12/sheet!L35</f>
        <v>0.24387362651621708</v>
      </c>
      <c r="E15" s="31">
        <f>Sheet2!L20/sheet!L35</f>
        <v>1.7659298167304209</v>
      </c>
      <c r="F15" s="31">
        <f>sheet!L18/sheet!L35</f>
        <v>1.709591159876886</v>
      </c>
      <c r="G15" s="29"/>
      <c r="H15" s="32">
        <f>Sheet1!L33/sheet!L51</f>
        <v>9.3661038976444885E-2</v>
      </c>
      <c r="I15" s="32">
        <f>Sheet1!L33/Sheet1!L12</f>
        <v>0.14521943155652769</v>
      </c>
      <c r="J15" s="32">
        <f>Sheet1!L12/sheet!L27</f>
        <v>0.37877751314543612</v>
      </c>
      <c r="K15" s="32">
        <f>Sheet1!L30/sheet!L27</f>
        <v>5.5005855145375426E-2</v>
      </c>
      <c r="L15" s="32">
        <f>Sheet1!L38</f>
        <v>2.92</v>
      </c>
      <c r="M15" s="29"/>
      <c r="N15" s="32">
        <f>sheet!L40/sheet!L27</f>
        <v>0.41271359204963531</v>
      </c>
      <c r="O15" s="32">
        <f>sheet!L51/sheet!L27</f>
        <v>0.5872864079503648</v>
      </c>
      <c r="P15" s="32">
        <f>sheet!L40/sheet!L51</f>
        <v>0.70274671176199999</v>
      </c>
      <c r="Q15" s="31">
        <f>Sheet1!L24/Sheet1!L26</f>
        <v>-13.271810718856322</v>
      </c>
      <c r="R15" s="31">
        <f>ABS(Sheet2!L20/(Sheet1!L26+Sheet2!L30))</f>
        <v>13.316493150684932</v>
      </c>
      <c r="S15" s="31">
        <f>sheet!L40/Sheet1!L43</f>
        <v>2.3511340575332342</v>
      </c>
      <c r="T15" s="31">
        <f>Sheet2!L20/sheet!L40</f>
        <v>0.31907161406705825</v>
      </c>
      <c r="V15" s="31">
        <f>ABS(Sheet1!L15/sheet!L15)</f>
        <v>1.9846785868202916</v>
      </c>
      <c r="W15" s="31">
        <f>Sheet1!L12/sheet!L14</f>
        <v>285.6875875758991</v>
      </c>
      <c r="X15" s="31">
        <f>Sheet1!L12/sheet!L27</f>
        <v>0.37877751314543612</v>
      </c>
      <c r="Y15" s="31">
        <f>Sheet1!L12/(sheet!L18-sheet!L35)</f>
        <v>7.1583427690345145</v>
      </c>
      <c r="AA15" s="17" t="str">
        <f>Sheet1!L43</f>
        <v>2,267.698</v>
      </c>
      <c r="AB15" s="17" t="str">
        <f>Sheet3!L17</f>
        <v>7.5x</v>
      </c>
      <c r="AC15" s="17" t="str">
        <f>Sheet3!L18</f>
        <v>12.2x</v>
      </c>
      <c r="AD15" s="17" t="str">
        <f>Sheet3!L20</f>
        <v>36.1x</v>
      </c>
      <c r="AE15" s="17" t="str">
        <f>Sheet3!L21</f>
        <v>1.9x</v>
      </c>
      <c r="AF15" s="17" t="str">
        <f>Sheet3!L22</f>
        <v>3.7x</v>
      </c>
      <c r="AG15" s="17" t="str">
        <f>Sheet3!L24</f>
        <v>19.5x</v>
      </c>
      <c r="AH15" s="17" t="str">
        <f>Sheet3!L25</f>
        <v>2.2x</v>
      </c>
      <c r="AI15" s="17">
        <f>Sheet3!L31</f>
        <v>1.7703</v>
      </c>
      <c r="AK15" s="17">
        <f>Sheet3!L29</f>
        <v>5.8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2.3034747715013486</v>
      </c>
      <c r="C16" s="34">
        <f>(sheet!M18-sheet!M15)/sheet!M35</f>
        <v>1.0259527020277694</v>
      </c>
      <c r="D16" s="34">
        <f>sheet!M12/sheet!M35</f>
        <v>0.69591027994206378</v>
      </c>
      <c r="E16" s="34">
        <f>Sheet2!M20/sheet!M35</f>
        <v>2.2153287633603038</v>
      </c>
      <c r="F16" s="34">
        <f>sheet!M18/sheet!M35</f>
        <v>2.3034747715013486</v>
      </c>
      <c r="G16" s="29"/>
      <c r="H16" s="35">
        <f>Sheet1!M33/sheet!M51</f>
        <v>4.1268089100080133E-2</v>
      </c>
      <c r="I16" s="35">
        <f>Sheet1!M33/Sheet1!M12</f>
        <v>0.11674453632369283</v>
      </c>
      <c r="J16" s="35">
        <f>Sheet1!M12/sheet!M27</f>
        <v>0.24435874677133976</v>
      </c>
      <c r="K16" s="35">
        <f>Sheet1!M30/sheet!M27</f>
        <v>2.8527548588458733E-2</v>
      </c>
      <c r="L16" s="35">
        <f>Sheet1!M38</f>
        <v>2.0699999999999998</v>
      </c>
      <c r="M16" s="29"/>
      <c r="N16" s="35">
        <f>sheet!M40/sheet!M27</f>
        <v>0.30872620442211518</v>
      </c>
      <c r="O16" s="35">
        <f>sheet!M51/sheet!M27</f>
        <v>0.69127379557788482</v>
      </c>
      <c r="P16" s="35">
        <f>sheet!M40/sheet!M51</f>
        <v>0.44660481331283364</v>
      </c>
      <c r="Q16" s="34">
        <f>Sheet1!M24/Sheet1!M26</f>
        <v>-21.43083645612089</v>
      </c>
      <c r="R16" s="34">
        <f>ABS(Sheet2!M20/(Sheet1!M26+Sheet2!M30))</f>
        <v>6.6921900011080018</v>
      </c>
      <c r="S16" s="34">
        <f>sheet!M40/Sheet1!M43</f>
        <v>2.9107324974325759</v>
      </c>
      <c r="T16" s="34">
        <f>Sheet2!M20/sheet!M40</f>
        <v>0.28905307964930854</v>
      </c>
      <c r="U16" s="12"/>
      <c r="V16" s="34">
        <f>ABS(Sheet1!M15/sheet!M15)</f>
        <v>2.1344932001732406</v>
      </c>
      <c r="W16" s="34">
        <f>Sheet1!M12/sheet!M14</f>
        <v>669.18440082644634</v>
      </c>
      <c r="X16" s="34">
        <f>Sheet1!M12/sheet!M27</f>
        <v>0.24435874677133976</v>
      </c>
      <c r="Y16" s="34">
        <f>Sheet1!M12/(sheet!M18-sheet!M35)</f>
        <v>4.6538496769709088</v>
      </c>
      <c r="Z16" s="12"/>
      <c r="AA16" s="36" t="str">
        <f>Sheet1!M43</f>
        <v>3,374.005</v>
      </c>
      <c r="AB16" s="36" t="str">
        <f>Sheet3!M17</f>
        <v>11.5x</v>
      </c>
      <c r="AC16" s="36" t="str">
        <f>Sheet3!M18</f>
        <v>20.2x</v>
      </c>
      <c r="AD16" s="36" t="str">
        <f>Sheet3!M20</f>
        <v>87.5x</v>
      </c>
      <c r="AE16" s="36" t="str">
        <f>Sheet3!M21</f>
        <v>1.6x</v>
      </c>
      <c r="AF16" s="36" t="str">
        <f>Sheet3!M22</f>
        <v>5.0x</v>
      </c>
      <c r="AG16" s="36" t="str">
        <f>Sheet3!M24</f>
        <v>42.2x</v>
      </c>
      <c r="AH16" s="36" t="str">
        <f>Sheet3!M25</f>
        <v>1.7x</v>
      </c>
      <c r="AI16" s="36">
        <f>Sheet3!M31</f>
        <v>2.1663000000000001</v>
      </c>
      <c r="AK16" s="36">
        <f>Sheet3!M29</f>
        <v>6.4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2023-04-19T15:48:37Z</dcterms:created>
  <dcterms:modified xsi:type="dcterms:W3CDTF">2023-05-07T01:44:16Z</dcterms:modified>
  <cp:category/>
  <dc:identifier/>
  <cp:version/>
</cp:coreProperties>
</file>