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24" documentId="8_{7CBA2BD0-C29E-4121-9D8F-2D177D7C9515}" xr6:coauthVersionLast="47" xr6:coauthVersionMax="47" xr10:uidLastSave="{04BAA134-6319-494A-8F4D-4B2AB92CA142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<sst xmlns="http://schemas.openxmlformats.org/spreadsheetml/2006/main" count="696" uniqueCount="400">
  <si>
    <t>B2Gold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</si>
  <si>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</si>
  <si>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</si>
  <si>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</si>
  <si>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</si>
  <si>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</si>
  <si>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</si>
  <si>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</si>
  <si>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</si>
  <si>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</si>
  <si>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</si>
  <si>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</si>
  <si>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</si>
  <si>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</si>
  <si>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</si>
  <si>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</si>
  <si>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</si>
  <si>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</si>
  <si>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</si>
  <si>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</si>
  <si>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</si>
  <si>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</si>
  <si>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</si>
  <si>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</si>
  <si>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</si>
  <si>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</si>
  <si>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</si>
  <si>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</si>
  <si>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</si>
  <si>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</si>
  <si>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</si>
  <si>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</si>
  <si>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</si>
  <si>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1,322.846</t>
  </si>
  <si>
    <t>1,401.57</t>
  </si>
  <si>
    <t>Property Plant And Equipment, Net</t>
  </si>
  <si>
    <t>1,611.894</t>
  </si>
  <si>
    <t>1,995.131</t>
  </si>
  <si>
    <t>2,391.136</t>
  </si>
  <si>
    <t>2,618.977</t>
  </si>
  <si>
    <t>2,670.439</t>
  </si>
  <si>
    <t>2,777.867</t>
  </si>
  <si>
    <t>2,657.66</t>
  </si>
  <si>
    <t>3,037.292</t>
  </si>
  <si>
    <t>2,822.217</t>
  </si>
  <si>
    <t>3,079.871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</si>
  <si>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</si>
  <si>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</si>
  <si>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</si>
  <si>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</si>
  <si>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</si>
  <si>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</si>
  <si>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</si>
  <si>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2,453.761</t>
  </si>
  <si>
    <t>2,453.485</t>
  </si>
  <si>
    <t>2,808.79</t>
  </si>
  <si>
    <t>3,137.009</t>
  </si>
  <si>
    <t>3,375.753</t>
  </si>
  <si>
    <t>3,477.702</t>
  </si>
  <si>
    <t>3,483.941</t>
  </si>
  <si>
    <t>4,278.358</t>
  </si>
  <si>
    <t>4,503.362</t>
  </si>
  <si>
    <t>4,984.205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</si>
  <si>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</si>
  <si>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</si>
  <si>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</si>
  <si>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</si>
  <si>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</si>
  <si>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</si>
  <si>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</si>
  <si>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</si>
  <si>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</si>
  <si>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</si>
  <si>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</si>
  <si>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1,183.791</t>
  </si>
  <si>
    <t>1,406.499</t>
  </si>
  <si>
    <t>1,221.59</t>
  </si>
  <si>
    <t>Common Stock</t>
  </si>
  <si>
    <t>1,613.955</t>
  </si>
  <si>
    <t>2,337.527</t>
  </si>
  <si>
    <t>2,825.989</t>
  </si>
  <si>
    <t>2,889.739</t>
  </si>
  <si>
    <t>2,762.382</t>
  </si>
  <si>
    <t>3,049.434</t>
  </si>
  <si>
    <t>3,038.303</t>
  </si>
  <si>
    <t>3,063.649</t>
  </si>
  <si>
    <t>3,062.924</t>
  </si>
  <si>
    <t>3,368.119</t>
  </si>
  <si>
    <t>Additional Paid In Capital</t>
  </si>
  <si>
    <t>Retained Earnings</t>
  </si>
  <si>
    <t>Treasury Stock</t>
  </si>
  <si>
    <t>Other Common Equity Adj</t>
  </si>
  <si>
    <t>Common Equity</t>
  </si>
  <si>
    <t>1,767.396</t>
  </si>
  <si>
    <t>1,702.464</t>
  </si>
  <si>
    <t>1,808.835</t>
  </si>
  <si>
    <t>1,940.36</t>
  </si>
  <si>
    <t>1,951.29</t>
  </si>
  <si>
    <t>2,198.91</t>
  </si>
  <si>
    <t>2,584.311</t>
  </si>
  <si>
    <t>3,272.685</t>
  </si>
  <si>
    <t>3,616.928</t>
  </si>
  <si>
    <t>4,072.852</t>
  </si>
  <si>
    <t>Total Preferred Equity</t>
  </si>
  <si>
    <t>Minority Interest, Total</t>
  </si>
  <si>
    <t>Other Equity</t>
  </si>
  <si>
    <t>Total Equity</t>
  </si>
  <si>
    <t>1,775.593</t>
  </si>
  <si>
    <t>1,766.45</t>
  </si>
  <si>
    <t>1,821.122</t>
  </si>
  <si>
    <t>1,953.218</t>
  </si>
  <si>
    <t>1,969.254</t>
  </si>
  <si>
    <t>2,256.111</t>
  </si>
  <si>
    <t>2,664.05</t>
  </si>
  <si>
    <t>3,385.388</t>
  </si>
  <si>
    <t>3,744.282</t>
  </si>
  <si>
    <t>4,213.207</t>
  </si>
  <si>
    <t>Total Liabilities And Equity</t>
  </si>
  <si>
    <t>Cash And Short Term Investments</t>
  </si>
  <si>
    <t>Total Debt</t>
  </si>
  <si>
    <t>Income Statement</t>
  </si>
  <si>
    <t>Revenue</t>
  </si>
  <si>
    <t>1,435.173</t>
  </si>
  <si>
    <t>1,500.583</t>
  </si>
  <si>
    <t>2,276.268</t>
  </si>
  <si>
    <t>2,228.436</t>
  </si>
  <si>
    <t>2,345.84</t>
  </si>
  <si>
    <t>Revenue Growth (YoY)</t>
  </si>
  <si>
    <t>110.1%</t>
  </si>
  <si>
    <t>-10.6%</t>
  </si>
  <si>
    <t>13.8%</t>
  </si>
  <si>
    <t>23.4%</t>
  </si>
  <si>
    <t>-6.5%</t>
  </si>
  <si>
    <t>64.6%</t>
  </si>
  <si>
    <t>9.9%</t>
  </si>
  <si>
    <t>54.8%</t>
  </si>
  <si>
    <t>-1.5%</t>
  </si>
  <si>
    <t>-1.7%</t>
  </si>
  <si>
    <t>Cost of Revenues</t>
  </si>
  <si>
    <t>-1,008.008</t>
  </si>
  <si>
    <t>Gross Profit</t>
  </si>
  <si>
    <t>1,602.967</t>
  </si>
  <si>
    <t>1,450.977</t>
  </si>
  <si>
    <t>1,337.833</t>
  </si>
  <si>
    <t>Gross Profit Margin</t>
  </si>
  <si>
    <t>48.8%</t>
  </si>
  <si>
    <t>42.4%</t>
  </si>
  <si>
    <t>41.8%</t>
  </si>
  <si>
    <t>56.0%</t>
  </si>
  <si>
    <t>48.7%</t>
  </si>
  <si>
    <t>59.8%</t>
  </si>
  <si>
    <t>60.7%</t>
  </si>
  <si>
    <t>70.4%</t>
  </si>
  <si>
    <t>65.1%</t>
  </si>
  <si>
    <t>57.0%</t>
  </si>
  <si>
    <t>R&amp;D Expenses</t>
  </si>
  <si>
    <t>Selling and Marketing Expense</t>
  </si>
  <si>
    <t>General &amp; Admin Expenses</t>
  </si>
  <si>
    <t>Other Inc / (Exp)</t>
  </si>
  <si>
    <t>-1,058.71</t>
  </si>
  <si>
    <t>Operating Expenses</t>
  </si>
  <si>
    <t>-1,102.69</t>
  </si>
  <si>
    <t>Operating Income</t>
  </si>
  <si>
    <t>1,336.335</t>
  </si>
  <si>
    <t>Net Interest Expenses</t>
  </si>
  <si>
    <t>EBT, Incl. Unusual Items</t>
  </si>
  <si>
    <t>1,316.227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</si>
  <si>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</si>
  <si>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</si>
  <si>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</si>
  <si>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</si>
  <si>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</si>
  <si>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</si>
  <si>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</si>
  <si>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</si>
  <si>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</si>
  <si>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</si>
  <si>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1,014.1</t>
  </si>
  <si>
    <t>1,043.385</t>
  </si>
  <si>
    <t>1,053.809</t>
  </si>
  <si>
    <t>1,064.259</t>
  </si>
  <si>
    <t>Weighted Average Diluted Shares Out.</t>
  </si>
  <si>
    <t>1,047.368</t>
  </si>
  <si>
    <t>1,022.915</t>
  </si>
  <si>
    <t>1,056.302</t>
  </si>
  <si>
    <t>1,061.542</t>
  </si>
  <si>
    <t>1,071.004</t>
  </si>
  <si>
    <t>EBITDA</t>
  </si>
  <si>
    <t>1,497.402</t>
  </si>
  <si>
    <t>1,374.727</t>
  </si>
  <si>
    <t>1,241.465</t>
  </si>
  <si>
    <t>EBIT</t>
  </si>
  <si>
    <t>1,101.983</t>
  </si>
  <si>
    <t>Revenue (Reported)</t>
  </si>
  <si>
    <t>Operating Income (Reported)</t>
  </si>
  <si>
    <t>1,339.774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</si>
  <si>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</si>
  <si>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</si>
  <si>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</si>
  <si>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</si>
  <si>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</si>
  <si>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</si>
  <si>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</si>
  <si>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</si>
  <si>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</si>
  <si>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</si>
  <si>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1,209.62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</si>
  <si>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</si>
  <si>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</si>
  <si>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</si>
  <si>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</si>
  <si>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</si>
  <si>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</si>
  <si>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</si>
  <si>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</si>
  <si>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</si>
  <si>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</si>
  <si>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</si>
  <si>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</si>
  <si>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</si>
  <si>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</si>
  <si>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</si>
  <si>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</si>
  <si>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</si>
  <si>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</si>
  <si>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</si>
  <si>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</si>
  <si>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1,471.5</t>
  </si>
  <si>
    <t>1,743.501</t>
  </si>
  <si>
    <t>1,297.86</t>
  </si>
  <si>
    <t>3,076.114</t>
  </si>
  <si>
    <t>3,802.747</t>
  </si>
  <si>
    <t>3,970.481</t>
  </si>
  <si>
    <t>5,345.671</t>
  </si>
  <si>
    <t>7,490.722</t>
  </si>
  <si>
    <t>5,256.811</t>
  </si>
  <si>
    <t>5,168.666</t>
  </si>
  <si>
    <t>Total Enterprise Value (TEV)</t>
  </si>
  <si>
    <t>1,516.073</t>
  </si>
  <si>
    <t>2,044.858</t>
  </si>
  <si>
    <t>1,748.531</t>
  </si>
  <si>
    <t>3,511.101</t>
  </si>
  <si>
    <t>4,529.805</t>
  </si>
  <si>
    <t>4,520.341</t>
  </si>
  <si>
    <t>5,712.29</t>
  </si>
  <si>
    <t>7,198.876</t>
  </si>
  <si>
    <t>4,777.782</t>
  </si>
  <si>
    <t>4,620.503</t>
  </si>
  <si>
    <t>Enterprise Value (EV)</t>
  </si>
  <si>
    <t>1,328.962</t>
  </si>
  <si>
    <t>1,940.259</t>
  </si>
  <si>
    <t>1,626.612</t>
  </si>
  <si>
    <t>3,430.175</t>
  </si>
  <si>
    <t>4,441.021</t>
  </si>
  <si>
    <t>4,415.209</t>
  </si>
  <si>
    <t>5,607.742</t>
  </si>
  <si>
    <t>7,105.033</t>
  </si>
  <si>
    <t>4,643.708</t>
  </si>
  <si>
    <t>5,034.365</t>
  </si>
  <si>
    <t>EV/EBITDA</t>
  </si>
  <si>
    <t>6.7x</t>
  </si>
  <si>
    <t>9.3x</t>
  </si>
  <si>
    <t>9.6x</t>
  </si>
  <si>
    <t>12.9x</t>
  </si>
  <si>
    <t>6.1x</t>
  </si>
  <si>
    <t>7.9x</t>
  </si>
  <si>
    <t>5.4x</t>
  </si>
  <si>
    <t>3.5x</t>
  </si>
  <si>
    <t>4.1x</t>
  </si>
  <si>
    <t>EV / EBIT</t>
  </si>
  <si>
    <t>11.5x</t>
  </si>
  <si>
    <t>27.1x</t>
  </si>
  <si>
    <t>-2.5x</t>
  </si>
  <si>
    <t>119.4x</t>
  </si>
  <si>
    <t>33.9x</t>
  </si>
  <si>
    <t>14.8x</t>
  </si>
  <si>
    <t>7.7x</t>
  </si>
  <si>
    <t>5.0x</t>
  </si>
  <si>
    <t>7.1x</t>
  </si>
  <si>
    <t>EV / LTM EBITDA - CAPEX</t>
  </si>
  <si>
    <t>-11.1x</t>
  </si>
  <si>
    <t>-11.8x</t>
  </si>
  <si>
    <t>-8.5x</t>
  </si>
  <si>
    <t>-27.1x</t>
  </si>
  <si>
    <t>-18.2x</t>
  </si>
  <si>
    <t>8.6x</t>
  </si>
  <si>
    <t>12.5x</t>
  </si>
  <si>
    <t>8.2x</t>
  </si>
  <si>
    <t>4.6x</t>
  </si>
  <si>
    <t>7.0x</t>
  </si>
  <si>
    <t>EV / Free Cash Flow</t>
  </si>
  <si>
    <t>-8.9x</t>
  </si>
  <si>
    <t>-10.3x</t>
  </si>
  <si>
    <t>25.7x</t>
  </si>
  <si>
    <t>-34.2x</t>
  </si>
  <si>
    <t>-18.6x</t>
  </si>
  <si>
    <t>18.7x</t>
  </si>
  <si>
    <t>46.1x</t>
  </si>
  <si>
    <t>9.7x</t>
  </si>
  <si>
    <t>12.7x</t>
  </si>
  <si>
    <t>11.4x</t>
  </si>
  <si>
    <t>EV / Invested Capital</t>
  </si>
  <si>
    <t>0.7x</t>
  </si>
  <si>
    <t>0.8x</t>
  </si>
  <si>
    <t>1.4x</t>
  </si>
  <si>
    <t>1.6x</t>
  </si>
  <si>
    <t>2.0x</t>
  </si>
  <si>
    <t>2.2x</t>
  </si>
  <si>
    <t>1.3x</t>
  </si>
  <si>
    <t>1.2x</t>
  </si>
  <si>
    <t>EV / Revenue</t>
  </si>
  <si>
    <t>2.6x</t>
  </si>
  <si>
    <t>3.3x</t>
  </si>
  <si>
    <t>4.0x</t>
  </si>
  <si>
    <t>5.5x</t>
  </si>
  <si>
    <t>3.4x</t>
  </si>
  <si>
    <t>2.1x</t>
  </si>
  <si>
    <t>P/E Ratio</t>
  </si>
  <si>
    <t>26.6x</t>
  </si>
  <si>
    <t>-5.3x</t>
  </si>
  <si>
    <t>-2.4x</t>
  </si>
  <si>
    <t>-26.3x</t>
  </si>
  <si>
    <t>91.1x</t>
  </si>
  <si>
    <t>18.6x</t>
  </si>
  <si>
    <t>39.2x</t>
  </si>
  <si>
    <t>9.2x</t>
  </si>
  <si>
    <t>17.3x</t>
  </si>
  <si>
    <t>Price/Book</t>
  </si>
  <si>
    <t>0.9x</t>
  </si>
  <si>
    <t>1.8x</t>
  </si>
  <si>
    <t>2.3x</t>
  </si>
  <si>
    <t>2.4x</t>
  </si>
  <si>
    <t>1.5x</t>
  </si>
  <si>
    <t>Price / Operating Cash Flow</t>
  </si>
  <si>
    <t>13.1x</t>
  </si>
  <si>
    <t>5.6x</t>
  </si>
  <si>
    <t>14.3x</t>
  </si>
  <si>
    <t>7.3x</t>
  </si>
  <si>
    <t>10.1x</t>
  </si>
  <si>
    <t>6.4x</t>
  </si>
  <si>
    <t>Price / LTM Sales</t>
  </si>
  <si>
    <t>2.9x</t>
  </si>
  <si>
    <t>3.0x</t>
  </si>
  <si>
    <t>1.7x</t>
  </si>
  <si>
    <t>3.6x</t>
  </si>
  <si>
    <t>4.7x</t>
  </si>
  <si>
    <t>3.8x</t>
  </si>
  <si>
    <t>2.5x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</si>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</sst>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BD5B325F-90DA-F53C-22AD-FE22275658A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I14" sqref="I14:M14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268.49700000000001</v>
      </c>
      <c r="E12" s="3">
        <v>153.518</v>
      </c>
      <c r="F12" s="3">
        <v>118.134</v>
      </c>
      <c r="G12" s="3">
        <v>194.267</v>
      </c>
      <c r="H12" s="3">
        <v>185.39500000000001</v>
      </c>
      <c r="I12" s="3">
        <v>140.25399999999999</v>
      </c>
      <c r="J12" s="3">
        <v>182.56299999999999</v>
      </c>
      <c r="K12" s="3">
        <v>610.36099999999999</v>
      </c>
      <c r="L12" s="3">
        <v>851.02700000000004</v>
      </c>
      <c r="M12" s="3">
        <v>882.702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27.911000000000001</v>
      </c>
      <c r="E14" s="3">
        <v>16.728999999999999</v>
      </c>
      <c r="F14" s="3">
        <v>16</v>
      </c>
      <c r="G14" s="3">
        <v>14.398999999999999</v>
      </c>
      <c r="H14" s="3">
        <v>18.359000000000002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</row>
    <row r="15" spans="3:13" ht="12.75" x14ac:dyDescent="0.2">
      <c r="C15" s="3" t="s">
        <v>29</v>
      </c>
      <c r="D15" s="3">
        <v>80.382999999999996</v>
      </c>
      <c r="E15" s="3">
        <v>111.164</v>
      </c>
      <c r="F15" s="3">
        <v>119.773</v>
      </c>
      <c r="G15" s="3">
        <v>140.58099999999999</v>
      </c>
      <c r="H15" s="3">
        <v>259.541</v>
      </c>
      <c r="I15" s="3">
        <v>319.36599999999999</v>
      </c>
      <c r="J15" s="3">
        <v>282.971</v>
      </c>
      <c r="K15" s="3">
        <v>302.90600000000001</v>
      </c>
      <c r="L15" s="3">
        <v>344.4</v>
      </c>
      <c r="M15" s="3">
        <v>449.553</v>
      </c>
    </row>
    <row r="16" spans="3:13" ht="12.75" x14ac:dyDescent="0.2">
      <c r="C16" s="3" t="s">
        <v>30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>
        <v>2.6659999999999999</v>
      </c>
      <c r="J16" s="3">
        <v>2.8839999999999999</v>
      </c>
      <c r="K16" s="3">
        <v>6.2389999999999999</v>
      </c>
      <c r="L16" s="3">
        <v>5.2489999999999997</v>
      </c>
      <c r="M16" s="3">
        <v>5.5</v>
      </c>
    </row>
    <row r="17" spans="3:13" ht="12.75" x14ac:dyDescent="0.2">
      <c r="C17" s="3" t="s">
        <v>31</v>
      </c>
      <c r="D17" s="3">
        <v>21.059000000000001</v>
      </c>
      <c r="E17" s="3">
        <v>22.533999999999999</v>
      </c>
      <c r="F17" s="3">
        <v>28.577999999999999</v>
      </c>
      <c r="G17" s="3">
        <v>22.806000000000001</v>
      </c>
      <c r="H17" s="3">
        <v>34.365000000000002</v>
      </c>
      <c r="I17" s="3">
        <v>33.244</v>
      </c>
      <c r="J17" s="3">
        <v>89.284000000000006</v>
      </c>
      <c r="K17" s="3">
        <v>50.966999999999999</v>
      </c>
      <c r="L17" s="3">
        <v>122.17</v>
      </c>
      <c r="M17" s="3">
        <v>63.814</v>
      </c>
    </row>
    <row r="18" spans="3:13" ht="12.75" x14ac:dyDescent="0.2">
      <c r="C18" s="3" t="s">
        <v>32</v>
      </c>
      <c r="D18" s="3">
        <v>397.851</v>
      </c>
      <c r="E18" s="3">
        <v>303.94600000000003</v>
      </c>
      <c r="F18" s="3">
        <v>282.48500000000001</v>
      </c>
      <c r="G18" s="3">
        <v>372.05399999999997</v>
      </c>
      <c r="H18" s="3">
        <v>497.66</v>
      </c>
      <c r="I18" s="3">
        <v>495.53</v>
      </c>
      <c r="J18" s="3">
        <v>557.70100000000002</v>
      </c>
      <c r="K18" s="3">
        <v>970.47199999999998</v>
      </c>
      <c r="L18" s="3" t="s">
        <v>33</v>
      </c>
      <c r="M18" s="3" t="s">
        <v>34</v>
      </c>
    </row>
    <row r="19" spans="3:13" ht="12.75" x14ac:dyDescent="0.2"/>
    <row r="20" spans="3:13" ht="12.75" x14ac:dyDescent="0.2">
      <c r="C20" s="3" t="s">
        <v>35</v>
      </c>
      <c r="D20" s="3" t="s">
        <v>36</v>
      </c>
      <c r="E20" s="3" t="s">
        <v>37</v>
      </c>
      <c r="F20" s="3" t="s">
        <v>38</v>
      </c>
      <c r="G20" s="3" t="s">
        <v>39</v>
      </c>
      <c r="H20" s="3" t="s">
        <v>40</v>
      </c>
      <c r="I20" s="3" t="s">
        <v>41</v>
      </c>
      <c r="J20" s="3" t="s">
        <v>42</v>
      </c>
      <c r="K20" s="3" t="s">
        <v>43</v>
      </c>
      <c r="L20" s="3" t="s">
        <v>44</v>
      </c>
      <c r="M20" s="3" t="s">
        <v>45</v>
      </c>
    </row>
    <row r="21" spans="3:13" ht="12.75" x14ac:dyDescent="0.2">
      <c r="C21" s="3" t="s">
        <v>46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48</v>
      </c>
      <c r="D23" s="3">
        <v>181.59700000000001</v>
      </c>
      <c r="E23" s="3">
        <v>99.980999999999995</v>
      </c>
      <c r="F23" s="3">
        <v>72.921999999999997</v>
      </c>
      <c r="G23" s="3">
        <v>85.606999999999999</v>
      </c>
      <c r="H23" s="3">
        <v>95.010999999999996</v>
      </c>
      <c r="I23" s="3">
        <v>104.057</v>
      </c>
      <c r="J23" s="3">
        <v>173.416</v>
      </c>
      <c r="K23" s="3">
        <v>108.905</v>
      </c>
      <c r="L23" s="3">
        <v>172.42400000000001</v>
      </c>
      <c r="M23" s="3">
        <v>205.684</v>
      </c>
    </row>
    <row r="24" spans="3:13" ht="12.75" x14ac:dyDescent="0.2">
      <c r="C24" s="3" t="s">
        <v>49</v>
      </c>
      <c r="D24" s="3">
        <v>214.67099999999999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50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51</v>
      </c>
      <c r="D26" s="3">
        <v>47.747999999999998</v>
      </c>
      <c r="E26" s="3">
        <v>54.427</v>
      </c>
      <c r="F26" s="3">
        <v>62.247</v>
      </c>
      <c r="G26" s="3">
        <v>60.371000000000002</v>
      </c>
      <c r="H26" s="3">
        <v>112.643</v>
      </c>
      <c r="I26" s="3">
        <v>100.248</v>
      </c>
      <c r="J26" s="3">
        <v>95.164000000000001</v>
      </c>
      <c r="K26" s="3">
        <v>161.68899999999999</v>
      </c>
      <c r="L26" s="3">
        <v>185.875</v>
      </c>
      <c r="M26" s="3">
        <v>297.08100000000002</v>
      </c>
    </row>
    <row r="27" spans="3:13" ht="12.75" x14ac:dyDescent="0.2">
      <c r="C27" s="3" t="s">
        <v>52</v>
      </c>
      <c r="D27" s="3" t="s">
        <v>53</v>
      </c>
      <c r="E27" s="3" t="s">
        <v>54</v>
      </c>
      <c r="F27" s="3" t="s">
        <v>55</v>
      </c>
      <c r="G27" s="3" t="s">
        <v>56</v>
      </c>
      <c r="H27" s="3" t="s">
        <v>57</v>
      </c>
      <c r="I27" s="3" t="s">
        <v>58</v>
      </c>
      <c r="J27" s="3" t="s">
        <v>59</v>
      </c>
      <c r="K27" s="3" t="s">
        <v>60</v>
      </c>
      <c r="L27" s="3" t="s">
        <v>61</v>
      </c>
      <c r="M27" s="3" t="s">
        <v>62</v>
      </c>
    </row>
    <row r="28" spans="3:13" ht="12.75" x14ac:dyDescent="0.2"/>
    <row r="29" spans="3:13" ht="12.75" x14ac:dyDescent="0.2">
      <c r="C29" s="3" t="s">
        <v>63</v>
      </c>
      <c r="D29" s="3">
        <v>69.915999999999997</v>
      </c>
      <c r="E29" s="3">
        <v>61.441000000000003</v>
      </c>
      <c r="F29" s="3">
        <v>81.506</v>
      </c>
      <c r="G29" s="3">
        <v>104.79</v>
      </c>
      <c r="H29" s="3">
        <v>119.54900000000001</v>
      </c>
      <c r="I29" s="3">
        <v>109.63200000000001</v>
      </c>
      <c r="J29" s="3">
        <v>108.255</v>
      </c>
      <c r="K29" s="3">
        <v>113.324</v>
      </c>
      <c r="L29" s="3">
        <v>141.268</v>
      </c>
      <c r="M29" s="3">
        <v>155.42099999999999</v>
      </c>
    </row>
    <row r="30" spans="3:13" ht="12.75" x14ac:dyDescent="0.2">
      <c r="C30" s="3" t="s">
        <v>64</v>
      </c>
      <c r="D30" s="3" t="s">
        <v>27</v>
      </c>
      <c r="E30" s="3" t="s">
        <v>27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</row>
    <row r="31" spans="3:13" ht="12.75" x14ac:dyDescent="0.2">
      <c r="C31" s="3" t="s">
        <v>65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66</v>
      </c>
      <c r="D32" s="3">
        <v>13.773</v>
      </c>
      <c r="E32" s="3">
        <v>12.109</v>
      </c>
      <c r="F32" s="3">
        <v>16.27</v>
      </c>
      <c r="G32" s="3">
        <v>18.712</v>
      </c>
      <c r="H32" s="3">
        <v>380.46300000000002</v>
      </c>
      <c r="I32" s="3">
        <v>34.134999999999998</v>
      </c>
      <c r="J32" s="3">
        <v>33.799999999999997</v>
      </c>
      <c r="K32" s="3">
        <v>43.404000000000003</v>
      </c>
      <c r="L32" s="3">
        <v>32.128999999999998</v>
      </c>
      <c r="M32" s="3">
        <v>14.371</v>
      </c>
    </row>
    <row r="33" spans="3:13" ht="12.75" x14ac:dyDescent="0.2">
      <c r="C33" s="3" t="s">
        <v>67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27</v>
      </c>
      <c r="K33" s="3" t="s">
        <v>27</v>
      </c>
      <c r="L33" s="3" t="s">
        <v>27</v>
      </c>
      <c r="M33" s="3">
        <v>6.641</v>
      </c>
    </row>
    <row r="34" spans="3:13" ht="12.75" x14ac:dyDescent="0.2">
      <c r="C34" s="3" t="s">
        <v>68</v>
      </c>
      <c r="D34" s="3">
        <v>21.294</v>
      </c>
      <c r="E34" s="3">
        <v>24.56</v>
      </c>
      <c r="F34" s="3">
        <v>39.473999999999997</v>
      </c>
      <c r="G34" s="3">
        <v>112.89</v>
      </c>
      <c r="H34" s="3">
        <v>121.724</v>
      </c>
      <c r="I34" s="3">
        <v>139.124</v>
      </c>
      <c r="J34" s="3">
        <v>72.277000000000001</v>
      </c>
      <c r="K34" s="3">
        <v>207.303</v>
      </c>
      <c r="L34" s="3">
        <v>118.94799999999999</v>
      </c>
      <c r="M34" s="3">
        <v>139.87100000000001</v>
      </c>
    </row>
    <row r="35" spans="3:13" ht="12.75" x14ac:dyDescent="0.2">
      <c r="C35" s="3" t="s">
        <v>69</v>
      </c>
      <c r="D35" s="3">
        <v>104.983</v>
      </c>
      <c r="E35" s="3">
        <v>98.111000000000004</v>
      </c>
      <c r="F35" s="3">
        <v>137.25</v>
      </c>
      <c r="G35" s="3">
        <v>236.39099999999999</v>
      </c>
      <c r="H35" s="3">
        <v>621.73599999999999</v>
      </c>
      <c r="I35" s="3">
        <v>282.892</v>
      </c>
      <c r="J35" s="3">
        <v>214.33099999999999</v>
      </c>
      <c r="K35" s="3">
        <v>364.03</v>
      </c>
      <c r="L35" s="3">
        <v>292.34500000000003</v>
      </c>
      <c r="M35" s="3">
        <v>316.30399999999997</v>
      </c>
    </row>
    <row r="36" spans="3:13" ht="12.75" x14ac:dyDescent="0.2"/>
    <row r="37" spans="3:13" ht="12.75" x14ac:dyDescent="0.2">
      <c r="C37" s="3" t="s">
        <v>70</v>
      </c>
      <c r="D37" s="3">
        <v>319.18299999999999</v>
      </c>
      <c r="E37" s="3">
        <v>427.13299999999998</v>
      </c>
      <c r="F37" s="3">
        <v>626.4</v>
      </c>
      <c r="G37" s="3">
        <v>634.94600000000003</v>
      </c>
      <c r="H37" s="3">
        <v>502.31200000000001</v>
      </c>
      <c r="I37" s="3">
        <v>617.43600000000004</v>
      </c>
      <c r="J37" s="3">
        <v>293.57600000000002</v>
      </c>
      <c r="K37" s="3">
        <v>56.500999999999998</v>
      </c>
      <c r="L37" s="3">
        <v>26.384</v>
      </c>
      <c r="M37" s="3">
        <v>18.088999999999999</v>
      </c>
    </row>
    <row r="38" spans="3:13" ht="12.75" x14ac:dyDescent="0.2">
      <c r="C38" s="3" t="s">
        <v>71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>
        <v>2.984</v>
      </c>
      <c r="J38" s="3">
        <v>12.635999999999999</v>
      </c>
      <c r="K38" s="3">
        <v>40.090000000000003</v>
      </c>
      <c r="L38" s="3">
        <v>36.496000000000002</v>
      </c>
      <c r="M38" s="3">
        <v>38.383000000000003</v>
      </c>
    </row>
    <row r="39" spans="3:13" ht="12.75" x14ac:dyDescent="0.2">
      <c r="C39" s="3" t="s">
        <v>72</v>
      </c>
      <c r="D39" s="3">
        <v>254.001</v>
      </c>
      <c r="E39" s="3">
        <v>161.79</v>
      </c>
      <c r="F39" s="3">
        <v>224.018</v>
      </c>
      <c r="G39" s="3">
        <v>312.45400000000001</v>
      </c>
      <c r="H39" s="3">
        <v>282.452</v>
      </c>
      <c r="I39" s="3">
        <v>318.27800000000002</v>
      </c>
      <c r="J39" s="3">
        <v>299.34899999999999</v>
      </c>
      <c r="K39" s="3">
        <v>432.34899999999999</v>
      </c>
      <c r="L39" s="3">
        <v>403.85399999999998</v>
      </c>
      <c r="M39" s="3">
        <v>398.22199999999998</v>
      </c>
    </row>
    <row r="40" spans="3:13" ht="12.75" x14ac:dyDescent="0.2">
      <c r="C40" s="3" t="s">
        <v>73</v>
      </c>
      <c r="D40" s="3">
        <v>678.16700000000003</v>
      </c>
      <c r="E40" s="3">
        <v>687.03399999999999</v>
      </c>
      <c r="F40" s="3">
        <v>987.66800000000001</v>
      </c>
      <c r="G40" s="3" t="s">
        <v>74</v>
      </c>
      <c r="H40" s="3" t="s">
        <v>75</v>
      </c>
      <c r="I40" s="3" t="s">
        <v>76</v>
      </c>
      <c r="J40" s="3">
        <v>819.89099999999996</v>
      </c>
      <c r="K40" s="3">
        <v>892.97</v>
      </c>
      <c r="L40" s="3">
        <v>759.08</v>
      </c>
      <c r="M40" s="3">
        <v>770.99900000000002</v>
      </c>
    </row>
    <row r="41" spans="3:13" ht="12.75" x14ac:dyDescent="0.2"/>
    <row r="42" spans="3:13" ht="12.75" x14ac:dyDescent="0.2">
      <c r="C42" s="3" t="s">
        <v>77</v>
      </c>
      <c r="D42" s="3" t="s">
        <v>78</v>
      </c>
      <c r="E42" s="3" t="s">
        <v>79</v>
      </c>
      <c r="F42" s="3" t="s">
        <v>80</v>
      </c>
      <c r="G42" s="3" t="s">
        <v>81</v>
      </c>
      <c r="H42" s="3" t="s">
        <v>82</v>
      </c>
      <c r="I42" s="3" t="s">
        <v>83</v>
      </c>
      <c r="J42" s="3" t="s">
        <v>84</v>
      </c>
      <c r="K42" s="3" t="s">
        <v>85</v>
      </c>
      <c r="L42" s="3" t="s">
        <v>86</v>
      </c>
      <c r="M42" s="3" t="s">
        <v>87</v>
      </c>
    </row>
    <row r="43" spans="3:13" ht="12.75" x14ac:dyDescent="0.2">
      <c r="C43" s="3" t="s">
        <v>88</v>
      </c>
      <c r="D43" s="3">
        <v>55.595999999999997</v>
      </c>
      <c r="E43" s="3">
        <v>69.239999999999995</v>
      </c>
      <c r="F43" s="3">
        <v>97.194000000000003</v>
      </c>
      <c r="G43" s="3">
        <v>75.453999999999994</v>
      </c>
      <c r="H43" s="3">
        <v>75.48</v>
      </c>
      <c r="I43" s="3">
        <v>96.762</v>
      </c>
      <c r="J43" s="3">
        <v>73.605000000000004</v>
      </c>
      <c r="K43" s="3">
        <v>61.677</v>
      </c>
      <c r="L43" s="3">
        <v>84.759</v>
      </c>
      <c r="M43" s="3">
        <v>105.922</v>
      </c>
    </row>
    <row r="44" spans="3:13" ht="12.75" x14ac:dyDescent="0.2">
      <c r="C44" s="3" t="s">
        <v>89</v>
      </c>
      <c r="D44" s="3">
        <v>140.911</v>
      </c>
      <c r="E44" s="3">
        <v>-621.44000000000005</v>
      </c>
      <c r="F44" s="3">
        <v>-980.79700000000003</v>
      </c>
      <c r="G44" s="3">
        <v>-896.68100000000004</v>
      </c>
      <c r="H44" s="3">
        <v>-768.02700000000004</v>
      </c>
      <c r="I44" s="3">
        <v>-747.78899999999999</v>
      </c>
      <c r="J44" s="3">
        <v>-339.22399999999999</v>
      </c>
      <c r="K44" s="3">
        <v>323.63099999999997</v>
      </c>
      <c r="L44" s="3">
        <v>641.59799999999996</v>
      </c>
      <c r="M44" s="3">
        <v>796.31100000000004</v>
      </c>
    </row>
    <row r="45" spans="3:13" ht="12.75" x14ac:dyDescent="0.2">
      <c r="C45" s="3" t="s">
        <v>90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91</v>
      </c>
      <c r="D46" s="3">
        <v>-43.067</v>
      </c>
      <c r="E46" s="3">
        <v>-82.863</v>
      </c>
      <c r="F46" s="3">
        <v>-133.55000000000001</v>
      </c>
      <c r="G46" s="3">
        <v>-128.15199999999999</v>
      </c>
      <c r="H46" s="3">
        <v>-118.545</v>
      </c>
      <c r="I46" s="3">
        <v>-199.49600000000001</v>
      </c>
      <c r="J46" s="3">
        <v>-188.37299999999999</v>
      </c>
      <c r="K46" s="3">
        <v>-176.27199999999999</v>
      </c>
      <c r="L46" s="3">
        <v>-172.35400000000001</v>
      </c>
      <c r="M46" s="3">
        <v>-197.499</v>
      </c>
    </row>
    <row r="47" spans="3:13" ht="12.75" x14ac:dyDescent="0.2">
      <c r="C47" s="3" t="s">
        <v>92</v>
      </c>
      <c r="D47" s="3" t="s">
        <v>93</v>
      </c>
      <c r="E47" s="3" t="s">
        <v>94</v>
      </c>
      <c r="F47" s="3" t="s">
        <v>95</v>
      </c>
      <c r="G47" s="3" t="s">
        <v>96</v>
      </c>
      <c r="H47" s="3" t="s">
        <v>97</v>
      </c>
      <c r="I47" s="3" t="s">
        <v>98</v>
      </c>
      <c r="J47" s="3" t="s">
        <v>99</v>
      </c>
      <c r="K47" s="3" t="s">
        <v>100</v>
      </c>
      <c r="L47" s="3" t="s">
        <v>101</v>
      </c>
      <c r="M47" s="3" t="s">
        <v>102</v>
      </c>
    </row>
    <row r="48" spans="3:13" ht="12.75" x14ac:dyDescent="0.2">
      <c r="C48" s="3" t="s">
        <v>103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104</v>
      </c>
      <c r="D49" s="3">
        <v>8.1969999999999992</v>
      </c>
      <c r="E49" s="3">
        <v>63.987000000000002</v>
      </c>
      <c r="F49" s="3">
        <v>12.286</v>
      </c>
      <c r="G49" s="3">
        <v>12.858000000000001</v>
      </c>
      <c r="H49" s="3">
        <v>17.963999999999999</v>
      </c>
      <c r="I49" s="3">
        <v>57.201000000000001</v>
      </c>
      <c r="J49" s="3">
        <v>79.739000000000004</v>
      </c>
      <c r="K49" s="3">
        <v>112.703</v>
      </c>
      <c r="L49" s="3">
        <v>127.355</v>
      </c>
      <c r="M49" s="3">
        <v>140.35499999999999</v>
      </c>
    </row>
    <row r="50" spans="3:13" ht="12.75" x14ac:dyDescent="0.2">
      <c r="C50" s="3" t="s">
        <v>105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106</v>
      </c>
      <c r="D51" s="3" t="s">
        <v>107</v>
      </c>
      <c r="E51" s="3" t="s">
        <v>108</v>
      </c>
      <c r="F51" s="3" t="s">
        <v>109</v>
      </c>
      <c r="G51" s="3" t="s">
        <v>110</v>
      </c>
      <c r="H51" s="3" t="s">
        <v>111</v>
      </c>
      <c r="I51" s="3" t="s">
        <v>112</v>
      </c>
      <c r="J51" s="3" t="s">
        <v>113</v>
      </c>
      <c r="K51" s="3" t="s">
        <v>114</v>
      </c>
      <c r="L51" s="3" t="s">
        <v>115</v>
      </c>
      <c r="M51" s="3" t="s">
        <v>116</v>
      </c>
    </row>
    <row r="52" spans="3:13" ht="12.75" x14ac:dyDescent="0.2"/>
    <row r="53" spans="3:13" ht="12.75" x14ac:dyDescent="0.2">
      <c r="C53" s="3" t="s">
        <v>117</v>
      </c>
      <c r="D53" s="3" t="s">
        <v>53</v>
      </c>
      <c r="E53" s="3" t="s">
        <v>54</v>
      </c>
      <c r="F53" s="3" t="s">
        <v>55</v>
      </c>
      <c r="G53" s="3" t="s">
        <v>56</v>
      </c>
      <c r="H53" s="3" t="s">
        <v>57</v>
      </c>
      <c r="I53" s="3" t="s">
        <v>58</v>
      </c>
      <c r="J53" s="3" t="s">
        <v>59</v>
      </c>
      <c r="K53" s="3" t="s">
        <v>60</v>
      </c>
      <c r="L53" s="3" t="s">
        <v>61</v>
      </c>
      <c r="M53" s="3" t="s">
        <v>62</v>
      </c>
    </row>
    <row r="54" spans="3:13" ht="12.75" x14ac:dyDescent="0.2"/>
    <row r="55" spans="3:13" ht="12.75" x14ac:dyDescent="0.2">
      <c r="C55" s="3" t="s">
        <v>118</v>
      </c>
      <c r="D55" s="3">
        <v>268.49700000000001</v>
      </c>
      <c r="E55" s="3">
        <v>153.518</v>
      </c>
      <c r="F55" s="3">
        <v>118.134</v>
      </c>
      <c r="G55" s="3">
        <v>194.267</v>
      </c>
      <c r="H55" s="3">
        <v>185.39500000000001</v>
      </c>
      <c r="I55" s="3">
        <v>140.25399999999999</v>
      </c>
      <c r="J55" s="3">
        <v>182.56299999999999</v>
      </c>
      <c r="K55" s="3">
        <v>610.36099999999999</v>
      </c>
      <c r="L55" s="3">
        <v>851.02700000000004</v>
      </c>
      <c r="M55" s="3">
        <v>882.702</v>
      </c>
    </row>
    <row r="56" spans="3:13" ht="12.75" x14ac:dyDescent="0.2">
      <c r="C56" s="3" t="s">
        <v>119</v>
      </c>
      <c r="D56" s="3">
        <v>332.95600000000002</v>
      </c>
      <c r="E56" s="3">
        <v>439.24200000000002</v>
      </c>
      <c r="F56" s="3">
        <v>642.66999999999996</v>
      </c>
      <c r="G56" s="3">
        <v>653.65800000000002</v>
      </c>
      <c r="H56" s="3">
        <v>882.77499999999998</v>
      </c>
      <c r="I56" s="3">
        <v>654.55600000000004</v>
      </c>
      <c r="J56" s="3">
        <v>340.01100000000002</v>
      </c>
      <c r="K56" s="3">
        <v>139.994</v>
      </c>
      <c r="L56" s="3">
        <v>95.009</v>
      </c>
      <c r="M56" s="3">
        <v>77.483999999999995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6D41-3CDC-41F8-8F44-17D1F424D140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120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121</v>
      </c>
      <c r="D12" s="3">
        <v>578.21299999999997</v>
      </c>
      <c r="E12" s="3">
        <v>563.54499999999996</v>
      </c>
      <c r="F12" s="3">
        <v>768.18700000000001</v>
      </c>
      <c r="G12" s="3">
        <v>917.54</v>
      </c>
      <c r="H12" s="3">
        <v>802.93799999999999</v>
      </c>
      <c r="I12" s="3" t="s">
        <v>122</v>
      </c>
      <c r="J12" s="3" t="s">
        <v>123</v>
      </c>
      <c r="K12" s="3" t="s">
        <v>124</v>
      </c>
      <c r="L12" s="3" t="s">
        <v>125</v>
      </c>
      <c r="M12" s="3" t="s">
        <v>126</v>
      </c>
    </row>
    <row r="13" spans="3:13" x14ac:dyDescent="0.2">
      <c r="C13" s="3" t="s">
        <v>127</v>
      </c>
      <c r="D13" s="3" t="s">
        <v>128</v>
      </c>
      <c r="E13" s="3" t="s">
        <v>129</v>
      </c>
      <c r="F13" s="3" t="s">
        <v>130</v>
      </c>
      <c r="G13" s="3" t="s">
        <v>131</v>
      </c>
      <c r="H13" s="3" t="s">
        <v>132</v>
      </c>
      <c r="I13" s="3" t="s">
        <v>133</v>
      </c>
      <c r="J13" s="3" t="s">
        <v>134</v>
      </c>
      <c r="K13" s="3" t="s">
        <v>135</v>
      </c>
      <c r="L13" s="3" t="s">
        <v>136</v>
      </c>
      <c r="M13" s="3" t="s">
        <v>137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138</v>
      </c>
      <c r="D15" s="3">
        <v>-295.976</v>
      </c>
      <c r="E15" s="3">
        <v>-324.49099999999999</v>
      </c>
      <c r="F15" s="3">
        <v>-447.23099999999999</v>
      </c>
      <c r="G15" s="3">
        <v>-404.04500000000002</v>
      </c>
      <c r="H15" s="3">
        <v>-412.26299999999998</v>
      </c>
      <c r="I15" s="3">
        <v>-576.71100000000001</v>
      </c>
      <c r="J15" s="3">
        <v>-589.34699999999998</v>
      </c>
      <c r="K15" s="3">
        <v>-673.30100000000004</v>
      </c>
      <c r="L15" s="3">
        <v>-777.45799999999997</v>
      </c>
      <c r="M15" s="3" t="s">
        <v>139</v>
      </c>
    </row>
    <row r="16" spans="3:13" x14ac:dyDescent="0.2">
      <c r="C16" s="3" t="s">
        <v>140</v>
      </c>
      <c r="D16" s="3">
        <v>282.23700000000002</v>
      </c>
      <c r="E16" s="3">
        <v>239.053</v>
      </c>
      <c r="F16" s="3">
        <v>320.95600000000002</v>
      </c>
      <c r="G16" s="3">
        <v>513.49400000000003</v>
      </c>
      <c r="H16" s="3">
        <v>390.67599999999999</v>
      </c>
      <c r="I16" s="3">
        <v>858.46199999999999</v>
      </c>
      <c r="J16" s="3">
        <v>911.23599999999999</v>
      </c>
      <c r="K16" s="3" t="s">
        <v>141</v>
      </c>
      <c r="L16" s="3" t="s">
        <v>142</v>
      </c>
      <c r="M16" s="3" t="s">
        <v>143</v>
      </c>
    </row>
    <row r="17" spans="3:13" x14ac:dyDescent="0.2">
      <c r="C17" s="3" t="s">
        <v>144</v>
      </c>
      <c r="D17" s="3" t="s">
        <v>145</v>
      </c>
      <c r="E17" s="3" t="s">
        <v>146</v>
      </c>
      <c r="F17" s="3" t="s">
        <v>147</v>
      </c>
      <c r="G17" s="3" t="s">
        <v>148</v>
      </c>
      <c r="H17" s="3" t="s">
        <v>149</v>
      </c>
      <c r="I17" s="3" t="s">
        <v>150</v>
      </c>
      <c r="J17" s="3" t="s">
        <v>151</v>
      </c>
      <c r="K17" s="3" t="s">
        <v>152</v>
      </c>
      <c r="L17" s="3" t="s">
        <v>153</v>
      </c>
      <c r="M17" s="3" t="s">
        <v>154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155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156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157</v>
      </c>
      <c r="D21" s="3">
        <v>-33.856000000000002</v>
      </c>
      <c r="E21" s="3">
        <v>-43.98</v>
      </c>
      <c r="F21" s="3">
        <v>-50.493000000000002</v>
      </c>
      <c r="G21" s="3">
        <v>-54.945999999999998</v>
      </c>
      <c r="H21" s="3">
        <v>-54.83</v>
      </c>
      <c r="I21" s="3">
        <v>-70.013999999999996</v>
      </c>
      <c r="J21" s="3">
        <v>-70.843000000000004</v>
      </c>
      <c r="K21" s="3">
        <v>-58.029000000000003</v>
      </c>
      <c r="L21" s="3">
        <v>-63.46</v>
      </c>
      <c r="M21" s="3">
        <v>-73.762</v>
      </c>
    </row>
    <row r="22" spans="3:13" x14ac:dyDescent="0.2">
      <c r="C22" s="3" t="s">
        <v>158</v>
      </c>
      <c r="D22" s="3">
        <v>-149.898</v>
      </c>
      <c r="E22" s="3" t="s">
        <v>159</v>
      </c>
      <c r="F22" s="3">
        <v>-454.80500000000001</v>
      </c>
      <c r="G22" s="3">
        <v>-352.85</v>
      </c>
      <c r="H22" s="3">
        <v>-233.005</v>
      </c>
      <c r="I22" s="3">
        <v>-381.99400000000003</v>
      </c>
      <c r="J22" s="3">
        <v>-179.541</v>
      </c>
      <c r="K22" s="3">
        <v>-208.60300000000001</v>
      </c>
      <c r="L22" s="3">
        <v>-458.03699999999998</v>
      </c>
      <c r="M22" s="3">
        <v>-547.16099999999994</v>
      </c>
    </row>
    <row r="23" spans="3:13" x14ac:dyDescent="0.2">
      <c r="C23" s="3" t="s">
        <v>160</v>
      </c>
      <c r="D23" s="3">
        <v>-183.75399999999999</v>
      </c>
      <c r="E23" s="3" t="s">
        <v>161</v>
      </c>
      <c r="F23" s="3">
        <v>-505.298</v>
      </c>
      <c r="G23" s="3">
        <v>-407.79599999999999</v>
      </c>
      <c r="H23" s="3">
        <v>-287.83499999999998</v>
      </c>
      <c r="I23" s="3">
        <v>-452.00799999999998</v>
      </c>
      <c r="J23" s="3">
        <v>-250.38399999999999</v>
      </c>
      <c r="K23" s="3">
        <v>-266.63200000000001</v>
      </c>
      <c r="L23" s="3">
        <v>-521.49699999999996</v>
      </c>
      <c r="M23" s="3">
        <v>-620.923</v>
      </c>
    </row>
    <row r="24" spans="3:13" x14ac:dyDescent="0.2">
      <c r="C24" s="3" t="s">
        <v>162</v>
      </c>
      <c r="D24" s="3">
        <v>98.483000000000004</v>
      </c>
      <c r="E24" s="3">
        <v>-863.63599999999997</v>
      </c>
      <c r="F24" s="3">
        <v>-184.34200000000001</v>
      </c>
      <c r="G24" s="3">
        <v>105.699</v>
      </c>
      <c r="H24" s="3">
        <v>102.84099999999999</v>
      </c>
      <c r="I24" s="3">
        <v>406.45400000000001</v>
      </c>
      <c r="J24" s="3">
        <v>660.85199999999998</v>
      </c>
      <c r="K24" s="3" t="s">
        <v>163</v>
      </c>
      <c r="L24" s="3">
        <v>929.48</v>
      </c>
      <c r="M24" s="3">
        <v>716.91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164</v>
      </c>
      <c r="D26" s="3">
        <v>-5.9459999999999997</v>
      </c>
      <c r="E26" s="3">
        <v>-6.5949999999999998</v>
      </c>
      <c r="F26" s="3">
        <v>-14.683999999999999</v>
      </c>
      <c r="G26" s="3">
        <v>-13.675000000000001</v>
      </c>
      <c r="H26" s="3">
        <v>-16.225000000000001</v>
      </c>
      <c r="I26" s="3">
        <v>-41.83</v>
      </c>
      <c r="J26" s="3">
        <v>-34.475000000000001</v>
      </c>
      <c r="K26" s="3">
        <v>-20.108000000000001</v>
      </c>
      <c r="L26" s="3">
        <v>-11.144</v>
      </c>
      <c r="M26" s="3">
        <v>1.5189999999999999</v>
      </c>
    </row>
    <row r="27" spans="3:13" x14ac:dyDescent="0.2">
      <c r="C27" s="3" t="s">
        <v>165</v>
      </c>
      <c r="D27" s="3">
        <v>92.537000000000006</v>
      </c>
      <c r="E27" s="3">
        <v>-870.23199999999997</v>
      </c>
      <c r="F27" s="3">
        <v>-199.02600000000001</v>
      </c>
      <c r="G27" s="3">
        <v>92.022999999999996</v>
      </c>
      <c r="H27" s="3">
        <v>86.614999999999995</v>
      </c>
      <c r="I27" s="3">
        <v>364.62400000000002</v>
      </c>
      <c r="J27" s="3">
        <v>626.37699999999995</v>
      </c>
      <c r="K27" s="3" t="s">
        <v>166</v>
      </c>
      <c r="L27" s="3">
        <v>918.33600000000001</v>
      </c>
      <c r="M27" s="3">
        <v>718.42899999999997</v>
      </c>
    </row>
    <row r="28" spans="3:13" x14ac:dyDescent="0.2">
      <c r="C28" t="s">
        <v>167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>
        <v>-122.36499999999999</v>
      </c>
      <c r="J28">
        <v>9.0660000000000007</v>
      </c>
      <c r="K28" t="s">
        <v>3</v>
      </c>
      <c r="L28" t="s">
        <v>3</v>
      </c>
      <c r="M28" t="s">
        <v>3</v>
      </c>
    </row>
    <row r="29" spans="3:13" x14ac:dyDescent="0.2">
      <c r="C29" s="3" t="s">
        <v>168</v>
      </c>
      <c r="D29" s="3">
        <v>-21.036999999999999</v>
      </c>
      <c r="E29" s="3">
        <v>98.510999999999996</v>
      </c>
      <c r="F29" s="3">
        <v>-2.3159999999999998</v>
      </c>
      <c r="G29" s="3">
        <v>-40.191000000000003</v>
      </c>
      <c r="H29" s="3">
        <v>-9.2149999999999999</v>
      </c>
      <c r="I29" s="3">
        <v>-180.67</v>
      </c>
      <c r="J29" s="3">
        <v>-225.327</v>
      </c>
      <c r="K29" s="3">
        <v>-460.63499999999999</v>
      </c>
      <c r="L29" s="3">
        <v>-335.60899999999998</v>
      </c>
      <c r="M29" s="3">
        <v>-330.22</v>
      </c>
    </row>
    <row r="30" spans="3:13" x14ac:dyDescent="0.2">
      <c r="C30" s="3" t="s">
        <v>169</v>
      </c>
      <c r="D30" s="3">
        <v>71.5</v>
      </c>
      <c r="E30" s="3">
        <v>-771.72</v>
      </c>
      <c r="F30" s="3">
        <v>-201.34100000000001</v>
      </c>
      <c r="G30" s="3">
        <v>51.832999999999998</v>
      </c>
      <c r="H30" s="3">
        <v>77.400000000000006</v>
      </c>
      <c r="I30" s="3">
        <v>61.588999999999999</v>
      </c>
      <c r="J30" s="3">
        <v>410.11599999999999</v>
      </c>
      <c r="K30" s="3">
        <v>855.59199999999998</v>
      </c>
      <c r="L30" s="3">
        <v>582.72699999999998</v>
      </c>
      <c r="M30" s="3">
        <v>388.209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170</v>
      </c>
      <c r="D32" s="3" t="s">
        <v>3</v>
      </c>
      <c r="E32" s="3">
        <v>1.288</v>
      </c>
      <c r="F32" s="3">
        <v>-6.7060000000000004</v>
      </c>
      <c r="G32" s="3">
        <v>0.71299999999999997</v>
      </c>
      <c r="H32" s="3">
        <v>-5.9260000000000002</v>
      </c>
      <c r="I32" s="3">
        <v>-22.088999999999999</v>
      </c>
      <c r="J32" s="3">
        <v>-29.163</v>
      </c>
      <c r="K32" s="3">
        <v>-56.432000000000002</v>
      </c>
      <c r="L32" s="3">
        <v>-51.542000000000002</v>
      </c>
      <c r="M32" s="3">
        <v>-45.831000000000003</v>
      </c>
    </row>
    <row r="33" spans="3:13" x14ac:dyDescent="0.2">
      <c r="C33" s="3" t="s">
        <v>171</v>
      </c>
      <c r="D33" s="3">
        <v>71.5</v>
      </c>
      <c r="E33" s="3">
        <v>-770.43299999999999</v>
      </c>
      <c r="F33" s="3">
        <v>-208.047</v>
      </c>
      <c r="G33" s="3">
        <v>52.545999999999999</v>
      </c>
      <c r="H33" s="3">
        <v>71.474000000000004</v>
      </c>
      <c r="I33" s="3">
        <v>39.5</v>
      </c>
      <c r="J33" s="3">
        <v>380.95400000000001</v>
      </c>
      <c r="K33" s="3">
        <v>799.16</v>
      </c>
      <c r="L33" s="3">
        <v>531.18499999999995</v>
      </c>
      <c r="M33" s="3">
        <v>342.37700000000001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172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122.36499999999999</v>
      </c>
      <c r="J35" s="3">
        <v>-9.0660000000000007</v>
      </c>
      <c r="K35" s="3">
        <v>0</v>
      </c>
      <c r="L35" s="3">
        <v>0</v>
      </c>
      <c r="M35" s="3">
        <v>0</v>
      </c>
    </row>
    <row r="36" spans="3:13" x14ac:dyDescent="0.2">
      <c r="C36" t="s">
        <v>173</v>
      </c>
      <c r="D36">
        <v>71.5</v>
      </c>
      <c r="E36">
        <v>-770.43299999999999</v>
      </c>
      <c r="F36">
        <v>-208.047</v>
      </c>
      <c r="G36">
        <v>52.545999999999999</v>
      </c>
      <c r="H36">
        <v>71.474000000000004</v>
      </c>
      <c r="I36">
        <v>161.86500000000001</v>
      </c>
      <c r="J36">
        <v>371.88799999999998</v>
      </c>
      <c r="K36">
        <v>799.16</v>
      </c>
      <c r="L36">
        <v>531.18499999999995</v>
      </c>
      <c r="M36">
        <v>342.37700000000001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174</v>
      </c>
      <c r="D38" s="3">
        <v>0.11</v>
      </c>
      <c r="E38" s="3">
        <v>-1.04</v>
      </c>
      <c r="F38" s="3">
        <v>-0.23</v>
      </c>
      <c r="G38" s="3">
        <v>5.6000000000000001E-2</v>
      </c>
      <c r="H38" s="3">
        <v>7.2999999999999995E-2</v>
      </c>
      <c r="I38" s="3">
        <v>0.16</v>
      </c>
      <c r="J38" s="3">
        <v>0.37</v>
      </c>
      <c r="K38" s="3">
        <v>0.77</v>
      </c>
      <c r="L38" s="3">
        <v>0.5</v>
      </c>
      <c r="M38" s="3">
        <v>0.32</v>
      </c>
    </row>
    <row r="39" spans="3:13" x14ac:dyDescent="0.2">
      <c r="C39" s="3" t="s">
        <v>175</v>
      </c>
      <c r="D39" s="3">
        <v>7.0999999999999994E-2</v>
      </c>
      <c r="E39" s="3">
        <v>-1.04</v>
      </c>
      <c r="F39" s="3">
        <v>-0.23</v>
      </c>
      <c r="G39" s="3">
        <v>5.3999999999999999E-2</v>
      </c>
      <c r="H39" s="3">
        <v>7.2999999999999995E-2</v>
      </c>
      <c r="I39" s="3">
        <v>0.14000000000000001</v>
      </c>
      <c r="J39" s="3">
        <v>0.36</v>
      </c>
      <c r="K39" s="3">
        <v>0.75</v>
      </c>
      <c r="L39" s="3">
        <v>0.5</v>
      </c>
      <c r="M39" s="3">
        <v>0.32</v>
      </c>
    </row>
    <row r="40" spans="3:13" x14ac:dyDescent="0.2">
      <c r="C40" s="3" t="s">
        <v>176</v>
      </c>
      <c r="D40" s="3">
        <v>636.13</v>
      </c>
      <c r="E40" s="3">
        <v>741.09699999999998</v>
      </c>
      <c r="F40" s="3">
        <v>922.11400000000003</v>
      </c>
      <c r="G40" s="3">
        <v>941.73699999999997</v>
      </c>
      <c r="H40" s="3">
        <v>976.36599999999999</v>
      </c>
      <c r="I40" s="3">
        <v>986.755</v>
      </c>
      <c r="J40" s="3" t="s">
        <v>177</v>
      </c>
      <c r="K40" s="3" t="s">
        <v>178</v>
      </c>
      <c r="L40" s="3" t="s">
        <v>179</v>
      </c>
      <c r="M40" s="3" t="s">
        <v>180</v>
      </c>
    </row>
    <row r="41" spans="3:13" x14ac:dyDescent="0.2">
      <c r="C41" t="s">
        <v>181</v>
      </c>
      <c r="D41">
        <v>663.78499999999997</v>
      </c>
      <c r="E41">
        <v>741.09699999999998</v>
      </c>
      <c r="F41">
        <v>922.11400000000003</v>
      </c>
      <c r="G41">
        <v>955.14499999999998</v>
      </c>
      <c r="H41">
        <v>991.41300000000001</v>
      </c>
      <c r="I41" t="s">
        <v>182</v>
      </c>
      <c r="J41" t="s">
        <v>183</v>
      </c>
      <c r="K41" t="s">
        <v>184</v>
      </c>
      <c r="L41" t="s">
        <v>185</v>
      </c>
      <c r="M41" t="s">
        <v>186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187</v>
      </c>
      <c r="D43" s="3">
        <v>226.41900000000001</v>
      </c>
      <c r="E43" s="3">
        <v>150.155</v>
      </c>
      <c r="F43" s="3">
        <v>204.14699999999999</v>
      </c>
      <c r="G43" s="3">
        <v>437.96300000000002</v>
      </c>
      <c r="H43" s="3">
        <v>319.154</v>
      </c>
      <c r="I43" s="3">
        <v>758.95899999999995</v>
      </c>
      <c r="J43" s="3">
        <v>811.91600000000005</v>
      </c>
      <c r="K43" s="3" t="s">
        <v>188</v>
      </c>
      <c r="L43" s="3" t="s">
        <v>189</v>
      </c>
      <c r="M43" s="3" t="s">
        <v>190</v>
      </c>
    </row>
    <row r="44" spans="3:13" x14ac:dyDescent="0.2">
      <c r="C44" s="3" t="s">
        <v>191</v>
      </c>
      <c r="D44" s="3">
        <v>122.28100000000001</v>
      </c>
      <c r="E44" s="3">
        <v>-511.35</v>
      </c>
      <c r="F44" s="3">
        <v>-119.97</v>
      </c>
      <c r="G44" s="3">
        <v>198.22200000000001</v>
      </c>
      <c r="H44" s="3">
        <v>109.86499999999999</v>
      </c>
      <c r="I44" s="3">
        <v>385.44200000000001</v>
      </c>
      <c r="J44" s="3">
        <v>475.55200000000002</v>
      </c>
      <c r="K44" s="3" t="s">
        <v>192</v>
      </c>
      <c r="L44" s="3">
        <v>897.51300000000003</v>
      </c>
      <c r="M44" s="3">
        <v>708.29499999999996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193</v>
      </c>
      <c r="D46" s="3">
        <v>578.21299999999997</v>
      </c>
      <c r="E46" s="3">
        <v>563.54499999999996</v>
      </c>
      <c r="F46" s="3">
        <v>768.18700000000001</v>
      </c>
      <c r="G46" s="3">
        <v>917.54</v>
      </c>
      <c r="H46" s="3">
        <v>802.93799999999999</v>
      </c>
      <c r="I46" s="3" t="s">
        <v>122</v>
      </c>
      <c r="J46" s="3" t="s">
        <v>123</v>
      </c>
      <c r="K46" s="3" t="s">
        <v>124</v>
      </c>
      <c r="L46" s="3" t="s">
        <v>125</v>
      </c>
      <c r="M46" s="3" t="s">
        <v>126</v>
      </c>
    </row>
    <row r="47" spans="3:13" x14ac:dyDescent="0.2">
      <c r="C47" s="3" t="s">
        <v>194</v>
      </c>
      <c r="D47" s="3">
        <v>123.444</v>
      </c>
      <c r="E47" s="3">
        <v>-858.47500000000002</v>
      </c>
      <c r="F47" s="3">
        <v>-131.49600000000001</v>
      </c>
      <c r="G47" s="3">
        <v>169.542</v>
      </c>
      <c r="H47" s="3">
        <v>108.93600000000001</v>
      </c>
      <c r="I47" s="3">
        <v>390.54</v>
      </c>
      <c r="J47" s="3">
        <v>659.64300000000003</v>
      </c>
      <c r="K47" s="3" t="s">
        <v>195</v>
      </c>
      <c r="L47" s="3">
        <v>902.36</v>
      </c>
      <c r="M47" s="3">
        <v>680.22</v>
      </c>
    </row>
    <row r="48" spans="3:13" x14ac:dyDescent="0.2">
      <c r="C48" s="3" t="s">
        <v>196</v>
      </c>
      <c r="D48" s="3">
        <v>122.28100000000001</v>
      </c>
      <c r="E48" s="3">
        <v>-511.35</v>
      </c>
      <c r="F48" s="3">
        <v>-119.97</v>
      </c>
      <c r="G48" s="3">
        <v>198.22200000000001</v>
      </c>
      <c r="H48" s="3">
        <v>109.86499999999999</v>
      </c>
      <c r="I48" s="3">
        <v>385.44200000000001</v>
      </c>
      <c r="J48" s="3">
        <v>475.55200000000002</v>
      </c>
      <c r="K48" s="3" t="s">
        <v>192</v>
      </c>
      <c r="L48" s="3">
        <v>897.51300000000003</v>
      </c>
      <c r="M48" s="3">
        <v>708.29499999999996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2973-03D7-4954-AE03-F655F9E90505}">
  <dimension ref="C2:M56"/>
  <sheetViews>
    <sheetView workbookViewId="0">
      <selection activeCell="E36" sqref="E36"/>
    </sheetView>
  </sheetViews>
  <sheetFormatPr defaultRowHeight="12.75" x14ac:dyDescent="0.2"/>
  <cols>
    <col min="1" max="2" width="2" customWidth="1"/>
    <col min="3" max="3" width="25" customWidth="1"/>
    <col min="16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197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171</v>
      </c>
      <c r="D12" s="3">
        <v>71.5</v>
      </c>
      <c r="E12" s="3">
        <v>-770.43299999999999</v>
      </c>
      <c r="F12" s="3">
        <v>-208.047</v>
      </c>
      <c r="G12" s="3">
        <v>52.545999999999999</v>
      </c>
      <c r="H12" s="3">
        <v>71.474000000000004</v>
      </c>
      <c r="I12" s="3">
        <v>39.5</v>
      </c>
      <c r="J12" s="3">
        <v>380.95400000000001</v>
      </c>
      <c r="K12" s="3">
        <v>799.16</v>
      </c>
      <c r="L12" s="3">
        <v>531.18499999999995</v>
      </c>
      <c r="M12" s="3">
        <v>342.37700000000001</v>
      </c>
    </row>
    <row r="13" spans="3:13" x14ac:dyDescent="0.2">
      <c r="C13" s="3" t="s">
        <v>198</v>
      </c>
      <c r="D13" s="3">
        <v>104.13800000000001</v>
      </c>
      <c r="E13" s="3">
        <v>661.50599999999997</v>
      </c>
      <c r="F13" s="3">
        <v>324.11700000000002</v>
      </c>
      <c r="G13" s="3">
        <v>239.74199999999999</v>
      </c>
      <c r="H13" s="3">
        <v>209.28899999999999</v>
      </c>
      <c r="I13" s="3">
        <v>373.517</v>
      </c>
      <c r="J13" s="3">
        <v>338.96</v>
      </c>
      <c r="K13" s="3">
        <v>399.23599999999999</v>
      </c>
      <c r="L13" s="3">
        <v>482.27300000000002</v>
      </c>
      <c r="M13" s="3">
        <v>539.94000000000005</v>
      </c>
    </row>
    <row r="14" spans="3:13" x14ac:dyDescent="0.2">
      <c r="C14" s="3" t="s">
        <v>199</v>
      </c>
      <c r="D14" s="3">
        <v>10.287000000000001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200</v>
      </c>
      <c r="D15" s="3">
        <v>19.471</v>
      </c>
      <c r="E15" s="3">
        <v>18.651</v>
      </c>
      <c r="F15" s="3">
        <v>21.111000000000001</v>
      </c>
      <c r="G15" s="3">
        <v>18.331</v>
      </c>
      <c r="H15" s="3">
        <v>22.789000000000001</v>
      </c>
      <c r="I15" s="3">
        <v>24.997</v>
      </c>
      <c r="J15" s="3">
        <v>22.254999999999999</v>
      </c>
      <c r="K15" s="3">
        <v>21.795000000000002</v>
      </c>
      <c r="L15" s="3">
        <v>28.542000000000002</v>
      </c>
      <c r="M15" s="3">
        <v>33.636000000000003</v>
      </c>
    </row>
    <row r="16" spans="3:13" x14ac:dyDescent="0.2">
      <c r="C16" s="3" t="s">
        <v>201</v>
      </c>
      <c r="D16" s="3">
        <v>1.494</v>
      </c>
      <c r="E16" s="3">
        <v>11.685</v>
      </c>
      <c r="F16" s="3">
        <v>4.2350000000000003</v>
      </c>
      <c r="G16" s="3">
        <v>5.0060000000000002</v>
      </c>
      <c r="H16" s="3">
        <v>-8.5090000000000003</v>
      </c>
      <c r="I16" s="3">
        <v>7.7160000000000002</v>
      </c>
      <c r="J16" s="3">
        <v>-21.012</v>
      </c>
      <c r="K16" s="3">
        <v>5.0599999999999996</v>
      </c>
      <c r="L16" s="3">
        <v>0.71799999999999997</v>
      </c>
      <c r="M16" s="3">
        <v>-5.3010000000000002</v>
      </c>
    </row>
    <row r="17" spans="3:13" x14ac:dyDescent="0.2">
      <c r="C17" s="3" t="s">
        <v>202</v>
      </c>
      <c r="D17" s="3">
        <v>12.199</v>
      </c>
      <c r="E17" s="3">
        <v>-8.68</v>
      </c>
      <c r="F17" s="3">
        <v>10.606</v>
      </c>
      <c r="G17" s="3">
        <v>-23.975999999999999</v>
      </c>
      <c r="H17" s="3">
        <v>-72.991</v>
      </c>
      <c r="I17" s="3">
        <v>-56.872</v>
      </c>
      <c r="J17" s="3">
        <v>-23.951000000000001</v>
      </c>
      <c r="K17" s="3">
        <v>-31.585000000000001</v>
      </c>
      <c r="L17" s="3">
        <v>-30.402000000000001</v>
      </c>
      <c r="M17" s="3">
        <v>-68.066999999999993</v>
      </c>
    </row>
    <row r="18" spans="3:13" x14ac:dyDescent="0.2">
      <c r="C18" s="3" t="s">
        <v>203</v>
      </c>
      <c r="D18" s="3">
        <v>-11.106999999999999</v>
      </c>
      <c r="E18" s="3">
        <v>-10.427</v>
      </c>
      <c r="F18" s="3">
        <v>-5.7080000000000002</v>
      </c>
      <c r="G18" s="3">
        <v>10.247999999999999</v>
      </c>
      <c r="H18" s="3">
        <v>-13.608000000000001</v>
      </c>
      <c r="I18" s="3">
        <v>7.4939999999999998</v>
      </c>
      <c r="J18" s="3">
        <v>-6.32</v>
      </c>
      <c r="K18" s="3">
        <v>-8.7859999999999996</v>
      </c>
      <c r="L18" s="3">
        <v>-63.390999999999998</v>
      </c>
      <c r="M18" s="3">
        <v>-86.748000000000005</v>
      </c>
    </row>
    <row r="19" spans="3:13" x14ac:dyDescent="0.2">
      <c r="C19" t="s">
        <v>204</v>
      </c>
      <c r="D19">
        <v>-50.936</v>
      </c>
      <c r="E19">
        <v>233.47</v>
      </c>
      <c r="F19">
        <v>97.054000000000002</v>
      </c>
      <c r="G19">
        <v>251.09100000000001</v>
      </c>
      <c r="H19">
        <v>-13.58</v>
      </c>
      <c r="I19">
        <v>219.072</v>
      </c>
      <c r="J19">
        <v>-52.064</v>
      </c>
      <c r="K19">
        <v>24.74</v>
      </c>
      <c r="L19">
        <v>-33.262</v>
      </c>
      <c r="M19">
        <v>50.841999999999999</v>
      </c>
    </row>
    <row r="20" spans="3:13" x14ac:dyDescent="0.2">
      <c r="C20" s="3" t="s">
        <v>205</v>
      </c>
      <c r="D20" s="3">
        <v>157.04499999999999</v>
      </c>
      <c r="E20" s="3">
        <v>135.77199999999999</v>
      </c>
      <c r="F20" s="3">
        <v>243.36699999999999</v>
      </c>
      <c r="G20" s="3">
        <v>552.98800000000006</v>
      </c>
      <c r="H20" s="3">
        <v>194.864</v>
      </c>
      <c r="I20" s="3">
        <v>615.42399999999998</v>
      </c>
      <c r="J20" s="3">
        <v>638.822</v>
      </c>
      <c r="K20" s="3" t="s">
        <v>206</v>
      </c>
      <c r="L20" s="3">
        <v>915.66300000000001</v>
      </c>
      <c r="M20" s="3">
        <v>806.68100000000004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207</v>
      </c>
      <c r="D22" s="3">
        <v>-344.09500000000003</v>
      </c>
      <c r="E22" s="3">
        <v>-360.91899999999998</v>
      </c>
      <c r="F22" s="3">
        <v>-405.08600000000001</v>
      </c>
      <c r="G22" s="3">
        <v>-520.99300000000005</v>
      </c>
      <c r="H22" s="3">
        <v>-428.346</v>
      </c>
      <c r="I22" s="3">
        <v>-294.57799999999997</v>
      </c>
      <c r="J22" s="3">
        <v>-332.37799999999999</v>
      </c>
      <c r="K22" s="3">
        <v>-423.81099999999998</v>
      </c>
      <c r="L22" s="3">
        <v>-352.08600000000001</v>
      </c>
      <c r="M22" s="3">
        <v>-517.45100000000002</v>
      </c>
    </row>
    <row r="23" spans="3:13" x14ac:dyDescent="0.2">
      <c r="C23" s="3" t="s">
        <v>208</v>
      </c>
      <c r="D23" s="3">
        <v>45.993000000000002</v>
      </c>
      <c r="E23" s="3">
        <v>20.033000000000001</v>
      </c>
      <c r="F23" s="3" t="s">
        <v>3</v>
      </c>
      <c r="G23" s="3">
        <v>-8.0570000000000004</v>
      </c>
      <c r="H23" s="3">
        <v>-1.8859999999999999</v>
      </c>
      <c r="I23" s="3" t="s">
        <v>3</v>
      </c>
      <c r="J23" s="3" t="s">
        <v>3</v>
      </c>
      <c r="K23" s="3" t="s">
        <v>3</v>
      </c>
      <c r="L23" s="3" t="s">
        <v>3</v>
      </c>
      <c r="M23" s="3">
        <v>-31.21</v>
      </c>
    </row>
    <row r="24" spans="3:13" x14ac:dyDescent="0.2">
      <c r="C24" s="3" t="s">
        <v>209</v>
      </c>
      <c r="D24" s="3">
        <v>29.776</v>
      </c>
      <c r="E24" s="3">
        <v>4.88</v>
      </c>
      <c r="F24" s="3">
        <v>-4.1059999999999999</v>
      </c>
      <c r="G24" s="3">
        <v>2.87</v>
      </c>
      <c r="H24" s="3">
        <v>-5.8159999999999998</v>
      </c>
      <c r="I24" s="3">
        <v>-78.700999999999993</v>
      </c>
      <c r="J24" s="3">
        <v>-14.045999999999999</v>
      </c>
      <c r="K24" s="3">
        <v>-6.2110000000000003</v>
      </c>
      <c r="L24" s="3">
        <v>-9.92</v>
      </c>
      <c r="M24" s="3">
        <v>22.27</v>
      </c>
    </row>
    <row r="25" spans="3:13" x14ac:dyDescent="0.2">
      <c r="C25" s="3" t="s">
        <v>210</v>
      </c>
      <c r="D25" s="3">
        <v>-268.327</v>
      </c>
      <c r="E25" s="3">
        <v>-336.00599999999997</v>
      </c>
      <c r="F25" s="3">
        <v>-409.19099999999997</v>
      </c>
      <c r="G25" s="3">
        <v>-526.17999999999995</v>
      </c>
      <c r="H25" s="3">
        <v>-436.048</v>
      </c>
      <c r="I25" s="3">
        <v>-373.27800000000002</v>
      </c>
      <c r="J25" s="3">
        <v>-346.42399999999998</v>
      </c>
      <c r="K25" s="3">
        <v>-430.02199999999999</v>
      </c>
      <c r="L25" s="3">
        <v>-362.00599999999997</v>
      </c>
      <c r="M25" s="3">
        <v>-526.39099999999996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211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>
        <v>-13.333</v>
      </c>
      <c r="K27" s="3">
        <v>-146.667</v>
      </c>
      <c r="L27" s="3">
        <v>-212.911</v>
      </c>
      <c r="M27" s="3">
        <v>-231.03100000000001</v>
      </c>
    </row>
    <row r="28" spans="3:13" x14ac:dyDescent="0.2">
      <c r="C28" t="s">
        <v>212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213</v>
      </c>
      <c r="D29" s="3">
        <v>376.274</v>
      </c>
      <c r="E29" s="3">
        <v>108.17100000000001</v>
      </c>
      <c r="F29" s="3">
        <v>343.46199999999999</v>
      </c>
      <c r="G29" s="3">
        <v>149.11099999999999</v>
      </c>
      <c r="H29" s="3">
        <v>268.49200000000002</v>
      </c>
      <c r="I29" s="3">
        <v>385.084</v>
      </c>
      <c r="J29" s="3">
        <v>4.4969999999999999</v>
      </c>
      <c r="K29" s="3">
        <v>370.80399999999997</v>
      </c>
      <c r="L29" s="3" t="s">
        <v>3</v>
      </c>
      <c r="M29" s="3" t="s">
        <v>3</v>
      </c>
    </row>
    <row r="30" spans="3:13" x14ac:dyDescent="0.2">
      <c r="C30" s="3" t="s">
        <v>214</v>
      </c>
      <c r="D30" s="3">
        <v>-81.844999999999999</v>
      </c>
      <c r="E30" s="3">
        <v>-25.864000000000001</v>
      </c>
      <c r="F30" s="3">
        <v>-219.77099999999999</v>
      </c>
      <c r="G30" s="3">
        <v>-181.47300000000001</v>
      </c>
      <c r="H30" s="3">
        <v>-21.097999999999999</v>
      </c>
      <c r="I30" s="3">
        <v>-663.95399999999995</v>
      </c>
      <c r="J30" s="3">
        <v>-295.12900000000002</v>
      </c>
      <c r="K30" s="3">
        <v>-613.41099999999994</v>
      </c>
      <c r="L30" s="3">
        <v>-41.332000000000001</v>
      </c>
      <c r="M30" s="3">
        <v>-35.768999999999998</v>
      </c>
    </row>
    <row r="31" spans="3:13" x14ac:dyDescent="0.2">
      <c r="C31" s="3" t="s">
        <v>215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216</v>
      </c>
      <c r="D32" s="3">
        <v>13.163</v>
      </c>
      <c r="E32" s="3">
        <v>-17.140999999999998</v>
      </c>
      <c r="F32" s="3">
        <v>-19.088999999999999</v>
      </c>
      <c r="G32" s="3">
        <v>86.706000000000003</v>
      </c>
      <c r="H32" s="3">
        <v>-4.7279999999999998</v>
      </c>
      <c r="I32" s="3">
        <v>-22.120999999999999</v>
      </c>
      <c r="J32" s="3">
        <v>59.767000000000003</v>
      </c>
      <c r="K32" s="3">
        <v>34.441000000000003</v>
      </c>
      <c r="L32" s="3">
        <v>-41.944000000000003</v>
      </c>
      <c r="M32" s="3">
        <v>-19.268999999999998</v>
      </c>
    </row>
    <row r="33" spans="3:13" x14ac:dyDescent="0.2">
      <c r="C33" s="3" t="s">
        <v>217</v>
      </c>
      <c r="D33" s="3">
        <v>307.59100000000001</v>
      </c>
      <c r="E33" s="3">
        <v>65.165999999999997</v>
      </c>
      <c r="F33" s="3">
        <v>104.602</v>
      </c>
      <c r="G33" s="3">
        <v>54.344000000000001</v>
      </c>
      <c r="H33" s="3">
        <v>242.66499999999999</v>
      </c>
      <c r="I33" s="3">
        <v>-300.99</v>
      </c>
      <c r="J33" s="3">
        <v>-244.19800000000001</v>
      </c>
      <c r="K33" s="3">
        <v>-354.83300000000003</v>
      </c>
      <c r="L33" s="3">
        <v>-296.18799999999999</v>
      </c>
      <c r="M33" s="3">
        <v>-286.06900000000002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218</v>
      </c>
      <c r="D35" s="3">
        <v>67.727999999999994</v>
      </c>
      <c r="E35" s="3">
        <v>268.49700000000001</v>
      </c>
      <c r="F35" s="3">
        <v>153.518</v>
      </c>
      <c r="G35" s="3">
        <v>118.134</v>
      </c>
      <c r="H35" s="3">
        <v>194.267</v>
      </c>
      <c r="I35" s="3">
        <v>185.39500000000001</v>
      </c>
      <c r="J35" s="3">
        <v>140.25399999999999</v>
      </c>
      <c r="K35" s="3">
        <v>182.56299999999999</v>
      </c>
      <c r="L35" s="3">
        <v>610.36099999999999</v>
      </c>
      <c r="M35" s="3">
        <v>851.02700000000004</v>
      </c>
    </row>
    <row r="36" spans="3:13" x14ac:dyDescent="0.2">
      <c r="C36" t="s">
        <v>219</v>
      </c>
      <c r="D36" t="s">
        <v>3</v>
      </c>
      <c r="E36">
        <v>-4.0999999999999996</v>
      </c>
      <c r="F36">
        <v>-4.5730000000000004</v>
      </c>
      <c r="G36">
        <v>-1.2170000000000001</v>
      </c>
      <c r="H36">
        <v>2.0339999999999998</v>
      </c>
      <c r="I36">
        <v>-2.1920000000000002</v>
      </c>
      <c r="J36">
        <v>0.94</v>
      </c>
      <c r="K36">
        <v>6.6989999999999998</v>
      </c>
      <c r="L36">
        <v>-13.016999999999999</v>
      </c>
      <c r="M36">
        <v>-22.725000000000001</v>
      </c>
    </row>
    <row r="37" spans="3:13" x14ac:dyDescent="0.2">
      <c r="C37" s="3" t="s">
        <v>220</v>
      </c>
      <c r="D37" s="3">
        <v>200.768</v>
      </c>
      <c r="E37" s="3">
        <v>-110.879</v>
      </c>
      <c r="F37" s="3">
        <v>-30.811</v>
      </c>
      <c r="G37" s="3">
        <v>77.349000000000004</v>
      </c>
      <c r="H37" s="3">
        <v>-10.906000000000001</v>
      </c>
      <c r="I37" s="3">
        <v>-42.948999999999998</v>
      </c>
      <c r="J37" s="3">
        <v>41.368000000000002</v>
      </c>
      <c r="K37" s="3">
        <v>421.09899999999999</v>
      </c>
      <c r="L37" s="3">
        <v>253.684</v>
      </c>
      <c r="M37" s="3">
        <v>54.4</v>
      </c>
    </row>
    <row r="38" spans="3:13" x14ac:dyDescent="0.2">
      <c r="C38" s="3" t="s">
        <v>221</v>
      </c>
      <c r="D38" s="3">
        <v>268.49700000000001</v>
      </c>
      <c r="E38" s="3">
        <v>153.518</v>
      </c>
      <c r="F38" s="3">
        <v>118.134</v>
      </c>
      <c r="G38" s="3">
        <v>194.267</v>
      </c>
      <c r="H38" s="3">
        <v>185.39500000000001</v>
      </c>
      <c r="I38" s="3">
        <v>140.25399999999999</v>
      </c>
      <c r="J38" s="3">
        <v>182.56299999999999</v>
      </c>
      <c r="K38" s="3">
        <v>610.36099999999999</v>
      </c>
      <c r="L38" s="3">
        <v>851.02700000000004</v>
      </c>
      <c r="M38" s="3">
        <v>882.702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222</v>
      </c>
      <c r="D40" s="3">
        <v>-187.05</v>
      </c>
      <c r="E40" s="3">
        <v>-225.14699999999999</v>
      </c>
      <c r="F40" s="3">
        <v>-161.71899999999999</v>
      </c>
      <c r="G40" s="3">
        <v>31.995000000000001</v>
      </c>
      <c r="H40" s="3">
        <v>-233.482</v>
      </c>
      <c r="I40" s="3">
        <v>320.84699999999998</v>
      </c>
      <c r="J40" s="3">
        <v>306.44400000000002</v>
      </c>
      <c r="K40" s="3">
        <v>785.80799999999999</v>
      </c>
      <c r="L40" s="3">
        <v>563.577</v>
      </c>
      <c r="M40" s="3">
        <v>289.22899999999998</v>
      </c>
    </row>
    <row r="41" spans="3:13" x14ac:dyDescent="0.2">
      <c r="C41" t="s">
        <v>223</v>
      </c>
      <c r="D41">
        <v>3.1070000000000002</v>
      </c>
      <c r="E41">
        <v>16.093</v>
      </c>
      <c r="F41">
        <v>20.234999999999999</v>
      </c>
      <c r="G41">
        <v>24.622</v>
      </c>
      <c r="H41">
        <v>25.927</v>
      </c>
      <c r="I41">
        <v>50.289000000000001</v>
      </c>
      <c r="J41">
        <v>29.050999999999998</v>
      </c>
      <c r="K41">
        <v>15.843</v>
      </c>
      <c r="L41">
        <v>7.8810000000000002</v>
      </c>
      <c r="M41">
        <v>6.0330000000000004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AA76-0539-4A20-B651-BC0C73AE363E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224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225</v>
      </c>
      <c r="D12" s="3">
        <v>2.1800000000000002</v>
      </c>
      <c r="E12" s="3">
        <v>1.9</v>
      </c>
      <c r="F12" s="3">
        <v>1.4</v>
      </c>
      <c r="G12" s="3">
        <v>3.19</v>
      </c>
      <c r="H12" s="3">
        <v>3.88</v>
      </c>
      <c r="I12" s="3">
        <v>3.99</v>
      </c>
      <c r="J12" s="3">
        <v>5.21</v>
      </c>
      <c r="K12" s="3">
        <v>7.13</v>
      </c>
      <c r="L12" s="3">
        <v>4.9800000000000004</v>
      </c>
      <c r="M12" s="3">
        <v>4.8099999999999996</v>
      </c>
    </row>
    <row r="13" spans="3:13" x14ac:dyDescent="0.2">
      <c r="C13" s="3" t="s">
        <v>226</v>
      </c>
      <c r="D13" s="3" t="s">
        <v>227</v>
      </c>
      <c r="E13" s="3" t="s">
        <v>228</v>
      </c>
      <c r="F13" s="3" t="s">
        <v>229</v>
      </c>
      <c r="G13" s="3" t="s">
        <v>230</v>
      </c>
      <c r="H13" s="3" t="s">
        <v>231</v>
      </c>
      <c r="I13" s="3" t="s">
        <v>232</v>
      </c>
      <c r="J13" s="3" t="s">
        <v>233</v>
      </c>
      <c r="K13" s="3" t="s">
        <v>234</v>
      </c>
      <c r="L13" s="3" t="s">
        <v>235</v>
      </c>
      <c r="M13" s="3" t="s">
        <v>236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237</v>
      </c>
      <c r="D15" s="3" t="s">
        <v>238</v>
      </c>
      <c r="E15" s="3" t="s">
        <v>239</v>
      </c>
      <c r="F15" s="3" t="s">
        <v>240</v>
      </c>
      <c r="G15" s="3" t="s">
        <v>241</v>
      </c>
      <c r="H15" s="3" t="s">
        <v>242</v>
      </c>
      <c r="I15" s="3" t="s">
        <v>243</v>
      </c>
      <c r="J15" s="3" t="s">
        <v>244</v>
      </c>
      <c r="K15" s="3" t="s">
        <v>245</v>
      </c>
      <c r="L15" s="3" t="s">
        <v>246</v>
      </c>
      <c r="M15" s="3" t="s">
        <v>247</v>
      </c>
    </row>
    <row r="16" spans="3:13" x14ac:dyDescent="0.2">
      <c r="C16" s="3" t="s">
        <v>248</v>
      </c>
      <c r="D16" s="3" t="s">
        <v>249</v>
      </c>
      <c r="E16" s="3" t="s">
        <v>250</v>
      </c>
      <c r="F16" s="3" t="s">
        <v>251</v>
      </c>
      <c r="G16" s="3" t="s">
        <v>252</v>
      </c>
      <c r="H16" s="3" t="s">
        <v>253</v>
      </c>
      <c r="I16" s="3" t="s">
        <v>254</v>
      </c>
      <c r="J16" s="3" t="s">
        <v>255</v>
      </c>
      <c r="K16" s="3" t="s">
        <v>256</v>
      </c>
      <c r="L16" s="3" t="s">
        <v>257</v>
      </c>
      <c r="M16" s="3" t="s">
        <v>258</v>
      </c>
    </row>
    <row r="17" spans="3:13" x14ac:dyDescent="0.2">
      <c r="C17" s="3" t="s">
        <v>259</v>
      </c>
      <c r="D17" s="3" t="s">
        <v>260</v>
      </c>
      <c r="E17" s="3" t="s">
        <v>261</v>
      </c>
      <c r="F17" s="3" t="s">
        <v>262</v>
      </c>
      <c r="G17" s="3" t="s">
        <v>261</v>
      </c>
      <c r="H17" s="3" t="s">
        <v>263</v>
      </c>
      <c r="I17" s="3" t="s">
        <v>264</v>
      </c>
      <c r="J17" s="3" t="s">
        <v>265</v>
      </c>
      <c r="K17" s="3" t="s">
        <v>266</v>
      </c>
      <c r="L17" s="3" t="s">
        <v>267</v>
      </c>
      <c r="M17" s="3" t="s">
        <v>268</v>
      </c>
    </row>
    <row r="18" spans="3:13" x14ac:dyDescent="0.2">
      <c r="C18" s="3" t="s">
        <v>269</v>
      </c>
      <c r="D18" s="3" t="s">
        <v>270</v>
      </c>
      <c r="E18" s="3" t="s">
        <v>271</v>
      </c>
      <c r="F18" s="3" t="s">
        <v>272</v>
      </c>
      <c r="G18" s="3" t="s">
        <v>273</v>
      </c>
      <c r="H18" s="3" t="s">
        <v>274</v>
      </c>
      <c r="I18" s="3" t="s">
        <v>270</v>
      </c>
      <c r="J18" s="3" t="s">
        <v>275</v>
      </c>
      <c r="K18" s="3" t="s">
        <v>276</v>
      </c>
      <c r="L18" s="3" t="s">
        <v>277</v>
      </c>
      <c r="M18" s="3" t="s">
        <v>278</v>
      </c>
    </row>
    <row r="19" spans="3:13" x14ac:dyDescent="0.2"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285</v>
      </c>
      <c r="J19" t="s">
        <v>286</v>
      </c>
      <c r="K19" t="s">
        <v>287</v>
      </c>
      <c r="L19" t="s">
        <v>288</v>
      </c>
      <c r="M19" t="s">
        <v>289</v>
      </c>
    </row>
    <row r="20" spans="3:13" x14ac:dyDescent="0.2">
      <c r="C20" s="3" t="s">
        <v>290</v>
      </c>
      <c r="D20" s="3" t="s">
        <v>291</v>
      </c>
      <c r="E20" s="3" t="s">
        <v>292</v>
      </c>
      <c r="F20" s="3" t="s">
        <v>293</v>
      </c>
      <c r="G20" s="3" t="s">
        <v>294</v>
      </c>
      <c r="H20" s="3" t="s">
        <v>295</v>
      </c>
      <c r="I20" s="3" t="s">
        <v>296</v>
      </c>
      <c r="J20" s="3" t="s">
        <v>297</v>
      </c>
      <c r="K20" s="3" t="s">
        <v>298</v>
      </c>
      <c r="L20" s="3" t="s">
        <v>299</v>
      </c>
      <c r="M20" s="3" t="s">
        <v>300</v>
      </c>
    </row>
    <row r="21" spans="3:13" x14ac:dyDescent="0.2">
      <c r="C21" s="3" t="s">
        <v>301</v>
      </c>
      <c r="D21" s="3" t="s">
        <v>302</v>
      </c>
      <c r="E21" s="3" t="s">
        <v>303</v>
      </c>
      <c r="F21" s="3" t="s">
        <v>302</v>
      </c>
      <c r="G21" s="3" t="s">
        <v>304</v>
      </c>
      <c r="H21" s="3" t="s">
        <v>305</v>
      </c>
      <c r="I21" s="3" t="s">
        <v>304</v>
      </c>
      <c r="J21" s="3" t="s">
        <v>306</v>
      </c>
      <c r="K21" s="3" t="s">
        <v>307</v>
      </c>
      <c r="L21" s="3" t="s">
        <v>308</v>
      </c>
      <c r="M21" s="3" t="s">
        <v>309</v>
      </c>
    </row>
    <row r="22" spans="3:13" x14ac:dyDescent="0.2">
      <c r="C22" s="3" t="s">
        <v>310</v>
      </c>
      <c r="D22" s="3" t="s">
        <v>311</v>
      </c>
      <c r="E22" s="3" t="s">
        <v>312</v>
      </c>
      <c r="F22" s="3" t="s">
        <v>307</v>
      </c>
      <c r="G22" s="3" t="s">
        <v>313</v>
      </c>
      <c r="H22" s="3" t="s">
        <v>314</v>
      </c>
      <c r="I22" s="3" t="s">
        <v>312</v>
      </c>
      <c r="J22" s="3" t="s">
        <v>313</v>
      </c>
      <c r="K22" s="3" t="s">
        <v>315</v>
      </c>
      <c r="L22" s="3" t="s">
        <v>316</v>
      </c>
      <c r="M22" s="3" t="s">
        <v>316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317</v>
      </c>
      <c r="D24" s="3" t="s">
        <v>318</v>
      </c>
      <c r="E24" s="3" t="s">
        <v>319</v>
      </c>
      <c r="F24" s="3" t="s">
        <v>320</v>
      </c>
      <c r="G24" s="3" t="s">
        <v>321</v>
      </c>
      <c r="H24" s="3" t="s">
        <v>322</v>
      </c>
      <c r="I24" s="3" t="s">
        <v>323</v>
      </c>
      <c r="J24" s="3" t="s">
        <v>324</v>
      </c>
      <c r="K24" s="3" t="s">
        <v>261</v>
      </c>
      <c r="L24" s="3" t="s">
        <v>325</v>
      </c>
      <c r="M24" s="3" t="s">
        <v>326</v>
      </c>
    </row>
    <row r="25" spans="3:13" x14ac:dyDescent="0.2">
      <c r="C25" s="3" t="s">
        <v>327</v>
      </c>
      <c r="D25" s="3" t="s">
        <v>328</v>
      </c>
      <c r="E25" s="3" t="s">
        <v>303</v>
      </c>
      <c r="F25" s="3" t="s">
        <v>302</v>
      </c>
      <c r="G25" s="3" t="s">
        <v>305</v>
      </c>
      <c r="H25" s="3" t="s">
        <v>306</v>
      </c>
      <c r="I25" s="3" t="s">
        <v>329</v>
      </c>
      <c r="J25" s="3" t="s">
        <v>330</v>
      </c>
      <c r="K25" s="3" t="s">
        <v>331</v>
      </c>
      <c r="L25" s="3" t="s">
        <v>332</v>
      </c>
      <c r="M25" s="3" t="s">
        <v>332</v>
      </c>
    </row>
    <row r="26" spans="3:13" x14ac:dyDescent="0.2">
      <c r="C26" s="3" t="s">
        <v>333</v>
      </c>
      <c r="D26" s="3" t="s">
        <v>262</v>
      </c>
      <c r="E26" s="3" t="s">
        <v>334</v>
      </c>
      <c r="F26" s="3" t="s">
        <v>335</v>
      </c>
      <c r="G26" s="3" t="s">
        <v>264</v>
      </c>
      <c r="H26" s="3" t="s">
        <v>336</v>
      </c>
      <c r="I26" s="3" t="s">
        <v>337</v>
      </c>
      <c r="J26" s="3" t="s">
        <v>338</v>
      </c>
      <c r="K26" s="3" t="s">
        <v>339</v>
      </c>
      <c r="L26" s="3" t="s">
        <v>339</v>
      </c>
      <c r="M26" s="3" t="s">
        <v>337</v>
      </c>
    </row>
    <row r="27" spans="3:13" x14ac:dyDescent="0.2">
      <c r="C27" s="3" t="s">
        <v>340</v>
      </c>
      <c r="D27" s="3" t="s">
        <v>341</v>
      </c>
      <c r="E27" s="3" t="s">
        <v>342</v>
      </c>
      <c r="F27" s="3" t="s">
        <v>343</v>
      </c>
      <c r="G27" s="3" t="s">
        <v>344</v>
      </c>
      <c r="H27" s="3" t="s">
        <v>345</v>
      </c>
      <c r="I27" s="3" t="s">
        <v>341</v>
      </c>
      <c r="J27" s="3" t="s">
        <v>346</v>
      </c>
      <c r="K27" s="3" t="s">
        <v>344</v>
      </c>
      <c r="L27" s="3" t="s">
        <v>331</v>
      </c>
      <c r="M27" s="3" t="s">
        <v>347</v>
      </c>
    </row>
    <row r="29" spans="3:13" x14ac:dyDescent="0.2">
      <c r="C29" s="3" t="s">
        <v>348</v>
      </c>
      <c r="D29" s="3">
        <v>7.4</v>
      </c>
      <c r="E29" s="3">
        <v>4.3</v>
      </c>
      <c r="F29" s="3">
        <v>4.0999999999999996</v>
      </c>
      <c r="G29" s="3">
        <v>4.8</v>
      </c>
      <c r="H29" s="3">
        <v>4</v>
      </c>
      <c r="I29" s="3">
        <v>5.6</v>
      </c>
      <c r="J29" s="3">
        <v>7.9</v>
      </c>
      <c r="K29" s="3">
        <v>10.1</v>
      </c>
      <c r="L29" s="3">
        <v>11.7</v>
      </c>
      <c r="M29" s="3">
        <v>11.9</v>
      </c>
    </row>
    <row r="30" spans="3:13" x14ac:dyDescent="0.2">
      <c r="C30" s="3" t="s">
        <v>349</v>
      </c>
      <c r="D30" s="3">
        <v>4</v>
      </c>
      <c r="E30" s="3">
        <v>2</v>
      </c>
      <c r="F30" s="3">
        <v>4</v>
      </c>
      <c r="G30" s="3">
        <v>7</v>
      </c>
      <c r="H30" s="3">
        <v>5</v>
      </c>
      <c r="I30" s="3">
        <v>8</v>
      </c>
      <c r="J30" s="3">
        <v>8</v>
      </c>
      <c r="K30" s="3">
        <v>8</v>
      </c>
      <c r="L30" s="3">
        <v>5</v>
      </c>
      <c r="M30" s="3">
        <v>4</v>
      </c>
    </row>
    <row r="31" spans="3:13" x14ac:dyDescent="0.2">
      <c r="C31" s="3" t="s">
        <v>350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>
        <v>5.194E-2</v>
      </c>
      <c r="K31" s="3">
        <v>0.2036</v>
      </c>
      <c r="L31" s="3">
        <v>0.20230000000000001</v>
      </c>
      <c r="M31" s="3">
        <v>0.21659999999999999</v>
      </c>
    </row>
    <row r="32" spans="3:13" x14ac:dyDescent="0.2">
      <c r="C32" s="3" t="s">
        <v>351</v>
      </c>
      <c r="D32" s="3" t="s">
        <v>352</v>
      </c>
      <c r="E32" s="3" t="s">
        <v>352</v>
      </c>
      <c r="F32" s="3" t="s">
        <v>352</v>
      </c>
      <c r="G32" s="3" t="s">
        <v>352</v>
      </c>
      <c r="H32" s="3" t="s">
        <v>352</v>
      </c>
      <c r="I32" s="3" t="s">
        <v>352</v>
      </c>
      <c r="J32" s="3" t="s">
        <v>352</v>
      </c>
      <c r="K32" s="3" t="s">
        <v>352</v>
      </c>
      <c r="L32" s="3" t="s">
        <v>352</v>
      </c>
      <c r="M32" s="3" t="s">
        <v>352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1D07-BBE4-4C4A-80EC-71E3DD9E3A26}">
  <dimension ref="A3:BJ22"/>
  <sheetViews>
    <sheetView showGridLines="0" tabSelected="1" topLeftCell="X1" workbookViewId="0">
      <selection activeCell="W12" sqref="W1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353</v>
      </c>
      <c r="C3" s="9"/>
      <c r="D3" s="9"/>
      <c r="E3" s="9"/>
      <c r="F3" s="9"/>
      <c r="H3" s="9" t="s">
        <v>354</v>
      </c>
      <c r="I3" s="9"/>
      <c r="J3" s="9"/>
      <c r="K3" s="9"/>
      <c r="L3" s="9"/>
      <c r="N3" s="11" t="s">
        <v>355</v>
      </c>
      <c r="O3" s="11"/>
      <c r="P3" s="11"/>
      <c r="Q3" s="11"/>
      <c r="R3" s="11"/>
      <c r="S3" s="11"/>
      <c r="T3" s="11"/>
      <c r="V3" s="9" t="s">
        <v>356</v>
      </c>
      <c r="W3" s="9"/>
      <c r="X3" s="9"/>
      <c r="Y3" s="9"/>
      <c r="AA3" s="9" t="s">
        <v>357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358</v>
      </c>
      <c r="C4" s="15" t="s">
        <v>359</v>
      </c>
      <c r="D4" s="14" t="s">
        <v>360</v>
      </c>
      <c r="E4" s="15" t="s">
        <v>361</v>
      </c>
      <c r="F4" s="14" t="s">
        <v>362</v>
      </c>
      <c r="H4" s="16" t="s">
        <v>363</v>
      </c>
      <c r="I4" s="17" t="s">
        <v>364</v>
      </c>
      <c r="J4" s="16" t="s">
        <v>365</v>
      </c>
      <c r="K4" s="17" t="s">
        <v>366</v>
      </c>
      <c r="L4" s="16" t="s">
        <v>367</v>
      </c>
      <c r="N4" s="18" t="s">
        <v>368</v>
      </c>
      <c r="O4" s="19" t="s">
        <v>369</v>
      </c>
      <c r="P4" s="18" t="s">
        <v>370</v>
      </c>
      <c r="Q4" s="19" t="s">
        <v>371</v>
      </c>
      <c r="R4" s="18" t="s">
        <v>372</v>
      </c>
      <c r="S4" s="19" t="s">
        <v>373</v>
      </c>
      <c r="T4" s="18" t="s">
        <v>374</v>
      </c>
      <c r="V4" s="19" t="s">
        <v>375</v>
      </c>
      <c r="W4" s="18" t="s">
        <v>376</v>
      </c>
      <c r="X4" s="19" t="s">
        <v>377</v>
      </c>
      <c r="Y4" s="18" t="s">
        <v>378</v>
      </c>
      <c r="AA4" s="20" t="s">
        <v>187</v>
      </c>
      <c r="AB4" s="21" t="s">
        <v>259</v>
      </c>
      <c r="AC4" s="20" t="s">
        <v>269</v>
      </c>
      <c r="AD4" s="21" t="s">
        <v>290</v>
      </c>
      <c r="AE4" s="20" t="s">
        <v>301</v>
      </c>
      <c r="AF4" s="21" t="s">
        <v>310</v>
      </c>
      <c r="AG4" s="20" t="s">
        <v>317</v>
      </c>
      <c r="AH4" s="21" t="s">
        <v>327</v>
      </c>
      <c r="AI4" s="20" t="s">
        <v>350</v>
      </c>
      <c r="AJ4" s="22"/>
      <c r="AK4" s="21" t="s">
        <v>348</v>
      </c>
      <c r="AL4" s="20" t="s">
        <v>349</v>
      </c>
    </row>
    <row r="5" spans="1:62" ht="63" x14ac:dyDescent="0.2">
      <c r="A5" s="23" t="s">
        <v>379</v>
      </c>
      <c r="B5" s="18" t="s">
        <v>380</v>
      </c>
      <c r="C5" s="24" t="s">
        <v>381</v>
      </c>
      <c r="D5" s="25" t="s">
        <v>382</v>
      </c>
      <c r="E5" s="19" t="s">
        <v>383</v>
      </c>
      <c r="F5" s="18" t="s">
        <v>380</v>
      </c>
      <c r="H5" s="19" t="s">
        <v>384</v>
      </c>
      <c r="I5" s="18" t="s">
        <v>385</v>
      </c>
      <c r="J5" s="19" t="s">
        <v>386</v>
      </c>
      <c r="K5" s="18" t="s">
        <v>387</v>
      </c>
      <c r="L5" s="19" t="s">
        <v>388</v>
      </c>
      <c r="N5" s="18" t="s">
        <v>389</v>
      </c>
      <c r="O5" s="19" t="s">
        <v>390</v>
      </c>
      <c r="P5" s="18" t="s">
        <v>391</v>
      </c>
      <c r="Q5" s="19" t="s">
        <v>392</v>
      </c>
      <c r="R5" s="18" t="s">
        <v>393</v>
      </c>
      <c r="S5" s="19" t="s">
        <v>394</v>
      </c>
      <c r="T5" s="18" t="s">
        <v>395</v>
      </c>
      <c r="V5" s="19" t="s">
        <v>396</v>
      </c>
      <c r="W5" s="18" t="s">
        <v>397</v>
      </c>
      <c r="X5" s="19" t="s">
        <v>398</v>
      </c>
      <c r="Y5" s="18" t="s">
        <v>399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3.7896707085909145</v>
      </c>
      <c r="C7" s="31">
        <f>(sheet!D18-sheet!D15)/sheet!D35</f>
        <v>3.0239943609917797</v>
      </c>
      <c r="D7" s="31">
        <f>sheet!D12/sheet!D35</f>
        <v>2.5575283617347573</v>
      </c>
      <c r="E7" s="31">
        <f>Sheet2!D20/sheet!D35</f>
        <v>1.4959088614347082</v>
      </c>
      <c r="F7" s="31">
        <f>sheet!D18/sheet!D35</f>
        <v>3.7896707085909145</v>
      </c>
      <c r="G7" s="29"/>
      <c r="H7" s="32">
        <f>Sheet1!D33/sheet!D51</f>
        <v>4.0268237146688458E-2</v>
      </c>
      <c r="I7" s="32">
        <f>Sheet1!D33/Sheet1!D12</f>
        <v>0.123656853097388</v>
      </c>
      <c r="J7" s="32">
        <f>Sheet1!D12/sheet!D27</f>
        <v>0.23564356919846716</v>
      </c>
      <c r="K7" s="32">
        <f>Sheet1!D30/sheet!D27</f>
        <v>2.9138942219719036E-2</v>
      </c>
      <c r="L7" s="32">
        <f>Sheet1!D38</f>
        <v>0.11</v>
      </c>
      <c r="M7" s="29"/>
      <c r="N7" s="32">
        <f>sheet!D40/sheet!D27</f>
        <v>0.27637858780867414</v>
      </c>
      <c r="O7" s="32">
        <f>sheet!D51/sheet!D27</f>
        <v>0.72362100465367252</v>
      </c>
      <c r="P7" s="32">
        <f>sheet!D40/sheet!D51</f>
        <v>0.38193831581899679</v>
      </c>
      <c r="Q7" s="31">
        <f>Sheet1!D24/Sheet1!D26</f>
        <v>-16.562899428187016</v>
      </c>
      <c r="R7" s="31">
        <f>ABS(Sheet2!D20/(Sheet1!D26+Sheet2!D30))</f>
        <v>1.7888507933615063</v>
      </c>
      <c r="S7" s="31">
        <f>sheet!D40/Sheet1!D43</f>
        <v>2.995185916376276</v>
      </c>
      <c r="T7" s="31">
        <f>Sheet2!D20/sheet!D40</f>
        <v>0.23157275420361059</v>
      </c>
      <c r="V7" s="31">
        <f>ABS(Sheet1!D15/sheet!D15)</f>
        <v>3.6820720799173956</v>
      </c>
      <c r="W7" s="31">
        <f>Sheet1!D12/sheet!D14</f>
        <v>20.716312564938551</v>
      </c>
      <c r="X7" s="31">
        <f>Sheet1!D12/sheet!D27</f>
        <v>0.23564356919846716</v>
      </c>
      <c r="Y7" s="31">
        <f>Sheet1!D12/(sheet!D18-sheet!D35)</f>
        <v>1.9743126596282283</v>
      </c>
      <c r="AA7" s="17">
        <f>Sheet1!D43</f>
        <v>226.41900000000001</v>
      </c>
      <c r="AB7" s="17" t="str">
        <f>Sheet3!D17</f>
        <v>6.7x</v>
      </c>
      <c r="AC7" s="17" t="str">
        <f>Sheet3!D18</f>
        <v>11.5x</v>
      </c>
      <c r="AD7" s="17" t="str">
        <f>Sheet3!D20</f>
        <v>-8.9x</v>
      </c>
      <c r="AE7" s="17" t="str">
        <f>Sheet3!D21</f>
        <v>0.7x</v>
      </c>
      <c r="AF7" s="17" t="str">
        <f>Sheet3!D22</f>
        <v>2.6x</v>
      </c>
      <c r="AG7" s="17" t="str">
        <f>Sheet3!D24</f>
        <v>26.6x</v>
      </c>
      <c r="AH7" s="17" t="str">
        <f>Sheet3!D25</f>
        <v>0.9x</v>
      </c>
      <c r="AI7" s="17" t="str">
        <f>Sheet3!D31</f>
        <v/>
      </c>
      <c r="AK7" s="17">
        <f>Sheet3!D29</f>
        <v>7.4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3.0979808584154682</v>
      </c>
      <c r="C8" s="34">
        <f>(sheet!E18-sheet!E15)/sheet!E35</f>
        <v>1.9649376726360961</v>
      </c>
      <c r="D8" s="34">
        <f>sheet!E12/sheet!E35</f>
        <v>1.5647378989104177</v>
      </c>
      <c r="E8" s="34">
        <f>Sheet2!E20/sheet!E35</f>
        <v>1.3838611368755795</v>
      </c>
      <c r="F8" s="34">
        <f>sheet!E18/sheet!E35</f>
        <v>3.0979808584154682</v>
      </c>
      <c r="G8" s="29"/>
      <c r="H8" s="35">
        <f>Sheet1!E33/sheet!E51</f>
        <v>-0.43614764074839363</v>
      </c>
      <c r="I8" s="35">
        <f>Sheet1!E33/Sheet1!E12</f>
        <v>-1.3671188636222484</v>
      </c>
      <c r="J8" s="35">
        <f>Sheet1!E12/sheet!E27</f>
        <v>0.22969164270415346</v>
      </c>
      <c r="K8" s="35">
        <f>Sheet1!E30/sheet!E27</f>
        <v>-0.31454033751989519</v>
      </c>
      <c r="L8" s="35">
        <f>Sheet1!E38</f>
        <v>-1.04</v>
      </c>
      <c r="M8" s="29"/>
      <c r="N8" s="35">
        <f>sheet!E40/sheet!E27</f>
        <v>0.28002372135961701</v>
      </c>
      <c r="O8" s="35">
        <f>sheet!E51/sheet!E27</f>
        <v>0.71997587105688432</v>
      </c>
      <c r="P8" s="35">
        <f>sheet!E40/sheet!E51</f>
        <v>0.38893486937077187</v>
      </c>
      <c r="Q8" s="34">
        <f>Sheet1!E24/Sheet1!E26</f>
        <v>130.95314632297195</v>
      </c>
      <c r="R8" s="34">
        <f>ABS(Sheet2!E20/(Sheet1!E26+Sheet2!E30))</f>
        <v>4.1828768600388173</v>
      </c>
      <c r="S8" s="34">
        <f>sheet!E40/Sheet1!E43</f>
        <v>4.57549865139356</v>
      </c>
      <c r="T8" s="34">
        <f>Sheet2!E20/sheet!E40</f>
        <v>0.19762049621998329</v>
      </c>
      <c r="U8" s="12"/>
      <c r="V8" s="34">
        <f>ABS(Sheet1!E15/sheet!E15)</f>
        <v>2.9190295419380372</v>
      </c>
      <c r="W8" s="34">
        <f>Sheet1!E12/sheet!E14</f>
        <v>33.686711698248551</v>
      </c>
      <c r="X8" s="34">
        <f>Sheet1!E12/sheet!E27</f>
        <v>0.22969164270415346</v>
      </c>
      <c r="Y8" s="34">
        <f>Sheet1!E12/(sheet!E18-sheet!E35)</f>
        <v>2.7378482765321732</v>
      </c>
      <c r="Z8" s="12"/>
      <c r="AA8" s="36">
        <f>Sheet1!E43</f>
        <v>150.155</v>
      </c>
      <c r="AB8" s="36" t="str">
        <f>Sheet3!E17</f>
        <v>9.3x</v>
      </c>
      <c r="AC8" s="36" t="str">
        <f>Sheet3!E18</f>
        <v>27.1x</v>
      </c>
      <c r="AD8" s="36" t="str">
        <f>Sheet3!E20</f>
        <v>-10.3x</v>
      </c>
      <c r="AE8" s="36" t="str">
        <f>Sheet3!E21</f>
        <v>0.8x</v>
      </c>
      <c r="AF8" s="36" t="str">
        <f>Sheet3!E22</f>
        <v>3.3x</v>
      </c>
      <c r="AG8" s="36" t="str">
        <f>Sheet3!E24</f>
        <v>-5.3x</v>
      </c>
      <c r="AH8" s="36" t="str">
        <f>Sheet3!E25</f>
        <v>0.8x</v>
      </c>
      <c r="AI8" s="36" t="str">
        <f>Sheet3!E31</f>
        <v/>
      </c>
      <c r="AK8" s="36">
        <f>Sheet3!E29</f>
        <v>4.3</v>
      </c>
      <c r="AL8" s="36">
        <f>Sheet3!E30</f>
        <v>2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2.0581785063752278</v>
      </c>
      <c r="C9" s="31">
        <f>(sheet!F18-sheet!F15)/sheet!F35</f>
        <v>1.1855154826958108</v>
      </c>
      <c r="D9" s="31">
        <f>sheet!F12/sheet!F35</f>
        <v>0.86072131147540987</v>
      </c>
      <c r="E9" s="31">
        <f>Sheet2!F20/sheet!F35</f>
        <v>1.7731657559198541</v>
      </c>
      <c r="F9" s="31">
        <f>sheet!F18/sheet!F35</f>
        <v>2.0581785063752278</v>
      </c>
      <c r="G9" s="29"/>
      <c r="H9" s="32">
        <f>Sheet1!F33/sheet!F51</f>
        <v>-0.11424111069988721</v>
      </c>
      <c r="I9" s="32">
        <f>Sheet1!F33/Sheet1!F12</f>
        <v>-0.2708285873101211</v>
      </c>
      <c r="J9" s="32">
        <f>Sheet1!F12/sheet!F27</f>
        <v>0.27349392443009268</v>
      </c>
      <c r="K9" s="32">
        <f>Sheet1!F30/sheet!F27</f>
        <v>-7.1682468251453482E-2</v>
      </c>
      <c r="L9" s="32">
        <f>Sheet1!F38</f>
        <v>-0.23</v>
      </c>
      <c r="M9" s="29"/>
      <c r="N9" s="32">
        <f>sheet!F40/sheet!F27</f>
        <v>0.3516346896706411</v>
      </c>
      <c r="O9" s="32">
        <f>sheet!F51/sheet!F27</f>
        <v>0.64836531032935896</v>
      </c>
      <c r="P9" s="32">
        <f>sheet!F40/sheet!F51</f>
        <v>0.54234038136928775</v>
      </c>
      <c r="Q9" s="31">
        <f>Sheet1!F24/Sheet1!F26</f>
        <v>12.553936257150642</v>
      </c>
      <c r="R9" s="31">
        <f>ABS(Sheet2!F20/(Sheet1!F26+Sheet2!F30))</f>
        <v>1.0380115587212899</v>
      </c>
      <c r="S9" s="31">
        <f>sheet!F40/Sheet1!F43</f>
        <v>4.8380235810469907</v>
      </c>
      <c r="T9" s="31">
        <f>Sheet2!F20/sheet!F40</f>
        <v>0.24640567478140427</v>
      </c>
      <c r="V9" s="31">
        <f>ABS(Sheet1!F15/sheet!F15)</f>
        <v>3.7339884615063497</v>
      </c>
      <c r="W9" s="31">
        <f>Sheet1!F12/sheet!F14</f>
        <v>48.011687500000001</v>
      </c>
      <c r="X9" s="31">
        <f>Sheet1!F12/sheet!F27</f>
        <v>0.27349392443009268</v>
      </c>
      <c r="Y9" s="31">
        <f>Sheet1!F12/(sheet!F18-sheet!F35)</f>
        <v>5.2892691155713152</v>
      </c>
      <c r="AA9" s="17">
        <f>Sheet1!F43</f>
        <v>204.14699999999999</v>
      </c>
      <c r="AB9" s="17" t="str">
        <f>Sheet3!F17</f>
        <v>9.6x</v>
      </c>
      <c r="AC9" s="17" t="str">
        <f>Sheet3!F18</f>
        <v>-2.5x</v>
      </c>
      <c r="AD9" s="17" t="str">
        <f>Sheet3!F20</f>
        <v>25.7x</v>
      </c>
      <c r="AE9" s="17" t="str">
        <f>Sheet3!F21</f>
        <v>0.7x</v>
      </c>
      <c r="AF9" s="17" t="str">
        <f>Sheet3!F22</f>
        <v>2.2x</v>
      </c>
      <c r="AG9" s="17" t="str">
        <f>Sheet3!F24</f>
        <v>-2.4x</v>
      </c>
      <c r="AH9" s="17" t="str">
        <f>Sheet3!F25</f>
        <v>0.7x</v>
      </c>
      <c r="AI9" s="17" t="str">
        <f>Sheet3!F31</f>
        <v/>
      </c>
      <c r="AK9" s="17">
        <f>Sheet3!F29</f>
        <v>4.0999999999999996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1.5738924070713352</v>
      </c>
      <c r="C10" s="34">
        <f>(sheet!G18-sheet!G15)/sheet!G35</f>
        <v>0.97919548544572332</v>
      </c>
      <c r="D10" s="34">
        <f>sheet!G12/sheet!G35</f>
        <v>0.82180370657089319</v>
      </c>
      <c r="E10" s="34">
        <f>Sheet2!G20/sheet!G35</f>
        <v>2.3392937971411776</v>
      </c>
      <c r="F10" s="34">
        <f>sheet!G18/sheet!G35</f>
        <v>1.5738924070713352</v>
      </c>
      <c r="G10" s="29"/>
      <c r="H10" s="35">
        <f>Sheet1!G33/sheet!G51</f>
        <v>2.6902271021463042E-2</v>
      </c>
      <c r="I10" s="35">
        <f>Sheet1!G33/Sheet1!G12</f>
        <v>5.7268347973930295E-2</v>
      </c>
      <c r="J10" s="35">
        <f>Sheet1!G12/sheet!G27</f>
        <v>0.29248880063780497</v>
      </c>
      <c r="K10" s="35">
        <f>Sheet1!G30/sheet!G27</f>
        <v>1.6523063848398266E-2</v>
      </c>
      <c r="L10" s="35">
        <f>Sheet1!G38</f>
        <v>5.6000000000000001E-2</v>
      </c>
      <c r="M10" s="29"/>
      <c r="N10" s="35">
        <f>sheet!G40/sheet!G27</f>
        <v>0.37736295943046383</v>
      </c>
      <c r="O10" s="35">
        <f>sheet!G51/sheet!G27</f>
        <v>0.62263704056953617</v>
      </c>
      <c r="P10" s="35">
        <f>sheet!G40/sheet!G51</f>
        <v>0.6060721332693022</v>
      </c>
      <c r="Q10" s="34">
        <f>Sheet1!G24/Sheet1!G26</f>
        <v>-7.7293601462522847</v>
      </c>
      <c r="R10" s="34">
        <f>ABS(Sheet2!G20/(Sheet1!G26+Sheet2!G30))</f>
        <v>2.8336852030253961</v>
      </c>
      <c r="S10" s="34">
        <f>sheet!G40/Sheet1!G43</f>
        <v>2.7029475092644808</v>
      </c>
      <c r="T10" s="34">
        <f>Sheet2!G20/sheet!G40</f>
        <v>0.4671331341427668</v>
      </c>
      <c r="U10" s="12"/>
      <c r="V10" s="34">
        <f>ABS(Sheet1!G15/sheet!G15)</f>
        <v>2.8741081653993077</v>
      </c>
      <c r="W10" s="34">
        <f>Sheet1!G12/sheet!G14</f>
        <v>63.722480727828319</v>
      </c>
      <c r="X10" s="34">
        <f>Sheet1!G12/sheet!G27</f>
        <v>0.29248880063780497</v>
      </c>
      <c r="Y10" s="34">
        <f>Sheet1!G12/(sheet!G18-sheet!G35)</f>
        <v>6.7633768971642976</v>
      </c>
      <c r="Z10" s="12"/>
      <c r="AA10" s="36">
        <f>Sheet1!G43</f>
        <v>437.96300000000002</v>
      </c>
      <c r="AB10" s="36" t="str">
        <f>Sheet3!G17</f>
        <v>9.3x</v>
      </c>
      <c r="AC10" s="36" t="str">
        <f>Sheet3!G18</f>
        <v>119.4x</v>
      </c>
      <c r="AD10" s="36" t="str">
        <f>Sheet3!G20</f>
        <v>-34.2x</v>
      </c>
      <c r="AE10" s="36" t="str">
        <f>Sheet3!G21</f>
        <v>1.4x</v>
      </c>
      <c r="AF10" s="36" t="str">
        <f>Sheet3!G22</f>
        <v>4.0x</v>
      </c>
      <c r="AG10" s="36" t="str">
        <f>Sheet3!G24</f>
        <v>-26.3x</v>
      </c>
      <c r="AH10" s="36" t="str">
        <f>Sheet3!G25</f>
        <v>1.6x</v>
      </c>
      <c r="AI10" s="36" t="str">
        <f>Sheet3!G31</f>
        <v/>
      </c>
      <c r="AK10" s="36">
        <f>Sheet3!G29</f>
        <v>4.8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0.80043619800043753</v>
      </c>
      <c r="C11" s="31">
        <f>(sheet!H18-sheet!H15)/sheet!H35</f>
        <v>0.38299052974252745</v>
      </c>
      <c r="D11" s="31">
        <f>sheet!H12/sheet!H35</f>
        <v>0.29818926361027837</v>
      </c>
      <c r="E11" s="31">
        <f>Sheet2!H20/sheet!H35</f>
        <v>0.31341920043233784</v>
      </c>
      <c r="F11" s="31">
        <f>sheet!H18/sheet!H35</f>
        <v>0.80043619800043753</v>
      </c>
      <c r="G11" s="29"/>
      <c r="H11" s="32">
        <f>Sheet1!H33/sheet!H51</f>
        <v>3.629496245786476E-2</v>
      </c>
      <c r="I11" s="32">
        <f>Sheet1!H33/Sheet1!H12</f>
        <v>8.9015590244825887E-2</v>
      </c>
      <c r="J11" s="32">
        <f>Sheet1!H12/sheet!H27</f>
        <v>0.23785448757654956</v>
      </c>
      <c r="K11" s="32">
        <f>Sheet1!H30/sheet!H27</f>
        <v>2.2928217793185698E-2</v>
      </c>
      <c r="L11" s="32">
        <f>Sheet1!H38</f>
        <v>7.2999999999999995E-2</v>
      </c>
      <c r="M11" s="29"/>
      <c r="N11" s="32">
        <f>sheet!H40/sheet!H27</f>
        <v>0.41664748576095467</v>
      </c>
      <c r="O11" s="32">
        <f>sheet!H51/sheet!H27</f>
        <v>0.58335251423904533</v>
      </c>
      <c r="P11" s="32">
        <f>sheet!H40/sheet!H51</f>
        <v>0.71422934776316316</v>
      </c>
      <c r="Q11" s="31">
        <f>Sheet1!H24/Sheet1!H26</f>
        <v>-6.3384283513097062</v>
      </c>
      <c r="R11" s="31">
        <f>ABS(Sheet2!H20/(Sheet1!H26+Sheet2!H30))</f>
        <v>5.221016531361359</v>
      </c>
      <c r="S11" s="31">
        <f>sheet!H40/Sheet1!H43</f>
        <v>4.4069602762302837</v>
      </c>
      <c r="T11" s="31">
        <f>Sheet2!H20/sheet!H40</f>
        <v>0.13854542377918505</v>
      </c>
      <c r="V11" s="31">
        <f>ABS(Sheet1!H15/sheet!H15)</f>
        <v>1.5884311149298183</v>
      </c>
      <c r="W11" s="31">
        <f>Sheet1!H12/sheet!H14</f>
        <v>43.735388637725364</v>
      </c>
      <c r="X11" s="31">
        <f>Sheet1!H12/sheet!H27</f>
        <v>0.23785448757654956</v>
      </c>
      <c r="Y11" s="31">
        <f>Sheet1!H12/(sheet!H18-sheet!H35)</f>
        <v>-6.4713401463619089</v>
      </c>
      <c r="AA11" s="17">
        <f>Sheet1!H43</f>
        <v>319.154</v>
      </c>
      <c r="AB11" s="17" t="str">
        <f>Sheet3!H17</f>
        <v>12.9x</v>
      </c>
      <c r="AC11" s="17" t="str">
        <f>Sheet3!H18</f>
        <v>33.9x</v>
      </c>
      <c r="AD11" s="17" t="str">
        <f>Sheet3!H20</f>
        <v>-18.6x</v>
      </c>
      <c r="AE11" s="17" t="str">
        <f>Sheet3!H21</f>
        <v>1.6x</v>
      </c>
      <c r="AF11" s="17" t="str">
        <f>Sheet3!H22</f>
        <v>5.5x</v>
      </c>
      <c r="AG11" s="17" t="str">
        <f>Sheet3!H24</f>
        <v>91.1x</v>
      </c>
      <c r="AH11" s="17" t="str">
        <f>Sheet3!H25</f>
        <v>2.0x</v>
      </c>
      <c r="AI11" s="17" t="str">
        <f>Sheet3!H31</f>
        <v/>
      </c>
      <c r="AK11" s="17">
        <f>Sheet3!H29</f>
        <v>4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1.7516578765041075</v>
      </c>
      <c r="C12" s="34">
        <f>(sheet!I18-sheet!I15)/sheet!I35</f>
        <v>0.62272528031899099</v>
      </c>
      <c r="D12" s="34">
        <f>sheet!I12/sheet!I35</f>
        <v>0.49578637784030655</v>
      </c>
      <c r="E12" s="34">
        <f>Sheet2!I20/sheet!I35</f>
        <v>2.1754733255093814</v>
      </c>
      <c r="F12" s="34">
        <f>sheet!I18/sheet!I35</f>
        <v>1.7516578765041075</v>
      </c>
      <c r="G12" s="29"/>
      <c r="H12" s="35">
        <f>Sheet1!I33/sheet!I51</f>
        <v>1.7508003817188075E-2</v>
      </c>
      <c r="I12" s="35">
        <f>Sheet1!I33/Sheet1!I12</f>
        <v>2.7522814322733218E-2</v>
      </c>
      <c r="J12" s="35">
        <f>Sheet1!I12/sheet!I27</f>
        <v>0.41267854462515763</v>
      </c>
      <c r="K12" s="35">
        <f>Sheet1!I30/sheet!I27</f>
        <v>1.7709683003316556E-2</v>
      </c>
      <c r="L12" s="35">
        <f>Sheet1!I38</f>
        <v>0.16</v>
      </c>
      <c r="M12" s="29"/>
      <c r="N12" s="35">
        <f>sheet!I40/sheet!I27</f>
        <v>0.35126356427318955</v>
      </c>
      <c r="O12" s="35">
        <f>sheet!I51/sheet!I27</f>
        <v>0.64873614818060887</v>
      </c>
      <c r="P12" s="35">
        <f>sheet!I40/sheet!I51</f>
        <v>0.54145828817819686</v>
      </c>
      <c r="Q12" s="34">
        <f>Sheet1!I24/Sheet1!I26</f>
        <v>-9.7168061200095632</v>
      </c>
      <c r="R12" s="34">
        <f>ABS(Sheet2!I20/(Sheet1!I26+Sheet2!I30))</f>
        <v>0.87197216145449596</v>
      </c>
      <c r="S12" s="34">
        <f>sheet!I40/Sheet1!I43</f>
        <v>1.6095599367027731</v>
      </c>
      <c r="T12" s="34">
        <f>Sheet2!I20/sheet!I40</f>
        <v>0.50378932375019447</v>
      </c>
      <c r="U12" s="12"/>
      <c r="V12" s="34">
        <f>ABS(Sheet1!I15/sheet!I15)</f>
        <v>1.8057996154881861</v>
      </c>
      <c r="W12" s="34" t="e">
        <f>Sheet1!I12/sheet!I14</f>
        <v>#DIV/0!</v>
      </c>
      <c r="X12" s="34">
        <f>Sheet1!I12/sheet!I27</f>
        <v>0.41267854462515763</v>
      </c>
      <c r="Y12" s="34">
        <f>Sheet1!I12/(sheet!I18-sheet!I35)</f>
        <v>6.7493721724244971</v>
      </c>
      <c r="Z12" s="12"/>
      <c r="AA12" s="36">
        <f>Sheet1!I43</f>
        <v>758.95899999999995</v>
      </c>
      <c r="AB12" s="36" t="str">
        <f>Sheet3!I17</f>
        <v>6.1x</v>
      </c>
      <c r="AC12" s="36" t="str">
        <f>Sheet3!I18</f>
        <v>11.5x</v>
      </c>
      <c r="AD12" s="36" t="str">
        <f>Sheet3!I20</f>
        <v>18.7x</v>
      </c>
      <c r="AE12" s="36" t="str">
        <f>Sheet3!I21</f>
        <v>1.4x</v>
      </c>
      <c r="AF12" s="36" t="str">
        <f>Sheet3!I22</f>
        <v>3.3x</v>
      </c>
      <c r="AG12" s="36" t="str">
        <f>Sheet3!I24</f>
        <v>18.6x</v>
      </c>
      <c r="AH12" s="36" t="str">
        <f>Sheet3!I25</f>
        <v>1.8x</v>
      </c>
      <c r="AI12" s="36" t="str">
        <f>Sheet3!I31</f>
        <v/>
      </c>
      <c r="AK12" s="36">
        <f>Sheet3!I29</f>
        <v>5.6</v>
      </c>
      <c r="AL12" s="36">
        <f>Sheet3!I30</f>
        <v>8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2.6020547657595032</v>
      </c>
      <c r="C13" s="31">
        <f>(sheet!J18-sheet!J15)/sheet!J35</f>
        <v>1.2818024457497983</v>
      </c>
      <c r="D13" s="31">
        <f>sheet!J12/sheet!J35</f>
        <v>0.85178065702114947</v>
      </c>
      <c r="E13" s="31">
        <f>Sheet2!J20/sheet!J35</f>
        <v>2.9805394459970795</v>
      </c>
      <c r="F13" s="31">
        <f>sheet!J18/sheet!J35</f>
        <v>2.6020547657595032</v>
      </c>
      <c r="G13" s="29"/>
      <c r="H13" s="32">
        <f>Sheet1!J33/sheet!J51</f>
        <v>0.1429980668530996</v>
      </c>
      <c r="I13" s="32">
        <f>Sheet1!J33/Sheet1!J12</f>
        <v>0.25387066226926469</v>
      </c>
      <c r="J13" s="32">
        <f>Sheet1!J12/sheet!J27</f>
        <v>0.43071423999430536</v>
      </c>
      <c r="K13" s="32">
        <f>Sheet1!J30/sheet!J27</f>
        <v>0.11771611516957377</v>
      </c>
      <c r="L13" s="32">
        <f>Sheet1!J38</f>
        <v>0.37</v>
      </c>
      <c r="M13" s="29"/>
      <c r="N13" s="32">
        <f>sheet!J40/sheet!J27</f>
        <v>0.23533435267704017</v>
      </c>
      <c r="O13" s="32">
        <f>sheet!J51/sheet!J27</f>
        <v>0.76466564732295994</v>
      </c>
      <c r="P13" s="32">
        <f>sheet!J40/sheet!J51</f>
        <v>0.30776111559467723</v>
      </c>
      <c r="Q13" s="31">
        <f>Sheet1!J24/Sheet1!J26</f>
        <v>-19.169021029731688</v>
      </c>
      <c r="R13" s="31">
        <f>ABS(Sheet2!J20/(Sheet1!J26+Sheet2!J30))</f>
        <v>1.9381500224511836</v>
      </c>
      <c r="S13" s="31">
        <f>sheet!J40/Sheet1!J43</f>
        <v>1.0098224446863959</v>
      </c>
      <c r="T13" s="31">
        <f>Sheet2!J20/sheet!J40</f>
        <v>0.77915479008795074</v>
      </c>
      <c r="V13" s="31">
        <f>ABS(Sheet1!J15/sheet!J15)</f>
        <v>2.0827116559647454</v>
      </c>
      <c r="W13" s="31" t="e">
        <f>Sheet1!J12/sheet!J14</f>
        <v>#DIV/0!</v>
      </c>
      <c r="X13" s="31">
        <f>Sheet1!J12/sheet!J27</f>
        <v>0.43071423999430536</v>
      </c>
      <c r="Y13" s="31">
        <f>Sheet1!J12/(sheet!J18-sheet!J35)</f>
        <v>4.3701633806098377</v>
      </c>
      <c r="AA13" s="17">
        <f>Sheet1!J43</f>
        <v>811.91600000000005</v>
      </c>
      <c r="AB13" s="17" t="str">
        <f>Sheet3!J17</f>
        <v>7.9x</v>
      </c>
      <c r="AC13" s="17" t="str">
        <f>Sheet3!J18</f>
        <v>14.8x</v>
      </c>
      <c r="AD13" s="17" t="str">
        <f>Sheet3!J20</f>
        <v>46.1x</v>
      </c>
      <c r="AE13" s="17" t="str">
        <f>Sheet3!J21</f>
        <v>2.0x</v>
      </c>
      <c r="AF13" s="17" t="str">
        <f>Sheet3!J22</f>
        <v>4.0x</v>
      </c>
      <c r="AG13" s="17" t="str">
        <f>Sheet3!J24</f>
        <v>39.2x</v>
      </c>
      <c r="AH13" s="17" t="str">
        <f>Sheet3!J25</f>
        <v>2.3x</v>
      </c>
      <c r="AI13" s="17">
        <f>Sheet3!J31</f>
        <v>5.194E-2</v>
      </c>
      <c r="AK13" s="17">
        <f>Sheet3!J29</f>
        <v>7.9</v>
      </c>
      <c r="AL13" s="17">
        <f>Sheet3!J30</f>
        <v>8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2.6659121500975194</v>
      </c>
      <c r="C14" s="34">
        <f>(sheet!K18-sheet!K15)/sheet!K35</f>
        <v>1.8338213883471144</v>
      </c>
      <c r="D14" s="34">
        <f>sheet!K12/sheet!K35</f>
        <v>1.6766777463395874</v>
      </c>
      <c r="E14" s="34">
        <f>Sheet2!K20/sheet!K35</f>
        <v>3.3228580062082793</v>
      </c>
      <c r="F14" s="34">
        <f>sheet!K18/sheet!K35</f>
        <v>2.6659121500975194</v>
      </c>
      <c r="G14" s="29"/>
      <c r="H14" s="35">
        <f>Sheet1!K33/sheet!K51</f>
        <v>0.23606156812749379</v>
      </c>
      <c r="I14" s="35">
        <f>Sheet1!K33/Sheet1!K12</f>
        <v>0.35108344008701964</v>
      </c>
      <c r="J14" s="35">
        <f>Sheet1!K12/sheet!K27</f>
        <v>0.53204243310167121</v>
      </c>
      <c r="K14" s="35">
        <f>Sheet1!K30/sheet!K27</f>
        <v>0.19998139473134319</v>
      </c>
      <c r="L14" s="35">
        <f>Sheet1!K38</f>
        <v>0.77</v>
      </c>
      <c r="M14" s="29"/>
      <c r="N14" s="35">
        <f>sheet!K40/sheet!K27</f>
        <v>0.20871792402599315</v>
      </c>
      <c r="O14" s="35">
        <f>sheet!K51/sheet!K27</f>
        <v>0.79128207597400679</v>
      </c>
      <c r="P14" s="35">
        <f>sheet!K40/sheet!K51</f>
        <v>0.26377183353872585</v>
      </c>
      <c r="Q14" s="34">
        <f>Sheet1!K24/Sheet1!K26</f>
        <v>-66.457877461706786</v>
      </c>
      <c r="R14" s="34">
        <f>ABS(Sheet2!K20/(Sheet1!K26+Sheet2!K30))</f>
        <v>1.9093665699055595</v>
      </c>
      <c r="S14" s="34">
        <f>sheet!K40/Sheet1!K43</f>
        <v>0.59634620496032464</v>
      </c>
      <c r="T14" s="34">
        <f>Sheet2!K20/sheet!K40</f>
        <v>1.3546031781582806</v>
      </c>
      <c r="U14" s="12"/>
      <c r="V14" s="34">
        <f>ABS(Sheet1!K15/sheet!K15)</f>
        <v>2.2228050946498255</v>
      </c>
      <c r="W14" s="34" t="e">
        <f>Sheet1!K12/sheet!K14</f>
        <v>#DIV/0!</v>
      </c>
      <c r="X14" s="34">
        <f>Sheet1!K12/sheet!K27</f>
        <v>0.53204243310167121</v>
      </c>
      <c r="Y14" s="34">
        <f>Sheet1!K12/(sheet!K18-sheet!K35)</f>
        <v>3.7534801349510754</v>
      </c>
      <c r="Z14" s="12"/>
      <c r="AA14" s="36" t="str">
        <f>Sheet1!K43</f>
        <v>1,497.402</v>
      </c>
      <c r="AB14" s="36" t="str">
        <f>Sheet3!K17</f>
        <v>5.4x</v>
      </c>
      <c r="AC14" s="36" t="str">
        <f>Sheet3!K18</f>
        <v>7.7x</v>
      </c>
      <c r="AD14" s="36" t="str">
        <f>Sheet3!K20</f>
        <v>9.7x</v>
      </c>
      <c r="AE14" s="36" t="str">
        <f>Sheet3!K21</f>
        <v>2.2x</v>
      </c>
      <c r="AF14" s="36" t="str">
        <f>Sheet3!K22</f>
        <v>3.4x</v>
      </c>
      <c r="AG14" s="36" t="str">
        <f>Sheet3!K24</f>
        <v>9.3x</v>
      </c>
      <c r="AH14" s="36" t="str">
        <f>Sheet3!K25</f>
        <v>2.4x</v>
      </c>
      <c r="AI14" s="36">
        <f>Sheet3!K31</f>
        <v>0.2036</v>
      </c>
      <c r="AK14" s="36">
        <f>Sheet3!K29</f>
        <v>10.1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4.5249482631821989</v>
      </c>
      <c r="C15" s="31">
        <f>(sheet!L18-sheet!L15)/sheet!L35</f>
        <v>3.3468880945458275</v>
      </c>
      <c r="D15" s="31">
        <f>sheet!L12/sheet!L35</f>
        <v>2.9110366176948466</v>
      </c>
      <c r="E15" s="31">
        <f>Sheet2!L20/sheet!L35</f>
        <v>3.1321315568933961</v>
      </c>
      <c r="F15" s="31">
        <f>sheet!L18/sheet!L35</f>
        <v>4.5249482631821989</v>
      </c>
      <c r="G15" s="29"/>
      <c r="H15" s="32">
        <f>Sheet1!L33/sheet!L51</f>
        <v>0.14186565007657007</v>
      </c>
      <c r="I15" s="32">
        <f>Sheet1!L33/Sheet1!L12</f>
        <v>0.23836672895250297</v>
      </c>
      <c r="J15" s="32">
        <f>Sheet1!L12/sheet!L27</f>
        <v>0.4948383008072636</v>
      </c>
      <c r="K15" s="32">
        <f>Sheet1!L30/sheet!L27</f>
        <v>0.12939821404541763</v>
      </c>
      <c r="L15" s="32">
        <f>Sheet1!L38</f>
        <v>0.5</v>
      </c>
      <c r="M15" s="29"/>
      <c r="N15" s="32">
        <f>sheet!L40/sheet!L27</f>
        <v>0.1685585125068782</v>
      </c>
      <c r="O15" s="32">
        <f>sheet!L51/sheet!L27</f>
        <v>0.83144148749312186</v>
      </c>
      <c r="P15" s="32">
        <f>sheet!L40/sheet!L51</f>
        <v>0.20273045673376097</v>
      </c>
      <c r="Q15" s="31">
        <f>Sheet1!L24/Sheet1!L26</f>
        <v>-83.406317300789667</v>
      </c>
      <c r="R15" s="31">
        <f>ABS(Sheet2!L20/(Sheet1!L26+Sheet2!L30))</f>
        <v>17.449176766521838</v>
      </c>
      <c r="S15" s="31">
        <f>sheet!L40/Sheet1!L43</f>
        <v>0.55216781222744593</v>
      </c>
      <c r="T15" s="31">
        <f>Sheet2!L20/sheet!L40</f>
        <v>1.2062799704905938</v>
      </c>
      <c r="V15" s="31">
        <f>ABS(Sheet1!L15/sheet!L15)</f>
        <v>2.2574274099883858</v>
      </c>
      <c r="W15" s="31" t="e">
        <f>Sheet1!L12/sheet!L14</f>
        <v>#DIV/0!</v>
      </c>
      <c r="X15" s="31">
        <f>Sheet1!L12/sheet!L27</f>
        <v>0.4948383008072636</v>
      </c>
      <c r="Y15" s="31">
        <f>Sheet1!L12/(sheet!L18-sheet!L35)</f>
        <v>2.1624782508702078</v>
      </c>
      <c r="AA15" s="17" t="str">
        <f>Sheet1!L43</f>
        <v>1,374.727</v>
      </c>
      <c r="AB15" s="17" t="str">
        <f>Sheet3!L17</f>
        <v>3.5x</v>
      </c>
      <c r="AC15" s="17" t="str">
        <f>Sheet3!L18</f>
        <v>5.0x</v>
      </c>
      <c r="AD15" s="17" t="str">
        <f>Sheet3!L20</f>
        <v>12.7x</v>
      </c>
      <c r="AE15" s="17" t="str">
        <f>Sheet3!L21</f>
        <v>1.3x</v>
      </c>
      <c r="AF15" s="17" t="str">
        <f>Sheet3!L22</f>
        <v>2.1x</v>
      </c>
      <c r="AG15" s="17" t="str">
        <f>Sheet3!L24</f>
        <v>9.2x</v>
      </c>
      <c r="AH15" s="17" t="str">
        <f>Sheet3!L25</f>
        <v>1.5x</v>
      </c>
      <c r="AI15" s="17">
        <f>Sheet3!L31</f>
        <v>0.20230000000000001</v>
      </c>
      <c r="AK15" s="17">
        <f>Sheet3!L29</f>
        <v>11.7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4.4310852850422382</v>
      </c>
      <c r="C16" s="34">
        <f>(sheet!M18-sheet!M15)/sheet!M35</f>
        <v>3.0098165056401438</v>
      </c>
      <c r="D16" s="34">
        <f>sheet!M12/sheet!M35</f>
        <v>2.7906760584753911</v>
      </c>
      <c r="E16" s="34">
        <f>Sheet2!M20/sheet!M35</f>
        <v>2.5503344883403312</v>
      </c>
      <c r="F16" s="34">
        <f>sheet!M18/sheet!M35</f>
        <v>4.4310852850422382</v>
      </c>
      <c r="G16" s="29"/>
      <c r="H16" s="35">
        <f>Sheet1!M33/sheet!M51</f>
        <v>8.1262800522262493E-2</v>
      </c>
      <c r="I16" s="35">
        <f>Sheet1!M33/Sheet1!M12</f>
        <v>0.14595070422535211</v>
      </c>
      <c r="J16" s="35">
        <f>Sheet1!M12/sheet!M27</f>
        <v>0.47065479850848835</v>
      </c>
      <c r="K16" s="35">
        <f>Sheet1!M30/sheet!M27</f>
        <v>7.7887847710918792E-2</v>
      </c>
      <c r="L16" s="35">
        <f>Sheet1!M38</f>
        <v>0.32</v>
      </c>
      <c r="M16" s="29"/>
      <c r="N16" s="35">
        <f>sheet!M40/sheet!M27</f>
        <v>0.15468846084781826</v>
      </c>
      <c r="O16" s="35">
        <f>sheet!M51/sheet!M27</f>
        <v>0.84531173978598395</v>
      </c>
      <c r="P16" s="35">
        <f>sheet!M40/sheet!M51</f>
        <v>0.18299575596451823</v>
      </c>
      <c r="Q16" s="34">
        <f>Sheet1!M24/Sheet1!M26</f>
        <v>471.96181698485844</v>
      </c>
      <c r="R16" s="34">
        <f>ABS(Sheet2!M20/(Sheet1!M26+Sheet2!M30))</f>
        <v>23.552729927007299</v>
      </c>
      <c r="S16" s="34">
        <f>sheet!M40/Sheet1!M43</f>
        <v>0.62103965879021972</v>
      </c>
      <c r="T16" s="34">
        <f>Sheet2!M20/sheet!M40</f>
        <v>1.0462802156682434</v>
      </c>
      <c r="U16" s="12"/>
      <c r="V16" s="34">
        <f>ABS(Sheet1!M15/sheet!M15)</f>
        <v>2.2422450745518328</v>
      </c>
      <c r="W16" s="34" t="e">
        <f>Sheet1!M12/sheet!M14</f>
        <v>#DIV/0!</v>
      </c>
      <c r="X16" s="34">
        <f>Sheet1!M12/sheet!M27</f>
        <v>0.47065479850848835</v>
      </c>
      <c r="Y16" s="34">
        <f>Sheet1!M12/(sheet!M18-sheet!M35)</f>
        <v>2.1615345915194983</v>
      </c>
      <c r="Z16" s="12"/>
      <c r="AA16" s="36" t="str">
        <f>Sheet1!M43</f>
        <v>1,241.465</v>
      </c>
      <c r="AB16" s="36" t="str">
        <f>Sheet3!M17</f>
        <v>4.1x</v>
      </c>
      <c r="AC16" s="36" t="str">
        <f>Sheet3!M18</f>
        <v>7.1x</v>
      </c>
      <c r="AD16" s="36" t="str">
        <f>Sheet3!M20</f>
        <v>11.4x</v>
      </c>
      <c r="AE16" s="36" t="str">
        <f>Sheet3!M21</f>
        <v>1.2x</v>
      </c>
      <c r="AF16" s="36" t="str">
        <f>Sheet3!M22</f>
        <v>2.1x</v>
      </c>
      <c r="AG16" s="36" t="str">
        <f>Sheet3!M24</f>
        <v>17.3x</v>
      </c>
      <c r="AH16" s="36" t="str">
        <f>Sheet3!M25</f>
        <v>1.5x</v>
      </c>
      <c r="AI16" s="36">
        <f>Sheet3!M31</f>
        <v>0.21659999999999999</v>
      </c>
      <c r="AK16" s="36">
        <f>Sheet3!M29</f>
        <v>11.9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2023-04-20T20:01:49Z</dcterms:created>
  <dcterms:modified xsi:type="dcterms:W3CDTF">2023-05-07T01:42:42Z</dcterms:modified>
  <cp:category/>
  <dc:identifier/>
  <cp:version/>
</cp:coreProperties>
</file>