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7" documentId="8_{AD91C025-D260-42CF-9CC9-32520E77BD96}" xr6:coauthVersionLast="47" xr6:coauthVersionMax="47" xr10:uidLastSave="{A2E2046D-6FF5-4E1A-8537-039D4282B60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<sst xmlns="http://schemas.openxmlformats.org/spreadsheetml/2006/main" count="621" uniqueCount="340">
  <si>
    <t>Capstone Mining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</si>
  <si>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</si>
  <si>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</si>
  <si>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</si>
  <si>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</si>
  <si>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</si>
  <si>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</si>
  <si>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</si>
  <si>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</si>
  <si>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</si>
  <si>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</si>
  <si>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</si>
  <si>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</si>
  <si>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</si>
  <si>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</si>
  <si>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</si>
  <si>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</si>
  <si>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</si>
  <si>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</si>
  <si>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</si>
  <si>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</si>
  <si>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</si>
  <si>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</si>
  <si>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</si>
  <si>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</si>
  <si>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</si>
  <si>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</si>
  <si>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</si>
  <si>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</si>
  <si>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</si>
  <si>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</si>
  <si>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</si>
  <si>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</si>
  <si>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</si>
  <si>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1,587.452</t>
  </si>
  <si>
    <t>1,699.176</t>
  </si>
  <si>
    <t>1,777.613</t>
  </si>
  <si>
    <t>1,438.094</t>
  </si>
  <si>
    <t>1,374.429</t>
  </si>
  <si>
    <t>1,478.518</t>
  </si>
  <si>
    <t>1,470.104</t>
  </si>
  <si>
    <t>1,460.463</t>
  </si>
  <si>
    <t>1,657.634</t>
  </si>
  <si>
    <t>6,372.11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</si>
  <si>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</si>
  <si>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</si>
  <si>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</si>
  <si>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</si>
  <si>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</si>
  <si>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</si>
  <si>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</si>
  <si>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2,023.166</t>
  </si>
  <si>
    <t>2,139.534</t>
  </si>
  <si>
    <t>2,173.777</t>
  </si>
  <si>
    <t>1,873.173</t>
  </si>
  <si>
    <t>1,760.674</t>
  </si>
  <si>
    <t>1,823.78</t>
  </si>
  <si>
    <t>1,728.784</t>
  </si>
  <si>
    <t>1,770.679</t>
  </si>
  <si>
    <t>2,185.06</t>
  </si>
  <si>
    <t>7,285.48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</si>
  <si>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</si>
  <si>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</si>
  <si>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</si>
  <si>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</si>
  <si>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</si>
  <si>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</si>
  <si>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</si>
  <si>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</si>
  <si>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</si>
  <si>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</si>
  <si>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1,433.124</t>
  </si>
  <si>
    <t>Total Liabilities</t>
  </si>
  <si>
    <t>2,980.114</t>
  </si>
  <si>
    <t>Common Stock</t>
  </si>
  <si>
    <t>1,144.968</t>
  </si>
  <si>
    <t>1,109.775</t>
  </si>
  <si>
    <t>1,052.806</t>
  </si>
  <si>
    <t>1,144.332</t>
  </si>
  <si>
    <t>1,088.814</t>
  </si>
  <si>
    <t>1,072.382</t>
  </si>
  <si>
    <t>1,074.103</t>
  </si>
  <si>
    <t>3,313.626</t>
  </si>
  <si>
    <t>Additional Paid In Capital</t>
  </si>
  <si>
    <t>Retained Earnings</t>
  </si>
  <si>
    <t>Treasury Stock</t>
  </si>
  <si>
    <t>Other Common Equity Adj</t>
  </si>
  <si>
    <t>Common Equity</t>
  </si>
  <si>
    <t>1,158.762</t>
  </si>
  <si>
    <t>1,227.054</t>
  </si>
  <si>
    <t>1,165.788</t>
  </si>
  <si>
    <t>1,012.691</t>
  </si>
  <si>
    <t>1,285.302</t>
  </si>
  <si>
    <t>3,725.01</t>
  </si>
  <si>
    <t>Total Preferred Equity</t>
  </si>
  <si>
    <t>Minority Interest, Total</t>
  </si>
  <si>
    <t>Other Equity</t>
  </si>
  <si>
    <t>Total Equity</t>
  </si>
  <si>
    <t>1,391.333</t>
  </si>
  <si>
    <t>1,479.13</t>
  </si>
  <si>
    <t>1,400.019</t>
  </si>
  <si>
    <t>1,099.285</t>
  </si>
  <si>
    <t>1,116.378</t>
  </si>
  <si>
    <t>1,163.442</t>
  </si>
  <si>
    <t>1,131.489</t>
  </si>
  <si>
    <t>1,131.394</t>
  </si>
  <si>
    <t>4,305.366</t>
  </si>
  <si>
    <t>Total Liabilities And Equity</t>
  </si>
  <si>
    <t>Cash And Short Term Investments</t>
  </si>
  <si>
    <t>Total Debt</t>
  </si>
  <si>
    <t>1,033.026</t>
  </si>
  <si>
    <t>Income Statement</t>
  </si>
  <si>
    <t>Revenue</t>
  </si>
  <si>
    <t>1,005.009</t>
  </si>
  <si>
    <t>1,754.752</t>
  </si>
  <si>
    <t>Revenue Growth (YoY)</t>
  </si>
  <si>
    <t>8.7%</t>
  </si>
  <si>
    <t>97.6%</t>
  </si>
  <si>
    <t>-35.9%</t>
  </si>
  <si>
    <t>25.9%</t>
  </si>
  <si>
    <t>-18.7%</t>
  </si>
  <si>
    <t>-3.4%</t>
  </si>
  <si>
    <t>0.7%</t>
  </si>
  <si>
    <t>8.4%</t>
  </si>
  <si>
    <t>75.2%</t>
  </si>
  <si>
    <t>63.1%</t>
  </si>
  <si>
    <t>Cost of Revenues</t>
  </si>
  <si>
    <t>-1,236.477</t>
  </si>
  <si>
    <t>Gross Profit</t>
  </si>
  <si>
    <t>Gross Profit Margin</t>
  </si>
  <si>
    <t>36.6%</t>
  </si>
  <si>
    <t>37.1%</t>
  </si>
  <si>
    <t>19.5%</t>
  </si>
  <si>
    <t>36.1%</t>
  </si>
  <si>
    <t>37.4%</t>
  </si>
  <si>
    <t>34.7%</t>
  </si>
  <si>
    <t>29.1%</t>
  </si>
  <si>
    <t>35.8%</t>
  </si>
  <si>
    <t>56.9%</t>
  </si>
  <si>
    <t>29.5%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</si>
  <si>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</si>
  <si>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</si>
  <si>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</si>
  <si>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</si>
  <si>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</si>
  <si>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</si>
  <si>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</si>
  <si>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</si>
  <si>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</si>
  <si>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</si>
  <si>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</si>
  <si>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</si>
  <si>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</si>
  <si>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</si>
  <si>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</si>
  <si>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</si>
  <si>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</si>
  <si>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</si>
  <si>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</si>
  <si>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</si>
  <si>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</si>
  <si>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</si>
  <si>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</si>
  <si>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</si>
  <si>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</si>
  <si>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</si>
  <si>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</si>
  <si>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</si>
  <si>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</si>
  <si>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</si>
  <si>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</si>
  <si>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</si>
  <si>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</si>
  <si>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</si>
  <si>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</si>
  <si>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</si>
  <si>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</si>
  <si>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</si>
  <si>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</si>
  <si>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</si>
  <si>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</si>
  <si>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</si>
  <si>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</si>
  <si>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</si>
  <si>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</si>
  <si>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</si>
  <si>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</si>
  <si>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</si>
  <si>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</si>
  <si>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</si>
  <si>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</si>
  <si>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</si>
  <si>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</si>
  <si>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1,139.35</t>
  </si>
  <si>
    <t>2,306.557</t>
  </si>
  <si>
    <t>3,411.071</t>
  </si>
  <si>
    <t>Total Enterprise Value (TEV)</t>
  </si>
  <si>
    <t>1,153.733</t>
  </si>
  <si>
    <t>1,332.742</t>
  </si>
  <si>
    <t>2,058.349</t>
  </si>
  <si>
    <t>4,582.027</t>
  </si>
  <si>
    <t>Enterprise Value (EV)</t>
  </si>
  <si>
    <t>6,123.696</t>
  </si>
  <si>
    <t>EV/EBITDA</t>
  </si>
  <si>
    <t>9.8x</t>
  </si>
  <si>
    <t>7.1x</t>
  </si>
  <si>
    <t>5.9x</t>
  </si>
  <si>
    <t>6.9x</t>
  </si>
  <si>
    <t>9.7x</t>
  </si>
  <si>
    <t>2.7x</t>
  </si>
  <si>
    <t>5.3x</t>
  </si>
  <si>
    <t>14.4x</t>
  </si>
  <si>
    <t>4.3x</t>
  </si>
  <si>
    <t>13.1x</t>
  </si>
  <si>
    <t>EV / EBIT</t>
  </si>
  <si>
    <t>22.0x</t>
  </si>
  <si>
    <t>21.1x</t>
  </si>
  <si>
    <t>-2.1x</t>
  </si>
  <si>
    <t>835.4x</t>
  </si>
  <si>
    <t>-4.8x</t>
  </si>
  <si>
    <t>5.8x</t>
  </si>
  <si>
    <t>16.9x</t>
  </si>
  <si>
    <t>4,987.7x</t>
  </si>
  <si>
    <t>5.0x</t>
  </si>
  <si>
    <t>20.2x</t>
  </si>
  <si>
    <t>EV / LTM EBITDA - CAPEX</t>
  </si>
  <si>
    <t>-18.7x</t>
  </si>
  <si>
    <t>32.9x</t>
  </si>
  <si>
    <t>-12.8x</t>
  </si>
  <si>
    <t>56.6x</t>
  </si>
  <si>
    <t>158.6x</t>
  </si>
  <si>
    <t>-114.1x</t>
  </si>
  <si>
    <t>-56.4x</t>
  </si>
  <si>
    <t>6.4x</t>
  </si>
  <si>
    <t>-19.0x</t>
  </si>
  <si>
    <t>EV / Free Cash Flow</t>
  </si>
  <si>
    <t>-37.7x</t>
  </si>
  <si>
    <t>-42.7x</t>
  </si>
  <si>
    <t>20.3x</t>
  </si>
  <si>
    <t>61.3x</t>
  </si>
  <si>
    <t>15.3x</t>
  </si>
  <si>
    <t>18.1x</t>
  </si>
  <si>
    <t>9.9x</t>
  </si>
  <si>
    <t>-184.5x</t>
  </si>
  <si>
    <t>5.7x</t>
  </si>
  <si>
    <t>-10.6x</t>
  </si>
  <si>
    <t>EV / Invested Capital</t>
  </si>
  <si>
    <t>0.6x</t>
  </si>
  <si>
    <t>0.4x</t>
  </si>
  <si>
    <t>0.7x</t>
  </si>
  <si>
    <t>0.5x</t>
  </si>
  <si>
    <t>1.0x</t>
  </si>
  <si>
    <t>1.6x</t>
  </si>
  <si>
    <t>1.1x</t>
  </si>
  <si>
    <t>EV / Revenue</t>
  </si>
  <si>
    <t>3.2x</t>
  </si>
  <si>
    <t>1.5x</t>
  </si>
  <si>
    <t>1.3x</t>
  </si>
  <si>
    <t>2.5x</t>
  </si>
  <si>
    <t>2.2x</t>
  </si>
  <si>
    <t>3.5x</t>
  </si>
  <si>
    <t>P/E Ratio</t>
  </si>
  <si>
    <t>35.2x</t>
  </si>
  <si>
    <t>-63.5x</t>
  </si>
  <si>
    <t>-0.6x</t>
  </si>
  <si>
    <t>-10.7x</t>
  </si>
  <si>
    <t>-3.9x</t>
  </si>
  <si>
    <t>2.9x</t>
  </si>
  <si>
    <t>-13.4x</t>
  </si>
  <si>
    <t>-461.3x</t>
  </si>
  <si>
    <t>8.6x</t>
  </si>
  <si>
    <t>28.8x</t>
  </si>
  <si>
    <t>Price/Book</t>
  </si>
  <si>
    <t>0.1x</t>
  </si>
  <si>
    <t>0.2x</t>
  </si>
  <si>
    <t>0.3x</t>
  </si>
  <si>
    <t>1.9x</t>
  </si>
  <si>
    <t>Price / Operating Cash Flow</t>
  </si>
  <si>
    <t>9.5x</t>
  </si>
  <si>
    <t>3.3x</t>
  </si>
  <si>
    <t>4.0x</t>
  </si>
  <si>
    <t>4.5x</t>
  </si>
  <si>
    <t>3.8x</t>
  </si>
  <si>
    <t>7.4x</t>
  </si>
  <si>
    <t>40.3x</t>
  </si>
  <si>
    <t>Price / LTM Sales</t>
  </si>
  <si>
    <t>0.8x</t>
  </si>
  <si>
    <t>1.8x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</si>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</sst>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90AF132-06CD-6F5A-4249-AA8D8CCC6A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110.48099999999999</v>
      </c>
      <c r="E12" s="3">
        <v>173.83199999999999</v>
      </c>
      <c r="F12" s="3">
        <v>140.94399999999999</v>
      </c>
      <c r="G12" s="3">
        <v>175.042</v>
      </c>
      <c r="H12" s="3">
        <v>146.08699999999999</v>
      </c>
      <c r="I12" s="3">
        <v>41.048000000000002</v>
      </c>
      <c r="J12" s="3">
        <v>51.86</v>
      </c>
      <c r="K12" s="3">
        <v>71.994</v>
      </c>
      <c r="L12" s="3">
        <v>331.42599999999999</v>
      </c>
      <c r="M12" s="3">
        <v>230.58699999999999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>
        <v>49.027000000000001</v>
      </c>
      <c r="J13" s="3">
        <v>5.907</v>
      </c>
      <c r="K13" s="3">
        <v>4.3579999999999997</v>
      </c>
      <c r="L13" s="3">
        <v>2.8570000000000002</v>
      </c>
      <c r="M13" s="3">
        <v>8.1950000000000003</v>
      </c>
    </row>
    <row r="14" spans="3:13" ht="12.75" x14ac:dyDescent="0.2">
      <c r="C14" s="3" t="s">
        <v>28</v>
      </c>
      <c r="D14" s="3">
        <v>11.983000000000001</v>
      </c>
      <c r="E14" s="3">
        <v>11.048999999999999</v>
      </c>
      <c r="F14" s="3">
        <v>8.2789999999999999</v>
      </c>
      <c r="G14" s="3">
        <v>35.667999999999999</v>
      </c>
      <c r="H14" s="3">
        <v>16.167000000000002</v>
      </c>
      <c r="I14" s="3">
        <v>11.634</v>
      </c>
      <c r="J14" s="3">
        <v>26.323</v>
      </c>
      <c r="K14" s="3">
        <v>23.591999999999999</v>
      </c>
      <c r="L14" s="3">
        <v>31.216000000000001</v>
      </c>
      <c r="M14" s="3">
        <v>194.33799999999999</v>
      </c>
    </row>
    <row r="15" spans="3:13" ht="12.75" x14ac:dyDescent="0.2">
      <c r="C15" s="3" t="s">
        <v>29</v>
      </c>
      <c r="D15" s="3">
        <v>151.63</v>
      </c>
      <c r="E15" s="3">
        <v>100.925</v>
      </c>
      <c r="F15" s="3">
        <v>120.881</v>
      </c>
      <c r="G15" s="3">
        <v>103.726</v>
      </c>
      <c r="H15" s="3">
        <v>112.422</v>
      </c>
      <c r="I15" s="3">
        <v>90.781999999999996</v>
      </c>
      <c r="J15" s="3">
        <v>62.182000000000002</v>
      </c>
      <c r="K15" s="3">
        <v>74.102999999999994</v>
      </c>
      <c r="L15" s="3">
        <v>79.444000000000003</v>
      </c>
      <c r="M15" s="3">
        <v>194.28800000000001</v>
      </c>
    </row>
    <row r="16" spans="3:13" ht="12.75" x14ac:dyDescent="0.2">
      <c r="C16" s="3" t="s">
        <v>30</v>
      </c>
      <c r="D16" s="3">
        <v>4.5830000000000002</v>
      </c>
      <c r="E16" s="3">
        <v>6.6680000000000001</v>
      </c>
      <c r="F16" s="3">
        <v>4.992</v>
      </c>
      <c r="G16" s="3">
        <v>3.2</v>
      </c>
      <c r="H16" s="3">
        <v>5.0999999999999996</v>
      </c>
      <c r="I16" s="3">
        <v>3.1909999999999998</v>
      </c>
      <c r="J16" s="3">
        <v>2.992</v>
      </c>
      <c r="K16" s="3">
        <v>6.2919999999999998</v>
      </c>
      <c r="L16" s="3">
        <v>6.8920000000000003</v>
      </c>
      <c r="M16" s="3">
        <v>51.35</v>
      </c>
    </row>
    <row r="17" spans="3:13" ht="12.75" x14ac:dyDescent="0.2">
      <c r="C17" s="3" t="s">
        <v>31</v>
      </c>
      <c r="D17" s="3">
        <v>20.891999999999999</v>
      </c>
      <c r="E17" s="3">
        <v>18.440999999999999</v>
      </c>
      <c r="F17" s="3">
        <v>40.514000000000003</v>
      </c>
      <c r="G17" s="3">
        <v>29.170999999999999</v>
      </c>
      <c r="H17" s="3">
        <v>33.567999999999998</v>
      </c>
      <c r="I17" s="3">
        <v>87.001999999999995</v>
      </c>
      <c r="J17" s="3">
        <v>10.945</v>
      </c>
      <c r="K17" s="3">
        <v>20.539000000000001</v>
      </c>
      <c r="L17" s="3">
        <v>5.4960000000000004</v>
      </c>
      <c r="M17" s="3">
        <v>95.96</v>
      </c>
    </row>
    <row r="18" spans="3:13" ht="12.75" x14ac:dyDescent="0.2">
      <c r="C18" s="3" t="s">
        <v>32</v>
      </c>
      <c r="D18" s="3">
        <v>299.57</v>
      </c>
      <c r="E18" s="3">
        <v>310.91500000000002</v>
      </c>
      <c r="F18" s="3">
        <v>315.61099999999999</v>
      </c>
      <c r="G18" s="3">
        <v>346.80700000000002</v>
      </c>
      <c r="H18" s="3">
        <v>313.34500000000003</v>
      </c>
      <c r="I18" s="3">
        <v>282.685</v>
      </c>
      <c r="J18" s="3">
        <v>160.209</v>
      </c>
      <c r="K18" s="3">
        <v>200.87799999999999</v>
      </c>
      <c r="L18" s="3">
        <v>457.33</v>
      </c>
      <c r="M18" s="3">
        <v>774.71799999999996</v>
      </c>
    </row>
    <row r="19" spans="3:13" ht="12.75" x14ac:dyDescent="0.2"/>
    <row r="20" spans="3:13" ht="12.75" x14ac:dyDescent="0.2">
      <c r="C20" s="3" t="s">
        <v>33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46</v>
      </c>
      <c r="D23" s="3">
        <v>11.071999999999999</v>
      </c>
      <c r="E23" s="3">
        <v>11.728999999999999</v>
      </c>
      <c r="F23" s="3">
        <v>4.4790000000000001</v>
      </c>
      <c r="G23" s="3">
        <v>10.576000000000001</v>
      </c>
      <c r="H23" s="3">
        <v>4.2569999999999997</v>
      </c>
      <c r="I23" s="3">
        <v>2.3180000000000001</v>
      </c>
      <c r="J23" s="3">
        <v>2.1800000000000002</v>
      </c>
      <c r="K23" s="3">
        <v>3.6339999999999999</v>
      </c>
      <c r="L23" s="3">
        <v>7.6870000000000003</v>
      </c>
      <c r="M23" s="3">
        <v>40.902999999999999</v>
      </c>
    </row>
    <row r="24" spans="3:13" ht="12.75" x14ac:dyDescent="0.2">
      <c r="C24" s="3" t="s">
        <v>47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49</v>
      </c>
      <c r="D26" s="3">
        <v>125.07299999999999</v>
      </c>
      <c r="E26" s="3">
        <v>117.714</v>
      </c>
      <c r="F26" s="3">
        <v>76.073999999999998</v>
      </c>
      <c r="G26" s="3">
        <v>77.695999999999998</v>
      </c>
      <c r="H26" s="3">
        <v>68.644000000000005</v>
      </c>
      <c r="I26" s="3">
        <v>60.26</v>
      </c>
      <c r="J26" s="3">
        <v>96.290999999999997</v>
      </c>
      <c r="K26" s="3">
        <v>105.70399999999999</v>
      </c>
      <c r="L26" s="3">
        <v>62.408000000000001</v>
      </c>
      <c r="M26" s="3">
        <v>97.75</v>
      </c>
    </row>
    <row r="27" spans="3:13" ht="12.75" x14ac:dyDescent="0.2">
      <c r="C27" s="3" t="s">
        <v>50</v>
      </c>
      <c r="D27" s="3" t="s">
        <v>51</v>
      </c>
      <c r="E27" s="3" t="s">
        <v>52</v>
      </c>
      <c r="F27" s="3" t="s">
        <v>53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3">
        <v>78.457999999999998</v>
      </c>
      <c r="E29" s="3">
        <v>82.448999999999998</v>
      </c>
      <c r="F29" s="3">
        <v>85.891000000000005</v>
      </c>
      <c r="G29" s="3">
        <v>71.899000000000001</v>
      </c>
      <c r="H29" s="3">
        <v>67.765000000000001</v>
      </c>
      <c r="I29" s="3">
        <v>68.22</v>
      </c>
      <c r="J29" s="3">
        <v>68.162000000000006</v>
      </c>
      <c r="K29" s="3">
        <v>95.260999999999996</v>
      </c>
      <c r="L29" s="3">
        <v>123.145</v>
      </c>
      <c r="M29" s="3">
        <v>385.75799999999998</v>
      </c>
    </row>
    <row r="30" spans="3:13" ht="12.75" x14ac:dyDescent="0.2">
      <c r="C30" s="3" t="s">
        <v>62</v>
      </c>
      <c r="D30" s="3" t="s">
        <v>27</v>
      </c>
      <c r="E30" s="3">
        <v>1.121</v>
      </c>
      <c r="F30" s="3">
        <v>0.38300000000000001</v>
      </c>
      <c r="G30" s="3">
        <v>1.2130000000000001</v>
      </c>
      <c r="H30" s="3">
        <v>3.1139999999999999</v>
      </c>
      <c r="I30" s="3">
        <v>4.5860000000000003</v>
      </c>
      <c r="J30" s="3">
        <v>1.1339999999999999</v>
      </c>
      <c r="K30" s="3">
        <v>10.545999999999999</v>
      </c>
      <c r="L30" s="3">
        <v>63.404000000000003</v>
      </c>
      <c r="M30" s="3">
        <v>41.290999999999997</v>
      </c>
    </row>
    <row r="31" spans="3:13" ht="12.75" x14ac:dyDescent="0.2">
      <c r="C31" s="3" t="s">
        <v>63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64</v>
      </c>
      <c r="D32" s="3">
        <v>70.823999999999998</v>
      </c>
      <c r="E32" s="3">
        <v>102.94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65</v>
      </c>
      <c r="D33" s="3">
        <v>1.0940000000000001</v>
      </c>
      <c r="E33" s="3" t="s">
        <v>27</v>
      </c>
      <c r="F33" s="3">
        <v>0.67400000000000004</v>
      </c>
      <c r="G33" s="3">
        <v>0.129</v>
      </c>
      <c r="H33" s="3" t="s">
        <v>27</v>
      </c>
      <c r="I33" s="3" t="s">
        <v>27</v>
      </c>
      <c r="J33" s="3">
        <v>0.999</v>
      </c>
      <c r="K33" s="3">
        <v>2.0310000000000001</v>
      </c>
      <c r="L33" s="3">
        <v>4.3120000000000003</v>
      </c>
      <c r="M33" s="3">
        <v>39.167000000000002</v>
      </c>
    </row>
    <row r="34" spans="3:13" ht="12.75" x14ac:dyDescent="0.2">
      <c r="C34" s="3" t="s">
        <v>66</v>
      </c>
      <c r="D34" s="3">
        <v>0.57999999999999996</v>
      </c>
      <c r="E34" s="3">
        <v>1.069</v>
      </c>
      <c r="F34" s="3">
        <v>3.399</v>
      </c>
      <c r="G34" s="3">
        <v>43.814</v>
      </c>
      <c r="H34" s="3">
        <v>4.3129999999999997</v>
      </c>
      <c r="I34" s="3">
        <v>68.144999999999996</v>
      </c>
      <c r="J34" s="3">
        <v>1.6319999999999999</v>
      </c>
      <c r="K34" s="3">
        <v>11.603999999999999</v>
      </c>
      <c r="L34" s="3">
        <v>100.268</v>
      </c>
      <c r="M34" s="3">
        <v>86.915000000000006</v>
      </c>
    </row>
    <row r="35" spans="3:13" ht="12.75" x14ac:dyDescent="0.2">
      <c r="C35" s="3" t="s">
        <v>67</v>
      </c>
      <c r="D35" s="3">
        <v>150.95699999999999</v>
      </c>
      <c r="E35" s="3">
        <v>187.578</v>
      </c>
      <c r="F35" s="3">
        <v>90.346999999999994</v>
      </c>
      <c r="G35" s="3">
        <v>117.054</v>
      </c>
      <c r="H35" s="3">
        <v>75.192999999999998</v>
      </c>
      <c r="I35" s="3">
        <v>140.952</v>
      </c>
      <c r="J35" s="3">
        <v>71.926000000000002</v>
      </c>
      <c r="K35" s="3">
        <v>119.44199999999999</v>
      </c>
      <c r="L35" s="3">
        <v>291.12900000000002</v>
      </c>
      <c r="M35" s="3">
        <v>553.13199999999995</v>
      </c>
    </row>
    <row r="36" spans="3:13" ht="12.75" x14ac:dyDescent="0.2"/>
    <row r="37" spans="3:13" ht="12.75" x14ac:dyDescent="0.2">
      <c r="C37" s="3" t="s">
        <v>68</v>
      </c>
      <c r="D37" s="3">
        <v>257.12400000000002</v>
      </c>
      <c r="E37" s="3">
        <v>213.655</v>
      </c>
      <c r="F37" s="3">
        <v>475.767</v>
      </c>
      <c r="G37" s="3">
        <v>436.26100000000002</v>
      </c>
      <c r="H37" s="3">
        <v>340.33</v>
      </c>
      <c r="I37" s="3">
        <v>296.16199999999998</v>
      </c>
      <c r="J37" s="3">
        <v>268.90800000000002</v>
      </c>
      <c r="K37" s="3">
        <v>233.624</v>
      </c>
      <c r="L37" s="3" t="s">
        <v>27</v>
      </c>
      <c r="M37" s="3">
        <v>892.35500000000002</v>
      </c>
    </row>
    <row r="38" spans="3:13" ht="12.75" x14ac:dyDescent="0.2">
      <c r="C38" s="3" t="s">
        <v>69</v>
      </c>
      <c r="D38" s="3">
        <v>1.921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6.7130000000000001</v>
      </c>
      <c r="K38" s="3">
        <v>10.57</v>
      </c>
      <c r="L38" s="3">
        <v>15.972</v>
      </c>
      <c r="M38" s="3">
        <v>101.504</v>
      </c>
    </row>
    <row r="39" spans="3:13" ht="12.75" x14ac:dyDescent="0.2">
      <c r="C39" s="3" t="s">
        <v>70</v>
      </c>
      <c r="D39" s="3">
        <v>221.83099999999999</v>
      </c>
      <c r="E39" s="3">
        <v>259.17099999999999</v>
      </c>
      <c r="F39" s="3">
        <v>207.64500000000001</v>
      </c>
      <c r="G39" s="3">
        <v>220.57400000000001</v>
      </c>
      <c r="H39" s="3">
        <v>228.773</v>
      </c>
      <c r="I39" s="3">
        <v>223.22300000000001</v>
      </c>
      <c r="J39" s="3">
        <v>249.74799999999999</v>
      </c>
      <c r="K39" s="3">
        <v>275.649</v>
      </c>
      <c r="L39" s="3">
        <v>592.65599999999995</v>
      </c>
      <c r="M39" s="3" t="s">
        <v>71</v>
      </c>
    </row>
    <row r="40" spans="3:13" ht="12.75" x14ac:dyDescent="0.2">
      <c r="C40" s="3" t="s">
        <v>72</v>
      </c>
      <c r="D40" s="3">
        <v>631.83299999999997</v>
      </c>
      <c r="E40" s="3">
        <v>660.404</v>
      </c>
      <c r="F40" s="3">
        <v>773.75900000000001</v>
      </c>
      <c r="G40" s="3">
        <v>773.88900000000001</v>
      </c>
      <c r="H40" s="3">
        <v>644.29600000000005</v>
      </c>
      <c r="I40" s="3">
        <v>660.33799999999997</v>
      </c>
      <c r="J40" s="3">
        <v>597.29499999999996</v>
      </c>
      <c r="K40" s="3">
        <v>639.28499999999997</v>
      </c>
      <c r="L40" s="3">
        <v>899.75699999999995</v>
      </c>
      <c r="M40" s="3" t="s">
        <v>73</v>
      </c>
    </row>
    <row r="41" spans="3:13" ht="12.75" x14ac:dyDescent="0.2"/>
    <row r="42" spans="3:13" ht="12.75" x14ac:dyDescent="0.2">
      <c r="C42" s="3" t="s">
        <v>74</v>
      </c>
      <c r="D42" s="3">
        <v>869.56200000000001</v>
      </c>
      <c r="E42" s="3">
        <v>955.48</v>
      </c>
      <c r="F42" s="3" t="s">
        <v>75</v>
      </c>
      <c r="G42" s="3" t="s">
        <v>76</v>
      </c>
      <c r="H42" s="3" t="s">
        <v>77</v>
      </c>
      <c r="I42" s="3" t="s">
        <v>78</v>
      </c>
      <c r="J42" s="3" t="s">
        <v>79</v>
      </c>
      <c r="K42" s="3" t="s">
        <v>80</v>
      </c>
      <c r="L42" s="3" t="s">
        <v>81</v>
      </c>
      <c r="M42" s="3" t="s">
        <v>82</v>
      </c>
    </row>
    <row r="43" spans="3:13" ht="12.75" x14ac:dyDescent="0.2">
      <c r="C43" s="3" t="s">
        <v>83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84</v>
      </c>
      <c r="D44" s="3">
        <v>260.77100000000002</v>
      </c>
      <c r="E44" s="3">
        <v>259.78100000000001</v>
      </c>
      <c r="F44" s="3">
        <v>30.061</v>
      </c>
      <c r="G44" s="3">
        <v>-158.95500000000001</v>
      </c>
      <c r="H44" s="3">
        <v>-79.216999999999999</v>
      </c>
      <c r="I44" s="3">
        <v>-126.80800000000001</v>
      </c>
      <c r="J44" s="3">
        <v>-142.58199999999999</v>
      </c>
      <c r="K44" s="3">
        <v>-124.07899999999999</v>
      </c>
      <c r="L44" s="3">
        <v>161.87200000000001</v>
      </c>
      <c r="M44" s="3">
        <v>355.428</v>
      </c>
    </row>
    <row r="45" spans="3:13" ht="12.75" x14ac:dyDescent="0.2">
      <c r="C45" s="3" t="s">
        <v>85</v>
      </c>
      <c r="D45" s="3" t="s">
        <v>27</v>
      </c>
      <c r="E45" s="3">
        <v>-0.30299999999999999</v>
      </c>
      <c r="F45" s="3">
        <v>-0.63400000000000001</v>
      </c>
      <c r="G45" s="3">
        <v>-2.798</v>
      </c>
      <c r="H45" s="3">
        <v>-8.8849999999999998</v>
      </c>
      <c r="I45" s="3">
        <v>-14.612</v>
      </c>
      <c r="J45" s="3">
        <v>-9.4849999999999994</v>
      </c>
      <c r="K45" s="3">
        <v>-8.4440000000000008</v>
      </c>
      <c r="L45" s="3">
        <v>-6.492</v>
      </c>
      <c r="M45" s="3">
        <v>-3.3849999999999998</v>
      </c>
    </row>
    <row r="46" spans="3:13" ht="12.75" x14ac:dyDescent="0.2">
      <c r="C46" s="3" t="s">
        <v>86</v>
      </c>
      <c r="D46" s="3">
        <v>28.428999999999998</v>
      </c>
      <c r="E46" s="3">
        <v>12.097</v>
      </c>
      <c r="F46" s="3">
        <v>-8.6069999999999993</v>
      </c>
      <c r="G46" s="3">
        <v>1.5469999999999999</v>
      </c>
      <c r="H46" s="3">
        <v>11.689</v>
      </c>
      <c r="I46" s="3">
        <v>9.7789999999999999</v>
      </c>
      <c r="J46" s="3">
        <v>51.537999999999997</v>
      </c>
      <c r="K46" s="3">
        <v>51.43</v>
      </c>
      <c r="L46" s="3">
        <v>55.819000000000003</v>
      </c>
      <c r="M46" s="3">
        <v>59.341000000000001</v>
      </c>
    </row>
    <row r="47" spans="3:13" ht="12.75" x14ac:dyDescent="0.2">
      <c r="C47" s="3" t="s">
        <v>87</v>
      </c>
      <c r="D47" s="3" t="s">
        <v>88</v>
      </c>
      <c r="E47" s="3" t="s">
        <v>89</v>
      </c>
      <c r="F47" s="3" t="s">
        <v>90</v>
      </c>
      <c r="G47" s="3">
        <v>949.56799999999998</v>
      </c>
      <c r="H47" s="3">
        <v>976.39400000000001</v>
      </c>
      <c r="I47" s="3" t="s">
        <v>91</v>
      </c>
      <c r="J47" s="3">
        <v>988.28499999999997</v>
      </c>
      <c r="K47" s="3">
        <v>991.28899999999999</v>
      </c>
      <c r="L47" s="3" t="s">
        <v>92</v>
      </c>
      <c r="M47" s="3" t="s">
        <v>93</v>
      </c>
    </row>
    <row r="48" spans="3:13" ht="12.75" x14ac:dyDescent="0.2">
      <c r="C48" s="3" t="s">
        <v>94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95</v>
      </c>
      <c r="D49" s="3">
        <v>232.571</v>
      </c>
      <c r="E49" s="3">
        <v>252.07599999999999</v>
      </c>
      <c r="F49" s="3">
        <v>234.23</v>
      </c>
      <c r="G49" s="3">
        <v>149.71600000000001</v>
      </c>
      <c r="H49" s="3">
        <v>139.98400000000001</v>
      </c>
      <c r="I49" s="3">
        <v>150.751</v>
      </c>
      <c r="J49" s="3">
        <v>143.20400000000001</v>
      </c>
      <c r="K49" s="3">
        <v>140.10499999999999</v>
      </c>
      <c r="L49" s="3" t="s">
        <v>27</v>
      </c>
      <c r="M49" s="3">
        <v>580.35599999999999</v>
      </c>
    </row>
    <row r="50" spans="3:13" ht="12.75" x14ac:dyDescent="0.2">
      <c r="C50" s="3" t="s">
        <v>96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97</v>
      </c>
      <c r="D51" s="3" t="s">
        <v>98</v>
      </c>
      <c r="E51" s="3" t="s">
        <v>99</v>
      </c>
      <c r="F51" s="3" t="s">
        <v>100</v>
      </c>
      <c r="G51" s="3" t="s">
        <v>101</v>
      </c>
      <c r="H51" s="3" t="s">
        <v>102</v>
      </c>
      <c r="I51" s="3" t="s">
        <v>103</v>
      </c>
      <c r="J51" s="3" t="s">
        <v>104</v>
      </c>
      <c r="K51" s="3" t="s">
        <v>105</v>
      </c>
      <c r="L51" s="3" t="s">
        <v>92</v>
      </c>
      <c r="M51" s="3" t="s">
        <v>106</v>
      </c>
    </row>
    <row r="52" spans="3:13" ht="12.75" x14ac:dyDescent="0.2"/>
    <row r="53" spans="3:13" ht="12.75" x14ac:dyDescent="0.2">
      <c r="C53" s="3" t="s">
        <v>107</v>
      </c>
      <c r="D53" s="3" t="s">
        <v>51</v>
      </c>
      <c r="E53" s="3" t="s">
        <v>52</v>
      </c>
      <c r="F53" s="3" t="s">
        <v>53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108</v>
      </c>
      <c r="D55" s="3">
        <v>110.48099999999999</v>
      </c>
      <c r="E55" s="3">
        <v>173.83199999999999</v>
      </c>
      <c r="F55" s="3">
        <v>140.94399999999999</v>
      </c>
      <c r="G55" s="3">
        <v>175.042</v>
      </c>
      <c r="H55" s="3">
        <v>146.08699999999999</v>
      </c>
      <c r="I55" s="3">
        <v>90.075000000000003</v>
      </c>
      <c r="J55" s="3">
        <v>57.767000000000003</v>
      </c>
      <c r="K55" s="3">
        <v>76.352000000000004</v>
      </c>
      <c r="L55" s="3">
        <v>334.28199999999998</v>
      </c>
      <c r="M55" s="3">
        <v>265.50099999999998</v>
      </c>
    </row>
    <row r="56" spans="3:13" ht="12.75" x14ac:dyDescent="0.2">
      <c r="C56" s="3" t="s">
        <v>109</v>
      </c>
      <c r="D56" s="3">
        <v>330.96300000000002</v>
      </c>
      <c r="E56" s="3">
        <v>316.59399999999999</v>
      </c>
      <c r="F56" s="3">
        <v>476.44099999999997</v>
      </c>
      <c r="G56" s="3">
        <v>436.39</v>
      </c>
      <c r="H56" s="3">
        <v>340.33</v>
      </c>
      <c r="I56" s="3">
        <v>296.16199999999998</v>
      </c>
      <c r="J56" s="3">
        <v>276.62</v>
      </c>
      <c r="K56" s="3">
        <v>246.22499999999999</v>
      </c>
      <c r="L56" s="3">
        <v>20.283999999999999</v>
      </c>
      <c r="M56" s="3" t="s">
        <v>110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1BA7-D9A7-486A-984E-F83EAEF32D65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111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112</v>
      </c>
      <c r="D12" s="3">
        <v>352.75700000000001</v>
      </c>
      <c r="E12" s="3">
        <v>759.65800000000002</v>
      </c>
      <c r="F12" s="3">
        <v>583.37300000000005</v>
      </c>
      <c r="G12" s="3">
        <v>710.89200000000005</v>
      </c>
      <c r="H12" s="3">
        <v>541.18399999999997</v>
      </c>
      <c r="I12" s="3">
        <v>567.67700000000002</v>
      </c>
      <c r="J12" s="3">
        <v>543.63</v>
      </c>
      <c r="K12" s="3">
        <v>577.37699999999995</v>
      </c>
      <c r="L12" s="3" t="s">
        <v>113</v>
      </c>
      <c r="M12" s="3" t="s">
        <v>114</v>
      </c>
    </row>
    <row r="13" spans="3:13" x14ac:dyDescent="0.2">
      <c r="C13" s="3" t="s">
        <v>115</v>
      </c>
      <c r="D13" s="3" t="s">
        <v>116</v>
      </c>
      <c r="E13" s="3" t="s">
        <v>117</v>
      </c>
      <c r="F13" s="3" t="s">
        <v>118</v>
      </c>
      <c r="G13" s="3" t="s">
        <v>119</v>
      </c>
      <c r="H13" s="3" t="s">
        <v>120</v>
      </c>
      <c r="I13" s="3" t="s">
        <v>121</v>
      </c>
      <c r="J13" s="3" t="s">
        <v>122</v>
      </c>
      <c r="K13" s="3" t="s">
        <v>123</v>
      </c>
      <c r="L13" s="3" t="s">
        <v>124</v>
      </c>
      <c r="M13" s="3" t="s">
        <v>125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126</v>
      </c>
      <c r="D15" s="3">
        <v>-223.614</v>
      </c>
      <c r="E15" s="3">
        <v>-477.44600000000003</v>
      </c>
      <c r="F15" s="3">
        <v>-469.71199999999999</v>
      </c>
      <c r="G15" s="3">
        <v>-454.43</v>
      </c>
      <c r="H15" s="3">
        <v>-338.86900000000003</v>
      </c>
      <c r="I15" s="3">
        <v>-370.84500000000003</v>
      </c>
      <c r="J15" s="3">
        <v>-385.30599999999998</v>
      </c>
      <c r="K15" s="3">
        <v>-370.51499999999999</v>
      </c>
      <c r="L15" s="3">
        <v>-432.97500000000002</v>
      </c>
      <c r="M15" s="3" t="s">
        <v>127</v>
      </c>
    </row>
    <row r="16" spans="3:13" x14ac:dyDescent="0.2">
      <c r="C16" s="3" t="s">
        <v>128</v>
      </c>
      <c r="D16" s="3">
        <v>129.143</v>
      </c>
      <c r="E16" s="3">
        <v>282.21199999999999</v>
      </c>
      <c r="F16" s="3">
        <v>113.661</v>
      </c>
      <c r="G16" s="3">
        <v>256.46100000000001</v>
      </c>
      <c r="H16" s="3">
        <v>202.315</v>
      </c>
      <c r="I16" s="3">
        <v>196.833</v>
      </c>
      <c r="J16" s="3">
        <v>158.32400000000001</v>
      </c>
      <c r="K16" s="3">
        <v>206.86199999999999</v>
      </c>
      <c r="L16" s="3">
        <v>572.03399999999999</v>
      </c>
      <c r="M16" s="3">
        <v>518.274</v>
      </c>
    </row>
    <row r="17" spans="3:13" x14ac:dyDescent="0.2">
      <c r="C17" s="3" t="s">
        <v>129</v>
      </c>
      <c r="D17" s="3" t="s">
        <v>130</v>
      </c>
      <c r="E17" s="3" t="s">
        <v>131</v>
      </c>
      <c r="F17" s="3" t="s">
        <v>132</v>
      </c>
      <c r="G17" s="3" t="s">
        <v>133</v>
      </c>
      <c r="H17" s="3" t="s">
        <v>134</v>
      </c>
      <c r="I17" s="3" t="s">
        <v>135</v>
      </c>
      <c r="J17" s="3" t="s">
        <v>136</v>
      </c>
      <c r="K17" s="3" t="s">
        <v>137</v>
      </c>
      <c r="L17" s="3" t="s">
        <v>138</v>
      </c>
      <c r="M17" s="3" t="s">
        <v>139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141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-1.839</v>
      </c>
      <c r="M20" s="3">
        <v>0</v>
      </c>
    </row>
    <row r="21" spans="3:13" x14ac:dyDescent="0.2">
      <c r="C21" s="3" t="s">
        <v>142</v>
      </c>
      <c r="D21" s="3">
        <v>-23.251999999999999</v>
      </c>
      <c r="E21" s="3">
        <v>-25.402000000000001</v>
      </c>
      <c r="F21" s="3">
        <v>-28.12</v>
      </c>
      <c r="G21" s="3">
        <v>-22.088999999999999</v>
      </c>
      <c r="H21" s="3">
        <v>-21.082999999999998</v>
      </c>
      <c r="I21" s="3">
        <v>-24.858000000000001</v>
      </c>
      <c r="J21" s="3">
        <v>-19.962</v>
      </c>
      <c r="K21" s="3">
        <v>-17.376999999999999</v>
      </c>
      <c r="L21" s="3">
        <v>-24.698</v>
      </c>
      <c r="M21" s="3">
        <v>-35.533000000000001</v>
      </c>
    </row>
    <row r="22" spans="3:13" x14ac:dyDescent="0.2">
      <c r="C22" s="3" t="s">
        <v>143</v>
      </c>
      <c r="D22" s="3">
        <v>-99.316999999999993</v>
      </c>
      <c r="E22" s="3">
        <v>-222.36699999999999</v>
      </c>
      <c r="F22" s="3">
        <v>-436.40800000000002</v>
      </c>
      <c r="G22" s="3">
        <v>-460.15899999999999</v>
      </c>
      <c r="H22" s="3">
        <v>-83.480999999999995</v>
      </c>
      <c r="I22" s="3">
        <v>-93.022000000000006</v>
      </c>
      <c r="J22" s="3">
        <v>-122.193</v>
      </c>
      <c r="K22" s="3">
        <v>-137.26499999999999</v>
      </c>
      <c r="L22" s="3">
        <v>-99.697000000000003</v>
      </c>
      <c r="M22" s="3">
        <v>-219.23</v>
      </c>
    </row>
    <row r="23" spans="3:13" x14ac:dyDescent="0.2">
      <c r="C23" s="3" t="s">
        <v>144</v>
      </c>
      <c r="D23" s="3">
        <v>-122.569</v>
      </c>
      <c r="E23" s="3">
        <v>-247.76900000000001</v>
      </c>
      <c r="F23" s="3">
        <v>-464.52800000000002</v>
      </c>
      <c r="G23" s="3">
        <v>-482.24799999999999</v>
      </c>
      <c r="H23" s="3">
        <v>-104.56399999999999</v>
      </c>
      <c r="I23" s="3">
        <v>-117.88</v>
      </c>
      <c r="J23" s="3">
        <v>-142.155</v>
      </c>
      <c r="K23" s="3">
        <v>-154.642</v>
      </c>
      <c r="L23" s="3">
        <v>-126.233</v>
      </c>
      <c r="M23" s="3">
        <v>-254.76300000000001</v>
      </c>
    </row>
    <row r="24" spans="3:13" x14ac:dyDescent="0.2">
      <c r="C24" s="3" t="s">
        <v>145</v>
      </c>
      <c r="D24" s="3">
        <v>6.5739999999999998</v>
      </c>
      <c r="E24" s="3">
        <v>34.442999999999998</v>
      </c>
      <c r="F24" s="3">
        <v>-350.86700000000002</v>
      </c>
      <c r="G24" s="3">
        <v>-225.78700000000001</v>
      </c>
      <c r="H24" s="3">
        <v>97.75</v>
      </c>
      <c r="I24" s="3">
        <v>78.953000000000003</v>
      </c>
      <c r="J24" s="3">
        <v>16.169</v>
      </c>
      <c r="K24" s="3">
        <v>52.22</v>
      </c>
      <c r="L24" s="3">
        <v>445.80099999999999</v>
      </c>
      <c r="M24" s="3">
        <v>263.51100000000002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146</v>
      </c>
      <c r="D26" s="3">
        <v>-3.6680000000000001</v>
      </c>
      <c r="E26" s="3">
        <v>-17.047000000000001</v>
      </c>
      <c r="F26" s="3">
        <v>-24.468</v>
      </c>
      <c r="G26" s="3">
        <v>-26.638999999999999</v>
      </c>
      <c r="H26" s="3">
        <v>-20.765000000000001</v>
      </c>
      <c r="I26" s="3">
        <v>-23.530999999999999</v>
      </c>
      <c r="J26" s="3">
        <v>-21.760999999999999</v>
      </c>
      <c r="K26" s="3">
        <v>-19.431999999999999</v>
      </c>
      <c r="L26" s="3">
        <v>-23.725000000000001</v>
      </c>
      <c r="M26" s="3">
        <v>-1.2230000000000001</v>
      </c>
    </row>
    <row r="27" spans="3:13" x14ac:dyDescent="0.2">
      <c r="C27" s="3" t="s">
        <v>147</v>
      </c>
      <c r="D27" s="3">
        <v>2.9060000000000001</v>
      </c>
      <c r="E27" s="3">
        <v>17.396999999999998</v>
      </c>
      <c r="F27" s="3">
        <v>-375.33600000000001</v>
      </c>
      <c r="G27" s="3">
        <v>-252.42599999999999</v>
      </c>
      <c r="H27" s="3">
        <v>76.984999999999999</v>
      </c>
      <c r="I27" s="3">
        <v>55.421999999999997</v>
      </c>
      <c r="J27" s="3">
        <v>-5.593</v>
      </c>
      <c r="K27" s="3">
        <v>32.787999999999997</v>
      </c>
      <c r="L27" s="3">
        <v>422.07600000000002</v>
      </c>
      <c r="M27" s="3">
        <v>262.28899999999999</v>
      </c>
    </row>
    <row r="28" spans="3:13" x14ac:dyDescent="0.2">
      <c r="C28" t="s">
        <v>148</v>
      </c>
      <c r="D28" t="s">
        <v>3</v>
      </c>
      <c r="E28" t="s">
        <v>3</v>
      </c>
      <c r="F28" t="s">
        <v>3</v>
      </c>
      <c r="G28" t="s">
        <v>3</v>
      </c>
      <c r="H28">
        <v>13.208</v>
      </c>
      <c r="I28">
        <v>-42.283000000000001</v>
      </c>
      <c r="J28">
        <v>-35.131999999999998</v>
      </c>
      <c r="K28" t="s">
        <v>3</v>
      </c>
      <c r="L28" t="s">
        <v>3</v>
      </c>
      <c r="M28" t="s">
        <v>3</v>
      </c>
    </row>
    <row r="29" spans="3:13" x14ac:dyDescent="0.2">
      <c r="C29" s="3" t="s">
        <v>149</v>
      </c>
      <c r="D29" s="3">
        <v>-15.505000000000001</v>
      </c>
      <c r="E29" s="3">
        <v>-43.328000000000003</v>
      </c>
      <c r="F29" s="3">
        <v>26.375</v>
      </c>
      <c r="G29" s="3">
        <v>-12.6</v>
      </c>
      <c r="H29" s="3">
        <v>-20.940999999999999</v>
      </c>
      <c r="I29" s="3">
        <v>-45.320999999999998</v>
      </c>
      <c r="J29" s="3">
        <v>19.689</v>
      </c>
      <c r="K29" s="3">
        <v>-17.033999999999999</v>
      </c>
      <c r="L29" s="3">
        <v>-102.321</v>
      </c>
      <c r="M29" s="3">
        <v>-77.962999999999994</v>
      </c>
    </row>
    <row r="30" spans="3:13" x14ac:dyDescent="0.2">
      <c r="C30" s="3" t="s">
        <v>150</v>
      </c>
      <c r="D30" s="3">
        <v>-12.6</v>
      </c>
      <c r="E30" s="3">
        <v>-25.931999999999999</v>
      </c>
      <c r="F30" s="3">
        <v>-348.96100000000001</v>
      </c>
      <c r="G30" s="3">
        <v>-265.02600000000001</v>
      </c>
      <c r="H30" s="3">
        <v>69.251999999999995</v>
      </c>
      <c r="I30" s="3">
        <v>-32.182000000000002</v>
      </c>
      <c r="J30" s="3">
        <v>-21.036000000000001</v>
      </c>
      <c r="K30" s="3">
        <v>15.754</v>
      </c>
      <c r="L30" s="3">
        <v>319.755</v>
      </c>
      <c r="M30" s="3">
        <v>184.32499999999999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151</v>
      </c>
      <c r="D32" s="3">
        <v>0.995</v>
      </c>
      <c r="E32" s="3">
        <v>1.4450000000000001</v>
      </c>
      <c r="F32" s="3">
        <v>67.784000000000006</v>
      </c>
      <c r="G32" s="3">
        <v>76.974000000000004</v>
      </c>
      <c r="H32" s="3">
        <v>0.185</v>
      </c>
      <c r="I32" s="3">
        <v>1.2350000000000001</v>
      </c>
      <c r="J32" s="3">
        <v>0.20399999999999999</v>
      </c>
      <c r="K32" s="3">
        <v>0.224</v>
      </c>
      <c r="L32" s="3">
        <v>-32.923000000000002</v>
      </c>
      <c r="M32" s="3">
        <v>-18.873999999999999</v>
      </c>
    </row>
    <row r="33" spans="3:13" x14ac:dyDescent="0.2">
      <c r="C33" s="3" t="s">
        <v>152</v>
      </c>
      <c r="D33" s="3">
        <v>-11.603999999999999</v>
      </c>
      <c r="E33" s="3">
        <v>-24.486000000000001</v>
      </c>
      <c r="F33" s="3">
        <v>-281.17700000000002</v>
      </c>
      <c r="G33" s="3">
        <v>-188.05099999999999</v>
      </c>
      <c r="H33" s="3">
        <v>69.436999999999998</v>
      </c>
      <c r="I33" s="3">
        <v>-30.946999999999999</v>
      </c>
      <c r="J33" s="3">
        <v>-20.832000000000001</v>
      </c>
      <c r="K33" s="3">
        <v>15.978</v>
      </c>
      <c r="L33" s="3">
        <v>286.83199999999999</v>
      </c>
      <c r="M33" s="3">
        <v>165.45099999999999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153</v>
      </c>
      <c r="D35" s="3">
        <v>0</v>
      </c>
      <c r="E35" s="3">
        <v>0</v>
      </c>
      <c r="F35" s="3">
        <v>0</v>
      </c>
      <c r="G35" s="3">
        <v>0</v>
      </c>
      <c r="H35" s="3">
        <v>-13.208</v>
      </c>
      <c r="I35" s="3">
        <v>42.283000000000001</v>
      </c>
      <c r="J35" s="3">
        <v>35.131999999999998</v>
      </c>
      <c r="K35" s="3">
        <v>0</v>
      </c>
      <c r="L35" s="3">
        <v>0</v>
      </c>
      <c r="M35" s="3">
        <v>0</v>
      </c>
    </row>
    <row r="36" spans="3:13" x14ac:dyDescent="0.2">
      <c r="C36" t="s">
        <v>154</v>
      </c>
      <c r="D36">
        <v>-11.603999999999999</v>
      </c>
      <c r="E36">
        <v>-24.486000000000001</v>
      </c>
      <c r="F36">
        <v>-281.17700000000002</v>
      </c>
      <c r="G36">
        <v>-188.05099999999999</v>
      </c>
      <c r="H36">
        <v>56.228999999999999</v>
      </c>
      <c r="I36">
        <v>11.336</v>
      </c>
      <c r="J36">
        <v>14.3</v>
      </c>
      <c r="K36">
        <v>15.978</v>
      </c>
      <c r="L36">
        <v>286.83199999999999</v>
      </c>
      <c r="M36">
        <v>165.45099999999999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155</v>
      </c>
      <c r="D38" s="3">
        <v>-3.1E-2</v>
      </c>
      <c r="E38" s="3">
        <v>-6.4000000000000001E-2</v>
      </c>
      <c r="F38" s="3">
        <v>-0.74</v>
      </c>
      <c r="G38" s="3">
        <v>-0.49</v>
      </c>
      <c r="H38" s="3">
        <v>0.15</v>
      </c>
      <c r="I38" s="3">
        <v>2.9000000000000001E-2</v>
      </c>
      <c r="J38" s="3">
        <v>3.6999999999999998E-2</v>
      </c>
      <c r="K38" s="3">
        <v>4.1000000000000002E-2</v>
      </c>
      <c r="L38" s="3">
        <v>0.71</v>
      </c>
      <c r="M38" s="3">
        <v>0.26</v>
      </c>
    </row>
    <row r="39" spans="3:13" x14ac:dyDescent="0.2">
      <c r="C39" s="3" t="s">
        <v>156</v>
      </c>
      <c r="D39" s="3">
        <v>-3.1E-2</v>
      </c>
      <c r="E39" s="3">
        <v>-6.9000000000000006E-2</v>
      </c>
      <c r="F39" s="3">
        <v>-0.74</v>
      </c>
      <c r="G39" s="3">
        <v>-0.5</v>
      </c>
      <c r="H39" s="3">
        <v>0.14000000000000001</v>
      </c>
      <c r="I39" s="3">
        <v>2.7E-2</v>
      </c>
      <c r="J39" s="3">
        <v>3.6999999999999998E-2</v>
      </c>
      <c r="K39" s="3">
        <v>3.7999999999999999E-2</v>
      </c>
      <c r="L39" s="3">
        <v>0.7</v>
      </c>
      <c r="M39" s="3">
        <v>0.26</v>
      </c>
    </row>
    <row r="40" spans="3:13" x14ac:dyDescent="0.2">
      <c r="C40" s="3" t="s">
        <v>157</v>
      </c>
      <c r="D40" s="3">
        <v>379.62900000000002</v>
      </c>
      <c r="E40" s="3">
        <v>381.49</v>
      </c>
      <c r="F40" s="3">
        <v>382.05399999999997</v>
      </c>
      <c r="G40" s="3">
        <v>382.79500000000002</v>
      </c>
      <c r="H40" s="3">
        <v>382.375</v>
      </c>
      <c r="I40" s="3">
        <v>386.69099999999997</v>
      </c>
      <c r="J40" s="3">
        <v>391.303</v>
      </c>
      <c r="K40" s="3">
        <v>393.85700000000003</v>
      </c>
      <c r="L40" s="3">
        <v>405.8</v>
      </c>
      <c r="M40" s="3">
        <v>625.43499999999995</v>
      </c>
    </row>
    <row r="41" spans="3:13" x14ac:dyDescent="0.2">
      <c r="C41" t="s">
        <v>158</v>
      </c>
      <c r="D41">
        <v>379.62900000000002</v>
      </c>
      <c r="E41">
        <v>381.49</v>
      </c>
      <c r="F41">
        <v>382.05399999999997</v>
      </c>
      <c r="G41">
        <v>382.79500000000002</v>
      </c>
      <c r="H41">
        <v>389.012</v>
      </c>
      <c r="I41">
        <v>392.26900000000001</v>
      </c>
      <c r="J41">
        <v>395.15899999999999</v>
      </c>
      <c r="K41">
        <v>398.65699999999998</v>
      </c>
      <c r="L41">
        <v>414.09300000000002</v>
      </c>
      <c r="M41">
        <v>630.17899999999997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159</v>
      </c>
      <c r="D43" s="3">
        <v>28.536999999999999</v>
      </c>
      <c r="E43" s="3">
        <v>229.614</v>
      </c>
      <c r="F43" s="3">
        <v>110.986</v>
      </c>
      <c r="G43" s="3">
        <v>155.14500000000001</v>
      </c>
      <c r="H43" s="3">
        <v>152.56100000000001</v>
      </c>
      <c r="I43" s="3">
        <v>169.3</v>
      </c>
      <c r="J43" s="3">
        <v>104.991</v>
      </c>
      <c r="K43" s="3">
        <v>123.13</v>
      </c>
      <c r="L43" s="3">
        <v>549.16399999999999</v>
      </c>
      <c r="M43" s="3">
        <v>467.07600000000002</v>
      </c>
    </row>
    <row r="44" spans="3:13" x14ac:dyDescent="0.2">
      <c r="C44" s="3" t="s">
        <v>160</v>
      </c>
      <c r="D44" s="3">
        <v>3.26</v>
      </c>
      <c r="E44" s="3">
        <v>58.348999999999997</v>
      </c>
      <c r="F44" s="3">
        <v>-320.16000000000003</v>
      </c>
      <c r="G44" s="3">
        <v>-219.00200000000001</v>
      </c>
      <c r="H44" s="3">
        <v>60.218000000000004</v>
      </c>
      <c r="I44" s="3">
        <v>82.927999999999997</v>
      </c>
      <c r="J44" s="3">
        <v>19.21</v>
      </c>
      <c r="K44" s="3">
        <v>47.475000000000001</v>
      </c>
      <c r="L44" s="3">
        <v>448.3</v>
      </c>
      <c r="M44" s="3">
        <v>303.82400000000001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161</v>
      </c>
      <c r="D46" s="3">
        <v>352.75700000000001</v>
      </c>
      <c r="E46" s="3">
        <v>759.65800000000002</v>
      </c>
      <c r="F46" s="3">
        <v>583.37300000000005</v>
      </c>
      <c r="G46" s="3">
        <v>710.89200000000005</v>
      </c>
      <c r="H46" s="3">
        <v>541.18399999999997</v>
      </c>
      <c r="I46" s="3">
        <v>567.67700000000002</v>
      </c>
      <c r="J46" s="3">
        <v>543.63</v>
      </c>
      <c r="K46" s="3">
        <v>577.37699999999995</v>
      </c>
      <c r="L46" s="3" t="s">
        <v>113</v>
      </c>
      <c r="M46" s="3" t="s">
        <v>114</v>
      </c>
    </row>
    <row r="47" spans="3:13" x14ac:dyDescent="0.2">
      <c r="C47" s="3" t="s">
        <v>162</v>
      </c>
      <c r="D47" s="3">
        <v>-3.0209999999999999</v>
      </c>
      <c r="E47" s="3">
        <v>58.348999999999997</v>
      </c>
      <c r="F47" s="3">
        <v>-360.62</v>
      </c>
      <c r="G47" s="3">
        <v>-189.44399999999999</v>
      </c>
      <c r="H47" s="3">
        <v>112.354</v>
      </c>
      <c r="I47" s="3">
        <v>78.322999999999993</v>
      </c>
      <c r="J47" s="3">
        <v>18.431000000000001</v>
      </c>
      <c r="K47" s="3">
        <v>47.475000000000001</v>
      </c>
      <c r="L47" s="3">
        <v>450.46699999999998</v>
      </c>
      <c r="M47" s="3">
        <v>189.84800000000001</v>
      </c>
    </row>
    <row r="48" spans="3:13" x14ac:dyDescent="0.2">
      <c r="C48" s="3" t="s">
        <v>163</v>
      </c>
      <c r="D48" s="3">
        <v>3.26</v>
      </c>
      <c r="E48" s="3">
        <v>58.348999999999997</v>
      </c>
      <c r="F48" s="3">
        <v>-320.16000000000003</v>
      </c>
      <c r="G48" s="3">
        <v>-219.00200000000001</v>
      </c>
      <c r="H48" s="3">
        <v>60.218000000000004</v>
      </c>
      <c r="I48" s="3">
        <v>82.927999999999997</v>
      </c>
      <c r="J48" s="3">
        <v>19.21</v>
      </c>
      <c r="K48" s="3">
        <v>47.475000000000001</v>
      </c>
      <c r="L48" s="3">
        <v>448.3</v>
      </c>
      <c r="M48" s="3">
        <v>303.82400000000001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6758-4068-4AC2-9C56-77E0B2CE0312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152</v>
      </c>
      <c r="D12" s="3">
        <v>-11.603999999999999</v>
      </c>
      <c r="E12" s="3">
        <v>-24.486000000000001</v>
      </c>
      <c r="F12" s="3">
        <v>-281.17700000000002</v>
      </c>
      <c r="G12" s="3">
        <v>-188.05099999999999</v>
      </c>
      <c r="H12" s="3">
        <v>69.436999999999998</v>
      </c>
      <c r="I12" s="3">
        <v>-30.946999999999999</v>
      </c>
      <c r="J12" s="3">
        <v>-20.832000000000001</v>
      </c>
      <c r="K12" s="3">
        <v>15.978</v>
      </c>
      <c r="L12" s="3">
        <v>286.83199999999999</v>
      </c>
      <c r="M12" s="3">
        <v>165.45099999999999</v>
      </c>
    </row>
    <row r="13" spans="3:13" x14ac:dyDescent="0.2">
      <c r="C13" s="3" t="s">
        <v>165</v>
      </c>
      <c r="D13" s="3">
        <v>25.277000000000001</v>
      </c>
      <c r="E13" s="3">
        <v>171.26499999999999</v>
      </c>
      <c r="F13" s="3">
        <v>431.14600000000002</v>
      </c>
      <c r="G13" s="3">
        <v>374.14699999999999</v>
      </c>
      <c r="H13" s="3">
        <v>92.343000000000004</v>
      </c>
      <c r="I13" s="3">
        <v>86.372</v>
      </c>
      <c r="J13" s="3">
        <v>87.034000000000006</v>
      </c>
      <c r="K13" s="3">
        <v>77.454999999999998</v>
      </c>
      <c r="L13" s="3">
        <v>-32.113999999999997</v>
      </c>
      <c r="M13" s="3">
        <v>195.084</v>
      </c>
    </row>
    <row r="14" spans="3:13" x14ac:dyDescent="0.2">
      <c r="C14" s="3" t="s">
        <v>166</v>
      </c>
      <c r="D14" s="3">
        <v>62.896999999999998</v>
      </c>
      <c r="E14" s="3">
        <v>12.138</v>
      </c>
      <c r="F14" s="3">
        <v>8.5999999999999993E-2</v>
      </c>
      <c r="G14" s="3">
        <v>25.088999999999999</v>
      </c>
      <c r="H14" s="3">
        <v>6.4720000000000004</v>
      </c>
      <c r="I14" s="3">
        <v>11.321</v>
      </c>
      <c r="J14" s="3">
        <v>20.143000000000001</v>
      </c>
      <c r="K14" s="3">
        <v>28.244</v>
      </c>
      <c r="L14" s="3">
        <v>33.192999999999998</v>
      </c>
      <c r="M14" s="3">
        <v>43.445999999999998</v>
      </c>
    </row>
    <row r="15" spans="3:13" x14ac:dyDescent="0.2">
      <c r="C15" s="3" t="s">
        <v>167</v>
      </c>
      <c r="D15" s="3">
        <v>8.0459999999999994</v>
      </c>
      <c r="E15" s="3">
        <v>5.6769999999999996</v>
      </c>
      <c r="F15" s="3">
        <v>2.0150000000000001</v>
      </c>
      <c r="G15" s="3">
        <v>16.864000000000001</v>
      </c>
      <c r="H15" s="3">
        <v>15.162000000000001</v>
      </c>
      <c r="I15" s="3">
        <v>-9.2759999999999998</v>
      </c>
      <c r="J15" s="3">
        <v>6.2069999999999999</v>
      </c>
      <c r="K15" s="3">
        <v>34.393999999999998</v>
      </c>
      <c r="L15" s="3">
        <v>93.588999999999999</v>
      </c>
      <c r="M15" s="3">
        <v>42.996000000000002</v>
      </c>
    </row>
    <row r="16" spans="3:13" x14ac:dyDescent="0.2">
      <c r="C16" s="3" t="s">
        <v>168</v>
      </c>
      <c r="D16" s="3">
        <v>2.7919999999999998</v>
      </c>
      <c r="E16" s="3">
        <v>3.1059999999999999</v>
      </c>
      <c r="F16" s="3">
        <v>1.6659999999999999</v>
      </c>
      <c r="G16" s="3">
        <v>-34.707999999999998</v>
      </c>
      <c r="H16" s="3">
        <v>4.375</v>
      </c>
      <c r="I16" s="3">
        <v>40.790999999999997</v>
      </c>
      <c r="J16" s="3">
        <v>8.0169999999999995</v>
      </c>
      <c r="K16" s="3">
        <v>7.5430000000000001</v>
      </c>
      <c r="L16" s="3">
        <v>-10.994999999999999</v>
      </c>
      <c r="M16" s="3">
        <v>-48.091000000000001</v>
      </c>
    </row>
    <row r="17" spans="3:13" x14ac:dyDescent="0.2">
      <c r="C17" s="3" t="s">
        <v>169</v>
      </c>
      <c r="D17" s="3">
        <v>-3.3959999999999999</v>
      </c>
      <c r="E17" s="3">
        <v>-3.25</v>
      </c>
      <c r="F17" s="3">
        <v>-41.529000000000003</v>
      </c>
      <c r="G17" s="3">
        <v>-1.512</v>
      </c>
      <c r="H17" s="3">
        <v>-19.516999999999999</v>
      </c>
      <c r="I17" s="3">
        <v>3.3650000000000002</v>
      </c>
      <c r="J17" s="3">
        <v>26.113</v>
      </c>
      <c r="K17" s="3">
        <v>-7.8</v>
      </c>
      <c r="L17" s="3">
        <v>-6.3259999999999996</v>
      </c>
      <c r="M17" s="3">
        <v>73.146000000000001</v>
      </c>
    </row>
    <row r="18" spans="3:13" x14ac:dyDescent="0.2">
      <c r="C18" s="3" t="s">
        <v>170</v>
      </c>
      <c r="D18" s="3">
        <v>-5.056</v>
      </c>
      <c r="E18" s="3">
        <v>-4.391</v>
      </c>
      <c r="F18" s="3">
        <v>2.7709999999999999</v>
      </c>
      <c r="G18" s="3">
        <v>-0.49099999999999999</v>
      </c>
      <c r="H18" s="3">
        <v>-2.0219999999999998</v>
      </c>
      <c r="I18" s="3">
        <v>-1.036</v>
      </c>
      <c r="J18" s="3">
        <v>-12.137</v>
      </c>
      <c r="K18" s="3">
        <v>-9.7479999999999993</v>
      </c>
      <c r="L18" s="3">
        <v>41.899000000000001</v>
      </c>
      <c r="M18" s="3">
        <v>-68.248999999999995</v>
      </c>
    </row>
    <row r="19" spans="3:13" x14ac:dyDescent="0.2">
      <c r="C19" t="s">
        <v>171</v>
      </c>
      <c r="D19">
        <v>25.283000000000001</v>
      </c>
      <c r="E19">
        <v>62.55</v>
      </c>
      <c r="F19">
        <v>-79.623000000000005</v>
      </c>
      <c r="G19">
        <v>-23.06</v>
      </c>
      <c r="H19">
        <v>-24.808</v>
      </c>
      <c r="I19">
        <v>78.355000000000004</v>
      </c>
      <c r="J19">
        <v>6.0640000000000001</v>
      </c>
      <c r="K19">
        <v>41.198</v>
      </c>
      <c r="L19">
        <v>293.64400000000001</v>
      </c>
      <c r="M19">
        <v>-285.41800000000001</v>
      </c>
    </row>
    <row r="20" spans="3:13" x14ac:dyDescent="0.2">
      <c r="C20" s="3" t="s">
        <v>172</v>
      </c>
      <c r="D20" s="3">
        <v>104.239</v>
      </c>
      <c r="E20" s="3">
        <v>222.608</v>
      </c>
      <c r="F20" s="3">
        <v>35.353999999999999</v>
      </c>
      <c r="G20" s="3">
        <v>168.27799999999999</v>
      </c>
      <c r="H20" s="3">
        <v>141.44300000000001</v>
      </c>
      <c r="I20" s="3">
        <v>178.94499999999999</v>
      </c>
      <c r="J20" s="3">
        <v>120.60899999999999</v>
      </c>
      <c r="K20" s="3">
        <v>187.26300000000001</v>
      </c>
      <c r="L20" s="3">
        <v>699.721</v>
      </c>
      <c r="M20" s="3">
        <v>118.36499999999999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173</v>
      </c>
      <c r="D22" s="3">
        <v>-137.14400000000001</v>
      </c>
      <c r="E22" s="3">
        <v>-103.89</v>
      </c>
      <c r="F22" s="3">
        <v>-201.36600000000001</v>
      </c>
      <c r="G22" s="3">
        <v>-100.383</v>
      </c>
      <c r="H22" s="3">
        <v>-93.593999999999994</v>
      </c>
      <c r="I22" s="3">
        <v>-132.096</v>
      </c>
      <c r="J22" s="3">
        <v>-125.624</v>
      </c>
      <c r="K22" s="3">
        <v>-124.093</v>
      </c>
      <c r="L22" s="3">
        <v>-168.72</v>
      </c>
      <c r="M22" s="3">
        <v>-789.56</v>
      </c>
    </row>
    <row r="23" spans="3:13" x14ac:dyDescent="0.2">
      <c r="C23" s="3" t="s">
        <v>174</v>
      </c>
      <c r="D23" s="3">
        <v>-686.22500000000002</v>
      </c>
      <c r="E23" s="3">
        <v>-7.7350000000000003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>
        <v>296.80099999999999</v>
      </c>
    </row>
    <row r="24" spans="3:13" x14ac:dyDescent="0.2">
      <c r="C24" s="3" t="s">
        <v>175</v>
      </c>
      <c r="D24" s="3">
        <v>-9.6940000000000008</v>
      </c>
      <c r="E24" s="3">
        <v>-12.569000000000001</v>
      </c>
      <c r="F24" s="3">
        <v>0.81899999999999995</v>
      </c>
      <c r="G24" s="3">
        <v>0.622</v>
      </c>
      <c r="H24" s="3">
        <v>50.921999999999997</v>
      </c>
      <c r="I24" s="3">
        <v>-48.787999999999997</v>
      </c>
      <c r="J24" s="3">
        <v>40.588000000000001</v>
      </c>
      <c r="K24" s="3">
        <v>1.4650000000000001</v>
      </c>
      <c r="L24" s="3">
        <v>-12.984999999999999</v>
      </c>
      <c r="M24" s="3">
        <v>-9.2059999999999995</v>
      </c>
    </row>
    <row r="25" spans="3:13" x14ac:dyDescent="0.2">
      <c r="C25" s="3" t="s">
        <v>176</v>
      </c>
      <c r="D25" s="3">
        <v>-833.06299999999999</v>
      </c>
      <c r="E25" s="3">
        <v>-124.194</v>
      </c>
      <c r="F25" s="3">
        <v>-200.548</v>
      </c>
      <c r="G25" s="3">
        <v>-99.760999999999996</v>
      </c>
      <c r="H25" s="3">
        <v>-42.671999999999997</v>
      </c>
      <c r="I25" s="3">
        <v>-180.88399999999999</v>
      </c>
      <c r="J25" s="3">
        <v>-85.036000000000001</v>
      </c>
      <c r="K25" s="3">
        <v>-122.628</v>
      </c>
      <c r="L25" s="3">
        <v>-181.70500000000001</v>
      </c>
      <c r="M25" s="3">
        <v>-501.96499999999997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177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178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179</v>
      </c>
      <c r="D29" s="3">
        <v>332.32100000000003</v>
      </c>
      <c r="E29" s="3">
        <v>34.741999999999997</v>
      </c>
      <c r="F29" s="3">
        <v>498.00099999999998</v>
      </c>
      <c r="G29" s="3" t="s">
        <v>3</v>
      </c>
      <c r="H29" s="3" t="s">
        <v>3</v>
      </c>
      <c r="I29" s="3" t="s">
        <v>3</v>
      </c>
      <c r="J29" s="3">
        <v>32.462000000000003</v>
      </c>
      <c r="K29" s="3">
        <v>57.259</v>
      </c>
      <c r="L29" s="3">
        <v>40.465000000000003</v>
      </c>
      <c r="M29" s="3">
        <v>734.16899999999998</v>
      </c>
    </row>
    <row r="30" spans="3:13" x14ac:dyDescent="0.2">
      <c r="C30" s="3" t="s">
        <v>180</v>
      </c>
      <c r="D30" s="3">
        <v>-0.7</v>
      </c>
      <c r="E30" s="3">
        <v>-78.353999999999999</v>
      </c>
      <c r="F30" s="3">
        <v>-398.28300000000002</v>
      </c>
      <c r="G30" s="3">
        <v>-27.547000000000001</v>
      </c>
      <c r="H30" s="3">
        <v>-68.010999999999996</v>
      </c>
      <c r="I30" s="3">
        <v>-75.073999999999998</v>
      </c>
      <c r="J30" s="3">
        <v>-46.807000000000002</v>
      </c>
      <c r="K30" s="3">
        <v>-91.103999999999999</v>
      </c>
      <c r="L30" s="3">
        <v>-278.47000000000003</v>
      </c>
      <c r="M30" s="3">
        <v>-367.55</v>
      </c>
    </row>
    <row r="31" spans="3:13" x14ac:dyDescent="0.2">
      <c r="C31" s="3" t="s">
        <v>181</v>
      </c>
      <c r="D31" s="3">
        <v>-6.1040000000000001</v>
      </c>
      <c r="E31" s="3" t="s">
        <v>3</v>
      </c>
      <c r="F31" s="3">
        <v>-0.78</v>
      </c>
      <c r="G31" s="3">
        <v>-2.5350000000000001</v>
      </c>
      <c r="H31" s="3">
        <v>-6.827</v>
      </c>
      <c r="I31" s="3">
        <v>-6.74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182</v>
      </c>
      <c r="D32" s="3">
        <v>1.524</v>
      </c>
      <c r="E32" s="3">
        <v>1.0049999999999999</v>
      </c>
      <c r="F32" s="3">
        <v>-2.4910000000000001</v>
      </c>
      <c r="G32" s="3">
        <v>-1.7589999999999999</v>
      </c>
      <c r="H32" s="3">
        <v>-45.259</v>
      </c>
      <c r="I32" s="3">
        <v>-25.603999999999999</v>
      </c>
      <c r="J32" s="3">
        <v>-13.773</v>
      </c>
      <c r="K32" s="3">
        <v>-9.5879999999999992</v>
      </c>
      <c r="L32" s="3">
        <v>-20.311</v>
      </c>
      <c r="M32" s="3">
        <v>-106.473</v>
      </c>
    </row>
    <row r="33" spans="3:13" x14ac:dyDescent="0.2">
      <c r="C33" s="3" t="s">
        <v>183</v>
      </c>
      <c r="D33" s="3">
        <v>327.041</v>
      </c>
      <c r="E33" s="3">
        <v>-42.606999999999999</v>
      </c>
      <c r="F33" s="3">
        <v>96.447999999999993</v>
      </c>
      <c r="G33" s="3">
        <v>-31.841000000000001</v>
      </c>
      <c r="H33" s="3">
        <v>-120.09699999999999</v>
      </c>
      <c r="I33" s="3">
        <v>-107.41800000000001</v>
      </c>
      <c r="J33" s="3">
        <v>-28.117999999999999</v>
      </c>
      <c r="K33" s="3">
        <v>-43.433</v>
      </c>
      <c r="L33" s="3">
        <v>-258.31599999999997</v>
      </c>
      <c r="M33" s="3">
        <v>260.14499999999998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184</v>
      </c>
      <c r="D35" s="3">
        <v>498.26499999999999</v>
      </c>
      <c r="E35" s="3">
        <v>110.727</v>
      </c>
      <c r="F35" s="3">
        <v>173.89500000000001</v>
      </c>
      <c r="G35" s="3">
        <v>140.94399999999999</v>
      </c>
      <c r="H35" s="3">
        <v>175.042</v>
      </c>
      <c r="I35" s="3">
        <v>146.08699999999999</v>
      </c>
      <c r="J35" s="3">
        <v>46.253999999999998</v>
      </c>
      <c r="K35" s="3">
        <v>51.86</v>
      </c>
      <c r="L35" s="3">
        <v>71.994</v>
      </c>
      <c r="M35" s="3">
        <v>331.42599999999999</v>
      </c>
    </row>
    <row r="36" spans="3:13" x14ac:dyDescent="0.2">
      <c r="C36" t="s">
        <v>185</v>
      </c>
      <c r="D36">
        <v>-18.553000000000001</v>
      </c>
      <c r="E36">
        <v>-2.6150000000000002</v>
      </c>
      <c r="F36">
        <v>1.4219999999999999</v>
      </c>
      <c r="G36">
        <v>1.958</v>
      </c>
      <c r="H36">
        <v>3.5329999999999999</v>
      </c>
      <c r="I36">
        <v>-3</v>
      </c>
      <c r="J36">
        <v>0.40400000000000003</v>
      </c>
      <c r="K36">
        <v>-2.8000000000000001E-2</v>
      </c>
      <c r="L36">
        <v>0.17799999999999999</v>
      </c>
      <c r="M36">
        <v>-0.82</v>
      </c>
    </row>
    <row r="37" spans="3:13" x14ac:dyDescent="0.2">
      <c r="C37" s="3" t="s">
        <v>186</v>
      </c>
      <c r="D37" s="3">
        <v>-368.98599999999999</v>
      </c>
      <c r="E37" s="3">
        <v>65.783000000000001</v>
      </c>
      <c r="F37" s="3">
        <v>-34.372</v>
      </c>
      <c r="G37" s="3">
        <v>32.14</v>
      </c>
      <c r="H37" s="3">
        <v>-32.488</v>
      </c>
      <c r="I37" s="3">
        <v>-96.832999999999998</v>
      </c>
      <c r="J37" s="3">
        <v>5.2030000000000003</v>
      </c>
      <c r="K37" s="3">
        <v>20.161000000000001</v>
      </c>
      <c r="L37" s="3">
        <v>259.25400000000002</v>
      </c>
      <c r="M37" s="3">
        <v>-100.018</v>
      </c>
    </row>
    <row r="38" spans="3:13" x14ac:dyDescent="0.2">
      <c r="C38" s="3" t="s">
        <v>187</v>
      </c>
      <c r="D38" s="3">
        <v>110.727</v>
      </c>
      <c r="E38" s="3">
        <v>173.89500000000001</v>
      </c>
      <c r="F38" s="3">
        <v>140.94399999999999</v>
      </c>
      <c r="G38" s="3">
        <v>175.042</v>
      </c>
      <c r="H38" s="3">
        <v>146.08699999999999</v>
      </c>
      <c r="I38" s="3">
        <v>46.253999999999998</v>
      </c>
      <c r="J38" s="3">
        <v>51.86</v>
      </c>
      <c r="K38" s="3">
        <v>71.994</v>
      </c>
      <c r="L38" s="3">
        <v>331.42599999999999</v>
      </c>
      <c r="M38" s="3">
        <v>230.58699999999999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188</v>
      </c>
      <c r="D40" s="3">
        <v>-32.905999999999999</v>
      </c>
      <c r="E40" s="3">
        <v>118.717</v>
      </c>
      <c r="F40" s="3">
        <v>-166.012</v>
      </c>
      <c r="G40" s="3">
        <v>67.896000000000001</v>
      </c>
      <c r="H40" s="3">
        <v>47.848999999999997</v>
      </c>
      <c r="I40" s="3">
        <v>46.848999999999997</v>
      </c>
      <c r="J40" s="3">
        <v>-5.0149999999999997</v>
      </c>
      <c r="K40" s="3">
        <v>63.170999999999999</v>
      </c>
      <c r="L40" s="3">
        <v>531.00099999999998</v>
      </c>
      <c r="M40" s="3">
        <v>-671.19500000000005</v>
      </c>
    </row>
    <row r="41" spans="3:13" x14ac:dyDescent="0.2">
      <c r="C41" t="s">
        <v>189</v>
      </c>
      <c r="D41">
        <v>2.8620000000000001</v>
      </c>
      <c r="E41">
        <v>11.567</v>
      </c>
      <c r="F41">
        <v>16.620999999999999</v>
      </c>
      <c r="G41">
        <v>21.164000000000001</v>
      </c>
      <c r="H41">
        <v>17.905999999999999</v>
      </c>
      <c r="I41">
        <v>21.361999999999998</v>
      </c>
      <c r="J41">
        <v>20.303000000000001</v>
      </c>
      <c r="K41">
        <v>14.509</v>
      </c>
      <c r="L41">
        <v>4.452</v>
      </c>
      <c r="M41">
        <v>10.282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5E04-B005-46FC-A091-F8019C877F74}">
  <dimension ref="C2:M56"/>
  <sheetViews>
    <sheetView workbookViewId="0">
      <selection activeCell="F41" sqref="F41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191</v>
      </c>
      <c r="D12" s="3">
        <v>3</v>
      </c>
      <c r="E12" s="3">
        <v>2.0299999999999998</v>
      </c>
      <c r="F12" s="3">
        <v>0.44</v>
      </c>
      <c r="G12" s="3">
        <v>1.26</v>
      </c>
      <c r="H12" s="3">
        <v>1.44</v>
      </c>
      <c r="I12" s="3">
        <v>0.61</v>
      </c>
      <c r="J12" s="3">
        <v>0.76</v>
      </c>
      <c r="K12" s="3">
        <v>2.38</v>
      </c>
      <c r="L12" s="3">
        <v>5.58</v>
      </c>
      <c r="M12" s="3">
        <v>4.9400000000000004</v>
      </c>
    </row>
    <row r="13" spans="3:13" x14ac:dyDescent="0.2">
      <c r="C13" s="3" t="s">
        <v>192</v>
      </c>
      <c r="D13" s="3" t="s">
        <v>193</v>
      </c>
      <c r="E13" s="3">
        <v>775.54899999999998</v>
      </c>
      <c r="F13" s="3">
        <v>168.09899999999999</v>
      </c>
      <c r="G13" s="3">
        <v>487.93</v>
      </c>
      <c r="H13" s="3">
        <v>573.58100000000002</v>
      </c>
      <c r="I13" s="3">
        <v>243.744</v>
      </c>
      <c r="J13" s="3">
        <v>303.76900000000001</v>
      </c>
      <c r="K13" s="3">
        <v>959.67600000000004</v>
      </c>
      <c r="L13" s="3" t="s">
        <v>194</v>
      </c>
      <c r="M13" s="3" t="s">
        <v>195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196</v>
      </c>
      <c r="D15" s="3">
        <v>908.65</v>
      </c>
      <c r="E15" s="3" t="s">
        <v>197</v>
      </c>
      <c r="F15" s="3">
        <v>682.85799999999995</v>
      </c>
      <c r="G15" s="3">
        <v>997.27099999999996</v>
      </c>
      <c r="H15" s="3">
        <v>938.01199999999994</v>
      </c>
      <c r="I15" s="3">
        <v>614.37400000000002</v>
      </c>
      <c r="J15" s="3">
        <v>668.94100000000003</v>
      </c>
      <c r="K15" s="3" t="s">
        <v>198</v>
      </c>
      <c r="L15" s="3" t="s">
        <v>199</v>
      </c>
      <c r="M15" s="3" t="s">
        <v>200</v>
      </c>
    </row>
    <row r="16" spans="3:13" x14ac:dyDescent="0.2">
      <c r="C16" s="3" t="s">
        <v>201</v>
      </c>
      <c r="D16" s="3">
        <v>908.65</v>
      </c>
      <c r="E16" s="3" t="s">
        <v>197</v>
      </c>
      <c r="F16" s="3">
        <v>682.85799999999995</v>
      </c>
      <c r="G16" s="3">
        <v>997.27099999999996</v>
      </c>
      <c r="H16" s="3">
        <v>938.01199999999994</v>
      </c>
      <c r="I16" s="3">
        <v>614.37400000000002</v>
      </c>
      <c r="J16" s="3">
        <v>668.94100000000003</v>
      </c>
      <c r="K16" s="3" t="s">
        <v>198</v>
      </c>
      <c r="L16" s="3" t="s">
        <v>199</v>
      </c>
      <c r="M16" s="3" t="s">
        <v>202</v>
      </c>
    </row>
    <row r="17" spans="3:13" x14ac:dyDescent="0.2">
      <c r="C17" s="3" t="s">
        <v>203</v>
      </c>
      <c r="D17" s="3" t="s">
        <v>204</v>
      </c>
      <c r="E17" s="3" t="s">
        <v>205</v>
      </c>
      <c r="F17" s="3" t="s">
        <v>206</v>
      </c>
      <c r="G17" s="3" t="s">
        <v>207</v>
      </c>
      <c r="H17" s="3" t="s">
        <v>208</v>
      </c>
      <c r="I17" s="3" t="s">
        <v>209</v>
      </c>
      <c r="J17" s="3" t="s">
        <v>210</v>
      </c>
      <c r="K17" s="3" t="s">
        <v>211</v>
      </c>
      <c r="L17" s="3" t="s">
        <v>212</v>
      </c>
      <c r="M17" s="3" t="s">
        <v>213</v>
      </c>
    </row>
    <row r="18" spans="3:13" x14ac:dyDescent="0.2">
      <c r="C18" s="3" t="s">
        <v>214</v>
      </c>
      <c r="D18" s="3" t="s">
        <v>215</v>
      </c>
      <c r="E18" s="3" t="s">
        <v>216</v>
      </c>
      <c r="F18" s="3" t="s">
        <v>217</v>
      </c>
      <c r="G18" s="3" t="s">
        <v>218</v>
      </c>
      <c r="H18" s="3" t="s">
        <v>219</v>
      </c>
      <c r="I18" s="3" t="s">
        <v>220</v>
      </c>
      <c r="J18" s="3" t="s">
        <v>221</v>
      </c>
      <c r="K18" s="3" t="s">
        <v>222</v>
      </c>
      <c r="L18" s="3" t="s">
        <v>223</v>
      </c>
      <c r="M18" s="3" t="s">
        <v>224</v>
      </c>
    </row>
    <row r="19" spans="3:13" x14ac:dyDescent="0.2">
      <c r="C19" t="s">
        <v>225</v>
      </c>
      <c r="D19" t="s">
        <v>226</v>
      </c>
      <c r="E19" t="s">
        <v>227</v>
      </c>
      <c r="F19" t="s">
        <v>228</v>
      </c>
      <c r="G19" t="s">
        <v>229</v>
      </c>
      <c r="H19" t="s">
        <v>230</v>
      </c>
      <c r="I19" t="s">
        <v>220</v>
      </c>
      <c r="J19" t="s">
        <v>231</v>
      </c>
      <c r="K19" t="s">
        <v>232</v>
      </c>
      <c r="L19" t="s">
        <v>233</v>
      </c>
      <c r="M19" t="s">
        <v>234</v>
      </c>
    </row>
    <row r="20" spans="3:13" x14ac:dyDescent="0.2">
      <c r="C20" s="3" t="s">
        <v>235</v>
      </c>
      <c r="D20" s="3" t="s">
        <v>236</v>
      </c>
      <c r="E20" s="3" t="s">
        <v>237</v>
      </c>
      <c r="F20" s="3" t="s">
        <v>238</v>
      </c>
      <c r="G20" s="3" t="s">
        <v>239</v>
      </c>
      <c r="H20" s="3" t="s">
        <v>240</v>
      </c>
      <c r="I20" s="3" t="s">
        <v>241</v>
      </c>
      <c r="J20" s="3" t="s">
        <v>242</v>
      </c>
      <c r="K20" s="3" t="s">
        <v>243</v>
      </c>
      <c r="L20" s="3" t="s">
        <v>244</v>
      </c>
      <c r="M20" s="3" t="s">
        <v>245</v>
      </c>
    </row>
    <row r="21" spans="3:13" x14ac:dyDescent="0.2">
      <c r="C21" s="3" t="s">
        <v>246</v>
      </c>
      <c r="D21" s="3" t="s">
        <v>247</v>
      </c>
      <c r="E21" s="3" t="s">
        <v>247</v>
      </c>
      <c r="F21" s="3" t="s">
        <v>248</v>
      </c>
      <c r="G21" s="3" t="s">
        <v>247</v>
      </c>
      <c r="H21" s="3" t="s">
        <v>249</v>
      </c>
      <c r="I21" s="3" t="s">
        <v>248</v>
      </c>
      <c r="J21" s="3" t="s">
        <v>250</v>
      </c>
      <c r="K21" s="3" t="s">
        <v>251</v>
      </c>
      <c r="L21" s="3" t="s">
        <v>252</v>
      </c>
      <c r="M21" s="3" t="s">
        <v>253</v>
      </c>
    </row>
    <row r="22" spans="3:13" x14ac:dyDescent="0.2">
      <c r="C22" s="3" t="s">
        <v>254</v>
      </c>
      <c r="D22" s="3" t="s">
        <v>255</v>
      </c>
      <c r="E22" s="3" t="s">
        <v>256</v>
      </c>
      <c r="F22" s="3" t="s">
        <v>253</v>
      </c>
      <c r="G22" s="3" t="s">
        <v>252</v>
      </c>
      <c r="H22" s="3" t="s">
        <v>252</v>
      </c>
      <c r="I22" s="3" t="s">
        <v>251</v>
      </c>
      <c r="J22" s="3" t="s">
        <v>257</v>
      </c>
      <c r="K22" s="3" t="s">
        <v>258</v>
      </c>
      <c r="L22" s="3" t="s">
        <v>259</v>
      </c>
      <c r="M22" s="3" t="s">
        <v>260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261</v>
      </c>
      <c r="D24" s="3" t="s">
        <v>262</v>
      </c>
      <c r="E24" s="3" t="s">
        <v>263</v>
      </c>
      <c r="F24" s="3" t="s">
        <v>264</v>
      </c>
      <c r="G24" s="3" t="s">
        <v>265</v>
      </c>
      <c r="H24" s="3" t="s">
        <v>266</v>
      </c>
      <c r="I24" s="3" t="s">
        <v>267</v>
      </c>
      <c r="J24" s="3" t="s">
        <v>268</v>
      </c>
      <c r="K24" s="3" t="s">
        <v>269</v>
      </c>
      <c r="L24" s="3" t="s">
        <v>270</v>
      </c>
      <c r="M24" s="3" t="s">
        <v>271</v>
      </c>
    </row>
    <row r="25" spans="3:13" x14ac:dyDescent="0.2">
      <c r="C25" s="3" t="s">
        <v>272</v>
      </c>
      <c r="D25" s="3" t="s">
        <v>251</v>
      </c>
      <c r="E25" s="3" t="s">
        <v>247</v>
      </c>
      <c r="F25" s="3" t="s">
        <v>273</v>
      </c>
      <c r="G25" s="3" t="s">
        <v>248</v>
      </c>
      <c r="H25" s="3" t="s">
        <v>247</v>
      </c>
      <c r="I25" s="3" t="s">
        <v>274</v>
      </c>
      <c r="J25" s="3" t="s">
        <v>275</v>
      </c>
      <c r="K25" s="3" t="s">
        <v>251</v>
      </c>
      <c r="L25" s="3" t="s">
        <v>276</v>
      </c>
      <c r="M25" s="3" t="s">
        <v>257</v>
      </c>
    </row>
    <row r="26" spans="3:13" x14ac:dyDescent="0.2">
      <c r="C26" s="3" t="s">
        <v>277</v>
      </c>
      <c r="D26" s="3" t="s">
        <v>278</v>
      </c>
      <c r="E26" s="3" t="s">
        <v>279</v>
      </c>
      <c r="F26" s="3" t="s">
        <v>280</v>
      </c>
      <c r="G26" s="3" t="s">
        <v>281</v>
      </c>
      <c r="H26" s="3" t="s">
        <v>282</v>
      </c>
      <c r="I26" s="3" t="s">
        <v>256</v>
      </c>
      <c r="J26" s="3" t="s">
        <v>276</v>
      </c>
      <c r="K26" s="3" t="s">
        <v>283</v>
      </c>
      <c r="L26" s="3" t="s">
        <v>260</v>
      </c>
      <c r="M26" s="3" t="s">
        <v>284</v>
      </c>
    </row>
    <row r="27" spans="3:13" x14ac:dyDescent="0.2">
      <c r="C27" s="3" t="s">
        <v>285</v>
      </c>
      <c r="D27" s="3" t="s">
        <v>280</v>
      </c>
      <c r="E27" s="3" t="s">
        <v>251</v>
      </c>
      <c r="F27" s="3" t="s">
        <v>275</v>
      </c>
      <c r="G27" s="3" t="s">
        <v>286</v>
      </c>
      <c r="H27" s="3" t="s">
        <v>251</v>
      </c>
      <c r="I27" s="3" t="s">
        <v>248</v>
      </c>
      <c r="J27" s="3" t="s">
        <v>247</v>
      </c>
      <c r="K27" s="3" t="s">
        <v>287</v>
      </c>
      <c r="L27" s="3" t="s">
        <v>258</v>
      </c>
      <c r="M27" s="3" t="s">
        <v>209</v>
      </c>
    </row>
    <row r="29" spans="3:13" x14ac:dyDescent="0.2">
      <c r="C29" s="3" t="s">
        <v>288</v>
      </c>
      <c r="D29" s="3">
        <v>6.5</v>
      </c>
      <c r="E29" s="3">
        <v>6.6</v>
      </c>
      <c r="F29" s="3">
        <v>4.9000000000000004</v>
      </c>
      <c r="G29" s="3">
        <v>4.5</v>
      </c>
      <c r="H29" s="3">
        <v>6</v>
      </c>
      <c r="I29" s="3">
        <v>5.7</v>
      </c>
      <c r="J29" s="3">
        <v>5.4</v>
      </c>
      <c r="K29" s="3">
        <v>5.4</v>
      </c>
      <c r="L29" s="3">
        <v>6.9</v>
      </c>
      <c r="M29" s="3">
        <v>5.4</v>
      </c>
    </row>
    <row r="30" spans="3:13" x14ac:dyDescent="0.2">
      <c r="C30" s="3" t="s">
        <v>289</v>
      </c>
      <c r="D30" s="3">
        <v>3</v>
      </c>
      <c r="E30" s="3">
        <v>5</v>
      </c>
      <c r="F30" s="3">
        <v>3</v>
      </c>
      <c r="G30" s="3">
        <v>5</v>
      </c>
      <c r="H30" s="3">
        <v>8</v>
      </c>
      <c r="I30" s="3">
        <v>4</v>
      </c>
      <c r="J30" s="3">
        <v>6</v>
      </c>
      <c r="K30" s="3">
        <v>7</v>
      </c>
      <c r="L30" s="3">
        <v>7</v>
      </c>
      <c r="M30" s="3">
        <v>2</v>
      </c>
    </row>
    <row r="31" spans="3:13" x14ac:dyDescent="0.2">
      <c r="C31" s="3" t="s">
        <v>290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291</v>
      </c>
      <c r="D32" s="3" t="s">
        <v>292</v>
      </c>
      <c r="E32" s="3" t="s">
        <v>292</v>
      </c>
      <c r="F32" s="3" t="s">
        <v>292</v>
      </c>
      <c r="G32" s="3" t="s">
        <v>292</v>
      </c>
      <c r="H32" s="3" t="s">
        <v>292</v>
      </c>
      <c r="I32" s="3" t="s">
        <v>292</v>
      </c>
      <c r="J32" s="3" t="s">
        <v>292</v>
      </c>
      <c r="K32" s="3" t="s">
        <v>292</v>
      </c>
      <c r="L32" s="3" t="s">
        <v>292</v>
      </c>
      <c r="M32" s="3" t="s">
        <v>292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5ADD-82BF-4B25-9558-36442CB6F7DE}">
  <dimension ref="A3:BJ22"/>
  <sheetViews>
    <sheetView showGridLines="0" tabSelected="1" topLeftCell="X1" workbookViewId="0">
      <selection activeCell="AN18" sqref="AN18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293</v>
      </c>
      <c r="C3" s="9"/>
      <c r="D3" s="9"/>
      <c r="E3" s="9"/>
      <c r="F3" s="9"/>
      <c r="H3" s="9" t="s">
        <v>294</v>
      </c>
      <c r="I3" s="9"/>
      <c r="J3" s="9"/>
      <c r="K3" s="9"/>
      <c r="L3" s="9"/>
      <c r="N3" s="11" t="s">
        <v>295</v>
      </c>
      <c r="O3" s="11"/>
      <c r="P3" s="11"/>
      <c r="Q3" s="11"/>
      <c r="R3" s="11"/>
      <c r="S3" s="11"/>
      <c r="T3" s="11"/>
      <c r="V3" s="9" t="s">
        <v>296</v>
      </c>
      <c r="W3" s="9"/>
      <c r="X3" s="9"/>
      <c r="Y3" s="9"/>
      <c r="AA3" s="9" t="s">
        <v>297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298</v>
      </c>
      <c r="C4" s="15" t="s">
        <v>299</v>
      </c>
      <c r="D4" s="14" t="s">
        <v>300</v>
      </c>
      <c r="E4" s="15" t="s">
        <v>301</v>
      </c>
      <c r="F4" s="14" t="s">
        <v>302</v>
      </c>
      <c r="H4" s="16" t="s">
        <v>303</v>
      </c>
      <c r="I4" s="17" t="s">
        <v>304</v>
      </c>
      <c r="J4" s="16" t="s">
        <v>305</v>
      </c>
      <c r="K4" s="17" t="s">
        <v>306</v>
      </c>
      <c r="L4" s="16" t="s">
        <v>307</v>
      </c>
      <c r="N4" s="18" t="s">
        <v>308</v>
      </c>
      <c r="O4" s="19" t="s">
        <v>309</v>
      </c>
      <c r="P4" s="18" t="s">
        <v>310</v>
      </c>
      <c r="Q4" s="19" t="s">
        <v>311</v>
      </c>
      <c r="R4" s="18" t="s">
        <v>312</v>
      </c>
      <c r="S4" s="19" t="s">
        <v>313</v>
      </c>
      <c r="T4" s="18" t="s">
        <v>314</v>
      </c>
      <c r="V4" s="19" t="s">
        <v>315</v>
      </c>
      <c r="W4" s="18" t="s">
        <v>316</v>
      </c>
      <c r="X4" s="19" t="s">
        <v>317</v>
      </c>
      <c r="Y4" s="18" t="s">
        <v>318</v>
      </c>
      <c r="AA4" s="20" t="s">
        <v>159</v>
      </c>
      <c r="AB4" s="21" t="s">
        <v>203</v>
      </c>
      <c r="AC4" s="20" t="s">
        <v>214</v>
      </c>
      <c r="AD4" s="21" t="s">
        <v>235</v>
      </c>
      <c r="AE4" s="20" t="s">
        <v>246</v>
      </c>
      <c r="AF4" s="21" t="s">
        <v>254</v>
      </c>
      <c r="AG4" s="20" t="s">
        <v>261</v>
      </c>
      <c r="AH4" s="21" t="s">
        <v>272</v>
      </c>
      <c r="AI4" s="20" t="s">
        <v>290</v>
      </c>
      <c r="AJ4" s="22"/>
      <c r="AK4" s="21" t="s">
        <v>288</v>
      </c>
      <c r="AL4" s="20" t="s">
        <v>289</v>
      </c>
    </row>
    <row r="5" spans="1:62" ht="63" x14ac:dyDescent="0.2">
      <c r="A5" s="23" t="s">
        <v>319</v>
      </c>
      <c r="B5" s="18" t="s">
        <v>320</v>
      </c>
      <c r="C5" s="24" t="s">
        <v>321</v>
      </c>
      <c r="D5" s="25" t="s">
        <v>322</v>
      </c>
      <c r="E5" s="19" t="s">
        <v>323</v>
      </c>
      <c r="F5" s="18" t="s">
        <v>320</v>
      </c>
      <c r="H5" s="19" t="s">
        <v>324</v>
      </c>
      <c r="I5" s="18" t="s">
        <v>325</v>
      </c>
      <c r="J5" s="19" t="s">
        <v>326</v>
      </c>
      <c r="K5" s="18" t="s">
        <v>327</v>
      </c>
      <c r="L5" s="19" t="s">
        <v>328</v>
      </c>
      <c r="N5" s="18" t="s">
        <v>329</v>
      </c>
      <c r="O5" s="19" t="s">
        <v>330</v>
      </c>
      <c r="P5" s="18" t="s">
        <v>331</v>
      </c>
      <c r="Q5" s="19" t="s">
        <v>332</v>
      </c>
      <c r="R5" s="18" t="s">
        <v>333</v>
      </c>
      <c r="S5" s="19" t="s">
        <v>334</v>
      </c>
      <c r="T5" s="18" t="s">
        <v>335</v>
      </c>
      <c r="V5" s="19" t="s">
        <v>336</v>
      </c>
      <c r="W5" s="18" t="s">
        <v>337</v>
      </c>
      <c r="X5" s="19" t="s">
        <v>338</v>
      </c>
      <c r="Y5" s="18" t="s">
        <v>339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1.9844723994250018</v>
      </c>
      <c r="C7" s="31">
        <f>(sheet!D18-sheet!D15)/sheet!D35</f>
        <v>0.98001417622236797</v>
      </c>
      <c r="D7" s="31">
        <f>sheet!D12/sheet!D35</f>
        <v>0.73187066515630284</v>
      </c>
      <c r="E7" s="31">
        <f>Sheet2!D20/sheet!D35</f>
        <v>0.69052114178209689</v>
      </c>
      <c r="F7" s="31">
        <f>sheet!D18/sheet!D35</f>
        <v>1.9844723994250018</v>
      </c>
      <c r="G7" s="29"/>
      <c r="H7" s="32">
        <f>Sheet1!D33/sheet!D51</f>
        <v>-8.3402032439394442E-3</v>
      </c>
      <c r="I7" s="32">
        <f>Sheet1!D33/Sheet1!D12</f>
        <v>-3.2895165794016842E-2</v>
      </c>
      <c r="J7" s="32">
        <f>Sheet1!D12/sheet!D27</f>
        <v>0.17435890085143779</v>
      </c>
      <c r="K7" s="32">
        <f>Sheet1!D30/sheet!D27</f>
        <v>-6.2278626667312516E-3</v>
      </c>
      <c r="L7" s="32">
        <f>Sheet1!D38</f>
        <v>-3.1E-2</v>
      </c>
      <c r="M7" s="29"/>
      <c r="N7" s="32">
        <f>sheet!D40/sheet!D27</f>
        <v>0.31229913907212753</v>
      </c>
      <c r="O7" s="32">
        <f>sheet!D51/sheet!D27</f>
        <v>0.68770086092787253</v>
      </c>
      <c r="P7" s="32">
        <f>sheet!D40/sheet!D51</f>
        <v>0.4541206167035497</v>
      </c>
      <c r="Q7" s="31">
        <f>Sheet1!D24/Sheet1!D26</f>
        <v>-1.7922573609596508</v>
      </c>
      <c r="R7" s="31">
        <f>ABS(Sheet2!D20/(Sheet1!D26+Sheet2!D30))</f>
        <v>23.864239926739927</v>
      </c>
      <c r="S7" s="31">
        <f>sheet!D40/Sheet1!D43</f>
        <v>22.140834705820513</v>
      </c>
      <c r="T7" s="31">
        <f>Sheet2!D20/sheet!D40</f>
        <v>0.16497872064295471</v>
      </c>
      <c r="V7" s="31">
        <f>ABS(Sheet1!D15/sheet!D15)</f>
        <v>1.4747345512101828</v>
      </c>
      <c r="W7" s="31">
        <f>Sheet1!D12/sheet!D14</f>
        <v>29.438120670950511</v>
      </c>
      <c r="X7" s="31">
        <f>Sheet1!D12/sheet!D27</f>
        <v>0.17435890085143779</v>
      </c>
      <c r="Y7" s="31">
        <f>Sheet1!D12/(sheet!D18-sheet!D35)</f>
        <v>2.3736617927099246</v>
      </c>
      <c r="AA7" s="17">
        <f>Sheet1!D43</f>
        <v>28.536999999999999</v>
      </c>
      <c r="AB7" s="17" t="str">
        <f>Sheet3!D17</f>
        <v>9.8x</v>
      </c>
      <c r="AC7" s="17" t="str">
        <f>Sheet3!D18</f>
        <v>22.0x</v>
      </c>
      <c r="AD7" s="17" t="str">
        <f>Sheet3!D20</f>
        <v>-37.7x</v>
      </c>
      <c r="AE7" s="17" t="str">
        <f>Sheet3!D21</f>
        <v>0.6x</v>
      </c>
      <c r="AF7" s="17" t="str">
        <f>Sheet3!D22</f>
        <v>3.2x</v>
      </c>
      <c r="AG7" s="17" t="str">
        <f>Sheet3!D24</f>
        <v>35.2x</v>
      </c>
      <c r="AH7" s="17" t="str">
        <f>Sheet3!D25</f>
        <v>1.0x</v>
      </c>
      <c r="AI7" s="17" t="str">
        <f>Sheet3!D31</f>
        <v/>
      </c>
      <c r="AK7" s="17">
        <f>Sheet3!D29</f>
        <v>6.5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1.6575238034311062</v>
      </c>
      <c r="C8" s="34">
        <f>(sheet!E18-sheet!E15)/sheet!E35</f>
        <v>1.1194809625862308</v>
      </c>
      <c r="D8" s="34">
        <f>sheet!E12/sheet!E35</f>
        <v>0.92671848511019406</v>
      </c>
      <c r="E8" s="34">
        <f>Sheet2!E20/sheet!E35</f>
        <v>1.1867489790913646</v>
      </c>
      <c r="F8" s="34">
        <f>sheet!E18/sheet!E35</f>
        <v>1.6575238034311062</v>
      </c>
      <c r="G8" s="29"/>
      <c r="H8" s="35">
        <f>Sheet1!E33/sheet!E51</f>
        <v>-1.6554325853711301E-2</v>
      </c>
      <c r="I8" s="35">
        <f>Sheet1!E33/Sheet1!E12</f>
        <v>-3.2232925869272754E-2</v>
      </c>
      <c r="J8" s="35">
        <f>Sheet1!E12/sheet!E27</f>
        <v>0.3550576901325242</v>
      </c>
      <c r="K8" s="35">
        <f>Sheet1!E30/sheet!E27</f>
        <v>-1.2120396310598474E-2</v>
      </c>
      <c r="L8" s="35">
        <f>Sheet1!E38</f>
        <v>-6.4000000000000001E-2</v>
      </c>
      <c r="M8" s="29"/>
      <c r="N8" s="35">
        <f>sheet!E40/sheet!E27</f>
        <v>0.30866721444950163</v>
      </c>
      <c r="O8" s="35">
        <f>sheet!E51/sheet!E27</f>
        <v>0.69133278555049837</v>
      </c>
      <c r="P8" s="35">
        <f>sheet!E40/sheet!E51</f>
        <v>0.44648137756654244</v>
      </c>
      <c r="Q8" s="34">
        <f>Sheet1!E24/Sheet1!E26</f>
        <v>-2.0204728104651841</v>
      </c>
      <c r="R8" s="34">
        <f>ABS(Sheet2!E20/(Sheet1!E26+Sheet2!E30))</f>
        <v>2.3333927317323719</v>
      </c>
      <c r="S8" s="34">
        <f>sheet!E40/Sheet1!E43</f>
        <v>2.8761486668931338</v>
      </c>
      <c r="T8" s="34">
        <f>Sheet2!E20/sheet!E40</f>
        <v>0.33707851557531449</v>
      </c>
      <c r="U8" s="12"/>
      <c r="V8" s="34">
        <f>ABS(Sheet1!E15/sheet!E15)</f>
        <v>4.7307010156056482</v>
      </c>
      <c r="W8" s="34">
        <f>Sheet1!E12/sheet!E14</f>
        <v>68.753552357679439</v>
      </c>
      <c r="X8" s="34">
        <f>Sheet1!E12/sheet!E27</f>
        <v>0.3550576901325242</v>
      </c>
      <c r="Y8" s="34">
        <f>Sheet1!E12/(sheet!E18-sheet!E35)</f>
        <v>6.1592060776571502</v>
      </c>
      <c r="Z8" s="12"/>
      <c r="AA8" s="36">
        <f>Sheet1!E43</f>
        <v>229.614</v>
      </c>
      <c r="AB8" s="36" t="str">
        <f>Sheet3!E17</f>
        <v>7.1x</v>
      </c>
      <c r="AC8" s="36" t="str">
        <f>Sheet3!E18</f>
        <v>21.1x</v>
      </c>
      <c r="AD8" s="36" t="str">
        <f>Sheet3!E20</f>
        <v>-42.7x</v>
      </c>
      <c r="AE8" s="36" t="str">
        <f>Sheet3!E21</f>
        <v>0.6x</v>
      </c>
      <c r="AF8" s="36" t="str">
        <f>Sheet3!E22</f>
        <v>1.5x</v>
      </c>
      <c r="AG8" s="36" t="str">
        <f>Sheet3!E24</f>
        <v>-63.5x</v>
      </c>
      <c r="AH8" s="36" t="str">
        <f>Sheet3!E25</f>
        <v>0.6x</v>
      </c>
      <c r="AI8" s="36" t="str">
        <f>Sheet3!E31</f>
        <v/>
      </c>
      <c r="AK8" s="36">
        <f>Sheet3!E29</f>
        <v>6.6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3.4933201987891134</v>
      </c>
      <c r="C9" s="31">
        <f>(sheet!F18-sheet!F15)/sheet!F35</f>
        <v>2.1553565696702712</v>
      </c>
      <c r="D9" s="31">
        <f>sheet!F12/sheet!F35</f>
        <v>1.5600296634088568</v>
      </c>
      <c r="E9" s="31">
        <f>Sheet2!F20/sheet!F35</f>
        <v>0.39131349131681187</v>
      </c>
      <c r="F9" s="31">
        <f>sheet!F18/sheet!F35</f>
        <v>3.4933201987891134</v>
      </c>
      <c r="G9" s="29"/>
      <c r="H9" s="32">
        <f>Sheet1!F33/sheet!F51</f>
        <v>-0.20083798862729721</v>
      </c>
      <c r="I9" s="32">
        <f>Sheet1!F33/Sheet1!F12</f>
        <v>-0.48198493930984121</v>
      </c>
      <c r="J9" s="32">
        <f>Sheet1!F12/sheet!F27</f>
        <v>0.26836837449287576</v>
      </c>
      <c r="K9" s="32">
        <f>Sheet1!F30/sheet!F27</f>
        <v>-0.16053210609919968</v>
      </c>
      <c r="L9" s="32">
        <f>Sheet1!F38</f>
        <v>-0.74</v>
      </c>
      <c r="M9" s="29"/>
      <c r="N9" s="32">
        <f>sheet!F40/sheet!F27</f>
        <v>0.3559514154395782</v>
      </c>
      <c r="O9" s="32">
        <f>sheet!F51/sheet!F27</f>
        <v>0.64404904458921042</v>
      </c>
      <c r="P9" s="32">
        <f>sheet!F40/sheet!F51</f>
        <v>0.55267749937679422</v>
      </c>
      <c r="Q9" s="31">
        <f>Sheet1!F24/Sheet1!F26</f>
        <v>14.339831616805624</v>
      </c>
      <c r="R9" s="31">
        <f>ABS(Sheet2!F20/(Sheet1!F26+Sheet2!F30))</f>
        <v>8.3628424297044826E-2</v>
      </c>
      <c r="S9" s="31">
        <f>sheet!F40/Sheet1!F43</f>
        <v>6.9716811129331626</v>
      </c>
      <c r="T9" s="31">
        <f>Sheet2!F20/sheet!F40</f>
        <v>4.5691229439657567E-2</v>
      </c>
      <c r="V9" s="31">
        <f>ABS(Sheet1!F15/sheet!F15)</f>
        <v>3.8857388671503377</v>
      </c>
      <c r="W9" s="31">
        <f>Sheet1!F12/sheet!F14</f>
        <v>70.464186495953626</v>
      </c>
      <c r="X9" s="31">
        <f>Sheet1!F12/sheet!F27</f>
        <v>0.26836837449287576</v>
      </c>
      <c r="Y9" s="31">
        <f>Sheet1!F12/(sheet!F18-sheet!F35)</f>
        <v>2.5897302720363662</v>
      </c>
      <c r="AA9" s="17">
        <f>Sheet1!F43</f>
        <v>110.986</v>
      </c>
      <c r="AB9" s="17" t="str">
        <f>Sheet3!F17</f>
        <v>5.9x</v>
      </c>
      <c r="AC9" s="17" t="str">
        <f>Sheet3!F18</f>
        <v>-2.1x</v>
      </c>
      <c r="AD9" s="17" t="str">
        <f>Sheet3!F20</f>
        <v>20.3x</v>
      </c>
      <c r="AE9" s="17" t="str">
        <f>Sheet3!F21</f>
        <v>0.4x</v>
      </c>
      <c r="AF9" s="17" t="str">
        <f>Sheet3!F22</f>
        <v>1.1x</v>
      </c>
      <c r="AG9" s="17" t="str">
        <f>Sheet3!F24</f>
        <v>-0.6x</v>
      </c>
      <c r="AH9" s="17" t="str">
        <f>Sheet3!F25</f>
        <v>0.1x</v>
      </c>
      <c r="AI9" s="17" t="str">
        <f>Sheet3!F31</f>
        <v/>
      </c>
      <c r="AK9" s="17">
        <f>Sheet3!F29</f>
        <v>4.9000000000000004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2.9627949493396213</v>
      </c>
      <c r="C10" s="34">
        <f>(sheet!G18-sheet!G15)/sheet!G35</f>
        <v>2.0766569275718898</v>
      </c>
      <c r="D10" s="34">
        <f>sheet!G12/sheet!G35</f>
        <v>1.4953952876450185</v>
      </c>
      <c r="E10" s="34">
        <f>Sheet2!G20/sheet!G35</f>
        <v>1.4376099919695182</v>
      </c>
      <c r="F10" s="34">
        <f>sheet!G18/sheet!G35</f>
        <v>2.9627949493396213</v>
      </c>
      <c r="G10" s="29"/>
      <c r="H10" s="35">
        <f>Sheet1!G33/sheet!G51</f>
        <v>-0.17106664786656778</v>
      </c>
      <c r="I10" s="35">
        <f>Sheet1!G33/Sheet1!G12</f>
        <v>-0.2645282265097933</v>
      </c>
      <c r="J10" s="35">
        <f>Sheet1!G12/sheet!G27</f>
        <v>0.37951219668444935</v>
      </c>
      <c r="K10" s="35">
        <f>Sheet1!G30/sheet!G27</f>
        <v>-0.14148506304543149</v>
      </c>
      <c r="L10" s="35">
        <f>Sheet1!G38</f>
        <v>-0.49</v>
      </c>
      <c r="M10" s="29"/>
      <c r="N10" s="35">
        <f>sheet!G40/sheet!G27</f>
        <v>0.41314336689670417</v>
      </c>
      <c r="O10" s="35">
        <f>sheet!G51/sheet!G27</f>
        <v>0.58685716695681611</v>
      </c>
      <c r="P10" s="35">
        <f>sheet!G40/sheet!G51</f>
        <v>0.70399305002797263</v>
      </c>
      <c r="Q10" s="34">
        <f>Sheet1!G24/Sheet1!G26</f>
        <v>8.475806148879462</v>
      </c>
      <c r="R10" s="34">
        <f>ABS(Sheet2!G20/(Sheet1!G26+Sheet2!G30))</f>
        <v>3.105562322371092</v>
      </c>
      <c r="S10" s="34">
        <f>sheet!G40/Sheet1!G43</f>
        <v>4.988165909310645</v>
      </c>
      <c r="T10" s="34">
        <f>Sheet2!G20/sheet!G40</f>
        <v>0.21744462061096617</v>
      </c>
      <c r="U10" s="12"/>
      <c r="V10" s="34">
        <f>ABS(Sheet1!G15/sheet!G15)</f>
        <v>4.3810616431752889</v>
      </c>
      <c r="W10" s="34">
        <f>Sheet1!G12/sheet!G14</f>
        <v>19.930806324997199</v>
      </c>
      <c r="X10" s="34">
        <f>Sheet1!G12/sheet!G27</f>
        <v>0.37951219668444935</v>
      </c>
      <c r="Y10" s="34">
        <f>Sheet1!G12/(sheet!G18-sheet!G35)</f>
        <v>3.0941576388556409</v>
      </c>
      <c r="Z10" s="12"/>
      <c r="AA10" s="36">
        <f>Sheet1!G43</f>
        <v>155.14500000000001</v>
      </c>
      <c r="AB10" s="36" t="str">
        <f>Sheet3!G17</f>
        <v>6.9x</v>
      </c>
      <c r="AC10" s="36" t="str">
        <f>Sheet3!G18</f>
        <v>835.4x</v>
      </c>
      <c r="AD10" s="36" t="str">
        <f>Sheet3!G20</f>
        <v>61.3x</v>
      </c>
      <c r="AE10" s="36" t="str">
        <f>Sheet3!G21</f>
        <v>0.6x</v>
      </c>
      <c r="AF10" s="36" t="str">
        <f>Sheet3!G22</f>
        <v>1.6x</v>
      </c>
      <c r="AG10" s="36" t="str">
        <f>Sheet3!G24</f>
        <v>-10.7x</v>
      </c>
      <c r="AH10" s="36" t="str">
        <f>Sheet3!G25</f>
        <v>0.4x</v>
      </c>
      <c r="AI10" s="36" t="str">
        <f>Sheet3!G31</f>
        <v/>
      </c>
      <c r="AK10" s="36">
        <f>Sheet3!G29</f>
        <v>4.5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4.1672097136701556</v>
      </c>
      <c r="C11" s="31">
        <f>(sheet!H18-sheet!H15)/sheet!H35</f>
        <v>2.6720971367015554</v>
      </c>
      <c r="D11" s="31">
        <f>sheet!H12/sheet!H35</f>
        <v>1.9428271248653464</v>
      </c>
      <c r="E11" s="31">
        <f>Sheet2!H20/sheet!H35</f>
        <v>1.8810660566808082</v>
      </c>
      <c r="F11" s="31">
        <f>sheet!H18/sheet!H35</f>
        <v>4.1672097136701556</v>
      </c>
      <c r="G11" s="29"/>
      <c r="H11" s="32">
        <f>Sheet1!H33/sheet!H51</f>
        <v>6.2198466827544076E-2</v>
      </c>
      <c r="I11" s="32">
        <f>Sheet1!H33/Sheet1!H12</f>
        <v>0.1283057148770104</v>
      </c>
      <c r="J11" s="32">
        <f>Sheet1!H12/sheet!H27</f>
        <v>0.30737319912715244</v>
      </c>
      <c r="K11" s="32">
        <f>Sheet1!H30/sheet!H27</f>
        <v>3.9332664650014705E-2</v>
      </c>
      <c r="L11" s="32">
        <f>Sheet1!H38</f>
        <v>0.15</v>
      </c>
      <c r="M11" s="29"/>
      <c r="N11" s="32">
        <f>sheet!H40/sheet!H27</f>
        <v>0.36593713543790618</v>
      </c>
      <c r="O11" s="32">
        <f>sheet!H51/sheet!H27</f>
        <v>0.63406286456209382</v>
      </c>
      <c r="P11" s="32">
        <f>sheet!H40/sheet!H51</f>
        <v>0.57713068512636412</v>
      </c>
      <c r="Q11" s="31">
        <f>Sheet1!H24/Sheet1!H26</f>
        <v>-4.7074404045268476</v>
      </c>
      <c r="R11" s="31">
        <f>ABS(Sheet2!H20/(Sheet1!H26+Sheet2!H30))</f>
        <v>1.5932571866270164</v>
      </c>
      <c r="S11" s="31">
        <f>sheet!H40/Sheet1!H43</f>
        <v>4.2232025222697809</v>
      </c>
      <c r="T11" s="31">
        <f>Sheet2!H20/sheet!H40</f>
        <v>0.21953108509132449</v>
      </c>
      <c r="V11" s="31">
        <f>ABS(Sheet1!H15/sheet!H15)</f>
        <v>3.0142587749728702</v>
      </c>
      <c r="W11" s="31">
        <f>Sheet1!H12/sheet!H14</f>
        <v>33.474608770953168</v>
      </c>
      <c r="X11" s="31">
        <f>Sheet1!H12/sheet!H27</f>
        <v>0.30737319912715244</v>
      </c>
      <c r="Y11" s="31">
        <f>Sheet1!H12/(sheet!H18-sheet!H35)</f>
        <v>2.2724310524370983</v>
      </c>
      <c r="AA11" s="17">
        <f>Sheet1!H43</f>
        <v>152.56100000000001</v>
      </c>
      <c r="AB11" s="17" t="str">
        <f>Sheet3!H17</f>
        <v>9.7x</v>
      </c>
      <c r="AC11" s="17" t="str">
        <f>Sheet3!H18</f>
        <v>-4.8x</v>
      </c>
      <c r="AD11" s="17" t="str">
        <f>Sheet3!H20</f>
        <v>15.3x</v>
      </c>
      <c r="AE11" s="17" t="str">
        <f>Sheet3!H21</f>
        <v>0.7x</v>
      </c>
      <c r="AF11" s="17" t="str">
        <f>Sheet3!H22</f>
        <v>1.6x</v>
      </c>
      <c r="AG11" s="17" t="str">
        <f>Sheet3!H24</f>
        <v>-3.9x</v>
      </c>
      <c r="AH11" s="17" t="str">
        <f>Sheet3!H25</f>
        <v>0.6x</v>
      </c>
      <c r="AI11" s="17" t="str">
        <f>Sheet3!H31</f>
        <v/>
      </c>
      <c r="AK11" s="17">
        <f>Sheet3!H29</f>
        <v>6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2.005540893353766</v>
      </c>
      <c r="C12" s="34">
        <f>(sheet!I18-sheet!I15)/sheet!I35</f>
        <v>1.3614776661558545</v>
      </c>
      <c r="D12" s="34">
        <f>sheet!I12/sheet!I35</f>
        <v>0.29121970599920544</v>
      </c>
      <c r="E12" s="34">
        <f>Sheet2!I20/sheet!I35</f>
        <v>1.2695456609342186</v>
      </c>
      <c r="F12" s="34">
        <f>sheet!I18/sheet!I35</f>
        <v>2.005540893353766</v>
      </c>
      <c r="G12" s="29"/>
      <c r="H12" s="35">
        <f>Sheet1!I33/sheet!I51</f>
        <v>-2.6599521076254767E-2</v>
      </c>
      <c r="I12" s="35">
        <f>Sheet1!I33/Sheet1!I12</f>
        <v>-5.4515155625470116E-2</v>
      </c>
      <c r="J12" s="35">
        <f>Sheet1!I12/sheet!I27</f>
        <v>0.31126396824178354</v>
      </c>
      <c r="K12" s="35">
        <f>Sheet1!I30/sheet!I27</f>
        <v>-1.76457686782397E-2</v>
      </c>
      <c r="L12" s="35">
        <f>Sheet1!I38</f>
        <v>2.9000000000000001E-2</v>
      </c>
      <c r="M12" s="29"/>
      <c r="N12" s="35">
        <f>sheet!I40/sheet!I27</f>
        <v>0.36207108313502723</v>
      </c>
      <c r="O12" s="35">
        <f>sheet!I51/sheet!I27</f>
        <v>0.63792891686497277</v>
      </c>
      <c r="P12" s="35">
        <f>sheet!I40/sheet!I51</f>
        <v>0.56757277113942939</v>
      </c>
      <c r="Q12" s="34">
        <f>Sheet1!I24/Sheet1!I26</f>
        <v>-3.3552760188687265</v>
      </c>
      <c r="R12" s="34">
        <f>ABS(Sheet2!I20/(Sheet1!I26+Sheet2!I30))</f>
        <v>1.814765985497693</v>
      </c>
      <c r="S12" s="34">
        <f>sheet!I40/Sheet1!I43</f>
        <v>3.9004016538688715</v>
      </c>
      <c r="T12" s="34">
        <f>Sheet2!I20/sheet!I40</f>
        <v>0.27099000814734275</v>
      </c>
      <c r="U12" s="12"/>
      <c r="V12" s="34">
        <f>ABS(Sheet1!I15/sheet!I15)</f>
        <v>4.0850058381617504</v>
      </c>
      <c r="W12" s="34">
        <f>Sheet1!I12/sheet!I14</f>
        <v>48.794653601512806</v>
      </c>
      <c r="X12" s="34">
        <f>Sheet1!I12/sheet!I27</f>
        <v>0.31126396824178354</v>
      </c>
      <c r="Y12" s="34">
        <f>Sheet1!I12/(sheet!I18-sheet!I35)</f>
        <v>4.0052563623150572</v>
      </c>
      <c r="Z12" s="12"/>
      <c r="AA12" s="36">
        <f>Sheet1!I43</f>
        <v>169.3</v>
      </c>
      <c r="AB12" s="36" t="str">
        <f>Sheet3!I17</f>
        <v>2.7x</v>
      </c>
      <c r="AC12" s="36" t="str">
        <f>Sheet3!I18</f>
        <v>5.8x</v>
      </c>
      <c r="AD12" s="36" t="str">
        <f>Sheet3!I20</f>
        <v>18.1x</v>
      </c>
      <c r="AE12" s="36" t="str">
        <f>Sheet3!I21</f>
        <v>0.4x</v>
      </c>
      <c r="AF12" s="36" t="str">
        <f>Sheet3!I22</f>
        <v>1.0x</v>
      </c>
      <c r="AG12" s="36" t="str">
        <f>Sheet3!I24</f>
        <v>2.9x</v>
      </c>
      <c r="AH12" s="36" t="str">
        <f>Sheet3!I25</f>
        <v>0.2x</v>
      </c>
      <c r="AI12" s="36" t="str">
        <f>Sheet3!I31</f>
        <v/>
      </c>
      <c r="AK12" s="36">
        <f>Sheet3!I29</f>
        <v>5.7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2.2274142869059865</v>
      </c>
      <c r="C13" s="31">
        <f>(sheet!J18-sheet!J15)/sheet!J35</f>
        <v>1.3628868559352667</v>
      </c>
      <c r="D13" s="31">
        <f>sheet!J12/sheet!J35</f>
        <v>0.72101882490337288</v>
      </c>
      <c r="E13" s="31">
        <f>Sheet2!J20/sheet!J35</f>
        <v>1.676848427550538</v>
      </c>
      <c r="F13" s="31">
        <f>sheet!J18/sheet!J35</f>
        <v>2.2274142869059865</v>
      </c>
      <c r="G13" s="29"/>
      <c r="H13" s="32">
        <f>Sheet1!J33/sheet!J51</f>
        <v>-1.8411137889983907E-2</v>
      </c>
      <c r="I13" s="32">
        <f>Sheet1!J33/Sheet1!J12</f>
        <v>-3.8320181005463277E-2</v>
      </c>
      <c r="J13" s="32">
        <f>Sheet1!J12/sheet!J27</f>
        <v>0.31445802367444398</v>
      </c>
      <c r="K13" s="32">
        <f>Sheet1!J30/sheet!J27</f>
        <v>-1.2168090403428075E-2</v>
      </c>
      <c r="L13" s="32">
        <f>Sheet1!J38</f>
        <v>3.6999999999999998E-2</v>
      </c>
      <c r="M13" s="29"/>
      <c r="N13" s="32">
        <f>sheet!J40/sheet!J27</f>
        <v>0.34550007404048161</v>
      </c>
      <c r="O13" s="32">
        <f>sheet!J51/sheet!J27</f>
        <v>0.65449992595951834</v>
      </c>
      <c r="P13" s="32">
        <f>sheet!J40/sheet!J51</f>
        <v>0.5278840536673356</v>
      </c>
      <c r="Q13" s="31">
        <f>Sheet1!J24/Sheet1!J26</f>
        <v>-0.7430265153255825</v>
      </c>
      <c r="R13" s="31">
        <f>ABS(Sheet2!J20/(Sheet1!J26+Sheet2!J30))</f>
        <v>1.7589691984599229</v>
      </c>
      <c r="S13" s="31">
        <f>sheet!J40/Sheet1!J43</f>
        <v>5.6890114390757303</v>
      </c>
      <c r="T13" s="31">
        <f>Sheet2!J20/sheet!J40</f>
        <v>0.20192534677169574</v>
      </c>
      <c r="V13" s="31">
        <f>ABS(Sheet1!J15/sheet!J15)</f>
        <v>6.1964234022707529</v>
      </c>
      <c r="W13" s="31">
        <f>Sheet1!J12/sheet!J14</f>
        <v>20.652281274930669</v>
      </c>
      <c r="X13" s="31">
        <f>Sheet1!J12/sheet!J27</f>
        <v>0.31445802367444398</v>
      </c>
      <c r="Y13" s="31">
        <f>Sheet1!J12/(sheet!J18-sheet!J35)</f>
        <v>6.1578106770272871</v>
      </c>
      <c r="AA13" s="17">
        <f>Sheet1!J43</f>
        <v>104.991</v>
      </c>
      <c r="AB13" s="17" t="str">
        <f>Sheet3!J17</f>
        <v>5.3x</v>
      </c>
      <c r="AC13" s="17" t="str">
        <f>Sheet3!J18</f>
        <v>16.9x</v>
      </c>
      <c r="AD13" s="17" t="str">
        <f>Sheet3!J20</f>
        <v>9.9x</v>
      </c>
      <c r="AE13" s="17" t="str">
        <f>Sheet3!J21</f>
        <v>0.5x</v>
      </c>
      <c r="AF13" s="17" t="str">
        <f>Sheet3!J22</f>
        <v>1.3x</v>
      </c>
      <c r="AG13" s="17" t="str">
        <f>Sheet3!J24</f>
        <v>-13.4x</v>
      </c>
      <c r="AH13" s="17" t="str">
        <f>Sheet3!J25</f>
        <v>0.3x</v>
      </c>
      <c r="AI13" s="17" t="str">
        <f>Sheet3!J31</f>
        <v/>
      </c>
      <c r="AK13" s="17">
        <f>Sheet3!J29</f>
        <v>5.4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1.6818037206342826</v>
      </c>
      <c r="C14" s="34">
        <f>(sheet!K18-sheet!K15)/sheet!K35</f>
        <v>1.0613938145710888</v>
      </c>
      <c r="D14" s="34">
        <f>sheet!K12/sheet!K35</f>
        <v>0.6027528005224293</v>
      </c>
      <c r="E14" s="34">
        <f>Sheet2!K20/sheet!K35</f>
        <v>1.5678153413372182</v>
      </c>
      <c r="F14" s="34">
        <f>sheet!K18/sheet!K35</f>
        <v>1.6818037206342826</v>
      </c>
      <c r="G14" s="29"/>
      <c r="H14" s="35">
        <f>Sheet1!K33/sheet!K51</f>
        <v>1.4122401214784593E-2</v>
      </c>
      <c r="I14" s="35">
        <f>Sheet1!K33/Sheet1!K12</f>
        <v>2.7673426547992042E-2</v>
      </c>
      <c r="J14" s="35">
        <f>Sheet1!K12/sheet!K27</f>
        <v>0.326076606770623</v>
      </c>
      <c r="K14" s="35">
        <f>Sheet1!K30/sheet!K27</f>
        <v>8.8971518835429791E-3</v>
      </c>
      <c r="L14" s="35">
        <f>Sheet1!K38</f>
        <v>4.1000000000000002E-2</v>
      </c>
      <c r="M14" s="29"/>
      <c r="N14" s="35">
        <f>sheet!K40/sheet!K27</f>
        <v>0.36103946565131223</v>
      </c>
      <c r="O14" s="35">
        <f>sheet!K51/sheet!K27</f>
        <v>0.63896053434868771</v>
      </c>
      <c r="P14" s="35">
        <f>sheet!K40/sheet!K51</f>
        <v>0.56504188638087172</v>
      </c>
      <c r="Q14" s="34">
        <f>Sheet1!K24/Sheet1!K26</f>
        <v>-2.6873198847262247</v>
      </c>
      <c r="R14" s="34">
        <f>ABS(Sheet2!K20/(Sheet1!K26+Sheet2!K30))</f>
        <v>1.6941358471448216</v>
      </c>
      <c r="S14" s="34">
        <f>sheet!K40/Sheet1!K43</f>
        <v>5.1919515958742792</v>
      </c>
      <c r="T14" s="34">
        <f>Sheet2!K20/sheet!K40</f>
        <v>0.29292569041976585</v>
      </c>
      <c r="U14" s="12"/>
      <c r="V14" s="34">
        <f>ABS(Sheet1!K15/sheet!K15)</f>
        <v>5</v>
      </c>
      <c r="W14" s="34">
        <f>Sheet1!K12/sheet!K14</f>
        <v>24.473423194303152</v>
      </c>
      <c r="X14" s="34">
        <f>Sheet1!K12/sheet!K27</f>
        <v>0.326076606770623</v>
      </c>
      <c r="Y14" s="34">
        <f>Sheet1!K12/(sheet!K18-sheet!K35)</f>
        <v>7.0899479345743899</v>
      </c>
      <c r="Z14" s="12"/>
      <c r="AA14" s="36">
        <f>Sheet1!K43</f>
        <v>123.13</v>
      </c>
      <c r="AB14" s="36" t="str">
        <f>Sheet3!K17</f>
        <v>14.4x</v>
      </c>
      <c r="AC14" s="36" t="str">
        <f>Sheet3!K18</f>
        <v>4,987.7x</v>
      </c>
      <c r="AD14" s="36" t="str">
        <f>Sheet3!K20</f>
        <v>-184.5x</v>
      </c>
      <c r="AE14" s="36" t="str">
        <f>Sheet3!K21</f>
        <v>1.0x</v>
      </c>
      <c r="AF14" s="36" t="str">
        <f>Sheet3!K22</f>
        <v>2.5x</v>
      </c>
      <c r="AG14" s="36" t="str">
        <f>Sheet3!K24</f>
        <v>-461.3x</v>
      </c>
      <c r="AH14" s="36" t="str">
        <f>Sheet3!K25</f>
        <v>1.0x</v>
      </c>
      <c r="AI14" s="36" t="str">
        <f>Sheet3!K31</f>
        <v/>
      </c>
      <c r="AK14" s="36">
        <f>Sheet3!K29</f>
        <v>5.4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1.5708843845855271</v>
      </c>
      <c r="C15" s="31">
        <f>(sheet!L18-sheet!L15)/sheet!L35</f>
        <v>1.2980019166761125</v>
      </c>
      <c r="D15" s="31">
        <f>sheet!L12/sheet!L35</f>
        <v>1.1384163034256292</v>
      </c>
      <c r="E15" s="31">
        <f>Sheet2!L20/sheet!L35</f>
        <v>2.4034740613267656</v>
      </c>
      <c r="F15" s="31">
        <f>sheet!L18/sheet!L35</f>
        <v>1.5708843845855271</v>
      </c>
      <c r="G15" s="29"/>
      <c r="H15" s="32">
        <f>Sheet1!L33/sheet!L51</f>
        <v>0.22316311652825563</v>
      </c>
      <c r="I15" s="32">
        <f>Sheet1!L33/Sheet1!L12</f>
        <v>0.28540241928181737</v>
      </c>
      <c r="J15" s="32">
        <f>Sheet1!L12/sheet!L27</f>
        <v>0.4599457223142614</v>
      </c>
      <c r="K15" s="32">
        <f>Sheet1!L30/sheet!L27</f>
        <v>0.14633694269264919</v>
      </c>
      <c r="L15" s="32">
        <f>Sheet1!L38</f>
        <v>0.71</v>
      </c>
      <c r="M15" s="29"/>
      <c r="N15" s="32">
        <f>sheet!L40/sheet!L27</f>
        <v>0.41177679331460004</v>
      </c>
      <c r="O15" s="32">
        <f>sheet!L51/sheet!L27</f>
        <v>0.58822274903206317</v>
      </c>
      <c r="P15" s="32">
        <f>sheet!L40/sheet!L51</f>
        <v>0.70003547804329258</v>
      </c>
      <c r="Q15" s="31">
        <f>Sheet1!L24/Sheet1!L26</f>
        <v>-18.79034773445732</v>
      </c>
      <c r="R15" s="31">
        <f>ABS(Sheet2!L20/(Sheet1!L26+Sheet2!L30))</f>
        <v>2.3154618706464367</v>
      </c>
      <c r="S15" s="31">
        <f>sheet!L40/Sheet1!L43</f>
        <v>1.6384122047330123</v>
      </c>
      <c r="T15" s="31">
        <f>Sheet2!L20/sheet!L40</f>
        <v>0.77767775077048584</v>
      </c>
      <c r="V15" s="31">
        <f>ABS(Sheet1!L15/sheet!L15)</f>
        <v>5.4500654549116359</v>
      </c>
      <c r="W15" s="31">
        <f>Sheet1!L12/sheet!L14</f>
        <v>32.19531650435674</v>
      </c>
      <c r="X15" s="31">
        <f>Sheet1!L12/sheet!L27</f>
        <v>0.4599457223142614</v>
      </c>
      <c r="Y15" s="31">
        <f>Sheet1!L12/(sheet!L18-sheet!L35)</f>
        <v>6.0469491759977387</v>
      </c>
      <c r="AA15" s="17">
        <f>Sheet1!L43</f>
        <v>549.16399999999999</v>
      </c>
      <c r="AB15" s="17" t="str">
        <f>Sheet3!L17</f>
        <v>4.3x</v>
      </c>
      <c r="AC15" s="17" t="str">
        <f>Sheet3!L18</f>
        <v>5.0x</v>
      </c>
      <c r="AD15" s="17" t="str">
        <f>Sheet3!L20</f>
        <v>5.7x</v>
      </c>
      <c r="AE15" s="17" t="str">
        <f>Sheet3!L21</f>
        <v>1.6x</v>
      </c>
      <c r="AF15" s="17" t="str">
        <f>Sheet3!L22</f>
        <v>2.2x</v>
      </c>
      <c r="AG15" s="17" t="str">
        <f>Sheet3!L24</f>
        <v>8.6x</v>
      </c>
      <c r="AH15" s="17" t="str">
        <f>Sheet3!L25</f>
        <v>1.9x</v>
      </c>
      <c r="AI15" s="17" t="str">
        <f>Sheet3!L31</f>
        <v/>
      </c>
      <c r="AK15" s="17">
        <f>Sheet3!L29</f>
        <v>6.9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1.4006023878567866</v>
      </c>
      <c r="C16" s="34">
        <f>(sheet!M18-sheet!M15)/sheet!M35</f>
        <v>1.0493516918203973</v>
      </c>
      <c r="D16" s="34">
        <f>sheet!M12/sheet!M35</f>
        <v>0.4168751762689557</v>
      </c>
      <c r="E16" s="34">
        <f>Sheet2!M20/sheet!M35</f>
        <v>0.21399051221046694</v>
      </c>
      <c r="F16" s="34">
        <f>sheet!M18/sheet!M35</f>
        <v>1.4006023878567866</v>
      </c>
      <c r="G16" s="29"/>
      <c r="H16" s="35">
        <f>Sheet1!M33/sheet!M51</f>
        <v>3.8429020900894374E-2</v>
      </c>
      <c r="I16" s="35">
        <f>Sheet1!M33/Sheet1!M12</f>
        <v>9.4287397877306875E-2</v>
      </c>
      <c r="J16" s="35">
        <f>Sheet1!M12/sheet!M27</f>
        <v>0.2408560589007176</v>
      </c>
      <c r="K16" s="35">
        <f>Sheet1!M30/sheet!M27</f>
        <v>2.5300323382947999E-2</v>
      </c>
      <c r="L16" s="35">
        <f>Sheet1!M38</f>
        <v>0.26</v>
      </c>
      <c r="M16" s="29"/>
      <c r="N16" s="35">
        <f>sheet!M40/sheet!M27</f>
        <v>0.40904840861549274</v>
      </c>
      <c r="O16" s="35">
        <f>sheet!M51/sheet!M27</f>
        <v>0.59095159138450726</v>
      </c>
      <c r="P16" s="35">
        <f>sheet!M40/sheet!M51</f>
        <v>0.69218598372356732</v>
      </c>
      <c r="Q16" s="34">
        <f>Sheet1!M24/Sheet1!M26</f>
        <v>-215.46279640228946</v>
      </c>
      <c r="R16" s="34">
        <f>ABS(Sheet2!M20/(Sheet1!M26+Sheet2!M30))</f>
        <v>0.32096981069655312</v>
      </c>
      <c r="S16" s="34">
        <f>sheet!M40/Sheet1!M43</f>
        <v>6.3803620824020069</v>
      </c>
      <c r="T16" s="34">
        <f>Sheet2!M20/sheet!M40</f>
        <v>3.9718279233613207E-2</v>
      </c>
      <c r="U16" s="12"/>
      <c r="V16" s="34">
        <f>ABS(Sheet1!M15/sheet!M15)</f>
        <v>6.3641449806472865</v>
      </c>
      <c r="W16" s="34">
        <f>Sheet1!M12/sheet!M14</f>
        <v>9.0293817987218148</v>
      </c>
      <c r="X16" s="34">
        <f>Sheet1!M12/sheet!M27</f>
        <v>0.2408560589007176</v>
      </c>
      <c r="Y16" s="34">
        <f>Sheet1!M12/(sheet!M18-sheet!M35)</f>
        <v>7.9190562580668447</v>
      </c>
      <c r="Z16" s="12"/>
      <c r="AA16" s="36">
        <f>Sheet1!M43</f>
        <v>467.07600000000002</v>
      </c>
      <c r="AB16" s="36" t="str">
        <f>Sheet3!M17</f>
        <v>13.1x</v>
      </c>
      <c r="AC16" s="36" t="str">
        <f>Sheet3!M18</f>
        <v>20.2x</v>
      </c>
      <c r="AD16" s="36" t="str">
        <f>Sheet3!M20</f>
        <v>-10.6x</v>
      </c>
      <c r="AE16" s="36" t="str">
        <f>Sheet3!M21</f>
        <v>1.1x</v>
      </c>
      <c r="AF16" s="36" t="str">
        <f>Sheet3!M22</f>
        <v>3.5x</v>
      </c>
      <c r="AG16" s="36" t="str">
        <f>Sheet3!M24</f>
        <v>28.8x</v>
      </c>
      <c r="AH16" s="36" t="str">
        <f>Sheet3!M25</f>
        <v>1.3x</v>
      </c>
      <c r="AI16" s="36" t="str">
        <f>Sheet3!M31</f>
        <v/>
      </c>
      <c r="AK16" s="36">
        <f>Sheet3!M29</f>
        <v>5.4</v>
      </c>
      <c r="AL16" s="36">
        <f>Sheet3!M30</f>
        <v>2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2023-04-20T20:05:33Z</dcterms:created>
  <dcterms:modified xsi:type="dcterms:W3CDTF">2023-05-07T01:40:22Z</dcterms:modified>
  <cp:category/>
  <dc:identifier/>
  <cp:version/>
</cp:coreProperties>
</file>