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3" documentId="8_{58C01341-4545-4436-BD36-DA31E90B0862}" xr6:coauthVersionLast="47" xr6:coauthVersionMax="47" xr10:uidLastSave="{74B39F8A-7FB8-4E16-98A6-3B2CB919B35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R7" i="5" s="1"/>
  <c r="E30" i="3"/>
  <c r="F30" i="3"/>
  <c r="G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<sst xmlns="http://schemas.openxmlformats.org/spreadsheetml/2006/main" count="694" uniqueCount="367">
  <si>
    <t>Centerra Gold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</si>
  <si>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</si>
  <si>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</si>
  <si>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</si>
  <si>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</si>
  <si>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</si>
  <si>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</si>
  <si>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</si>
  <si>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</si>
  <si>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</si>
  <si>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</si>
  <si>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</si>
  <si>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</si>
  <si>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</si>
  <si>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</si>
  <si>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</si>
  <si>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</si>
  <si>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</si>
  <si>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</si>
  <si>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</si>
  <si>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</si>
  <si>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</si>
  <si>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</si>
  <si>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</si>
  <si>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</si>
  <si>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</si>
  <si>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1,197.801</t>
  </si>
  <si>
    <t>Short Term Investments</t>
  </si>
  <si>
    <t/>
  </si>
  <si>
    <t>Accounts Receivable, Net</t>
  </si>
  <si>
    <t>Inventory</t>
  </si>
  <si>
    <t>1,021.414</t>
  </si>
  <si>
    <t>Prepaid Expenses</t>
  </si>
  <si>
    <t>Other Current Assets</t>
  </si>
  <si>
    <t>Total Current Assets</t>
  </si>
  <si>
    <t>1,043.931</t>
  </si>
  <si>
    <t>1,215.011</t>
  </si>
  <si>
    <t>1,291.602</t>
  </si>
  <si>
    <t>1,363.235</t>
  </si>
  <si>
    <t>1,272.193</t>
  </si>
  <si>
    <t>1,111.805</t>
  </si>
  <si>
    <t>1,211.06</t>
  </si>
  <si>
    <t>1,746.83</t>
  </si>
  <si>
    <t>1,607.335</t>
  </si>
  <si>
    <t>1,341.304</t>
  </si>
  <si>
    <t>Property Plant And Equipment, Net</t>
  </si>
  <si>
    <t>2,101.367</t>
  </si>
  <si>
    <t>2,105.094</t>
  </si>
  <si>
    <t>2,600.988</t>
  </si>
  <si>
    <t>2,167.85</t>
  </si>
  <si>
    <t>2,145.385</t>
  </si>
  <si>
    <t>1,608.597</t>
  </si>
  <si>
    <t>1,723.297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</si>
  <si>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</si>
  <si>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</si>
  <si>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</si>
  <si>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</si>
  <si>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</si>
  <si>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</si>
  <si>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</si>
  <si>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1,792.907</t>
  </si>
  <si>
    <t>1,886.591</t>
  </si>
  <si>
    <t>2,304.027</t>
  </si>
  <si>
    <t>3,564.853</t>
  </si>
  <si>
    <t>3,485.151</t>
  </si>
  <si>
    <t>3,858.404</t>
  </si>
  <si>
    <t>3,508.069</t>
  </si>
  <si>
    <t>3,990.321</t>
  </si>
  <si>
    <t>3,384.601</t>
  </si>
  <si>
    <t>3,162.704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</si>
  <si>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</si>
  <si>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</si>
  <si>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</si>
  <si>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</si>
  <si>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</si>
  <si>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</si>
  <si>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</si>
  <si>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</si>
  <si>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</si>
  <si>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</si>
  <si>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</si>
  <si>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1,115.17</t>
  </si>
  <si>
    <t>Common Stock</t>
  </si>
  <si>
    <t>1,268.472</t>
  </si>
  <si>
    <t>1,191.968</t>
  </si>
  <si>
    <t>1,295.814</t>
  </si>
  <si>
    <t>1,247.075</t>
  </si>
  <si>
    <t>1,240.765</t>
  </si>
  <si>
    <t>1,244.418</t>
  </si>
  <si>
    <t>1,200.248</t>
  </si>
  <si>
    <t>Additional Paid In Capital</t>
  </si>
  <si>
    <t>Retained Earnings</t>
  </si>
  <si>
    <t>1,009.77</t>
  </si>
  <si>
    <t>1,149.944</t>
  </si>
  <si>
    <t>1,340.036</t>
  </si>
  <si>
    <t>1,601.704</t>
  </si>
  <si>
    <t>1,402.258</t>
  </si>
  <si>
    <t>1,843.348</t>
  </si>
  <si>
    <t>1,292.202</t>
  </si>
  <si>
    <t>1,215.266</t>
  </si>
  <si>
    <t>Treasury Stock</t>
  </si>
  <si>
    <t>Other Common Equity Adj</t>
  </si>
  <si>
    <t>Common Equity</t>
  </si>
  <si>
    <t>1,566.248</t>
  </si>
  <si>
    <t>1,619.726</t>
  </si>
  <si>
    <t>1,971.402</t>
  </si>
  <si>
    <t>2,449.682</t>
  </si>
  <si>
    <t>2,546.349</t>
  </si>
  <si>
    <t>2,932.019</t>
  </si>
  <si>
    <t>2,682.478</t>
  </si>
  <si>
    <t>3,137.811</t>
  </si>
  <si>
    <t>2,584.214</t>
  </si>
  <si>
    <t>2,451.043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</si>
  <si>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</si>
  <si>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</si>
  <si>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</si>
  <si>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</si>
  <si>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</si>
  <si>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</si>
  <si>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1,200.546</t>
  </si>
  <si>
    <t>Total Debt</t>
  </si>
  <si>
    <t>Income Statement</t>
  </si>
  <si>
    <t>Revenue</t>
  </si>
  <si>
    <t>1,003.264</t>
  </si>
  <si>
    <t>1,017.486</t>
  </si>
  <si>
    <t>1,507.406</t>
  </si>
  <si>
    <t>1,541.521</t>
  </si>
  <si>
    <t>1,785.85</t>
  </si>
  <si>
    <t>1,138.255</t>
  </si>
  <si>
    <t>1,151.12</t>
  </si>
  <si>
    <t>Revenue Growth (YoY)</t>
  </si>
  <si>
    <t>42.9%</t>
  </si>
  <si>
    <t>-19.2%</t>
  </si>
  <si>
    <t>-18.3%</t>
  </si>
  <si>
    <t>21.4%</t>
  </si>
  <si>
    <t>58.2%</t>
  </si>
  <si>
    <t>-5.8%</t>
  </si>
  <si>
    <t>21.8%</t>
  </si>
  <si>
    <t>-47.6%</t>
  </si>
  <si>
    <t>24.8%</t>
  </si>
  <si>
    <t>-5.5%</t>
  </si>
  <si>
    <t>Cost of Revenues</t>
  </si>
  <si>
    <t>Gross Profit</t>
  </si>
  <si>
    <t>Gross Profit Margin</t>
  </si>
  <si>
    <t>40.8%</t>
  </si>
  <si>
    <t>33.4%</t>
  </si>
  <si>
    <t>36.3%</t>
  </si>
  <si>
    <t>44.0%</t>
  </si>
  <si>
    <t>41.6%</t>
  </si>
  <si>
    <t>46.2%</t>
  </si>
  <si>
    <t>48.7%</t>
  </si>
  <si>
    <t>39.1%</t>
  </si>
  <si>
    <t>42.6%</t>
  </si>
  <si>
    <t>28.5%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</si>
  <si>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</si>
  <si>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</si>
  <si>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</si>
  <si>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</si>
  <si>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</si>
  <si>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</si>
  <si>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</si>
  <si>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</si>
  <si>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</si>
  <si>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-1,047.938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</si>
  <si>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</si>
  <si>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</si>
  <si>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</si>
  <si>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</si>
  <si>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</si>
  <si>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1,047.938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</si>
  <si>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</si>
  <si>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</si>
  <si>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</si>
  <si>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</si>
  <si>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</si>
  <si>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</si>
  <si>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</si>
  <si>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</si>
  <si>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</si>
  <si>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</si>
  <si>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</si>
  <si>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</si>
  <si>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</si>
  <si>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</si>
  <si>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</si>
  <si>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</si>
  <si>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</si>
  <si>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</si>
  <si>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</si>
  <si>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1,183.37</t>
  </si>
  <si>
    <t>Capital Expenditures</t>
  </si>
  <si>
    <t>Cash Acquisitions</t>
  </si>
  <si>
    <t>Other Investing Activities</t>
  </si>
  <si>
    <t>-1,280.263</t>
  </si>
  <si>
    <t>Cash from Investing</t>
  </si>
  <si>
    <t>-1,439.506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</si>
  <si>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</si>
  <si>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</si>
  <si>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</si>
  <si>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</si>
  <si>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</si>
  <si>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</si>
  <si>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</si>
  <si>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</si>
  <si>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</si>
  <si>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</si>
  <si>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</si>
  <si>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</si>
  <si>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1,051.594</t>
  </si>
  <si>
    <t>Cash Interest Paid</t>
  </si>
  <si>
    <t>Valuation Ratios</t>
  </si>
  <si>
    <t>Price Close (Split Adjusted)</t>
  </si>
  <si>
    <t>Market Cap</t>
  </si>
  <si>
    <t>1,021.196</t>
  </si>
  <si>
    <t>1,427.867</t>
  </si>
  <si>
    <t>1,559.776</t>
  </si>
  <si>
    <t>1,832.151</t>
  </si>
  <si>
    <t>1,879.077</t>
  </si>
  <si>
    <t>1,711.097</t>
  </si>
  <si>
    <t>3,033.394</t>
  </si>
  <si>
    <t>4,359.817</t>
  </si>
  <si>
    <t>2,894.98</t>
  </si>
  <si>
    <t>1,544.695</t>
  </si>
  <si>
    <t>Total Enterprise Value (TEV)</t>
  </si>
  <si>
    <t>1,060.745</t>
  </si>
  <si>
    <t>1,331.958</t>
  </si>
  <si>
    <t>1,849.202</t>
  </si>
  <si>
    <t>1,883.919</t>
  </si>
  <si>
    <t>3,092.463</t>
  </si>
  <si>
    <t>3,739.113</t>
  </si>
  <si>
    <t>1,760.223</t>
  </si>
  <si>
    <t>Enterprise Value (EV)</t>
  </si>
  <si>
    <t>1,394.12</t>
  </si>
  <si>
    <t>EV/EBITDA</t>
  </si>
  <si>
    <t>1.9x</t>
  </si>
  <si>
    <t>2.7x</t>
  </si>
  <si>
    <t>1.2x</t>
  </si>
  <si>
    <t>3.6x</t>
  </si>
  <si>
    <t>2.9x</t>
  </si>
  <si>
    <t>3.7x</t>
  </si>
  <si>
    <t>5.3x</t>
  </si>
  <si>
    <t>21.9x</t>
  </si>
  <si>
    <t>4.8x</t>
  </si>
  <si>
    <t>5.7x</t>
  </si>
  <si>
    <t>EV / EBIT</t>
  </si>
  <si>
    <t>4.1x</t>
  </si>
  <si>
    <t>11.1x</t>
  </si>
  <si>
    <t>3.8x</t>
  </si>
  <si>
    <t>11.4x</t>
  </si>
  <si>
    <t>5.1x</t>
  </si>
  <si>
    <t>7.6x</t>
  </si>
  <si>
    <t>11.8x</t>
  </si>
  <si>
    <t>-75.2x</t>
  </si>
  <si>
    <t>8.3x</t>
  </si>
  <si>
    <t>44.3x</t>
  </si>
  <si>
    <t>EV / LTM EBITDA - CAPEX</t>
  </si>
  <si>
    <t>7.2x</t>
  </si>
  <si>
    <t>31.2x</t>
  </si>
  <si>
    <t>2.3x</t>
  </si>
  <si>
    <t>8.9x</t>
  </si>
  <si>
    <t>6.8x</t>
  </si>
  <si>
    <t>13.4x</t>
  </si>
  <si>
    <t>15.2x</t>
  </si>
  <si>
    <t>-109.3x</t>
  </si>
  <si>
    <t>7.5x</t>
  </si>
  <si>
    <t>10.3x</t>
  </si>
  <si>
    <t>EV / Free Cash Flow</t>
  </si>
  <si>
    <t>-54.2x</t>
  </si>
  <si>
    <t>2.4x</t>
  </si>
  <si>
    <t>-4.8x</t>
  </si>
  <si>
    <t>-16.1x</t>
  </si>
  <si>
    <t>-68.5x</t>
  </si>
  <si>
    <t>18.1x</t>
  </si>
  <si>
    <t>131.3x</t>
  </si>
  <si>
    <t>EV / Invested Capital</t>
  </si>
  <si>
    <t>0.6x</t>
  </si>
  <si>
    <t>0.5x</t>
  </si>
  <si>
    <t>0.7x</t>
  </si>
  <si>
    <t>1.1x</t>
  </si>
  <si>
    <t>0.8x</t>
  </si>
  <si>
    <t>EV / Revenue</t>
  </si>
  <si>
    <t>1.0x</t>
  </si>
  <si>
    <t>1.7x</t>
  </si>
  <si>
    <t>1.3x</t>
  </si>
  <si>
    <t>1.6x</t>
  </si>
  <si>
    <t>P/E Ratio</t>
  </si>
  <si>
    <t>-49.1x</t>
  </si>
  <si>
    <t>16.7x</t>
  </si>
  <si>
    <t>33.9x</t>
  </si>
  <si>
    <t>16.0x</t>
  </si>
  <si>
    <t>8.2x</t>
  </si>
  <si>
    <t>6.4x</t>
  </si>
  <si>
    <t>-72.1x</t>
  </si>
  <si>
    <t>-123.8x</t>
  </si>
  <si>
    <t>11.2x</t>
  </si>
  <si>
    <t>-20.0x</t>
  </si>
  <si>
    <t>Price/Book</t>
  </si>
  <si>
    <t>0.9x</t>
  </si>
  <si>
    <t>1.4x</t>
  </si>
  <si>
    <t>Price / Operating Cash Flow</t>
  </si>
  <si>
    <t>2.2x</t>
  </si>
  <si>
    <t>5.5x</t>
  </si>
  <si>
    <t>3.0x</t>
  </si>
  <si>
    <t>5.9x</t>
  </si>
  <si>
    <t>4.3x</t>
  </si>
  <si>
    <t>-781.6x</t>
  </si>
  <si>
    <t>Price / LTM Sales</t>
  </si>
  <si>
    <t>4.2x</t>
  </si>
  <si>
    <t>1.8x</t>
  </si>
  <si>
    <t>Altman Z-Score</t>
  </si>
  <si>
    <t>Piotroski Score</t>
  </si>
  <si>
    <t>Dividend Per Share</t>
  </si>
  <si>
    <t>Dividend Yield</t>
  </si>
  <si>
    <t>2.2%</t>
  </si>
  <si>
    <t>3.0%</t>
  </si>
  <si>
    <t>2.7%</t>
  </si>
  <si>
    <t>2.8%</t>
  </si>
  <si>
    <t>0.0%</t>
  </si>
  <si>
    <t>1.4%</t>
  </si>
  <si>
    <t>4.0%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</si>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</sst>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EDF8E62-5E4E-4FC4-EA9E-8FFFD33EAA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364.50400000000002</v>
      </c>
      <c r="E12" s="3">
        <v>348.01600000000002</v>
      </c>
      <c r="F12" s="3">
        <v>500.34300000000002</v>
      </c>
      <c r="G12" s="3">
        <v>214.97300000000001</v>
      </c>
      <c r="H12" s="3">
        <v>522.85400000000004</v>
      </c>
      <c r="I12" s="3">
        <v>207.07400000000001</v>
      </c>
      <c r="J12" s="3">
        <v>55.468000000000004</v>
      </c>
      <c r="K12" s="3">
        <v>693.69799999999998</v>
      </c>
      <c r="L12" s="3" t="s">
        <v>26</v>
      </c>
      <c r="M12" s="3">
        <v>720.18799999999999</v>
      </c>
    </row>
    <row r="13" spans="3:13" ht="12.75" x14ac:dyDescent="0.2">
      <c r="C13" s="3" t="s">
        <v>27</v>
      </c>
      <c r="D13" s="3">
        <v>168.233</v>
      </c>
      <c r="E13" s="3">
        <v>302.839</v>
      </c>
      <c r="F13" s="3">
        <v>251.98400000000001</v>
      </c>
      <c r="G13" s="3" t="s">
        <v>28</v>
      </c>
      <c r="H13" s="3" t="s">
        <v>28</v>
      </c>
      <c r="I13" s="3" t="s">
        <v>28</v>
      </c>
      <c r="J13" s="3">
        <v>2.3109999999999999</v>
      </c>
      <c r="K13" s="3">
        <v>4.4340000000000002</v>
      </c>
      <c r="L13" s="3">
        <v>2.7450000000000001</v>
      </c>
      <c r="M13" s="3">
        <v>1.1240000000000001</v>
      </c>
    </row>
    <row r="14" spans="3:13" ht="12.75" x14ac:dyDescent="0.2">
      <c r="C14" s="3" t="s">
        <v>29</v>
      </c>
      <c r="D14" s="3">
        <v>78.784000000000006</v>
      </c>
      <c r="E14" s="3">
        <v>71.965999999999994</v>
      </c>
      <c r="F14" s="3">
        <v>35.692999999999998</v>
      </c>
      <c r="G14" s="3">
        <v>53.401000000000003</v>
      </c>
      <c r="H14" s="3">
        <v>72.363</v>
      </c>
      <c r="I14" s="3">
        <v>66.378</v>
      </c>
      <c r="J14" s="3">
        <v>88.334000000000003</v>
      </c>
      <c r="K14" s="3">
        <v>56.738</v>
      </c>
      <c r="L14" s="3">
        <v>77.489999999999995</v>
      </c>
      <c r="M14" s="3">
        <v>111.468</v>
      </c>
    </row>
    <row r="15" spans="3:13" ht="12.75" x14ac:dyDescent="0.2">
      <c r="C15" s="3" t="s">
        <v>30</v>
      </c>
      <c r="D15" s="3">
        <v>396.56700000000001</v>
      </c>
      <c r="E15" s="3">
        <v>472.55</v>
      </c>
      <c r="F15" s="3">
        <v>481.471</v>
      </c>
      <c r="G15" s="3">
        <v>726.13400000000001</v>
      </c>
      <c r="H15" s="3">
        <v>643.1</v>
      </c>
      <c r="I15" s="3">
        <v>806.58399999999995</v>
      </c>
      <c r="J15" s="3" t="s">
        <v>31</v>
      </c>
      <c r="K15" s="3">
        <v>748.899</v>
      </c>
      <c r="L15" s="3">
        <v>284.58999999999997</v>
      </c>
      <c r="M15" s="3">
        <v>431.21300000000002</v>
      </c>
    </row>
    <row r="16" spans="3:13" ht="12.75" x14ac:dyDescent="0.2">
      <c r="C16" s="3" t="s">
        <v>32</v>
      </c>
      <c r="D16" s="3">
        <v>9.952</v>
      </c>
      <c r="E16" s="3">
        <v>8.7240000000000002</v>
      </c>
      <c r="F16" s="3">
        <v>9.3930000000000007</v>
      </c>
      <c r="G16" s="3">
        <v>8.8529999999999998</v>
      </c>
      <c r="H16" s="3">
        <v>7.7859999999999996</v>
      </c>
      <c r="I16" s="3">
        <v>9.2590000000000003</v>
      </c>
      <c r="J16" s="3">
        <v>10.032</v>
      </c>
      <c r="K16" s="3">
        <v>11.365</v>
      </c>
      <c r="L16" s="3">
        <v>8.6839999999999993</v>
      </c>
      <c r="M16" s="3">
        <v>9.766</v>
      </c>
    </row>
    <row r="17" spans="3:13" ht="12.75" x14ac:dyDescent="0.2">
      <c r="C17" s="3" t="s">
        <v>33</v>
      </c>
      <c r="D17" s="3">
        <v>25.890999999999998</v>
      </c>
      <c r="E17" s="3">
        <v>10.916</v>
      </c>
      <c r="F17" s="3">
        <v>12.718</v>
      </c>
      <c r="G17" s="3">
        <v>359.87299999999999</v>
      </c>
      <c r="H17" s="3">
        <v>26.09</v>
      </c>
      <c r="I17" s="3">
        <v>22.51</v>
      </c>
      <c r="J17" s="3">
        <v>33.500999999999998</v>
      </c>
      <c r="K17" s="3">
        <v>231.69499999999999</v>
      </c>
      <c r="L17" s="3">
        <v>36.024999999999999</v>
      </c>
      <c r="M17" s="3">
        <v>67.546000000000006</v>
      </c>
    </row>
    <row r="18" spans="3:13" ht="12.75" x14ac:dyDescent="0.2">
      <c r="C18" s="3" t="s">
        <v>34</v>
      </c>
      <c r="D18" s="3" t="s">
        <v>35</v>
      </c>
      <c r="E18" s="3" t="s">
        <v>36</v>
      </c>
      <c r="F18" s="3" t="s">
        <v>37</v>
      </c>
      <c r="G18" s="3" t="s">
        <v>38</v>
      </c>
      <c r="H18" s="3" t="s">
        <v>39</v>
      </c>
      <c r="I18" s="3" t="s">
        <v>40</v>
      </c>
      <c r="J18" s="3" t="s">
        <v>41</v>
      </c>
      <c r="K18" s="3" t="s">
        <v>42</v>
      </c>
      <c r="L18" s="3" t="s">
        <v>43</v>
      </c>
      <c r="M18" s="3" t="s">
        <v>44</v>
      </c>
    </row>
    <row r="19" spans="3:13" ht="12.75" x14ac:dyDescent="0.2"/>
    <row r="20" spans="3:13" ht="12.75" x14ac:dyDescent="0.2">
      <c r="C20" s="3" t="s">
        <v>45</v>
      </c>
      <c r="D20" s="3">
        <v>572.68600000000004</v>
      </c>
      <c r="E20" s="3">
        <v>607.63800000000003</v>
      </c>
      <c r="F20" s="3">
        <v>961.54600000000005</v>
      </c>
      <c r="G20" s="3" t="s">
        <v>46</v>
      </c>
      <c r="H20" s="3" t="s">
        <v>47</v>
      </c>
      <c r="I20" s="3" t="s">
        <v>48</v>
      </c>
      <c r="J20" s="3" t="s">
        <v>49</v>
      </c>
      <c r="K20" s="3" t="s">
        <v>50</v>
      </c>
      <c r="L20" s="3" t="s">
        <v>51</v>
      </c>
      <c r="M20" s="3" t="s">
        <v>52</v>
      </c>
    </row>
    <row r="21" spans="3:13" ht="12.75" x14ac:dyDescent="0.2">
      <c r="C21" s="3" t="s">
        <v>53</v>
      </c>
      <c r="D21" s="3" t="s">
        <v>28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54</v>
      </c>
      <c r="D22" s="3" t="s">
        <v>28</v>
      </c>
      <c r="E22" s="3" t="s">
        <v>28</v>
      </c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</row>
    <row r="23" spans="3:13" ht="12.75" x14ac:dyDescent="0.2">
      <c r="C23" s="3" t="s">
        <v>55</v>
      </c>
      <c r="D23" s="3" t="s">
        <v>28</v>
      </c>
      <c r="E23" s="3" t="s">
        <v>28</v>
      </c>
      <c r="F23" s="3" t="s">
        <v>28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</row>
    <row r="24" spans="3:13" ht="12.75" x14ac:dyDescent="0.2">
      <c r="C24" s="3" t="s">
        <v>56</v>
      </c>
      <c r="D24" s="3">
        <v>137.79300000000001</v>
      </c>
      <c r="E24" s="3">
        <v>21.661999999999999</v>
      </c>
      <c r="F24" s="3" t="s">
        <v>28</v>
      </c>
      <c r="G24" s="3">
        <v>21.579000000000001</v>
      </c>
      <c r="H24" s="3">
        <v>20.202999999999999</v>
      </c>
      <c r="I24" s="3">
        <v>21.934999999999999</v>
      </c>
      <c r="J24" s="3" t="s">
        <v>28</v>
      </c>
      <c r="K24" s="3" t="s">
        <v>28</v>
      </c>
      <c r="L24" s="3" t="s">
        <v>28</v>
      </c>
      <c r="M24" s="3" t="s">
        <v>28</v>
      </c>
    </row>
    <row r="25" spans="3:13" ht="12.75" x14ac:dyDescent="0.2">
      <c r="C25" s="3" t="s">
        <v>57</v>
      </c>
      <c r="D25" s="3" t="s">
        <v>28</v>
      </c>
      <c r="E25" s="3" t="s">
        <v>28</v>
      </c>
      <c r="F25" s="3" t="s">
        <v>28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</row>
    <row r="26" spans="3:13" ht="12.75" x14ac:dyDescent="0.2">
      <c r="C26" s="3" t="s">
        <v>58</v>
      </c>
      <c r="D26" s="3">
        <v>38.496000000000002</v>
      </c>
      <c r="E26" s="3">
        <v>42.28</v>
      </c>
      <c r="F26" s="3">
        <v>50.878999999999998</v>
      </c>
      <c r="G26" s="3">
        <v>78.671999999999997</v>
      </c>
      <c r="H26" s="3">
        <v>87.66</v>
      </c>
      <c r="I26" s="3">
        <v>123.675</v>
      </c>
      <c r="J26" s="3">
        <v>129.16</v>
      </c>
      <c r="K26" s="3">
        <v>98.105000000000004</v>
      </c>
      <c r="L26" s="3">
        <v>168.66800000000001</v>
      </c>
      <c r="M26" s="3">
        <v>98.102999999999994</v>
      </c>
    </row>
    <row r="27" spans="3:13" ht="12.75" x14ac:dyDescent="0.2">
      <c r="C27" s="3" t="s">
        <v>59</v>
      </c>
      <c r="D27" s="3" t="s">
        <v>60</v>
      </c>
      <c r="E27" s="3" t="s">
        <v>61</v>
      </c>
      <c r="F27" s="3" t="s">
        <v>62</v>
      </c>
      <c r="G27" s="3" t="s">
        <v>63</v>
      </c>
      <c r="H27" s="3" t="s">
        <v>64</v>
      </c>
      <c r="I27" s="3" t="s">
        <v>65</v>
      </c>
      <c r="J27" s="3" t="s">
        <v>66</v>
      </c>
      <c r="K27" s="3" t="s">
        <v>67</v>
      </c>
      <c r="L27" s="3" t="s">
        <v>68</v>
      </c>
      <c r="M27" s="3" t="s">
        <v>69</v>
      </c>
    </row>
    <row r="28" spans="3:13" ht="12.75" x14ac:dyDescent="0.2"/>
    <row r="29" spans="3:13" ht="12.75" x14ac:dyDescent="0.2">
      <c r="C29" s="3" t="s">
        <v>70</v>
      </c>
      <c r="D29" s="3">
        <v>32.445999999999998</v>
      </c>
      <c r="E29" s="3">
        <v>42.667999999999999</v>
      </c>
      <c r="F29" s="3">
        <v>91.248000000000005</v>
      </c>
      <c r="G29" s="3">
        <v>163.66999999999999</v>
      </c>
      <c r="H29" s="3">
        <v>217.18100000000001</v>
      </c>
      <c r="I29" s="3">
        <v>225.02799999999999</v>
      </c>
      <c r="J29" s="3">
        <v>265.37799999999999</v>
      </c>
      <c r="K29" s="3">
        <v>206.66</v>
      </c>
      <c r="L29" s="3">
        <v>165.94200000000001</v>
      </c>
      <c r="M29" s="3">
        <v>223.36199999999999</v>
      </c>
    </row>
    <row r="30" spans="3:13" ht="12.75" x14ac:dyDescent="0.2">
      <c r="C30" s="3" t="s">
        <v>71</v>
      </c>
      <c r="D30" s="3">
        <v>35.5</v>
      </c>
      <c r="E30" s="3">
        <v>40.405000000000001</v>
      </c>
      <c r="F30" s="3">
        <v>27.701000000000001</v>
      </c>
      <c r="G30" s="3">
        <v>37.140999999999998</v>
      </c>
      <c r="H30" s="3">
        <v>31.469000000000001</v>
      </c>
      <c r="I30" s="3">
        <v>13.484999999999999</v>
      </c>
      <c r="J30" s="3">
        <v>34.680999999999997</v>
      </c>
      <c r="K30" s="3">
        <v>95.891999999999996</v>
      </c>
      <c r="L30" s="3">
        <v>54.012999999999998</v>
      </c>
      <c r="M30" s="3">
        <v>46.66</v>
      </c>
    </row>
    <row r="31" spans="3:13" ht="12.75" x14ac:dyDescent="0.2">
      <c r="C31" s="3" t="s">
        <v>72</v>
      </c>
      <c r="D31" s="3">
        <v>80.295000000000002</v>
      </c>
      <c r="E31" s="3">
        <v>88.013000000000005</v>
      </c>
      <c r="F31" s="3">
        <v>105.44799999999999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</row>
    <row r="32" spans="3:13" ht="12.75" x14ac:dyDescent="0.2">
      <c r="C32" s="3" t="s">
        <v>73</v>
      </c>
      <c r="D32" s="3" t="s">
        <v>28</v>
      </c>
      <c r="E32" s="3" t="s">
        <v>28</v>
      </c>
      <c r="F32" s="3" t="s">
        <v>28</v>
      </c>
      <c r="G32" s="3">
        <v>97.06</v>
      </c>
      <c r="H32" s="3">
        <v>101.23099999999999</v>
      </c>
      <c r="I32" s="3">
        <v>6.8250000000000002</v>
      </c>
      <c r="J32" s="3" t="s">
        <v>28</v>
      </c>
      <c r="K32" s="3" t="s">
        <v>28</v>
      </c>
      <c r="L32" s="3" t="s">
        <v>28</v>
      </c>
      <c r="M32" s="3" t="s">
        <v>28</v>
      </c>
    </row>
    <row r="33" spans="3:13" ht="12.75" x14ac:dyDescent="0.2">
      <c r="C33" s="3" t="s">
        <v>74</v>
      </c>
      <c r="D33" s="3" t="s">
        <v>28</v>
      </c>
      <c r="E33" s="3" t="s">
        <v>28</v>
      </c>
      <c r="F33" s="3" t="s">
        <v>28</v>
      </c>
      <c r="G33" s="3" t="s">
        <v>28</v>
      </c>
      <c r="H33" s="3" t="s">
        <v>28</v>
      </c>
      <c r="I33" s="3">
        <v>1.0880000000000001</v>
      </c>
      <c r="J33" s="3">
        <v>5.5869999999999997</v>
      </c>
      <c r="K33" s="3">
        <v>5.8209999999999997</v>
      </c>
      <c r="L33" s="3">
        <v>7.7690000000000001</v>
      </c>
      <c r="M33" s="3">
        <v>7.101</v>
      </c>
    </row>
    <row r="34" spans="3:13" ht="12.75" x14ac:dyDescent="0.2">
      <c r="C34" s="3" t="s">
        <v>75</v>
      </c>
      <c r="D34" s="3">
        <v>2.3330000000000002</v>
      </c>
      <c r="E34" s="3">
        <v>3.32</v>
      </c>
      <c r="F34" s="3">
        <v>1.474</v>
      </c>
      <c r="G34" s="3">
        <v>6.423</v>
      </c>
      <c r="H34" s="3">
        <v>99.948999999999998</v>
      </c>
      <c r="I34" s="3">
        <v>74.040999999999997</v>
      </c>
      <c r="J34" s="3">
        <v>12.236000000000001</v>
      </c>
      <c r="K34" s="3">
        <v>19.692</v>
      </c>
      <c r="L34" s="3">
        <v>59.771999999999998</v>
      </c>
      <c r="M34" s="3">
        <v>95.012</v>
      </c>
    </row>
    <row r="35" spans="3:13" ht="12.75" x14ac:dyDescent="0.2">
      <c r="C35" s="3" t="s">
        <v>76</v>
      </c>
      <c r="D35" s="3">
        <v>150.57400000000001</v>
      </c>
      <c r="E35" s="3">
        <v>174.40600000000001</v>
      </c>
      <c r="F35" s="3">
        <v>225.87100000000001</v>
      </c>
      <c r="G35" s="3">
        <v>304.29399999999998</v>
      </c>
      <c r="H35" s="3">
        <v>449.83</v>
      </c>
      <c r="I35" s="3">
        <v>320.46600000000001</v>
      </c>
      <c r="J35" s="3">
        <v>317.88200000000001</v>
      </c>
      <c r="K35" s="3">
        <v>328.06599999999997</v>
      </c>
      <c r="L35" s="3">
        <v>287.49599999999998</v>
      </c>
      <c r="M35" s="3">
        <v>372.13600000000002</v>
      </c>
    </row>
    <row r="36" spans="3:13" ht="12.75" x14ac:dyDescent="0.2"/>
    <row r="37" spans="3:13" ht="12.75" x14ac:dyDescent="0.2">
      <c r="C37" s="3" t="s">
        <v>77</v>
      </c>
      <c r="D37" s="3" t="s">
        <v>28</v>
      </c>
      <c r="E37" s="3" t="s">
        <v>28</v>
      </c>
      <c r="F37" s="3" t="s">
        <v>28</v>
      </c>
      <c r="G37" s="3">
        <v>527.52800000000002</v>
      </c>
      <c r="H37" s="3">
        <v>266.03500000000003</v>
      </c>
      <c r="I37" s="3">
        <v>244.69499999999999</v>
      </c>
      <c r="J37" s="3">
        <v>90.903000000000006</v>
      </c>
      <c r="K37" s="3" t="s">
        <v>28</v>
      </c>
      <c r="L37" s="3" t="s">
        <v>28</v>
      </c>
      <c r="M37" s="3" t="s">
        <v>28</v>
      </c>
    </row>
    <row r="38" spans="3:13" ht="12.75" x14ac:dyDescent="0.2">
      <c r="C38" s="3" t="s">
        <v>78</v>
      </c>
      <c r="D38" s="3" t="s">
        <v>28</v>
      </c>
      <c r="E38" s="3" t="s">
        <v>28</v>
      </c>
      <c r="F38" s="3" t="s">
        <v>28</v>
      </c>
      <c r="G38" s="3">
        <v>40.152000000000001</v>
      </c>
      <c r="H38" s="3" t="s">
        <v>28</v>
      </c>
      <c r="I38" s="3">
        <v>5.7720000000000002</v>
      </c>
      <c r="J38" s="3">
        <v>23.809000000000001</v>
      </c>
      <c r="K38" s="3">
        <v>18.247</v>
      </c>
      <c r="L38" s="3">
        <v>17.77</v>
      </c>
      <c r="M38" s="3">
        <v>11.82</v>
      </c>
    </row>
    <row r="39" spans="3:13" ht="12.75" x14ac:dyDescent="0.2">
      <c r="C39" s="3" t="s">
        <v>79</v>
      </c>
      <c r="D39" s="3">
        <v>76.084999999999994</v>
      </c>
      <c r="E39" s="3">
        <v>92.457999999999998</v>
      </c>
      <c r="F39" s="3">
        <v>106.754</v>
      </c>
      <c r="G39" s="3">
        <v>243.197</v>
      </c>
      <c r="H39" s="3">
        <v>222.93600000000001</v>
      </c>
      <c r="I39" s="3">
        <v>355.452</v>
      </c>
      <c r="J39" s="3">
        <v>392.99700000000001</v>
      </c>
      <c r="K39" s="3">
        <v>506.19799999999998</v>
      </c>
      <c r="L39" s="3">
        <v>495.12</v>
      </c>
      <c r="M39" s="3">
        <v>327.70499999999998</v>
      </c>
    </row>
    <row r="40" spans="3:13" ht="12.75" x14ac:dyDescent="0.2">
      <c r="C40" s="3" t="s">
        <v>80</v>
      </c>
      <c r="D40" s="3">
        <v>226.65899999999999</v>
      </c>
      <c r="E40" s="3">
        <v>266.86399999999998</v>
      </c>
      <c r="F40" s="3">
        <v>332.625</v>
      </c>
      <c r="G40" s="3" t="s">
        <v>81</v>
      </c>
      <c r="H40" s="3">
        <v>938.80200000000002</v>
      </c>
      <c r="I40" s="3">
        <v>926.38499999999999</v>
      </c>
      <c r="J40" s="3">
        <v>825.59199999999998</v>
      </c>
      <c r="K40" s="3">
        <v>852.51</v>
      </c>
      <c r="L40" s="3">
        <v>800.38699999999994</v>
      </c>
      <c r="M40" s="3">
        <v>711.66</v>
      </c>
    </row>
    <row r="41" spans="3:13" ht="12.75" x14ac:dyDescent="0.2"/>
    <row r="42" spans="3:13" ht="12.75" x14ac:dyDescent="0.2">
      <c r="C42" s="3" t="s">
        <v>82</v>
      </c>
      <c r="D42" s="3">
        <v>701.67399999999998</v>
      </c>
      <c r="E42" s="3">
        <v>764.96799999999996</v>
      </c>
      <c r="F42" s="3">
        <v>927.81500000000005</v>
      </c>
      <c r="G42" s="3" t="s">
        <v>83</v>
      </c>
      <c r="H42" s="3" t="s">
        <v>84</v>
      </c>
      <c r="I42" s="3" t="s">
        <v>85</v>
      </c>
      <c r="J42" s="3" t="s">
        <v>86</v>
      </c>
      <c r="K42" s="3" t="s">
        <v>87</v>
      </c>
      <c r="L42" s="3" t="s">
        <v>88</v>
      </c>
      <c r="M42" s="3" t="s">
        <v>89</v>
      </c>
    </row>
    <row r="43" spans="3:13" ht="12.75" x14ac:dyDescent="0.2">
      <c r="C43" s="3" t="s">
        <v>90</v>
      </c>
      <c r="D43" s="3">
        <v>21.34</v>
      </c>
      <c r="E43" s="3">
        <v>26.120999999999999</v>
      </c>
      <c r="F43" s="3">
        <v>33.512</v>
      </c>
      <c r="G43" s="3">
        <v>34.747</v>
      </c>
      <c r="H43" s="3">
        <v>32.411999999999999</v>
      </c>
      <c r="I43" s="3">
        <v>37.350999999999999</v>
      </c>
      <c r="J43" s="3">
        <v>34.122</v>
      </c>
      <c r="K43" s="3">
        <v>38.936999999999998</v>
      </c>
      <c r="L43" s="3">
        <v>38.959000000000003</v>
      </c>
      <c r="M43" s="3">
        <v>40.027999999999999</v>
      </c>
    </row>
    <row r="44" spans="3:13" ht="12.75" x14ac:dyDescent="0.2">
      <c r="C44" s="3" t="s">
        <v>91</v>
      </c>
      <c r="D44" s="3">
        <v>843.23400000000004</v>
      </c>
      <c r="E44" s="3">
        <v>828.63699999999994</v>
      </c>
      <c r="F44" s="3" t="s">
        <v>92</v>
      </c>
      <c r="G44" s="3" t="s">
        <v>93</v>
      </c>
      <c r="H44" s="3" t="s">
        <v>94</v>
      </c>
      <c r="I44" s="3" t="s">
        <v>95</v>
      </c>
      <c r="J44" s="3" t="s">
        <v>96</v>
      </c>
      <c r="K44" s="3" t="s">
        <v>97</v>
      </c>
      <c r="L44" s="3" t="s">
        <v>98</v>
      </c>
      <c r="M44" s="3" t="s">
        <v>99</v>
      </c>
    </row>
    <row r="45" spans="3:13" ht="12.75" x14ac:dyDescent="0.2">
      <c r="C45" s="3" t="s">
        <v>100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101</v>
      </c>
      <c r="D46" s="3">
        <v>0</v>
      </c>
      <c r="E46" s="3">
        <v>0</v>
      </c>
      <c r="F46" s="3">
        <v>0.30499999999999999</v>
      </c>
      <c r="G46" s="3">
        <v>-3.4809999999999999</v>
      </c>
      <c r="H46" s="3">
        <v>-18.067</v>
      </c>
      <c r="I46" s="3">
        <v>-2.85</v>
      </c>
      <c r="J46" s="3">
        <v>-0.97599999999999998</v>
      </c>
      <c r="K46" s="3">
        <v>14.76</v>
      </c>
      <c r="L46" s="3">
        <v>8.6349999999999998</v>
      </c>
      <c r="M46" s="3">
        <v>-4.4989999999999997</v>
      </c>
    </row>
    <row r="47" spans="3:13" ht="12.75" x14ac:dyDescent="0.2">
      <c r="C47" s="3" t="s">
        <v>102</v>
      </c>
      <c r="D47" s="3" t="s">
        <v>103</v>
      </c>
      <c r="E47" s="3" t="s">
        <v>104</v>
      </c>
      <c r="F47" s="3" t="s">
        <v>105</v>
      </c>
      <c r="G47" s="3" t="s">
        <v>106</v>
      </c>
      <c r="H47" s="3" t="s">
        <v>107</v>
      </c>
      <c r="I47" s="3" t="s">
        <v>108</v>
      </c>
      <c r="J47" s="3" t="s">
        <v>109</v>
      </c>
      <c r="K47" s="3" t="s">
        <v>110</v>
      </c>
      <c r="L47" s="3" t="s">
        <v>111</v>
      </c>
      <c r="M47" s="3" t="s">
        <v>112</v>
      </c>
    </row>
    <row r="48" spans="3:13" ht="12.75" x14ac:dyDescent="0.2">
      <c r="C48" s="3" t="s">
        <v>113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114</v>
      </c>
      <c r="D49" s="3" t="s">
        <v>28</v>
      </c>
      <c r="E49" s="3" t="s">
        <v>28</v>
      </c>
      <c r="F49" s="3" t="s">
        <v>28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</row>
    <row r="50" spans="3:13" ht="12.75" x14ac:dyDescent="0.2">
      <c r="C50" s="3" t="s">
        <v>115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116</v>
      </c>
      <c r="D51" s="3" t="s">
        <v>103</v>
      </c>
      <c r="E51" s="3" t="s">
        <v>104</v>
      </c>
      <c r="F51" s="3" t="s">
        <v>105</v>
      </c>
      <c r="G51" s="3" t="s">
        <v>106</v>
      </c>
      <c r="H51" s="3" t="s">
        <v>107</v>
      </c>
      <c r="I51" s="3" t="s">
        <v>108</v>
      </c>
      <c r="J51" s="3" t="s">
        <v>109</v>
      </c>
      <c r="K51" s="3" t="s">
        <v>110</v>
      </c>
      <c r="L51" s="3" t="s">
        <v>111</v>
      </c>
      <c r="M51" s="3" t="s">
        <v>112</v>
      </c>
    </row>
    <row r="52" spans="3:13" ht="12.75" x14ac:dyDescent="0.2"/>
    <row r="53" spans="3:13" ht="12.75" x14ac:dyDescent="0.2">
      <c r="C53" s="3" t="s">
        <v>117</v>
      </c>
      <c r="D53" s="3" t="s">
        <v>60</v>
      </c>
      <c r="E53" s="3" t="s">
        <v>61</v>
      </c>
      <c r="F53" s="3" t="s">
        <v>62</v>
      </c>
      <c r="G53" s="3" t="s">
        <v>63</v>
      </c>
      <c r="H53" s="3" t="s">
        <v>64</v>
      </c>
      <c r="I53" s="3" t="s">
        <v>65</v>
      </c>
      <c r="J53" s="3" t="s">
        <v>66</v>
      </c>
      <c r="K53" s="3" t="s">
        <v>67</v>
      </c>
      <c r="L53" s="3" t="s">
        <v>68</v>
      </c>
      <c r="M53" s="3" t="s">
        <v>69</v>
      </c>
    </row>
    <row r="54" spans="3:13" ht="12.75" x14ac:dyDescent="0.2"/>
    <row r="55" spans="3:13" ht="12.75" x14ac:dyDescent="0.2">
      <c r="C55" s="3" t="s">
        <v>118</v>
      </c>
      <c r="D55" s="3">
        <v>532.73699999999997</v>
      </c>
      <c r="E55" s="3">
        <v>650.85500000000002</v>
      </c>
      <c r="F55" s="3">
        <v>752.32799999999997</v>
      </c>
      <c r="G55" s="3">
        <v>214.97300000000001</v>
      </c>
      <c r="H55" s="3">
        <v>522.85400000000004</v>
      </c>
      <c r="I55" s="3">
        <v>207.07400000000001</v>
      </c>
      <c r="J55" s="3">
        <v>57.779000000000003</v>
      </c>
      <c r="K55" s="3">
        <v>698.13199999999995</v>
      </c>
      <c r="L55" s="3" t="s">
        <v>119</v>
      </c>
      <c r="M55" s="3">
        <v>721.31100000000004</v>
      </c>
    </row>
    <row r="56" spans="3:13" ht="12.75" x14ac:dyDescent="0.2">
      <c r="C56" s="3" t="s">
        <v>120</v>
      </c>
      <c r="D56" s="3">
        <v>80.295000000000002</v>
      </c>
      <c r="E56" s="3">
        <v>88.013000000000005</v>
      </c>
      <c r="F56" s="3">
        <v>105.44799999999999</v>
      </c>
      <c r="G56" s="3">
        <v>664.74</v>
      </c>
      <c r="H56" s="3">
        <v>367.267</v>
      </c>
      <c r="I56" s="3">
        <v>258.38</v>
      </c>
      <c r="J56" s="3">
        <v>120.3</v>
      </c>
      <c r="K56" s="3">
        <v>24.068000000000001</v>
      </c>
      <c r="L56" s="3">
        <v>25.54</v>
      </c>
      <c r="M56" s="3">
        <v>18.920999999999999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417A-ED5B-4151-BE92-CD2BEBE1E3A2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122</v>
      </c>
      <c r="D12" s="3" t="s">
        <v>123</v>
      </c>
      <c r="E12" s="3">
        <v>884.00699999999995</v>
      </c>
      <c r="F12" s="3">
        <v>865.71799999999996</v>
      </c>
      <c r="G12" s="3" t="s">
        <v>124</v>
      </c>
      <c r="H12" s="3" t="s">
        <v>125</v>
      </c>
      <c r="I12" s="3" t="s">
        <v>126</v>
      </c>
      <c r="J12" s="3" t="s">
        <v>127</v>
      </c>
      <c r="K12" s="3">
        <v>917.74800000000005</v>
      </c>
      <c r="L12" s="3" t="s">
        <v>128</v>
      </c>
      <c r="M12" s="3" t="s">
        <v>129</v>
      </c>
    </row>
    <row r="13" spans="3:13" x14ac:dyDescent="0.2">
      <c r="C13" s="3" t="s">
        <v>130</v>
      </c>
      <c r="D13" s="3" t="s">
        <v>131</v>
      </c>
      <c r="E13" s="3" t="s">
        <v>132</v>
      </c>
      <c r="F13" s="3" t="s">
        <v>133</v>
      </c>
      <c r="G13" s="3" t="s">
        <v>134</v>
      </c>
      <c r="H13" s="3" t="s">
        <v>135</v>
      </c>
      <c r="I13" s="3" t="s">
        <v>136</v>
      </c>
      <c r="J13" s="3" t="s">
        <v>137</v>
      </c>
      <c r="K13" s="3" t="s">
        <v>138</v>
      </c>
      <c r="L13" s="3" t="s">
        <v>139</v>
      </c>
      <c r="M13" s="3" t="s">
        <v>140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141</v>
      </c>
      <c r="D15" s="3">
        <v>-594.11</v>
      </c>
      <c r="E15" s="3">
        <v>-588.99300000000005</v>
      </c>
      <c r="F15" s="3">
        <v>-551.81600000000003</v>
      </c>
      <c r="G15" s="3">
        <v>-569.43600000000004</v>
      </c>
      <c r="H15" s="3">
        <v>-880.14400000000001</v>
      </c>
      <c r="I15" s="3">
        <v>-829.31700000000001</v>
      </c>
      <c r="J15" s="3">
        <v>-915.64499999999998</v>
      </c>
      <c r="K15" s="3">
        <v>-558.69899999999996</v>
      </c>
      <c r="L15" s="3">
        <v>-653.00199999999995</v>
      </c>
      <c r="M15" s="3">
        <v>-822.69799999999998</v>
      </c>
    </row>
    <row r="16" spans="3:13" x14ac:dyDescent="0.2">
      <c r="C16" s="3" t="s">
        <v>142</v>
      </c>
      <c r="D16" s="3">
        <v>409.154</v>
      </c>
      <c r="E16" s="3">
        <v>295.01400000000001</v>
      </c>
      <c r="F16" s="3">
        <v>313.90199999999999</v>
      </c>
      <c r="G16" s="3">
        <v>448.04899999999998</v>
      </c>
      <c r="H16" s="3">
        <v>627.26199999999994</v>
      </c>
      <c r="I16" s="3">
        <v>712.20399999999995</v>
      </c>
      <c r="J16" s="3">
        <v>870.20500000000004</v>
      </c>
      <c r="K16" s="3">
        <v>359.04899999999998</v>
      </c>
      <c r="L16" s="3">
        <v>485.25299999999999</v>
      </c>
      <c r="M16" s="3">
        <v>328.42200000000003</v>
      </c>
    </row>
    <row r="17" spans="3:13" x14ac:dyDescent="0.2">
      <c r="C17" s="3" t="s">
        <v>143</v>
      </c>
      <c r="D17" s="3" t="s">
        <v>144</v>
      </c>
      <c r="E17" s="3" t="s">
        <v>145</v>
      </c>
      <c r="F17" s="3" t="s">
        <v>146</v>
      </c>
      <c r="G17" s="3" t="s">
        <v>147</v>
      </c>
      <c r="H17" s="3" t="s">
        <v>148</v>
      </c>
      <c r="I17" s="3" t="s">
        <v>149</v>
      </c>
      <c r="J17" s="3" t="s">
        <v>150</v>
      </c>
      <c r="K17" s="3" t="s">
        <v>151</v>
      </c>
      <c r="L17" s="3" t="s">
        <v>152</v>
      </c>
      <c r="M17" s="3" t="s">
        <v>153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155</v>
      </c>
      <c r="D20" s="3">
        <v>-2.4E-2</v>
      </c>
      <c r="E20" s="3">
        <v>-1.121</v>
      </c>
      <c r="F20" s="3">
        <v>-3.0640000000000001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156</v>
      </c>
      <c r="D21" s="3">
        <v>-57.78</v>
      </c>
      <c r="E21" s="3">
        <v>-69.424000000000007</v>
      </c>
      <c r="F21" s="3">
        <v>-76.100999999999999</v>
      </c>
      <c r="G21" s="3">
        <v>-56.808</v>
      </c>
      <c r="H21" s="3">
        <v>-70.180999999999997</v>
      </c>
      <c r="I21" s="3">
        <v>-40.453000000000003</v>
      </c>
      <c r="J21" s="3">
        <v>-58.776000000000003</v>
      </c>
      <c r="K21" s="3">
        <v>-58.116999999999997</v>
      </c>
      <c r="L21" s="3">
        <v>-34.311999999999998</v>
      </c>
      <c r="M21" s="3">
        <v>-63.97</v>
      </c>
    </row>
    <row r="22" spans="3:13" x14ac:dyDescent="0.2">
      <c r="C22" s="3" t="s">
        <v>157</v>
      </c>
      <c r="D22" s="3">
        <v>-166.548</v>
      </c>
      <c r="E22" s="3">
        <v>-270.86399999999998</v>
      </c>
      <c r="F22" s="3">
        <v>-174.92</v>
      </c>
      <c r="G22" s="3">
        <v>-174.33600000000001</v>
      </c>
      <c r="H22" s="3">
        <v>-231.84800000000001</v>
      </c>
      <c r="I22" s="3">
        <v>-506.45499999999998</v>
      </c>
      <c r="J22" s="3">
        <v>-932.048</v>
      </c>
      <c r="K22" s="3">
        <v>-264.81700000000001</v>
      </c>
      <c r="L22" s="3">
        <v>55.972999999999999</v>
      </c>
      <c r="M22" s="3">
        <v>-336.44600000000003</v>
      </c>
    </row>
    <row r="23" spans="3:13" x14ac:dyDescent="0.2">
      <c r="C23" s="3" t="s">
        <v>158</v>
      </c>
      <c r="D23" s="3">
        <v>-224.352</v>
      </c>
      <c r="E23" s="3">
        <v>-341.40899999999999</v>
      </c>
      <c r="F23" s="3">
        <v>-254.084</v>
      </c>
      <c r="G23" s="3">
        <v>-231.14400000000001</v>
      </c>
      <c r="H23" s="3">
        <v>-302.02999999999997</v>
      </c>
      <c r="I23" s="3">
        <v>-546.90800000000002</v>
      </c>
      <c r="J23" s="3">
        <v>-990.82399999999996</v>
      </c>
      <c r="K23" s="3">
        <v>-322.93400000000003</v>
      </c>
      <c r="L23" s="3">
        <v>21.661000000000001</v>
      </c>
      <c r="M23" s="3">
        <v>-400.416</v>
      </c>
    </row>
    <row r="24" spans="3:13" x14ac:dyDescent="0.2">
      <c r="C24" s="3" t="s">
        <v>159</v>
      </c>
      <c r="D24" s="3">
        <v>184.80199999999999</v>
      </c>
      <c r="E24" s="3">
        <v>-46.396000000000001</v>
      </c>
      <c r="F24" s="3">
        <v>59.817999999999998</v>
      </c>
      <c r="G24" s="3">
        <v>216.90600000000001</v>
      </c>
      <c r="H24" s="3">
        <v>325.233</v>
      </c>
      <c r="I24" s="3">
        <v>165.29599999999999</v>
      </c>
      <c r="J24" s="3">
        <v>-120.619</v>
      </c>
      <c r="K24" s="3">
        <v>36.115000000000002</v>
      </c>
      <c r="L24" s="3">
        <v>506.91500000000002</v>
      </c>
      <c r="M24" s="3">
        <v>-71.994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160</v>
      </c>
      <c r="D26" s="3">
        <v>-3.32</v>
      </c>
      <c r="E26" s="3">
        <v>-1.7010000000000001</v>
      </c>
      <c r="F26" s="3">
        <v>-1.4359999999999999</v>
      </c>
      <c r="G26" s="3">
        <v>-7.3719999999999999</v>
      </c>
      <c r="H26" s="3">
        <v>-33.552999999999997</v>
      </c>
      <c r="I26" s="3">
        <v>-30.405000000000001</v>
      </c>
      <c r="J26" s="3">
        <v>-9.9879999999999995</v>
      </c>
      <c r="K26" s="3">
        <v>-5.7690000000000001</v>
      </c>
      <c r="L26" s="3">
        <v>2.6070000000000002</v>
      </c>
      <c r="M26" s="3">
        <v>11.834</v>
      </c>
    </row>
    <row r="27" spans="3:13" x14ac:dyDescent="0.2">
      <c r="C27" s="3" t="s">
        <v>161</v>
      </c>
      <c r="D27" s="3">
        <v>181.482</v>
      </c>
      <c r="E27" s="3">
        <v>-48.097000000000001</v>
      </c>
      <c r="F27" s="3">
        <v>58.381999999999998</v>
      </c>
      <c r="G27" s="3">
        <v>209.53399999999999</v>
      </c>
      <c r="H27" s="3">
        <v>291.67899999999997</v>
      </c>
      <c r="I27" s="3">
        <v>134.89099999999999</v>
      </c>
      <c r="J27" s="3">
        <v>-130.607</v>
      </c>
      <c r="K27" s="3">
        <v>30.346</v>
      </c>
      <c r="L27" s="3">
        <v>509.52199999999999</v>
      </c>
      <c r="M27" s="3">
        <v>-60.16</v>
      </c>
    </row>
    <row r="28" spans="3:13" x14ac:dyDescent="0.2">
      <c r="C28" t="s">
        <v>162</v>
      </c>
      <c r="D28" t="s">
        <v>3</v>
      </c>
      <c r="E28" t="s">
        <v>3</v>
      </c>
      <c r="F28" t="s">
        <v>3</v>
      </c>
      <c r="G28" t="s">
        <v>3</v>
      </c>
      <c r="H28">
        <v>-53.136000000000003</v>
      </c>
      <c r="I28">
        <v>-8.109</v>
      </c>
      <c r="J28" t="s">
        <v>3</v>
      </c>
      <c r="K28">
        <v>499.29500000000002</v>
      </c>
      <c r="L28" t="s">
        <v>163</v>
      </c>
      <c r="M28" t="s">
        <v>3</v>
      </c>
    </row>
    <row r="29" spans="3:13" x14ac:dyDescent="0.2">
      <c r="C29" s="3" t="s">
        <v>164</v>
      </c>
      <c r="D29" s="3">
        <v>-13.973000000000001</v>
      </c>
      <c r="E29" s="3">
        <v>-2.984</v>
      </c>
      <c r="F29" s="3">
        <v>-0.623</v>
      </c>
      <c r="G29" s="3">
        <v>-6.0449999999999999</v>
      </c>
      <c r="H29" s="3">
        <v>24.88</v>
      </c>
      <c r="I29" s="3">
        <v>19.992999999999999</v>
      </c>
      <c r="J29" s="3">
        <v>9.1820000000000004</v>
      </c>
      <c r="K29" s="3">
        <v>-9.8089999999999993</v>
      </c>
      <c r="L29" s="3">
        <v>55.658000000000001</v>
      </c>
      <c r="M29" s="3">
        <v>-44.377000000000002</v>
      </c>
    </row>
    <row r="30" spans="3:13" x14ac:dyDescent="0.2">
      <c r="C30" s="3" t="s">
        <v>165</v>
      </c>
      <c r="D30" s="3">
        <v>167.50899999999999</v>
      </c>
      <c r="E30" s="3">
        <v>-51.081000000000003</v>
      </c>
      <c r="F30" s="3">
        <v>57.759</v>
      </c>
      <c r="G30" s="3">
        <v>203.488</v>
      </c>
      <c r="H30" s="3">
        <v>263.423</v>
      </c>
      <c r="I30" s="3">
        <v>146.77500000000001</v>
      </c>
      <c r="J30" s="3">
        <v>-121.426</v>
      </c>
      <c r="K30" s="3">
        <v>519.83199999999999</v>
      </c>
      <c r="L30" s="3">
        <v>-482.75700000000001</v>
      </c>
      <c r="M30" s="3">
        <v>-104.53700000000001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166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167</v>
      </c>
      <c r="D33" s="3">
        <v>167.50899999999999</v>
      </c>
      <c r="E33" s="3">
        <v>-51.081000000000003</v>
      </c>
      <c r="F33" s="3">
        <v>57.759</v>
      </c>
      <c r="G33" s="3">
        <v>203.488</v>
      </c>
      <c r="H33" s="3">
        <v>263.423</v>
      </c>
      <c r="I33" s="3">
        <v>146.77500000000001</v>
      </c>
      <c r="J33" s="3">
        <v>-121.426</v>
      </c>
      <c r="K33" s="3">
        <v>519.83199999999999</v>
      </c>
      <c r="L33" s="3">
        <v>-482.75700000000001</v>
      </c>
      <c r="M33" s="3">
        <v>-104.53700000000001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168</v>
      </c>
      <c r="D35" s="3">
        <v>0</v>
      </c>
      <c r="E35" s="3">
        <v>0</v>
      </c>
      <c r="F35" s="3">
        <v>0</v>
      </c>
      <c r="G35" s="3">
        <v>0</v>
      </c>
      <c r="H35" s="3">
        <v>53.136000000000003</v>
      </c>
      <c r="I35" s="3">
        <v>8.109</v>
      </c>
      <c r="J35" s="3">
        <v>0</v>
      </c>
      <c r="K35" s="3">
        <v>-499.29500000000002</v>
      </c>
      <c r="L35" s="3" t="s">
        <v>169</v>
      </c>
      <c r="M35" s="3">
        <v>0</v>
      </c>
    </row>
    <row r="36" spans="3:13" x14ac:dyDescent="0.2">
      <c r="C36" t="s">
        <v>170</v>
      </c>
      <c r="D36">
        <v>167.50899999999999</v>
      </c>
      <c r="E36">
        <v>-51.081000000000003</v>
      </c>
      <c r="F36">
        <v>57.759</v>
      </c>
      <c r="G36">
        <v>203.488</v>
      </c>
      <c r="H36">
        <v>316.55900000000003</v>
      </c>
      <c r="I36">
        <v>154.88399999999999</v>
      </c>
      <c r="J36">
        <v>-121.426</v>
      </c>
      <c r="K36">
        <v>20.536999999999999</v>
      </c>
      <c r="L36">
        <v>565.17999999999995</v>
      </c>
      <c r="M36">
        <v>-104.53700000000001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171</v>
      </c>
      <c r="D38" s="3">
        <v>0.71</v>
      </c>
      <c r="E38" s="3">
        <v>-0.22</v>
      </c>
      <c r="F38" s="3">
        <v>0.24</v>
      </c>
      <c r="G38" s="3">
        <v>0.81</v>
      </c>
      <c r="H38" s="3">
        <v>1.0900000000000001</v>
      </c>
      <c r="I38" s="3">
        <v>0.53</v>
      </c>
      <c r="J38" s="3">
        <v>-0.41</v>
      </c>
      <c r="K38" s="3">
        <v>7.0000000000000007E-2</v>
      </c>
      <c r="L38" s="3">
        <v>1.91</v>
      </c>
      <c r="M38" s="3">
        <v>-0.39</v>
      </c>
    </row>
    <row r="39" spans="3:13" x14ac:dyDescent="0.2">
      <c r="C39" s="3" t="s">
        <v>172</v>
      </c>
      <c r="D39" s="3">
        <v>0.68</v>
      </c>
      <c r="E39" s="3">
        <v>-0.22</v>
      </c>
      <c r="F39" s="3">
        <v>0.24</v>
      </c>
      <c r="G39" s="3">
        <v>0.8</v>
      </c>
      <c r="H39" s="3">
        <v>1.08</v>
      </c>
      <c r="I39" s="3">
        <v>0.52</v>
      </c>
      <c r="J39" s="3">
        <v>-0.42</v>
      </c>
      <c r="K39" s="3">
        <v>6.4000000000000001E-2</v>
      </c>
      <c r="L39" s="3">
        <v>1.87</v>
      </c>
      <c r="M39" s="3">
        <v>-0.42</v>
      </c>
    </row>
    <row r="40" spans="3:13" x14ac:dyDescent="0.2">
      <c r="C40" s="3" t="s">
        <v>173</v>
      </c>
      <c r="D40" s="3">
        <v>236.38200000000001</v>
      </c>
      <c r="E40" s="3">
        <v>236.39599999999999</v>
      </c>
      <c r="F40" s="3">
        <v>236.59200000000001</v>
      </c>
      <c r="G40" s="3">
        <v>251.458</v>
      </c>
      <c r="H40" s="3">
        <v>291.40899999999999</v>
      </c>
      <c r="I40" s="3">
        <v>291.89499999999998</v>
      </c>
      <c r="J40" s="3">
        <v>292.95100000000002</v>
      </c>
      <c r="K40" s="3">
        <v>294.71800000000002</v>
      </c>
      <c r="L40" s="3">
        <v>296.63</v>
      </c>
      <c r="M40" s="3">
        <v>265.09100000000001</v>
      </c>
    </row>
    <row r="41" spans="3:13" x14ac:dyDescent="0.2">
      <c r="C41" t="s">
        <v>174</v>
      </c>
      <c r="D41">
        <v>236.66300000000001</v>
      </c>
      <c r="E41">
        <v>236.39599999999999</v>
      </c>
      <c r="F41">
        <v>236.95099999999999</v>
      </c>
      <c r="G41">
        <v>252.07900000000001</v>
      </c>
      <c r="H41">
        <v>292.22199999999998</v>
      </c>
      <c r="I41">
        <v>292.67700000000002</v>
      </c>
      <c r="J41">
        <v>294.05500000000001</v>
      </c>
      <c r="K41">
        <v>294.71800000000002</v>
      </c>
      <c r="L41">
        <v>298.28699999999998</v>
      </c>
      <c r="M41">
        <v>266.298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175</v>
      </c>
      <c r="D43" s="3">
        <v>519.255</v>
      </c>
      <c r="E43" s="3">
        <v>419.54599999999999</v>
      </c>
      <c r="F43" s="3">
        <v>388.02</v>
      </c>
      <c r="G43" s="3">
        <v>516.31799999999998</v>
      </c>
      <c r="H43" s="3">
        <v>655.553</v>
      </c>
      <c r="I43" s="3">
        <v>429.66699999999997</v>
      </c>
      <c r="J43" s="3">
        <v>513.31799999999998</v>
      </c>
      <c r="K43" s="3">
        <v>176.321</v>
      </c>
      <c r="L43" s="3">
        <v>379.72399999999999</v>
      </c>
      <c r="M43" s="3">
        <v>245.38900000000001</v>
      </c>
    </row>
    <row r="44" spans="3:13" x14ac:dyDescent="0.2">
      <c r="C44" s="3" t="s">
        <v>176</v>
      </c>
      <c r="D44" s="3">
        <v>189.589</v>
      </c>
      <c r="E44" s="3">
        <v>88.409000000000006</v>
      </c>
      <c r="F44" s="3">
        <v>100.934</v>
      </c>
      <c r="G44" s="3">
        <v>238.285</v>
      </c>
      <c r="H44" s="3">
        <v>401.87099999999998</v>
      </c>
      <c r="I44" s="3">
        <v>150.875</v>
      </c>
      <c r="J44" s="3">
        <v>147.131</v>
      </c>
      <c r="K44" s="3">
        <v>43.61</v>
      </c>
      <c r="L44" s="3">
        <v>261.14400000000001</v>
      </c>
      <c r="M44" s="3">
        <v>31.471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177</v>
      </c>
      <c r="D46" s="3" t="s">
        <v>123</v>
      </c>
      <c r="E46" s="3">
        <v>884.00699999999995</v>
      </c>
      <c r="F46" s="3">
        <v>865.71799999999996</v>
      </c>
      <c r="G46" s="3" t="s">
        <v>124</v>
      </c>
      <c r="H46" s="3" t="s">
        <v>125</v>
      </c>
      <c r="I46" s="3" t="s">
        <v>126</v>
      </c>
      <c r="J46" s="3" t="s">
        <v>127</v>
      </c>
      <c r="K46" s="3">
        <v>917.74800000000005</v>
      </c>
      <c r="L46" s="3" t="s">
        <v>128</v>
      </c>
      <c r="M46" s="3" t="s">
        <v>129</v>
      </c>
    </row>
    <row r="47" spans="3:13" x14ac:dyDescent="0.2">
      <c r="C47" s="3" t="s">
        <v>178</v>
      </c>
      <c r="D47" s="3">
        <v>190.57300000000001</v>
      </c>
      <c r="E47" s="3">
        <v>-40.978999999999999</v>
      </c>
      <c r="F47" s="3">
        <v>69.206000000000003</v>
      </c>
      <c r="G47" s="3">
        <v>224.322</v>
      </c>
      <c r="H47" s="3">
        <v>325.50299999999999</v>
      </c>
      <c r="I47" s="3">
        <v>134.60499999999999</v>
      </c>
      <c r="J47" s="3">
        <v>-111.277</v>
      </c>
      <c r="K47" s="3">
        <v>55.877000000000002</v>
      </c>
      <c r="L47" s="3">
        <v>422.24599999999998</v>
      </c>
      <c r="M47" s="3">
        <v>-49.816000000000003</v>
      </c>
    </row>
    <row r="48" spans="3:13" x14ac:dyDescent="0.2">
      <c r="C48" s="3" t="s">
        <v>179</v>
      </c>
      <c r="D48" s="3">
        <v>189.589</v>
      </c>
      <c r="E48" s="3">
        <v>88.409000000000006</v>
      </c>
      <c r="F48" s="3">
        <v>100.934</v>
      </c>
      <c r="G48" s="3">
        <v>238.285</v>
      </c>
      <c r="H48" s="3">
        <v>401.87099999999998</v>
      </c>
      <c r="I48" s="3">
        <v>150.875</v>
      </c>
      <c r="J48" s="3">
        <v>147.131</v>
      </c>
      <c r="K48" s="3">
        <v>43.61</v>
      </c>
      <c r="L48" s="3">
        <v>261.14400000000001</v>
      </c>
      <c r="M48" s="3">
        <v>31.471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A92C-545F-4D50-B8DD-F50DF7082523}">
  <dimension ref="C2:M56"/>
  <sheetViews>
    <sheetView workbookViewId="0">
      <selection activeCell="G30" sqref="D30:G30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180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167</v>
      </c>
      <c r="D12" s="3">
        <v>167.50899999999999</v>
      </c>
      <c r="E12" s="3">
        <v>-51.081000000000003</v>
      </c>
      <c r="F12" s="3">
        <v>57.759</v>
      </c>
      <c r="G12" s="3">
        <v>203.488</v>
      </c>
      <c r="H12" s="3">
        <v>263.423</v>
      </c>
      <c r="I12" s="3">
        <v>146.77500000000001</v>
      </c>
      <c r="J12" s="3">
        <v>-121.426</v>
      </c>
      <c r="K12" s="3">
        <v>519.83199999999999</v>
      </c>
      <c r="L12" s="3">
        <v>-482.75700000000001</v>
      </c>
      <c r="M12" s="3">
        <v>-104.53700000000001</v>
      </c>
    </row>
    <row r="13" spans="3:13" x14ac:dyDescent="0.2">
      <c r="C13" s="3" t="s">
        <v>181</v>
      </c>
      <c r="D13" s="3">
        <v>329.666</v>
      </c>
      <c r="E13" s="3">
        <v>331.13600000000002</v>
      </c>
      <c r="F13" s="3">
        <v>287.08600000000001</v>
      </c>
      <c r="G13" s="3">
        <v>278.03399999999999</v>
      </c>
      <c r="H13" s="3">
        <v>253.68199999999999</v>
      </c>
      <c r="I13" s="3">
        <v>278.79199999999997</v>
      </c>
      <c r="J13" s="3">
        <v>383.197</v>
      </c>
      <c r="K13" s="3">
        <v>132.71100000000001</v>
      </c>
      <c r="L13" s="3">
        <v>118.58</v>
      </c>
      <c r="M13" s="3">
        <v>213.917</v>
      </c>
    </row>
    <row r="14" spans="3:13" x14ac:dyDescent="0.2">
      <c r="C14" s="3" t="s">
        <v>182</v>
      </c>
      <c r="D14" s="3">
        <v>1.159</v>
      </c>
      <c r="E14" s="3" t="s">
        <v>3</v>
      </c>
      <c r="F14" s="3">
        <v>9.1999999999999998E-2</v>
      </c>
      <c r="G14" s="3">
        <v>1.159</v>
      </c>
      <c r="H14" s="3">
        <v>5.3730000000000002</v>
      </c>
      <c r="I14" s="3">
        <v>8.9060000000000006</v>
      </c>
      <c r="J14" s="3">
        <v>0.98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183</v>
      </c>
      <c r="D15" s="3">
        <v>2.5499999999999998</v>
      </c>
      <c r="E15" s="3">
        <v>13.086</v>
      </c>
      <c r="F15" s="3">
        <v>17.204999999999998</v>
      </c>
      <c r="G15" s="3">
        <v>6.1769999999999996</v>
      </c>
      <c r="H15" s="3">
        <v>9.423</v>
      </c>
      <c r="I15" s="3">
        <v>5.181</v>
      </c>
      <c r="J15" s="3">
        <v>25.675000000000001</v>
      </c>
      <c r="K15" s="3">
        <v>27.959</v>
      </c>
      <c r="L15" s="3">
        <v>2.395</v>
      </c>
      <c r="M15" s="3">
        <v>1.236</v>
      </c>
    </row>
    <row r="16" spans="3:13" x14ac:dyDescent="0.2">
      <c r="C16" s="3" t="s">
        <v>184</v>
      </c>
      <c r="D16" s="3">
        <v>-3.5790000000000002</v>
      </c>
      <c r="E16" s="3">
        <v>14.468</v>
      </c>
      <c r="F16" s="3">
        <v>51.938000000000002</v>
      </c>
      <c r="G16" s="3">
        <v>14.731999999999999</v>
      </c>
      <c r="H16" s="3">
        <v>-18.355</v>
      </c>
      <c r="I16" s="3">
        <v>8.0289999999999999</v>
      </c>
      <c r="J16" s="3">
        <v>-46.530999999999999</v>
      </c>
      <c r="K16" s="3">
        <v>59.087000000000003</v>
      </c>
      <c r="L16" s="3">
        <v>-8.2449999999999992</v>
      </c>
      <c r="M16" s="3">
        <v>-18.475999999999999</v>
      </c>
    </row>
    <row r="17" spans="3:13" x14ac:dyDescent="0.2">
      <c r="C17" s="3" t="s">
        <v>185</v>
      </c>
      <c r="D17" s="3">
        <v>-85.757999999999996</v>
      </c>
      <c r="E17" s="3">
        <v>-40.256</v>
      </c>
      <c r="F17" s="3">
        <v>46.929000000000002</v>
      </c>
      <c r="G17" s="3">
        <v>6.7190000000000003</v>
      </c>
      <c r="H17" s="3">
        <v>-46.79</v>
      </c>
      <c r="I17" s="3">
        <v>-111.462</v>
      </c>
      <c r="J17" s="3">
        <v>-88.183999999999997</v>
      </c>
      <c r="K17" s="3">
        <v>-13.583</v>
      </c>
      <c r="L17" s="3">
        <v>-27.06</v>
      </c>
      <c r="M17" s="3">
        <v>-103.447</v>
      </c>
    </row>
    <row r="18" spans="3:13" x14ac:dyDescent="0.2">
      <c r="C18" s="3" t="s">
        <v>186</v>
      </c>
      <c r="D18" s="3">
        <v>111.89400000000001</v>
      </c>
      <c r="E18" s="3">
        <v>20.548999999999999</v>
      </c>
      <c r="F18" s="3">
        <v>-93.372</v>
      </c>
      <c r="G18" s="3">
        <v>12.151</v>
      </c>
      <c r="H18" s="3">
        <v>-8.7249999999999996</v>
      </c>
      <c r="I18" s="3">
        <v>-39.015000000000001</v>
      </c>
      <c r="J18" s="3">
        <v>1.7</v>
      </c>
      <c r="K18" s="3">
        <v>-33.021000000000001</v>
      </c>
      <c r="L18" s="3">
        <v>0.114</v>
      </c>
      <c r="M18" s="3">
        <v>-6.6840000000000002</v>
      </c>
    </row>
    <row r="19" spans="3:13" x14ac:dyDescent="0.2">
      <c r="C19" t="s">
        <v>187</v>
      </c>
      <c r="D19">
        <v>-9.3510000000000009</v>
      </c>
      <c r="E19">
        <v>147.99</v>
      </c>
      <c r="F19">
        <v>95.18</v>
      </c>
      <c r="G19">
        <v>-23.678000000000001</v>
      </c>
      <c r="H19">
        <v>171.691</v>
      </c>
      <c r="I19">
        <v>-0.33400000000000002</v>
      </c>
      <c r="J19">
        <v>278.47800000000001</v>
      </c>
      <c r="K19">
        <v>490.38400000000001</v>
      </c>
      <c r="L19">
        <v>921.45</v>
      </c>
      <c r="M19">
        <v>15.31</v>
      </c>
    </row>
    <row r="20" spans="3:13" x14ac:dyDescent="0.2">
      <c r="C20" s="3" t="s">
        <v>188</v>
      </c>
      <c r="D20" s="3">
        <v>514.09</v>
      </c>
      <c r="E20" s="3">
        <v>435.892</v>
      </c>
      <c r="F20" s="3">
        <v>462.81599999999997</v>
      </c>
      <c r="G20" s="3">
        <v>498.78199999999998</v>
      </c>
      <c r="H20" s="3">
        <v>629.721</v>
      </c>
      <c r="I20" s="3">
        <v>296.87200000000001</v>
      </c>
      <c r="J20" s="3">
        <v>433.88900000000001</v>
      </c>
      <c r="K20" s="3" t="s">
        <v>189</v>
      </c>
      <c r="L20" s="3">
        <v>524.47799999999995</v>
      </c>
      <c r="M20" s="3">
        <v>-2.681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190</v>
      </c>
      <c r="D22" s="3">
        <v>-327.93099999999998</v>
      </c>
      <c r="E22" s="3">
        <v>-319.95400000000001</v>
      </c>
      <c r="F22" s="3">
        <v>-338.22199999999998</v>
      </c>
      <c r="G22" s="3">
        <v>-290.911</v>
      </c>
      <c r="H22" s="3">
        <v>-346.30399999999997</v>
      </c>
      <c r="I22" s="3">
        <v>-390.21100000000001</v>
      </c>
      <c r="J22" s="3">
        <v>-388.82400000000001</v>
      </c>
      <c r="K22" s="3">
        <v>-131.77600000000001</v>
      </c>
      <c r="L22" s="3">
        <v>-116.96899999999999</v>
      </c>
      <c r="M22" s="3">
        <v>-109.575</v>
      </c>
    </row>
    <row r="23" spans="3:13" x14ac:dyDescent="0.2">
      <c r="C23" s="3" t="s">
        <v>191</v>
      </c>
      <c r="D23" s="3">
        <v>-20.972999999999999</v>
      </c>
      <c r="E23" s="3" t="s">
        <v>3</v>
      </c>
      <c r="F23" s="3" t="s">
        <v>3</v>
      </c>
      <c r="G23" s="3">
        <v>131.66900000000001</v>
      </c>
      <c r="H23" s="3" t="s">
        <v>3</v>
      </c>
      <c r="I23" s="3">
        <v>-309.577</v>
      </c>
      <c r="J23" s="3" t="s">
        <v>3</v>
      </c>
      <c r="K23" s="3" t="s">
        <v>3</v>
      </c>
      <c r="L23" s="3" t="s">
        <v>3</v>
      </c>
      <c r="M23" s="3">
        <v>-239.29300000000001</v>
      </c>
    </row>
    <row r="24" spans="3:13" x14ac:dyDescent="0.2">
      <c r="C24" s="3" t="s">
        <v>192</v>
      </c>
      <c r="D24" s="3">
        <v>-119.61199999999999</v>
      </c>
      <c r="E24" s="3">
        <v>-125.417</v>
      </c>
      <c r="F24" s="3">
        <v>5.0810000000000004</v>
      </c>
      <c r="G24" s="3" t="s">
        <v>193</v>
      </c>
      <c r="H24" s="3">
        <v>332.94400000000002</v>
      </c>
      <c r="I24" s="3">
        <v>220.06299999999999</v>
      </c>
      <c r="J24" s="3">
        <v>-13.252000000000001</v>
      </c>
      <c r="K24" s="3">
        <v>-254.24600000000001</v>
      </c>
      <c r="L24" s="3">
        <v>163.03100000000001</v>
      </c>
      <c r="M24" s="3">
        <v>2.742</v>
      </c>
    </row>
    <row r="25" spans="3:13" x14ac:dyDescent="0.2">
      <c r="C25" s="3" t="s">
        <v>194</v>
      </c>
      <c r="D25" s="3">
        <v>-468.517</v>
      </c>
      <c r="E25" s="3">
        <v>-445.37099999999998</v>
      </c>
      <c r="F25" s="3">
        <v>-333.14100000000002</v>
      </c>
      <c r="G25" s="3" t="s">
        <v>195</v>
      </c>
      <c r="H25" s="3">
        <v>-13.36</v>
      </c>
      <c r="I25" s="3">
        <v>-479.72500000000002</v>
      </c>
      <c r="J25" s="3">
        <v>-402.07600000000002</v>
      </c>
      <c r="K25" s="3">
        <v>-386.02199999999999</v>
      </c>
      <c r="L25" s="3">
        <v>46.061999999999998</v>
      </c>
      <c r="M25" s="3">
        <v>-346.12599999999998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196</v>
      </c>
      <c r="D27" s="3">
        <v>-33.023000000000003</v>
      </c>
      <c r="E27" s="3">
        <v>-36.478000000000002</v>
      </c>
      <c r="F27" s="3">
        <v>-44.85</v>
      </c>
      <c r="G27" s="3">
        <v>-30.812000000000001</v>
      </c>
      <c r="H27" s="3" t="s">
        <v>3</v>
      </c>
      <c r="I27" s="3" t="s">
        <v>3</v>
      </c>
      <c r="J27" s="3" t="s">
        <v>3</v>
      </c>
      <c r="K27" s="3">
        <v>-50.588000000000001</v>
      </c>
      <c r="L27" s="3">
        <v>-56.959000000000003</v>
      </c>
      <c r="M27" s="3">
        <v>-64.539000000000001</v>
      </c>
    </row>
    <row r="28" spans="3:13" x14ac:dyDescent="0.2">
      <c r="C28" t="s">
        <v>197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198</v>
      </c>
      <c r="D29" s="3" t="s">
        <v>3</v>
      </c>
      <c r="E29" s="3" t="s">
        <v>3</v>
      </c>
      <c r="F29" s="3" t="s">
        <v>3</v>
      </c>
      <c r="G29" s="3">
        <v>534.92999999999995</v>
      </c>
      <c r="H29" s="3" t="s">
        <v>3</v>
      </c>
      <c r="I29" s="3">
        <v>540.173</v>
      </c>
      <c r="J29" s="3">
        <v>393.18799999999999</v>
      </c>
      <c r="K29" s="3">
        <v>318.10500000000002</v>
      </c>
      <c r="L29" s="3" t="s">
        <v>3</v>
      </c>
      <c r="M29" s="3" t="s">
        <v>3</v>
      </c>
    </row>
    <row r="30" spans="3:13" x14ac:dyDescent="0.2">
      <c r="C30" s="3" t="s">
        <v>199</v>
      </c>
      <c r="D30" s="39">
        <f>E30</f>
        <v>-261.952</v>
      </c>
      <c r="E30" s="39">
        <f>F30</f>
        <v>-261.952</v>
      </c>
      <c r="F30" s="39">
        <f>G30</f>
        <v>-261.952</v>
      </c>
      <c r="G30" s="39">
        <f>H30</f>
        <v>-261.952</v>
      </c>
      <c r="H30" s="3">
        <v>-261.952</v>
      </c>
      <c r="I30" s="3">
        <v>-684.85699999999997</v>
      </c>
      <c r="J30" s="3">
        <v>-564.77599999999995</v>
      </c>
      <c r="K30" s="3">
        <v>-424.36399999999998</v>
      </c>
      <c r="L30" s="3">
        <v>-8.1890000000000001</v>
      </c>
      <c r="M30" s="3">
        <v>-9.1460000000000008</v>
      </c>
    </row>
    <row r="31" spans="3:13" x14ac:dyDescent="0.2">
      <c r="C31" s="3" t="s">
        <v>200</v>
      </c>
      <c r="D31" s="3" t="s">
        <v>3</v>
      </c>
      <c r="E31" s="3" t="s">
        <v>3</v>
      </c>
      <c r="F31" s="3" t="s">
        <v>3</v>
      </c>
      <c r="G31" s="3"/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-141.48599999999999</v>
      </c>
    </row>
    <row r="32" spans="3:13" x14ac:dyDescent="0.2">
      <c r="C32" s="3" t="s">
        <v>201</v>
      </c>
      <c r="D32" s="3">
        <v>-2.996</v>
      </c>
      <c r="E32" s="3">
        <v>-3.37</v>
      </c>
      <c r="F32" s="3">
        <v>-1.4390000000000001</v>
      </c>
      <c r="G32" s="3">
        <v>167.34100000000001</v>
      </c>
      <c r="H32" s="3">
        <v>-32.82</v>
      </c>
      <c r="I32" s="3">
        <v>-33.072000000000003</v>
      </c>
      <c r="J32" s="3">
        <v>-1.7450000000000001</v>
      </c>
      <c r="K32" s="3">
        <v>-0.91900000000000004</v>
      </c>
      <c r="L32" s="3">
        <v>3.0129999999999999</v>
      </c>
      <c r="M32" s="3">
        <v>1.6639999999999999</v>
      </c>
    </row>
    <row r="33" spans="3:13" x14ac:dyDescent="0.2">
      <c r="C33" s="3" t="s">
        <v>202</v>
      </c>
      <c r="D33" s="3">
        <v>-36.018999999999998</v>
      </c>
      <c r="E33" s="3">
        <v>-39.847999999999999</v>
      </c>
      <c r="F33" s="3">
        <v>-46.289000000000001</v>
      </c>
      <c r="G33" s="3">
        <v>671.45799999999997</v>
      </c>
      <c r="H33" s="3">
        <v>-294.77199999999999</v>
      </c>
      <c r="I33" s="3">
        <v>-177.756</v>
      </c>
      <c r="J33" s="3">
        <v>-173.333</v>
      </c>
      <c r="K33" s="3">
        <v>-157.76499999999999</v>
      </c>
      <c r="L33" s="3">
        <v>-62.134999999999998</v>
      </c>
      <c r="M33" s="3">
        <v>-213.50700000000001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203</v>
      </c>
      <c r="D35" s="3">
        <v>333.029</v>
      </c>
      <c r="E35" s="3">
        <v>364.50400000000002</v>
      </c>
      <c r="F35" s="3">
        <v>348.01600000000002</v>
      </c>
      <c r="G35" s="3">
        <v>500.34300000000002</v>
      </c>
      <c r="H35" s="3">
        <v>214.97300000000001</v>
      </c>
      <c r="I35" s="3">
        <v>522.85400000000004</v>
      </c>
      <c r="J35" s="3">
        <v>207.07400000000001</v>
      </c>
      <c r="K35" s="3">
        <v>55.468000000000004</v>
      </c>
      <c r="L35" s="3">
        <v>693.69799999999998</v>
      </c>
      <c r="M35" s="3" t="s">
        <v>26</v>
      </c>
    </row>
    <row r="36" spans="3:13" x14ac:dyDescent="0.2">
      <c r="C36" t="s">
        <v>204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3:13" x14ac:dyDescent="0.2">
      <c r="C37" s="3" t="s">
        <v>205</v>
      </c>
      <c r="D37" s="3">
        <v>31.475000000000001</v>
      </c>
      <c r="E37" s="3">
        <v>-16.488</v>
      </c>
      <c r="F37" s="3">
        <v>152.327</v>
      </c>
      <c r="G37" s="3">
        <v>-285.37</v>
      </c>
      <c r="H37" s="3">
        <v>307.88099999999997</v>
      </c>
      <c r="I37" s="3">
        <v>-315.77999999999997</v>
      </c>
      <c r="J37" s="3">
        <v>-151.607</v>
      </c>
      <c r="K37" s="3">
        <v>638.23</v>
      </c>
      <c r="L37" s="3">
        <v>504.10300000000001</v>
      </c>
      <c r="M37" s="3">
        <v>-477.613</v>
      </c>
    </row>
    <row r="38" spans="3:13" x14ac:dyDescent="0.2">
      <c r="C38" s="3" t="s">
        <v>206</v>
      </c>
      <c r="D38" s="3">
        <v>364.50400000000002</v>
      </c>
      <c r="E38" s="3">
        <v>348.01600000000002</v>
      </c>
      <c r="F38" s="3">
        <v>500.34300000000002</v>
      </c>
      <c r="G38" s="3">
        <v>214.97300000000001</v>
      </c>
      <c r="H38" s="3">
        <v>522.85400000000004</v>
      </c>
      <c r="I38" s="3">
        <v>207.07400000000001</v>
      </c>
      <c r="J38" s="3">
        <v>55.468000000000004</v>
      </c>
      <c r="K38" s="3">
        <v>693.69799999999998</v>
      </c>
      <c r="L38" s="3" t="s">
        <v>26</v>
      </c>
      <c r="M38" s="3">
        <v>720.18799999999999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207</v>
      </c>
      <c r="D40" s="3">
        <v>186.15799999999999</v>
      </c>
      <c r="E40" s="3">
        <v>115.938</v>
      </c>
      <c r="F40" s="3">
        <v>124.59399999999999</v>
      </c>
      <c r="G40" s="3">
        <v>207.87100000000001</v>
      </c>
      <c r="H40" s="3">
        <v>283.41699999999997</v>
      </c>
      <c r="I40" s="3">
        <v>-93.338999999999999</v>
      </c>
      <c r="J40" s="3">
        <v>45.064999999999998</v>
      </c>
      <c r="K40" s="3" t="s">
        <v>208</v>
      </c>
      <c r="L40" s="3">
        <v>407.50900000000001</v>
      </c>
      <c r="M40" s="3">
        <v>-112.256</v>
      </c>
    </row>
    <row r="41" spans="3:13" x14ac:dyDescent="0.2">
      <c r="C41" t="s">
        <v>209</v>
      </c>
      <c r="D41">
        <v>2.996</v>
      </c>
      <c r="E41">
        <v>3.37</v>
      </c>
      <c r="F41">
        <v>4.1260000000000003</v>
      </c>
      <c r="G41">
        <v>24.603999999999999</v>
      </c>
      <c r="H41">
        <v>35.582000000000001</v>
      </c>
      <c r="I41">
        <v>34.438000000000002</v>
      </c>
      <c r="J41">
        <v>12.067</v>
      </c>
      <c r="K41">
        <v>10.835000000000001</v>
      </c>
      <c r="L41">
        <v>3.3559999999999999</v>
      </c>
      <c r="M41">
        <v>3.0529999999999999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9EF4-5FBE-428F-85E1-01443F208043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210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211</v>
      </c>
      <c r="D12" s="3">
        <v>4.32</v>
      </c>
      <c r="E12" s="3">
        <v>6.04</v>
      </c>
      <c r="F12" s="3">
        <v>6.59</v>
      </c>
      <c r="G12" s="3">
        <v>6.29</v>
      </c>
      <c r="H12" s="3">
        <v>6.44</v>
      </c>
      <c r="I12" s="3">
        <v>5.86</v>
      </c>
      <c r="J12" s="3">
        <v>10.33</v>
      </c>
      <c r="K12" s="3">
        <v>14.74</v>
      </c>
      <c r="L12" s="3">
        <v>9.75</v>
      </c>
      <c r="M12" s="3">
        <v>7.01</v>
      </c>
    </row>
    <row r="13" spans="3:13" x14ac:dyDescent="0.2">
      <c r="C13" s="3" t="s">
        <v>212</v>
      </c>
      <c r="D13" s="3" t="s">
        <v>213</v>
      </c>
      <c r="E13" s="3" t="s">
        <v>214</v>
      </c>
      <c r="F13" s="3" t="s">
        <v>215</v>
      </c>
      <c r="G13" s="3" t="s">
        <v>216</v>
      </c>
      <c r="H13" s="3" t="s">
        <v>217</v>
      </c>
      <c r="I13" s="3" t="s">
        <v>218</v>
      </c>
      <c r="J13" s="3" t="s">
        <v>219</v>
      </c>
      <c r="K13" s="3" t="s">
        <v>220</v>
      </c>
      <c r="L13" s="3" t="s">
        <v>221</v>
      </c>
      <c r="M13" s="3" t="s">
        <v>222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223</v>
      </c>
      <c r="D15" s="3">
        <v>855.21299999999997</v>
      </c>
      <c r="E15" s="3" t="s">
        <v>224</v>
      </c>
      <c r="F15" s="3">
        <v>941.68200000000002</v>
      </c>
      <c r="G15" s="3" t="s">
        <v>225</v>
      </c>
      <c r="H15" s="3" t="s">
        <v>226</v>
      </c>
      <c r="I15" s="3" t="s">
        <v>227</v>
      </c>
      <c r="J15" s="3" t="s">
        <v>228</v>
      </c>
      <c r="K15" s="3" t="s">
        <v>229</v>
      </c>
      <c r="L15" s="3" t="s">
        <v>230</v>
      </c>
      <c r="M15" s="3">
        <v>754.00400000000002</v>
      </c>
    </row>
    <row r="16" spans="3:13" x14ac:dyDescent="0.2">
      <c r="C16" s="3" t="s">
        <v>231</v>
      </c>
      <c r="D16" s="3">
        <v>855.21299999999997</v>
      </c>
      <c r="E16" s="3" t="s">
        <v>224</v>
      </c>
      <c r="F16" s="3">
        <v>941.68200000000002</v>
      </c>
      <c r="G16" s="3" t="s">
        <v>225</v>
      </c>
      <c r="H16" s="3" t="s">
        <v>226</v>
      </c>
      <c r="I16" s="3" t="s">
        <v>227</v>
      </c>
      <c r="J16" s="3" t="s">
        <v>228</v>
      </c>
      <c r="K16" s="3" t="s">
        <v>229</v>
      </c>
      <c r="L16" s="3" t="s">
        <v>230</v>
      </c>
      <c r="M16" s="3" t="s">
        <v>232</v>
      </c>
    </row>
    <row r="17" spans="3:13" x14ac:dyDescent="0.2">
      <c r="C17" s="3" t="s">
        <v>233</v>
      </c>
      <c r="D17" s="3" t="s">
        <v>234</v>
      </c>
      <c r="E17" s="3" t="s">
        <v>235</v>
      </c>
      <c r="F17" s="3" t="s">
        <v>236</v>
      </c>
      <c r="G17" s="3" t="s">
        <v>237</v>
      </c>
      <c r="H17" s="3" t="s">
        <v>238</v>
      </c>
      <c r="I17" s="3" t="s">
        <v>239</v>
      </c>
      <c r="J17" s="3" t="s">
        <v>240</v>
      </c>
      <c r="K17" s="3" t="s">
        <v>241</v>
      </c>
      <c r="L17" s="3" t="s">
        <v>242</v>
      </c>
      <c r="M17" s="3" t="s">
        <v>243</v>
      </c>
    </row>
    <row r="18" spans="3:13" x14ac:dyDescent="0.2">
      <c r="C18" s="3" t="s">
        <v>244</v>
      </c>
      <c r="D18" s="3" t="s">
        <v>245</v>
      </c>
      <c r="E18" s="3" t="s">
        <v>246</v>
      </c>
      <c r="F18" s="3" t="s">
        <v>247</v>
      </c>
      <c r="G18" s="3" t="s">
        <v>248</v>
      </c>
      <c r="H18" s="3" t="s">
        <v>249</v>
      </c>
      <c r="I18" s="3" t="s">
        <v>250</v>
      </c>
      <c r="J18" s="3" t="s">
        <v>251</v>
      </c>
      <c r="K18" s="3" t="s">
        <v>252</v>
      </c>
      <c r="L18" s="3" t="s">
        <v>253</v>
      </c>
      <c r="M18" s="3" t="s">
        <v>254</v>
      </c>
    </row>
    <row r="19" spans="3:13" x14ac:dyDescent="0.2"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  <c r="M19" t="s">
        <v>265</v>
      </c>
    </row>
    <row r="20" spans="3:13" x14ac:dyDescent="0.2">
      <c r="C20" s="3" t="s">
        <v>266</v>
      </c>
      <c r="D20" s="3" t="s">
        <v>267</v>
      </c>
      <c r="E20" s="3" t="s">
        <v>248</v>
      </c>
      <c r="F20" s="3" t="s">
        <v>268</v>
      </c>
      <c r="G20" s="3" t="s">
        <v>269</v>
      </c>
      <c r="H20" s="3" t="s">
        <v>239</v>
      </c>
      <c r="I20" s="3" t="s">
        <v>270</v>
      </c>
      <c r="J20" s="3" t="s">
        <v>271</v>
      </c>
      <c r="K20" s="3" t="s">
        <v>272</v>
      </c>
      <c r="L20" s="3" t="s">
        <v>238</v>
      </c>
      <c r="M20" s="3" t="s">
        <v>273</v>
      </c>
    </row>
    <row r="21" spans="3:13" x14ac:dyDescent="0.2">
      <c r="C21" s="3" t="s">
        <v>274</v>
      </c>
      <c r="D21" s="3" t="s">
        <v>275</v>
      </c>
      <c r="E21" s="3" t="s">
        <v>275</v>
      </c>
      <c r="F21" s="3" t="s">
        <v>276</v>
      </c>
      <c r="G21" s="3" t="s">
        <v>275</v>
      </c>
      <c r="H21" s="3" t="s">
        <v>277</v>
      </c>
      <c r="I21" s="3" t="s">
        <v>275</v>
      </c>
      <c r="J21" s="3" t="s">
        <v>278</v>
      </c>
      <c r="K21" s="3" t="s">
        <v>236</v>
      </c>
      <c r="L21" s="3" t="s">
        <v>279</v>
      </c>
      <c r="M21" s="3" t="s">
        <v>275</v>
      </c>
    </row>
    <row r="22" spans="3:13" x14ac:dyDescent="0.2">
      <c r="C22" s="3" t="s">
        <v>280</v>
      </c>
      <c r="D22" s="3" t="s">
        <v>281</v>
      </c>
      <c r="E22" s="3" t="s">
        <v>278</v>
      </c>
      <c r="F22" s="3" t="s">
        <v>279</v>
      </c>
      <c r="G22" s="3" t="s">
        <v>282</v>
      </c>
      <c r="H22" s="3" t="s">
        <v>283</v>
      </c>
      <c r="I22" s="3" t="s">
        <v>283</v>
      </c>
      <c r="J22" s="3" t="s">
        <v>284</v>
      </c>
      <c r="K22" s="3" t="s">
        <v>237</v>
      </c>
      <c r="L22" s="3" t="s">
        <v>284</v>
      </c>
      <c r="M22" s="3" t="s">
        <v>236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285</v>
      </c>
      <c r="D24" s="3" t="s">
        <v>286</v>
      </c>
      <c r="E24" s="3" t="s">
        <v>287</v>
      </c>
      <c r="F24" s="3" t="s">
        <v>288</v>
      </c>
      <c r="G24" s="3" t="s">
        <v>289</v>
      </c>
      <c r="H24" s="3" t="s">
        <v>290</v>
      </c>
      <c r="I24" s="3" t="s">
        <v>291</v>
      </c>
      <c r="J24" s="3" t="s">
        <v>292</v>
      </c>
      <c r="K24" s="3" t="s">
        <v>293</v>
      </c>
      <c r="L24" s="3" t="s">
        <v>294</v>
      </c>
      <c r="M24" s="3" t="s">
        <v>295</v>
      </c>
    </row>
    <row r="25" spans="3:13" x14ac:dyDescent="0.2">
      <c r="C25" s="3" t="s">
        <v>296</v>
      </c>
      <c r="D25" s="3" t="s">
        <v>277</v>
      </c>
      <c r="E25" s="3" t="s">
        <v>297</v>
      </c>
      <c r="F25" s="3" t="s">
        <v>279</v>
      </c>
      <c r="G25" s="3" t="s">
        <v>297</v>
      </c>
      <c r="H25" s="3" t="s">
        <v>279</v>
      </c>
      <c r="I25" s="3" t="s">
        <v>275</v>
      </c>
      <c r="J25" s="3" t="s">
        <v>278</v>
      </c>
      <c r="K25" s="3" t="s">
        <v>298</v>
      </c>
      <c r="L25" s="3" t="s">
        <v>283</v>
      </c>
      <c r="M25" s="3" t="s">
        <v>297</v>
      </c>
    </row>
    <row r="26" spans="3:13" x14ac:dyDescent="0.2">
      <c r="C26" s="3" t="s">
        <v>299</v>
      </c>
      <c r="D26" s="3" t="s">
        <v>238</v>
      </c>
      <c r="E26" s="3" t="s">
        <v>268</v>
      </c>
      <c r="F26" s="3" t="s">
        <v>300</v>
      </c>
      <c r="G26" s="3" t="s">
        <v>301</v>
      </c>
      <c r="H26" s="3" t="s">
        <v>302</v>
      </c>
      <c r="I26" s="3" t="s">
        <v>240</v>
      </c>
      <c r="J26" s="3" t="s">
        <v>303</v>
      </c>
      <c r="K26" s="3" t="s">
        <v>245</v>
      </c>
      <c r="L26" s="3" t="s">
        <v>304</v>
      </c>
      <c r="M26" s="3" t="s">
        <v>305</v>
      </c>
    </row>
    <row r="27" spans="3:13" x14ac:dyDescent="0.2">
      <c r="C27" s="3" t="s">
        <v>306</v>
      </c>
      <c r="D27" s="3" t="s">
        <v>278</v>
      </c>
      <c r="E27" s="3" t="s">
        <v>298</v>
      </c>
      <c r="F27" s="3" t="s">
        <v>283</v>
      </c>
      <c r="G27" s="3" t="s">
        <v>258</v>
      </c>
      <c r="H27" s="3" t="s">
        <v>283</v>
      </c>
      <c r="I27" s="3" t="s">
        <v>278</v>
      </c>
      <c r="J27" s="3" t="s">
        <v>284</v>
      </c>
      <c r="K27" s="3" t="s">
        <v>307</v>
      </c>
      <c r="L27" s="3" t="s">
        <v>235</v>
      </c>
      <c r="M27" s="3" t="s">
        <v>308</v>
      </c>
    </row>
    <row r="29" spans="3:13" x14ac:dyDescent="0.2">
      <c r="C29" s="3" t="s">
        <v>309</v>
      </c>
      <c r="D29" s="3">
        <v>16.5</v>
      </c>
      <c r="E29" s="3">
        <v>15.1</v>
      </c>
      <c r="F29" s="3">
        <v>14.2</v>
      </c>
      <c r="G29" s="3">
        <v>9</v>
      </c>
      <c r="H29" s="3">
        <v>9.6999999999999993</v>
      </c>
      <c r="I29" s="3">
        <v>9.6</v>
      </c>
      <c r="J29" s="3">
        <v>9.9</v>
      </c>
      <c r="K29" s="3">
        <v>11</v>
      </c>
      <c r="L29" s="3">
        <v>11</v>
      </c>
      <c r="M29" s="3">
        <v>10.199999999999999</v>
      </c>
    </row>
    <row r="30" spans="3:13" x14ac:dyDescent="0.2">
      <c r="C30" s="3" t="s">
        <v>310</v>
      </c>
      <c r="D30" s="3">
        <v>7</v>
      </c>
      <c r="E30" s="3">
        <v>4</v>
      </c>
      <c r="F30" s="3">
        <v>6</v>
      </c>
      <c r="G30" s="3">
        <v>5</v>
      </c>
      <c r="H30" s="3">
        <v>6</v>
      </c>
      <c r="I30" s="3">
        <v>7</v>
      </c>
      <c r="J30" s="3">
        <v>6</v>
      </c>
      <c r="K30" s="3">
        <v>7</v>
      </c>
      <c r="L30" s="3">
        <v>5</v>
      </c>
      <c r="M30" s="3">
        <v>5</v>
      </c>
    </row>
    <row r="31" spans="3:13" x14ac:dyDescent="0.2">
      <c r="C31" s="3" t="s">
        <v>311</v>
      </c>
      <c r="D31" s="3">
        <v>0.08</v>
      </c>
      <c r="E31" s="3">
        <v>0.16</v>
      </c>
      <c r="F31" s="3">
        <v>0.16</v>
      </c>
      <c r="G31" s="3">
        <v>0.16</v>
      </c>
      <c r="H31" s="3">
        <v>0</v>
      </c>
      <c r="I31" s="3">
        <v>0</v>
      </c>
      <c r="J31" s="3">
        <v>0</v>
      </c>
      <c r="K31" s="3">
        <v>0.2</v>
      </c>
      <c r="L31" s="3">
        <v>0.28000000000000003</v>
      </c>
      <c r="M31" s="3">
        <v>0.28000000000000003</v>
      </c>
    </row>
    <row r="32" spans="3:13" x14ac:dyDescent="0.2">
      <c r="C32" s="3" t="s">
        <v>312</v>
      </c>
      <c r="D32" s="3" t="s">
        <v>313</v>
      </c>
      <c r="E32" s="3" t="s">
        <v>314</v>
      </c>
      <c r="F32" s="3" t="s">
        <v>315</v>
      </c>
      <c r="G32" s="3" t="s">
        <v>316</v>
      </c>
      <c r="H32" s="3" t="s">
        <v>317</v>
      </c>
      <c r="I32" s="3" t="s">
        <v>317</v>
      </c>
      <c r="J32" s="3" t="s">
        <v>317</v>
      </c>
      <c r="K32" s="3" t="s">
        <v>318</v>
      </c>
      <c r="L32" s="3" t="s">
        <v>314</v>
      </c>
      <c r="M32" s="3" t="s">
        <v>319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2351-6BB1-4BC9-A967-C8E88C609404}">
  <dimension ref="A3:BJ22"/>
  <sheetViews>
    <sheetView showGridLines="0" tabSelected="1" topLeftCell="U1" workbookViewId="0">
      <selection activeCell="AI22" sqref="AI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320</v>
      </c>
      <c r="C3" s="9"/>
      <c r="D3" s="9"/>
      <c r="E3" s="9"/>
      <c r="F3" s="9"/>
      <c r="H3" s="9" t="s">
        <v>321</v>
      </c>
      <c r="I3" s="9"/>
      <c r="J3" s="9"/>
      <c r="K3" s="9"/>
      <c r="L3" s="9"/>
      <c r="N3" s="11" t="s">
        <v>322</v>
      </c>
      <c r="O3" s="11"/>
      <c r="P3" s="11"/>
      <c r="Q3" s="11"/>
      <c r="R3" s="11"/>
      <c r="S3" s="11"/>
      <c r="T3" s="11"/>
      <c r="V3" s="9" t="s">
        <v>323</v>
      </c>
      <c r="W3" s="9"/>
      <c r="X3" s="9"/>
      <c r="Y3" s="9"/>
      <c r="AA3" s="9" t="s">
        <v>324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325</v>
      </c>
      <c r="C4" s="15" t="s">
        <v>326</v>
      </c>
      <c r="D4" s="14" t="s">
        <v>327</v>
      </c>
      <c r="E4" s="15" t="s">
        <v>328</v>
      </c>
      <c r="F4" s="14" t="s">
        <v>329</v>
      </c>
      <c r="H4" s="16" t="s">
        <v>330</v>
      </c>
      <c r="I4" s="17" t="s">
        <v>331</v>
      </c>
      <c r="J4" s="16" t="s">
        <v>332</v>
      </c>
      <c r="K4" s="17" t="s">
        <v>333</v>
      </c>
      <c r="L4" s="16" t="s">
        <v>334</v>
      </c>
      <c r="N4" s="18" t="s">
        <v>335</v>
      </c>
      <c r="O4" s="19" t="s">
        <v>336</v>
      </c>
      <c r="P4" s="18" t="s">
        <v>337</v>
      </c>
      <c r="Q4" s="19" t="s">
        <v>338</v>
      </c>
      <c r="R4" s="18" t="s">
        <v>339</v>
      </c>
      <c r="S4" s="19" t="s">
        <v>340</v>
      </c>
      <c r="T4" s="18" t="s">
        <v>341</v>
      </c>
      <c r="V4" s="19" t="s">
        <v>342</v>
      </c>
      <c r="W4" s="18" t="s">
        <v>343</v>
      </c>
      <c r="X4" s="19" t="s">
        <v>344</v>
      </c>
      <c r="Y4" s="18" t="s">
        <v>345</v>
      </c>
      <c r="AA4" s="20" t="s">
        <v>175</v>
      </c>
      <c r="AB4" s="21" t="s">
        <v>233</v>
      </c>
      <c r="AC4" s="20" t="s">
        <v>244</v>
      </c>
      <c r="AD4" s="21" t="s">
        <v>266</v>
      </c>
      <c r="AE4" s="20" t="s">
        <v>274</v>
      </c>
      <c r="AF4" s="21" t="s">
        <v>280</v>
      </c>
      <c r="AG4" s="20" t="s">
        <v>285</v>
      </c>
      <c r="AH4" s="21" t="s">
        <v>296</v>
      </c>
      <c r="AI4" s="20" t="s">
        <v>311</v>
      </c>
      <c r="AJ4" s="22"/>
      <c r="AK4" s="21" t="s">
        <v>309</v>
      </c>
      <c r="AL4" s="20" t="s">
        <v>310</v>
      </c>
    </row>
    <row r="5" spans="1:62" ht="63" x14ac:dyDescent="0.2">
      <c r="A5" s="23" t="s">
        <v>346</v>
      </c>
      <c r="B5" s="18" t="s">
        <v>347</v>
      </c>
      <c r="C5" s="24" t="s">
        <v>348</v>
      </c>
      <c r="D5" s="25" t="s">
        <v>349</v>
      </c>
      <c r="E5" s="19" t="s">
        <v>350</v>
      </c>
      <c r="F5" s="18" t="s">
        <v>347</v>
      </c>
      <c r="H5" s="19" t="s">
        <v>351</v>
      </c>
      <c r="I5" s="18" t="s">
        <v>352</v>
      </c>
      <c r="J5" s="19" t="s">
        <v>353</v>
      </c>
      <c r="K5" s="18" t="s">
        <v>354</v>
      </c>
      <c r="L5" s="19" t="s">
        <v>355</v>
      </c>
      <c r="N5" s="18" t="s">
        <v>356</v>
      </c>
      <c r="O5" s="19" t="s">
        <v>357</v>
      </c>
      <c r="P5" s="18" t="s">
        <v>358</v>
      </c>
      <c r="Q5" s="19" t="s">
        <v>359</v>
      </c>
      <c r="R5" s="18" t="s">
        <v>360</v>
      </c>
      <c r="S5" s="19" t="s">
        <v>361</v>
      </c>
      <c r="T5" s="18" t="s">
        <v>362</v>
      </c>
      <c r="V5" s="19" t="s">
        <v>363</v>
      </c>
      <c r="W5" s="18" t="s">
        <v>364</v>
      </c>
      <c r="X5" s="19" t="s">
        <v>365</v>
      </c>
      <c r="Y5" s="18" t="s">
        <v>366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6.933009682946591</v>
      </c>
      <c r="C7" s="31">
        <f>(sheet!D18-sheet!D15)/sheet!D35</f>
        <v>4.2993079814576216</v>
      </c>
      <c r="D7" s="31">
        <f>sheet!D12/sheet!D35</f>
        <v>2.4207632127724574</v>
      </c>
      <c r="E7" s="31">
        <f>Sheet2!D20/sheet!D35</f>
        <v>3.4142016550001992</v>
      </c>
      <c r="F7" s="31">
        <f>sheet!D18/sheet!D35</f>
        <v>6.933009682946591</v>
      </c>
      <c r="G7" s="29"/>
      <c r="H7" s="32">
        <f>Sheet1!D33/sheet!D51</f>
        <v>0.10694921876995213</v>
      </c>
      <c r="I7" s="32">
        <f>Sheet1!D33/Sheet1!D12</f>
        <v>0.16696402940801222</v>
      </c>
      <c r="J7" s="32">
        <f>Sheet1!D12/sheet!D27</f>
        <v>0.55957392101207704</v>
      </c>
      <c r="K7" s="32">
        <f>Sheet1!D30/sheet!D27</f>
        <v>9.3428716603817144E-2</v>
      </c>
      <c r="L7" s="32">
        <f>Sheet1!D38</f>
        <v>0.71</v>
      </c>
      <c r="M7" s="29"/>
      <c r="N7" s="32">
        <f>sheet!D40/sheet!D27</f>
        <v>0.12641983103418081</v>
      </c>
      <c r="O7" s="32">
        <f>sheet!D51/sheet!D27</f>
        <v>0.87358016896581925</v>
      </c>
      <c r="P7" s="32">
        <f>sheet!D40/sheet!D51</f>
        <v>0.14471463012243271</v>
      </c>
      <c r="Q7" s="31">
        <f>Sheet1!D24/Sheet1!D26</f>
        <v>-55.663253012048195</v>
      </c>
      <c r="R7" s="31">
        <f>ABS(Sheet2!D20/(Sheet1!D26+Sheet2!D30))</f>
        <v>1.9379730993093882</v>
      </c>
      <c r="S7" s="31">
        <f>sheet!D40/Sheet1!D43</f>
        <v>0.43650807406765463</v>
      </c>
      <c r="T7" s="31">
        <f>Sheet2!D20/sheet!D40</f>
        <v>2.2681208334987804</v>
      </c>
      <c r="V7" s="31">
        <f>ABS(Sheet1!D15/sheet!D15)</f>
        <v>1.4981327241046281</v>
      </c>
      <c r="W7" s="31">
        <f>Sheet1!D12/sheet!D14</f>
        <v>12.734362307067425</v>
      </c>
      <c r="X7" s="31">
        <f>Sheet1!D12/sheet!D27</f>
        <v>0.55957392101207704</v>
      </c>
      <c r="Y7" s="31">
        <f>Sheet1!D12/(sheet!D18-sheet!D35)</f>
        <v>1.1230269645841473</v>
      </c>
      <c r="AA7" s="17">
        <f>Sheet1!D43</f>
        <v>519.255</v>
      </c>
      <c r="AB7" s="17" t="str">
        <f>Sheet3!D17</f>
        <v>1.9x</v>
      </c>
      <c r="AC7" s="17" t="str">
        <f>Sheet3!D18</f>
        <v>4.1x</v>
      </c>
      <c r="AD7" s="17" t="str">
        <f>Sheet3!D20</f>
        <v>-54.2x</v>
      </c>
      <c r="AE7" s="17" t="str">
        <f>Sheet3!D21</f>
        <v>0.6x</v>
      </c>
      <c r="AF7" s="17" t="str">
        <f>Sheet3!D22</f>
        <v>1.0x</v>
      </c>
      <c r="AG7" s="17" t="str">
        <f>Sheet3!D24</f>
        <v>-49.1x</v>
      </c>
      <c r="AH7" s="17" t="str">
        <f>Sheet3!D25</f>
        <v>0.7x</v>
      </c>
      <c r="AI7" s="17">
        <f>Sheet3!D31</f>
        <v>0.08</v>
      </c>
      <c r="AK7" s="17">
        <f>Sheet3!D29</f>
        <v>16.5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6.9665665172069762</v>
      </c>
      <c r="C8" s="34">
        <f>(sheet!E18-sheet!E15)/sheet!E35</f>
        <v>4.2570840452736718</v>
      </c>
      <c r="D8" s="34">
        <f>sheet!E12/sheet!E35</f>
        <v>1.9954359368370356</v>
      </c>
      <c r="E8" s="34">
        <f>Sheet2!E20/sheet!E35</f>
        <v>2.4992947490338633</v>
      </c>
      <c r="F8" s="34">
        <f>sheet!E18/sheet!E35</f>
        <v>6.9665665172069762</v>
      </c>
      <c r="G8" s="29"/>
      <c r="H8" s="35">
        <f>Sheet1!E33/sheet!E51</f>
        <v>-3.1536815486076036E-2</v>
      </c>
      <c r="I8" s="35">
        <f>Sheet1!E33/Sheet1!E12</f>
        <v>-5.7783479090097713E-2</v>
      </c>
      <c r="J8" s="35">
        <f>Sheet1!E12/sheet!E27</f>
        <v>0.46857373961817905</v>
      </c>
      <c r="K8" s="35">
        <f>Sheet1!E30/sheet!E27</f>
        <v>-2.7075820885395938E-2</v>
      </c>
      <c r="L8" s="35">
        <f>Sheet1!E38</f>
        <v>-0.22</v>
      </c>
      <c r="M8" s="29"/>
      <c r="N8" s="35">
        <f>sheet!E40/sheet!E27</f>
        <v>0.14145302293925921</v>
      </c>
      <c r="O8" s="35">
        <f>sheet!E51/sheet!E27</f>
        <v>0.85854644700414673</v>
      </c>
      <c r="P8" s="35">
        <f>sheet!E40/sheet!E51</f>
        <v>0.16475873079767811</v>
      </c>
      <c r="Q8" s="34">
        <f>Sheet1!E24/Sheet1!E26</f>
        <v>27.275720164609051</v>
      </c>
      <c r="R8" s="34">
        <f>ABS(Sheet2!E20/(Sheet1!E26+Sheet2!E30))</f>
        <v>1.6532791206623856</v>
      </c>
      <c r="S8" s="34">
        <f>sheet!E40/Sheet1!E43</f>
        <v>0.63607804626906228</v>
      </c>
      <c r="T8" s="34">
        <f>Sheet2!E20/sheet!E40</f>
        <v>1.6333862941423347</v>
      </c>
      <c r="U8" s="12"/>
      <c r="V8" s="34">
        <f>ABS(Sheet1!E15/sheet!E15)</f>
        <v>1.2464141360702572</v>
      </c>
      <c r="W8" s="34">
        <f>Sheet1!E12/sheet!E14</f>
        <v>12.283675624600505</v>
      </c>
      <c r="X8" s="34">
        <f>Sheet1!E12/sheet!E27</f>
        <v>0.46857373961817905</v>
      </c>
      <c r="Y8" s="34">
        <f>Sheet1!E12/(sheet!E18-sheet!E35)</f>
        <v>0.84951254318401304</v>
      </c>
      <c r="Z8" s="12"/>
      <c r="AA8" s="36">
        <f>Sheet1!E43</f>
        <v>419.54599999999999</v>
      </c>
      <c r="AB8" s="36" t="str">
        <f>Sheet3!E17</f>
        <v>2.7x</v>
      </c>
      <c r="AC8" s="36" t="str">
        <f>Sheet3!E18</f>
        <v>11.1x</v>
      </c>
      <c r="AD8" s="36" t="str">
        <f>Sheet3!E20</f>
        <v>11.4x</v>
      </c>
      <c r="AE8" s="36" t="str">
        <f>Sheet3!E21</f>
        <v>0.6x</v>
      </c>
      <c r="AF8" s="36" t="str">
        <f>Sheet3!E22</f>
        <v>1.1x</v>
      </c>
      <c r="AG8" s="36" t="str">
        <f>Sheet3!E24</f>
        <v>16.7x</v>
      </c>
      <c r="AH8" s="36" t="str">
        <f>Sheet3!E25</f>
        <v>0.9x</v>
      </c>
      <c r="AI8" s="36">
        <f>Sheet3!E31</f>
        <v>0.16</v>
      </c>
      <c r="AK8" s="36">
        <f>Sheet3!E29</f>
        <v>15.1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5.7183170924997011</v>
      </c>
      <c r="C9" s="31">
        <f>(sheet!F18-sheet!F15)/sheet!F35</f>
        <v>3.5866977168383727</v>
      </c>
      <c r="D9" s="31">
        <f>sheet!F12/sheet!F35</f>
        <v>2.2151714916921605</v>
      </c>
      <c r="E9" s="31">
        <f>Sheet2!F20/sheet!F35</f>
        <v>2.0490279850002877</v>
      </c>
      <c r="F9" s="31">
        <f>sheet!F18/sheet!F35</f>
        <v>5.7183170924997011</v>
      </c>
      <c r="G9" s="29"/>
      <c r="H9" s="32">
        <f>Sheet1!F33/sheet!F51</f>
        <v>2.9298438370256294E-2</v>
      </c>
      <c r="I9" s="32">
        <f>Sheet1!F33/Sheet1!F12</f>
        <v>6.6718030582707075E-2</v>
      </c>
      <c r="J9" s="32">
        <f>Sheet1!F12/sheet!F27</f>
        <v>0.37574125650437251</v>
      </c>
      <c r="K9" s="32">
        <f>Sheet1!F30/sheet!F27</f>
        <v>2.5068716642643509E-2</v>
      </c>
      <c r="L9" s="32">
        <f>Sheet1!F38</f>
        <v>0.24</v>
      </c>
      <c r="M9" s="29"/>
      <c r="N9" s="32">
        <f>sheet!F40/sheet!F27</f>
        <v>0.14436679778492179</v>
      </c>
      <c r="O9" s="32">
        <f>sheet!F51/sheet!F27</f>
        <v>0.85563320221507821</v>
      </c>
      <c r="P9" s="32">
        <f>sheet!F40/sheet!F51</f>
        <v>0.16872510020787237</v>
      </c>
      <c r="Q9" s="31">
        <f>Sheet1!F24/Sheet1!F26</f>
        <v>-41.655988857938716</v>
      </c>
      <c r="R9" s="31">
        <f>ABS(Sheet2!F20/(Sheet1!F26+Sheet2!F30))</f>
        <v>1.7571643355050344</v>
      </c>
      <c r="S9" s="31">
        <f>sheet!F40/Sheet1!F43</f>
        <v>0.85723674037420761</v>
      </c>
      <c r="T9" s="31">
        <f>Sheet2!F20/sheet!F40</f>
        <v>1.3914047350620067</v>
      </c>
      <c r="V9" s="31">
        <f>ABS(Sheet1!F15/sheet!F15)</f>
        <v>1.1461043344251265</v>
      </c>
      <c r="W9" s="31">
        <f>Sheet1!F12/sheet!F14</f>
        <v>24.254559717591686</v>
      </c>
      <c r="X9" s="31">
        <f>Sheet1!F12/sheet!F27</f>
        <v>0.37574125650437251</v>
      </c>
      <c r="Y9" s="31">
        <f>Sheet1!F12/(sheet!F18-sheet!F35)</f>
        <v>0.81232318474361731</v>
      </c>
      <c r="AA9" s="17">
        <f>Sheet1!F43</f>
        <v>388.02</v>
      </c>
      <c r="AB9" s="17" t="str">
        <f>Sheet3!F17</f>
        <v>1.2x</v>
      </c>
      <c r="AC9" s="17" t="str">
        <f>Sheet3!F18</f>
        <v>3.8x</v>
      </c>
      <c r="AD9" s="17" t="str">
        <f>Sheet3!F20</f>
        <v>2.4x</v>
      </c>
      <c r="AE9" s="17" t="str">
        <f>Sheet3!F21</f>
        <v>0.5x</v>
      </c>
      <c r="AF9" s="17" t="str">
        <f>Sheet3!F22</f>
        <v>0.8x</v>
      </c>
      <c r="AG9" s="17" t="str">
        <f>Sheet3!F24</f>
        <v>33.9x</v>
      </c>
      <c r="AH9" s="17" t="str">
        <f>Sheet3!F25</f>
        <v>0.8x</v>
      </c>
      <c r="AI9" s="17">
        <f>Sheet3!F31</f>
        <v>0.16</v>
      </c>
      <c r="AK9" s="17">
        <f>Sheet3!F29</f>
        <v>14.2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4.4799930330535602</v>
      </c>
      <c r="C10" s="34">
        <f>(sheet!G18-sheet!G15)/sheet!G35</f>
        <v>2.0937021433219187</v>
      </c>
      <c r="D10" s="34">
        <f>sheet!G12/sheet!G35</f>
        <v>0.70646480048900084</v>
      </c>
      <c r="E10" s="34">
        <f>Sheet2!G20/sheet!G35</f>
        <v>1.6391450373651797</v>
      </c>
      <c r="F10" s="34">
        <f>sheet!G18/sheet!G35</f>
        <v>4.4799930330535602</v>
      </c>
      <c r="G10" s="29"/>
      <c r="H10" s="35">
        <f>Sheet1!G33/sheet!G51</f>
        <v>8.3067108302220458E-2</v>
      </c>
      <c r="I10" s="35">
        <f>Sheet1!G33/Sheet1!G12</f>
        <v>0.19999095810654888</v>
      </c>
      <c r="J10" s="35">
        <f>Sheet1!G12/sheet!G27</f>
        <v>0.28542158680876883</v>
      </c>
      <c r="K10" s="35">
        <f>Sheet1!G30/sheet!G27</f>
        <v>5.7081736610177194E-2</v>
      </c>
      <c r="L10" s="35">
        <f>Sheet1!G38</f>
        <v>0.81</v>
      </c>
      <c r="M10" s="29"/>
      <c r="N10" s="35">
        <f>sheet!G40/sheet!G27</f>
        <v>0.31282355822245689</v>
      </c>
      <c r="O10" s="35">
        <f>sheet!G51/sheet!G27</f>
        <v>0.6871761612610674</v>
      </c>
      <c r="P10" s="35">
        <f>sheet!G40/sheet!G51</f>
        <v>0.45523051563427425</v>
      </c>
      <c r="Q10" s="34">
        <f>Sheet1!G24/Sheet1!G26</f>
        <v>-29.422951709169833</v>
      </c>
      <c r="R10" s="34">
        <f>ABS(Sheet2!G20/(Sheet1!G26+Sheet2!G30))</f>
        <v>1.8519775437762693</v>
      </c>
      <c r="S10" s="34">
        <f>sheet!G40/Sheet1!G43</f>
        <v>2.1598510995161897</v>
      </c>
      <c r="T10" s="34">
        <f>Sheet2!G20/sheet!G40</f>
        <v>0.44726992297138546</v>
      </c>
      <c r="U10" s="12"/>
      <c r="V10" s="34">
        <f>ABS(Sheet1!G15/sheet!G15)</f>
        <v>0.78420236485276829</v>
      </c>
      <c r="W10" s="34">
        <f>Sheet1!G12/sheet!G14</f>
        <v>19.053688133181026</v>
      </c>
      <c r="X10" s="34">
        <f>Sheet1!G12/sheet!G27</f>
        <v>0.28542158680876883</v>
      </c>
      <c r="Y10" s="34">
        <f>Sheet1!G12/(sheet!G18-sheet!G35)</f>
        <v>0.96085239876442619</v>
      </c>
      <c r="Z10" s="12"/>
      <c r="AA10" s="36">
        <f>Sheet1!G43</f>
        <v>516.31799999999998</v>
      </c>
      <c r="AB10" s="36" t="str">
        <f>Sheet3!G17</f>
        <v>3.6x</v>
      </c>
      <c r="AC10" s="36" t="str">
        <f>Sheet3!G18</f>
        <v>11.4x</v>
      </c>
      <c r="AD10" s="36" t="str">
        <f>Sheet3!G20</f>
        <v>-4.8x</v>
      </c>
      <c r="AE10" s="36" t="str">
        <f>Sheet3!G21</f>
        <v>0.6x</v>
      </c>
      <c r="AF10" s="36" t="str">
        <f>Sheet3!G22</f>
        <v>1.7x</v>
      </c>
      <c r="AG10" s="36" t="str">
        <f>Sheet3!G24</f>
        <v>16.0x</v>
      </c>
      <c r="AH10" s="36" t="str">
        <f>Sheet3!G25</f>
        <v>0.9x</v>
      </c>
      <c r="AI10" s="36">
        <f>Sheet3!G31</f>
        <v>0.16</v>
      </c>
      <c r="AK10" s="36">
        <f>Sheet3!G29</f>
        <v>9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2.8281639730564883</v>
      </c>
      <c r="C11" s="31">
        <f>(sheet!H18-sheet!H15)/sheet!H35</f>
        <v>1.3985127714914523</v>
      </c>
      <c r="D11" s="31">
        <f>sheet!H12/sheet!H35</f>
        <v>1.1623368828223997</v>
      </c>
      <c r="E11" s="31">
        <f>Sheet2!H20/sheet!H35</f>
        <v>1.399908854456128</v>
      </c>
      <c r="F11" s="31">
        <f>sheet!H18/sheet!H35</f>
        <v>2.8281639730564883</v>
      </c>
      <c r="G11" s="29"/>
      <c r="H11" s="32">
        <f>Sheet1!H33/sheet!H51</f>
        <v>0.10345125511074876</v>
      </c>
      <c r="I11" s="32">
        <f>Sheet1!H33/Sheet1!H12</f>
        <v>0.17475252188196147</v>
      </c>
      <c r="J11" s="32">
        <f>Sheet1!H12/sheet!H27</f>
        <v>0.43252243590019485</v>
      </c>
      <c r="K11" s="32">
        <f>Sheet1!H30/sheet!H27</f>
        <v>7.5584386444088075E-2</v>
      </c>
      <c r="L11" s="32">
        <f>Sheet1!H38</f>
        <v>1.0900000000000001</v>
      </c>
      <c r="M11" s="29"/>
      <c r="N11" s="32">
        <f>sheet!H40/sheet!H27</f>
        <v>0.26937197269214447</v>
      </c>
      <c r="O11" s="32">
        <f>sheet!H51/sheet!H27</f>
        <v>0.73062802730785559</v>
      </c>
      <c r="P11" s="32">
        <f>sheet!H40/sheet!H51</f>
        <v>0.36868551797102439</v>
      </c>
      <c r="Q11" s="31">
        <f>Sheet1!H24/Sheet1!H26</f>
        <v>-9.6931123893541571</v>
      </c>
      <c r="R11" s="31">
        <f>ABS(Sheet2!H20/(Sheet1!H26+Sheet2!H30))</f>
        <v>2.1309994754741881</v>
      </c>
      <c r="S11" s="31">
        <f>sheet!H40/Sheet1!H43</f>
        <v>1.4320764301284565</v>
      </c>
      <c r="T11" s="31">
        <f>Sheet2!H20/sheet!H40</f>
        <v>0.6707708334664817</v>
      </c>
      <c r="V11" s="31">
        <f>ABS(Sheet1!H15/sheet!H15)</f>
        <v>1.3685958637847924</v>
      </c>
      <c r="W11" s="31">
        <f>Sheet1!H12/sheet!H14</f>
        <v>20.831170625872339</v>
      </c>
      <c r="X11" s="31">
        <f>Sheet1!H12/sheet!H27</f>
        <v>0.43252243590019485</v>
      </c>
      <c r="Y11" s="31">
        <f>Sheet1!H12/(sheet!H18-sheet!H35)</f>
        <v>1.8330177792532008</v>
      </c>
      <c r="AA11" s="17">
        <f>Sheet1!H43</f>
        <v>655.553</v>
      </c>
      <c r="AB11" s="17" t="str">
        <f>Sheet3!H17</f>
        <v>2.9x</v>
      </c>
      <c r="AC11" s="17" t="str">
        <f>Sheet3!H18</f>
        <v>5.1x</v>
      </c>
      <c r="AD11" s="17" t="str">
        <f>Sheet3!H20</f>
        <v>3.7x</v>
      </c>
      <c r="AE11" s="17" t="str">
        <f>Sheet3!H21</f>
        <v>0.7x</v>
      </c>
      <c r="AF11" s="17" t="str">
        <f>Sheet3!H22</f>
        <v>1.3x</v>
      </c>
      <c r="AG11" s="17" t="str">
        <f>Sheet3!H24</f>
        <v>8.2x</v>
      </c>
      <c r="AH11" s="17" t="str">
        <f>Sheet3!H25</f>
        <v>0.8x</v>
      </c>
      <c r="AI11" s="17">
        <f>Sheet3!H31</f>
        <v>0</v>
      </c>
      <c r="AK11" s="17">
        <f>Sheet3!H29</f>
        <v>9.6999999999999993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3.4693384009536112</v>
      </c>
      <c r="C12" s="34">
        <f>(sheet!I18-sheet!I15)/sheet!I35</f>
        <v>0.95242865077730587</v>
      </c>
      <c r="D12" s="34">
        <f>sheet!I12/sheet!I35</f>
        <v>0.64616527182290795</v>
      </c>
      <c r="E12" s="34">
        <f>Sheet2!I20/sheet!I35</f>
        <v>0.92637596500096742</v>
      </c>
      <c r="F12" s="34">
        <f>sheet!I18/sheet!I35</f>
        <v>3.4693384009536112</v>
      </c>
      <c r="G12" s="29"/>
      <c r="H12" s="35">
        <f>Sheet1!I33/sheet!I51</f>
        <v>5.0059361825417918E-2</v>
      </c>
      <c r="I12" s="35">
        <f>Sheet1!I33/Sheet1!I12</f>
        <v>9.521440187970194E-2</v>
      </c>
      <c r="J12" s="35">
        <f>Sheet1!I12/sheet!I27</f>
        <v>0.39952296338071386</v>
      </c>
      <c r="K12" s="35">
        <f>Sheet1!I30/sheet!I27</f>
        <v>3.804033999550073E-2</v>
      </c>
      <c r="L12" s="35">
        <f>Sheet1!I38</f>
        <v>0.53</v>
      </c>
      <c r="M12" s="29"/>
      <c r="N12" s="35">
        <f>sheet!I40/sheet!I27</f>
        <v>0.24009538658989571</v>
      </c>
      <c r="O12" s="35">
        <f>sheet!I51/sheet!I27</f>
        <v>0.75990461341010418</v>
      </c>
      <c r="P12" s="35">
        <f>sheet!I40/sheet!I51</f>
        <v>0.31595463740173579</v>
      </c>
      <c r="Q12" s="34">
        <f>Sheet1!I24/Sheet1!I26</f>
        <v>-5.4364742641012986</v>
      </c>
      <c r="R12" s="34">
        <f>ABS(Sheet2!I20/(Sheet1!I26+Sheet2!I30))</f>
        <v>0.41505350486954434</v>
      </c>
      <c r="S12" s="34">
        <f>sheet!I40/Sheet1!I43</f>
        <v>2.1560534088026309</v>
      </c>
      <c r="T12" s="34">
        <f>Sheet2!I20/sheet!I40</f>
        <v>0.32046287450681954</v>
      </c>
      <c r="U12" s="12"/>
      <c r="V12" s="34">
        <f>ABS(Sheet1!I15/sheet!I15)</f>
        <v>1.0281842932664174</v>
      </c>
      <c r="W12" s="34">
        <f>Sheet1!I12/sheet!I14</f>
        <v>23.223372201633069</v>
      </c>
      <c r="X12" s="34">
        <f>Sheet1!I12/sheet!I27</f>
        <v>0.39952296338071386</v>
      </c>
      <c r="Y12" s="34">
        <f>Sheet1!I12/(sheet!I18-sheet!I35)</f>
        <v>1.9479906841442161</v>
      </c>
      <c r="Z12" s="12"/>
      <c r="AA12" s="36">
        <f>Sheet1!I43</f>
        <v>429.66699999999997</v>
      </c>
      <c r="AB12" s="36" t="str">
        <f>Sheet3!I17</f>
        <v>3.7x</v>
      </c>
      <c r="AC12" s="36" t="str">
        <f>Sheet3!I18</f>
        <v>7.6x</v>
      </c>
      <c r="AD12" s="36" t="str">
        <f>Sheet3!I20</f>
        <v>-16.1x</v>
      </c>
      <c r="AE12" s="36" t="str">
        <f>Sheet3!I21</f>
        <v>0.6x</v>
      </c>
      <c r="AF12" s="36" t="str">
        <f>Sheet3!I22</f>
        <v>1.3x</v>
      </c>
      <c r="AG12" s="36" t="str">
        <f>Sheet3!I24</f>
        <v>6.4x</v>
      </c>
      <c r="AH12" s="36" t="str">
        <f>Sheet3!I25</f>
        <v>0.6x</v>
      </c>
      <c r="AI12" s="36">
        <f>Sheet3!I31</f>
        <v>0</v>
      </c>
      <c r="AK12" s="36">
        <f>Sheet3!I29</f>
        <v>9.6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3.8097784712566294</v>
      </c>
      <c r="C13" s="31">
        <f>(sheet!J18-sheet!J15)/sheet!J35</f>
        <v>0.59659244625364116</v>
      </c>
      <c r="D13" s="31">
        <f>sheet!J12/sheet!J35</f>
        <v>0.17449242171623433</v>
      </c>
      <c r="E13" s="31">
        <f>Sheet2!J20/sheet!J35</f>
        <v>1.3649373037793899</v>
      </c>
      <c r="F13" s="31">
        <f>sheet!J18/sheet!J35</f>
        <v>3.8097784712566294</v>
      </c>
      <c r="G13" s="29"/>
      <c r="H13" s="32">
        <f>Sheet1!J33/sheet!J51</f>
        <v>-4.5266354467771962E-2</v>
      </c>
      <c r="I13" s="32">
        <f>Sheet1!J33/Sheet1!J12</f>
        <v>-6.7993392502169833E-2</v>
      </c>
      <c r="J13" s="32">
        <f>Sheet1!J12/sheet!J27</f>
        <v>0.50906923438507057</v>
      </c>
      <c r="K13" s="32">
        <f>Sheet1!J30/sheet!J27</f>
        <v>-3.4613344264323193E-2</v>
      </c>
      <c r="L13" s="32">
        <f>Sheet1!J38</f>
        <v>-0.41</v>
      </c>
      <c r="M13" s="29"/>
      <c r="N13" s="32">
        <f>sheet!J40/sheet!J27</f>
        <v>0.23534086701259296</v>
      </c>
      <c r="O13" s="32">
        <f>sheet!J51/sheet!J27</f>
        <v>0.76465941804451398</v>
      </c>
      <c r="P13" s="32">
        <f>sheet!J40/sheet!J51</f>
        <v>0.30777214202688707</v>
      </c>
      <c r="Q13" s="31">
        <f>Sheet1!J24/Sheet1!J26</f>
        <v>12.076391670004005</v>
      </c>
      <c r="R13" s="31">
        <f>ABS(Sheet2!J20/(Sheet1!J26+Sheet2!J30))</f>
        <v>0.75489940218942053</v>
      </c>
      <c r="S13" s="31">
        <f>sheet!J40/Sheet1!J43</f>
        <v>1.6083441453446012</v>
      </c>
      <c r="T13" s="31">
        <f>Sheet2!J20/sheet!J40</f>
        <v>0.52554893942770764</v>
      </c>
      <c r="V13" s="31">
        <f>ABS(Sheet1!J15/sheet!J15)</f>
        <v>0.89644845283107533</v>
      </c>
      <c r="W13" s="31">
        <f>Sheet1!J12/sheet!J14</f>
        <v>20.217017230058641</v>
      </c>
      <c r="X13" s="31">
        <f>Sheet1!J12/sheet!J27</f>
        <v>0.50906923438507057</v>
      </c>
      <c r="Y13" s="31">
        <f>Sheet1!J12/(sheet!J18-sheet!J35)</f>
        <v>1.9994334835833396</v>
      </c>
      <c r="AA13" s="17">
        <f>Sheet1!J43</f>
        <v>513.31799999999998</v>
      </c>
      <c r="AB13" s="17" t="str">
        <f>Sheet3!J17</f>
        <v>5.3x</v>
      </c>
      <c r="AC13" s="17" t="str">
        <f>Sheet3!J18</f>
        <v>11.8x</v>
      </c>
      <c r="AD13" s="17" t="str">
        <f>Sheet3!J20</f>
        <v>-68.5x</v>
      </c>
      <c r="AE13" s="17" t="str">
        <f>Sheet3!J21</f>
        <v>1.1x</v>
      </c>
      <c r="AF13" s="17" t="str">
        <f>Sheet3!J22</f>
        <v>1.6x</v>
      </c>
      <c r="AG13" s="17" t="str">
        <f>Sheet3!J24</f>
        <v>-72.1x</v>
      </c>
      <c r="AH13" s="17" t="str">
        <f>Sheet3!J25</f>
        <v>1.1x</v>
      </c>
      <c r="AI13" s="17">
        <f>Sheet3!J31</f>
        <v>0</v>
      </c>
      <c r="AK13" s="17">
        <f>Sheet3!J29</f>
        <v>9.9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5.3246298001011994</v>
      </c>
      <c r="C14" s="34">
        <f>(sheet!K18-sheet!K15)/sheet!K35</f>
        <v>3.0418604792938004</v>
      </c>
      <c r="D14" s="34">
        <f>sheet!K12/sheet!K35</f>
        <v>2.1145074466723162</v>
      </c>
      <c r="E14" s="34">
        <f>Sheet2!K20/sheet!K35</f>
        <v>3.607109545030573</v>
      </c>
      <c r="F14" s="34">
        <f>sheet!K18/sheet!K35</f>
        <v>5.3246298001011994</v>
      </c>
      <c r="G14" s="29"/>
      <c r="H14" s="35">
        <f>Sheet1!K33/sheet!K51</f>
        <v>0.16566708447385772</v>
      </c>
      <c r="I14" s="35">
        <f>Sheet1!K33/Sheet1!K12</f>
        <v>0.56642128340241549</v>
      </c>
      <c r="J14" s="35">
        <f>Sheet1!K12/sheet!K27</f>
        <v>0.22999352683656279</v>
      </c>
      <c r="K14" s="35">
        <f>Sheet1!K30/sheet!K27</f>
        <v>0.13027322864501378</v>
      </c>
      <c r="L14" s="35">
        <f>Sheet1!K38</f>
        <v>7.0000000000000007E-2</v>
      </c>
      <c r="M14" s="29"/>
      <c r="N14" s="35">
        <f>sheet!K40/sheet!K27</f>
        <v>0.21364446619708038</v>
      </c>
      <c r="O14" s="35">
        <f>sheet!K51/sheet!K27</f>
        <v>0.78635553380291967</v>
      </c>
      <c r="P14" s="35">
        <f>sheet!K40/sheet!K51</f>
        <v>0.27168940385510787</v>
      </c>
      <c r="Q14" s="34">
        <f>Sheet1!K24/Sheet1!K26</f>
        <v>-6.2601837406829608</v>
      </c>
      <c r="R14" s="34">
        <f>ABS(Sheet2!K20/(Sheet1!K26+Sheet2!K30))</f>
        <v>2.7511723118198321</v>
      </c>
      <c r="S14" s="34">
        <f>sheet!K40/Sheet1!K43</f>
        <v>4.8349884585500309</v>
      </c>
      <c r="T14" s="34">
        <f>Sheet2!K20/sheet!K40</f>
        <v>1.3881010193428815</v>
      </c>
      <c r="U14" s="12"/>
      <c r="V14" s="34">
        <f>ABS(Sheet1!K15/sheet!K15)</f>
        <v>0.74602716788245138</v>
      </c>
      <c r="W14" s="34">
        <f>Sheet1!K12/sheet!K14</f>
        <v>16.175191229863586</v>
      </c>
      <c r="X14" s="34">
        <f>Sheet1!K12/sheet!K27</f>
        <v>0.22999352683656279</v>
      </c>
      <c r="Y14" s="34">
        <f>Sheet1!K12/(sheet!K18-sheet!K35)</f>
        <v>0.64686445384856117</v>
      </c>
      <c r="Z14" s="12"/>
      <c r="AA14" s="36">
        <f>Sheet1!K43</f>
        <v>176.321</v>
      </c>
      <c r="AB14" s="36" t="str">
        <f>Sheet3!K17</f>
        <v>21.9x</v>
      </c>
      <c r="AC14" s="36" t="str">
        <f>Sheet3!K18</f>
        <v>-75.2x</v>
      </c>
      <c r="AD14" s="36" t="str">
        <f>Sheet3!K20</f>
        <v>18.1x</v>
      </c>
      <c r="AE14" s="36" t="str">
        <f>Sheet3!K21</f>
        <v>1.2x</v>
      </c>
      <c r="AF14" s="36" t="str">
        <f>Sheet3!K22</f>
        <v>3.6x</v>
      </c>
      <c r="AG14" s="36" t="str">
        <f>Sheet3!K24</f>
        <v>-123.8x</v>
      </c>
      <c r="AH14" s="36" t="str">
        <f>Sheet3!K25</f>
        <v>1.4x</v>
      </c>
      <c r="AI14" s="36">
        <f>Sheet3!K31</f>
        <v>0.2</v>
      </c>
      <c r="AK14" s="36">
        <f>Sheet3!K29</f>
        <v>11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5.5908082199404516</v>
      </c>
      <c r="C15" s="31">
        <f>(sheet!L18-sheet!L15)/sheet!L35</f>
        <v>4.6009161866599895</v>
      </c>
      <c r="D15" s="31">
        <f>sheet!L12/sheet!L35</f>
        <v>4.1663223140495864</v>
      </c>
      <c r="E15" s="31">
        <f>Sheet2!L20/sheet!L35</f>
        <v>1.8242966858669338</v>
      </c>
      <c r="F15" s="31">
        <f>sheet!L18/sheet!L35</f>
        <v>5.5908082199404516</v>
      </c>
      <c r="G15" s="29"/>
      <c r="H15" s="32">
        <f>Sheet1!L33/sheet!L51</f>
        <v>-0.1868099932900294</v>
      </c>
      <c r="I15" s="32">
        <f>Sheet1!L33/Sheet1!L12</f>
        <v>-0.42412025424882821</v>
      </c>
      <c r="J15" s="32">
        <f>Sheet1!L12/sheet!L27</f>
        <v>0.3363040429285461</v>
      </c>
      <c r="K15" s="32">
        <f>Sheet1!L30/sheet!L27</f>
        <v>-0.14263335619176382</v>
      </c>
      <c r="L15" s="32">
        <f>Sheet1!L38</f>
        <v>1.91</v>
      </c>
      <c r="M15" s="29"/>
      <c r="N15" s="32">
        <f>sheet!L40/sheet!L27</f>
        <v>0.23647898230840206</v>
      </c>
      <c r="O15" s="32">
        <f>sheet!L51/sheet!L27</f>
        <v>0.76352101769159786</v>
      </c>
      <c r="P15" s="32">
        <f>sheet!L40/sheet!L51</f>
        <v>0.30972164070003488</v>
      </c>
      <c r="Q15" s="31">
        <f>Sheet1!L24/Sheet1!L26</f>
        <v>194.44380514000767</v>
      </c>
      <c r="R15" s="31">
        <f>ABS(Sheet2!L20/(Sheet1!L26+Sheet2!L30))</f>
        <v>93.958796130419202</v>
      </c>
      <c r="S15" s="31">
        <f>sheet!L40/Sheet1!L43</f>
        <v>2.1078125164593229</v>
      </c>
      <c r="T15" s="31">
        <f>Sheet2!L20/sheet!L40</f>
        <v>0.65528050805422877</v>
      </c>
      <c r="V15" s="31">
        <f>ABS(Sheet1!L15/sheet!L15)</f>
        <v>2.2945359991566816</v>
      </c>
      <c r="W15" s="31">
        <f>Sheet1!L12/sheet!L14</f>
        <v>14.689056652471288</v>
      </c>
      <c r="X15" s="31">
        <f>Sheet1!L12/sheet!L27</f>
        <v>0.3363040429285461</v>
      </c>
      <c r="Y15" s="31">
        <f>Sheet1!L12/(sheet!L18-sheet!L35)</f>
        <v>0.86241958299459265</v>
      </c>
      <c r="AA15" s="17">
        <f>Sheet1!L43</f>
        <v>379.72399999999999</v>
      </c>
      <c r="AB15" s="17" t="str">
        <f>Sheet3!L17</f>
        <v>4.8x</v>
      </c>
      <c r="AC15" s="17" t="str">
        <f>Sheet3!L18</f>
        <v>8.3x</v>
      </c>
      <c r="AD15" s="17" t="str">
        <f>Sheet3!L20</f>
        <v>2.9x</v>
      </c>
      <c r="AE15" s="17" t="str">
        <f>Sheet3!L21</f>
        <v>0.8x</v>
      </c>
      <c r="AF15" s="17" t="str">
        <f>Sheet3!L22</f>
        <v>1.6x</v>
      </c>
      <c r="AG15" s="17" t="str">
        <f>Sheet3!L24</f>
        <v>11.2x</v>
      </c>
      <c r="AH15" s="17" t="str">
        <f>Sheet3!L25</f>
        <v>1.3x</v>
      </c>
      <c r="AI15" s="17">
        <f>Sheet3!L31</f>
        <v>0.28000000000000003</v>
      </c>
      <c r="AK15" s="17">
        <f>Sheet3!L29</f>
        <v>11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3.6043381989380228</v>
      </c>
      <c r="C16" s="34">
        <f>(sheet!M18-sheet!M15)/sheet!M35</f>
        <v>2.4455870971902747</v>
      </c>
      <c r="D16" s="34">
        <f>sheet!M12/sheet!M35</f>
        <v>1.9352817249607668</v>
      </c>
      <c r="E16" s="34">
        <f>Sheet2!M20/sheet!M35</f>
        <v>-7.2043553969516521E-3</v>
      </c>
      <c r="F16" s="34">
        <f>sheet!M18/sheet!M35</f>
        <v>3.6043381989380228</v>
      </c>
      <c r="G16" s="29"/>
      <c r="H16" s="35">
        <f>Sheet1!M33/sheet!M51</f>
        <v>-4.2650006548232734E-2</v>
      </c>
      <c r="I16" s="35">
        <f>Sheet1!M33/Sheet1!M12</f>
        <v>-9.0813294878031844E-2</v>
      </c>
      <c r="J16" s="35">
        <f>Sheet1!M12/sheet!M27</f>
        <v>0.36396703580227546</v>
      </c>
      <c r="K16" s="35">
        <f>Sheet1!M30/sheet!M27</f>
        <v>-3.3053045748195217E-2</v>
      </c>
      <c r="L16" s="35">
        <f>Sheet1!M38</f>
        <v>-0.39</v>
      </c>
      <c r="M16" s="29"/>
      <c r="N16" s="35">
        <f>sheet!M40/sheet!M27</f>
        <v>0.22501631515310946</v>
      </c>
      <c r="O16" s="35">
        <f>sheet!M51/sheet!M27</f>
        <v>0.77498336866175277</v>
      </c>
      <c r="P16" s="35">
        <f>sheet!M40/sheet!M51</f>
        <v>0.29034986330309176</v>
      </c>
      <c r="Q16" s="34">
        <f>Sheet1!M24/Sheet1!M26</f>
        <v>-6.0836572587459861</v>
      </c>
      <c r="R16" s="34">
        <f>ABS(Sheet2!M20/(Sheet1!M26+Sheet2!M30))</f>
        <v>0.99739583333333381</v>
      </c>
      <c r="S16" s="34">
        <f>sheet!M40/Sheet1!M43</f>
        <v>2.9001299976771571</v>
      </c>
      <c r="T16" s="34">
        <f>Sheet2!M20/sheet!M40</f>
        <v>-3.7672484051372848E-3</v>
      </c>
      <c r="U16" s="12"/>
      <c r="V16" s="34">
        <f>ABS(Sheet1!M15/sheet!M15)</f>
        <v>1.9078691968934145</v>
      </c>
      <c r="W16" s="34">
        <f>Sheet1!M12/sheet!M14</f>
        <v>10.326909965191803</v>
      </c>
      <c r="X16" s="34">
        <f>Sheet1!M12/sheet!M27</f>
        <v>0.36396703580227546</v>
      </c>
      <c r="Y16" s="34">
        <f>Sheet1!M12/(sheet!M18-sheet!M35)</f>
        <v>1.1877404123949611</v>
      </c>
      <c r="Z16" s="12"/>
      <c r="AA16" s="36">
        <f>Sheet1!M43</f>
        <v>245.38900000000001</v>
      </c>
      <c r="AB16" s="36" t="str">
        <f>Sheet3!M17</f>
        <v>5.7x</v>
      </c>
      <c r="AC16" s="36" t="str">
        <f>Sheet3!M18</f>
        <v>44.3x</v>
      </c>
      <c r="AD16" s="36" t="str">
        <f>Sheet3!M20</f>
        <v>131.3x</v>
      </c>
      <c r="AE16" s="36" t="str">
        <f>Sheet3!M21</f>
        <v>0.6x</v>
      </c>
      <c r="AF16" s="36" t="str">
        <f>Sheet3!M22</f>
        <v>1.2x</v>
      </c>
      <c r="AG16" s="36" t="str">
        <f>Sheet3!M24</f>
        <v>-20.0x</v>
      </c>
      <c r="AH16" s="36" t="str">
        <f>Sheet3!M25</f>
        <v>0.9x</v>
      </c>
      <c r="AI16" s="36">
        <f>Sheet3!M31</f>
        <v>0.28000000000000003</v>
      </c>
      <c r="AK16" s="36">
        <f>Sheet3!M29</f>
        <v>10.199999999999999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2023-04-24T08:23:26Z</dcterms:created>
  <dcterms:modified xsi:type="dcterms:W3CDTF">2023-05-07T02:34:04Z</dcterms:modified>
  <cp:category/>
  <dc:identifier/>
  <cp:version/>
</cp:coreProperties>
</file>