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7" documentId="8_{6FFFCD9E-27EE-4663-AF0F-AF116C394E70}" xr6:coauthVersionLast="47" xr6:coauthVersionMax="47" xr10:uidLastSave="{8F2B1529-111B-4D96-8E98-D07F7D667EE2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<sst xmlns="http://schemas.openxmlformats.org/spreadsheetml/2006/main" count="659" uniqueCount="387">
  <si>
    <t>Endeavour Mining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</si>
  <si>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</si>
  <si>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</si>
  <si>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</si>
  <si>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</si>
  <si>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</si>
  <si>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</si>
  <si>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</si>
  <si>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</si>
  <si>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</si>
  <si>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</si>
  <si>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</si>
  <si>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</si>
  <si>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</si>
  <si>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</si>
  <si>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</si>
  <si>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</si>
  <si>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</si>
  <si>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</si>
  <si>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</si>
  <si>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</si>
  <si>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</si>
  <si>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</si>
  <si>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</si>
  <si>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</si>
  <si>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</si>
  <si>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1,145.917</t>
  </si>
  <si>
    <t>1,287.742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</si>
  <si>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</si>
  <si>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</si>
  <si>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</si>
  <si>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</si>
  <si>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</si>
  <si>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</si>
  <si>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</si>
  <si>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1,396.863</t>
  </si>
  <si>
    <t>1,727.348</t>
  </si>
  <si>
    <t>1,958.353</t>
  </si>
  <si>
    <t>Property Plant And Equipment, Net</t>
  </si>
  <si>
    <t>1,101.932</t>
  </si>
  <si>
    <t>1,031.442</t>
  </si>
  <si>
    <t>1,395.9</t>
  </si>
  <si>
    <t>1,647.721</t>
  </si>
  <si>
    <t>2,107.313</t>
  </si>
  <si>
    <t>1,831.227</t>
  </si>
  <si>
    <t>3,280.044</t>
  </si>
  <si>
    <t>6,297.612</t>
  </si>
  <si>
    <t>6,115.792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</si>
  <si>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</si>
  <si>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</si>
  <si>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</si>
  <si>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</si>
  <si>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</si>
  <si>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</si>
  <si>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</si>
  <si>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1,353.439</t>
  </si>
  <si>
    <t>1,116.235</t>
  </si>
  <si>
    <t>1,462.845</t>
  </si>
  <si>
    <t>1,822.338</t>
  </si>
  <si>
    <t>2,119.87</t>
  </si>
  <si>
    <t>2,623.55</t>
  </si>
  <si>
    <t>2,431.8</t>
  </si>
  <si>
    <t>4,923.12</t>
  </si>
  <si>
    <t>8,562.006</t>
  </si>
  <si>
    <t>8,685.183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</si>
  <si>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</si>
  <si>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</si>
  <si>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</si>
  <si>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</si>
  <si>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</si>
  <si>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</si>
  <si>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</si>
  <si>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1,415.69</t>
  </si>
  <si>
    <t>Long-term Debt</t>
  </si>
  <si>
    <t>1,064.608</t>
  </si>
  <si>
    <t>Capital Leases</t>
  </si>
  <si>
    <t>Other Non-current Liabilities</t>
  </si>
  <si>
    <t>1,188.026</t>
  </si>
  <si>
    <t>1,035.501</t>
  </si>
  <si>
    <t>Total Liabilities</t>
  </si>
  <si>
    <t>1,334.555</t>
  </si>
  <si>
    <t>1,371.587</t>
  </si>
  <si>
    <t>2,061.575</t>
  </si>
  <si>
    <t>3,016.157</t>
  </si>
  <si>
    <t>3,151.183</t>
  </si>
  <si>
    <t>Common Stock</t>
  </si>
  <si>
    <t>Additional Paid In Capital</t>
  </si>
  <si>
    <t>1,048.756</t>
  </si>
  <si>
    <t>1,143.528</t>
  </si>
  <si>
    <t>1,477.931</t>
  </si>
  <si>
    <t>1,981.176</t>
  </si>
  <si>
    <t>2,167.804</t>
  </si>
  <si>
    <t>2,365.315</t>
  </si>
  <si>
    <t>2,289.477</t>
  </si>
  <si>
    <t>3,852.124</t>
  </si>
  <si>
    <t>Retained Earnings</t>
  </si>
  <si>
    <t>-1,013.611</t>
  </si>
  <si>
    <t>-1,298.242</t>
  </si>
  <si>
    <t>-1,465.725</t>
  </si>
  <si>
    <t>-1,343.93</t>
  </si>
  <si>
    <t>4,211.517</t>
  </si>
  <si>
    <t>4,116.55</t>
  </si>
  <si>
    <t>Treasury Stock</t>
  </si>
  <si>
    <t>Other Common Equity Adj</t>
  </si>
  <si>
    <t>Common Equity</t>
  </si>
  <si>
    <t>1,220.34</t>
  </si>
  <si>
    <t>1,238.161</t>
  </si>
  <si>
    <t>1,171.161</t>
  </si>
  <si>
    <t>2,618.64</t>
  </si>
  <si>
    <t>4,958.854</t>
  </si>
  <si>
    <t>4,956.676</t>
  </si>
  <si>
    <t>Total Preferred Equity</t>
  </si>
  <si>
    <t>Minority Interest, Total</t>
  </si>
  <si>
    <t>Other Equity</t>
  </si>
  <si>
    <t>Total Equity</t>
  </si>
  <si>
    <t>1,289.995</t>
  </si>
  <si>
    <t>1,257.971</t>
  </si>
  <si>
    <t>1,288.996</t>
  </si>
  <si>
    <t>1,060.213</t>
  </si>
  <si>
    <t>2,861.545</t>
  </si>
  <si>
    <t>5,545.849</t>
  </si>
  <si>
    <t>5,534</t>
  </si>
  <si>
    <t>Total Liabilities And Equity</t>
  </si>
  <si>
    <t>Cash And Short Term Investments</t>
  </si>
  <si>
    <t>Total Debt</t>
  </si>
  <si>
    <t>1,129.225</t>
  </si>
  <si>
    <t>1,180.374</t>
  </si>
  <si>
    <t>Income Statement</t>
  </si>
  <si>
    <t>Revenue</t>
  </si>
  <si>
    <t>1,026.406</t>
  </si>
  <si>
    <t>1,812.053</t>
  </si>
  <si>
    <t>3,341.015</t>
  </si>
  <si>
    <t>3,395.842</t>
  </si>
  <si>
    <t>Revenue Growth (YoY)</t>
  </si>
  <si>
    <t>21.4%</t>
  </si>
  <si>
    <t>31.6%</t>
  </si>
  <si>
    <t>-10.4%</t>
  </si>
  <si>
    <t>8.4%</t>
  </si>
  <si>
    <t>-16.9%</t>
  </si>
  <si>
    <t>59.8%</t>
  </si>
  <si>
    <t>-7.6%</t>
  </si>
  <si>
    <t>105.0%</t>
  </si>
  <si>
    <t>85.5%</t>
  </si>
  <si>
    <t>-5.1%</t>
  </si>
  <si>
    <t>Cost of Revenues</t>
  </si>
  <si>
    <t>-1,447.634</t>
  </si>
  <si>
    <t>-1,533.213</t>
  </si>
  <si>
    <t>Gross Profit</t>
  </si>
  <si>
    <t>1,893.381</t>
  </si>
  <si>
    <t>1,862.629</t>
  </si>
  <si>
    <t>Gross Profit Margin</t>
  </si>
  <si>
    <t>23.6%</t>
  </si>
  <si>
    <t>28.8%</t>
  </si>
  <si>
    <t>33.7%</t>
  </si>
  <si>
    <t>45.3%</t>
  </si>
  <si>
    <t>47.4%</t>
  </si>
  <si>
    <t>43.1%</t>
  </si>
  <si>
    <t>44.4%</t>
  </si>
  <si>
    <t>52.7%</t>
  </si>
  <si>
    <t>56.7%</t>
  </si>
  <si>
    <t>54.9%</t>
  </si>
  <si>
    <t>R&amp;D Expenses</t>
  </si>
  <si>
    <t>Selling and Marketing Expense</t>
  </si>
  <si>
    <t>General &amp; Admin Expenses</t>
  </si>
  <si>
    <t>Other Inc / (Exp)</t>
  </si>
  <si>
    <t>-1,171.208</t>
  </si>
  <si>
    <t>-1,523.058</t>
  </si>
  <si>
    <t>Operating Expenses</t>
  </si>
  <si>
    <t>-1,250.241</t>
  </si>
  <si>
    <t>-1,587.642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</si>
  <si>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</si>
  <si>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</si>
  <si>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</si>
  <si>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</si>
  <si>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</si>
  <si>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</si>
  <si>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</si>
  <si>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</si>
  <si>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</si>
  <si>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</si>
  <si>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</si>
  <si>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</si>
  <si>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</si>
  <si>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</si>
  <si>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</si>
  <si>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1,645.406</t>
  </si>
  <si>
    <t>1,637.467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</si>
  <si>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</si>
  <si>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</si>
  <si>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</si>
  <si>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</si>
  <si>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</si>
  <si>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</si>
  <si>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1,031.351</t>
  </si>
  <si>
    <t>1,321.861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</si>
  <si>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</si>
  <si>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</si>
  <si>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</si>
  <si>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</si>
  <si>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</si>
  <si>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</si>
  <si>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</si>
  <si>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1,462.176</t>
  </si>
  <si>
    <t>1,383.737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</si>
  <si>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</si>
  <si>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</si>
  <si>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</si>
  <si>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</si>
  <si>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</si>
  <si>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</si>
  <si>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</si>
  <si>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1,245.056</t>
  </si>
  <si>
    <t>Long-Term Debt Repaid</t>
  </si>
  <si>
    <t>-1,483.167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</si>
  <si>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</si>
  <si>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</si>
  <si>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</si>
  <si>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</si>
  <si>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</si>
  <si>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</si>
  <si>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</si>
  <si>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</si>
  <si>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</si>
  <si>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</si>
  <si>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</si>
  <si>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</si>
  <si>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1,871.276</t>
  </si>
  <si>
    <t>2,742.081</t>
  </si>
  <si>
    <t>2,407.22</t>
  </si>
  <si>
    <t>2,696.512</t>
  </si>
  <si>
    <t>4,829.14</t>
  </si>
  <si>
    <t>6,862.557</t>
  </si>
  <si>
    <t>7,105.334</t>
  </si>
  <si>
    <t>Total Enterprise Value (TEV)</t>
  </si>
  <si>
    <t>1,952.493</t>
  </si>
  <si>
    <t>3,079.43</t>
  </si>
  <si>
    <t>3,083.28</t>
  </si>
  <si>
    <t>3,635.059</t>
  </si>
  <si>
    <t>5,529.353</t>
  </si>
  <si>
    <t>7,564.708</t>
  </si>
  <si>
    <t>7,771.901</t>
  </si>
  <si>
    <t>Enterprise Value (EV)</t>
  </si>
  <si>
    <t>9,506.542</t>
  </si>
  <si>
    <t>EV/EBITDA</t>
  </si>
  <si>
    <t>3.8x</t>
  </si>
  <si>
    <t>3.9x</t>
  </si>
  <si>
    <t>3.6x</t>
  </si>
  <si>
    <t>7.3x</t>
  </si>
  <si>
    <t>13.2x</t>
  </si>
  <si>
    <t>9.4x</t>
  </si>
  <si>
    <t>9.0x</t>
  </si>
  <si>
    <t>10.1x</t>
  </si>
  <si>
    <t>4.7x</t>
  </si>
  <si>
    <t>5.8x</t>
  </si>
  <si>
    <t>EV / EBIT</t>
  </si>
  <si>
    <t>-0.9x</t>
  </si>
  <si>
    <t>5.4x</t>
  </si>
  <si>
    <t>-3.2x</t>
  </si>
  <si>
    <t>14.6x</t>
  </si>
  <si>
    <t>38.9x</t>
  </si>
  <si>
    <t>16.1x</t>
  </si>
  <si>
    <t>23.1x</t>
  </si>
  <si>
    <t>43.5x</t>
  </si>
  <si>
    <t>8.1x</t>
  </si>
  <si>
    <t>30.1x</t>
  </si>
  <si>
    <t>EV / LTM EBITDA - CAPEX</t>
  </si>
  <si>
    <t>-3.0x</t>
  </si>
  <si>
    <t>-40.2x</t>
  </si>
  <si>
    <t>13.7x</t>
  </si>
  <si>
    <t>59.4x</t>
  </si>
  <si>
    <t>-12.0x</t>
  </si>
  <si>
    <t>-12.9x</t>
  </si>
  <si>
    <t>137.7x</t>
  </si>
  <si>
    <t>16.0x</t>
  </si>
  <si>
    <t>7.4x</t>
  </si>
  <si>
    <t>10.2x</t>
  </si>
  <si>
    <t>EV / Free Cash Flow</t>
  </si>
  <si>
    <t>14.9x</t>
  </si>
  <si>
    <t>-7.8x</t>
  </si>
  <si>
    <t>3.5x</t>
  </si>
  <si>
    <t>78.0x</t>
  </si>
  <si>
    <t>-8.2x</t>
  </si>
  <si>
    <t>-7.7x</t>
  </si>
  <si>
    <t>43.9x</t>
  </si>
  <si>
    <t>15.9x</t>
  </si>
  <si>
    <t>10.4x</t>
  </si>
  <si>
    <t>9.9x</t>
  </si>
  <si>
    <t>EV / Invested Capital</t>
  </si>
  <si>
    <t>0.3x</t>
  </si>
  <si>
    <t>0.4x</t>
  </si>
  <si>
    <t>0.7x</t>
  </si>
  <si>
    <t>1.2x</t>
  </si>
  <si>
    <t>1.7x</t>
  </si>
  <si>
    <t>1.5x</t>
  </si>
  <si>
    <t>1.4x</t>
  </si>
  <si>
    <t>1.1x</t>
  </si>
  <si>
    <t>EV / Revenue</t>
  </si>
  <si>
    <t>0.8x</t>
  </si>
  <si>
    <t>1.0x</t>
  </si>
  <si>
    <t>2.7x</t>
  </si>
  <si>
    <t>5.2x</t>
  </si>
  <si>
    <t>3.2x</t>
  </si>
  <si>
    <t>3.3x</t>
  </si>
  <si>
    <t>2.4x</t>
  </si>
  <si>
    <t>2.8x</t>
  </si>
  <si>
    <t>P/E Ratio</t>
  </si>
  <si>
    <t>-0.7x</t>
  </si>
  <si>
    <t>-2.2x</t>
  </si>
  <si>
    <t>-1.3x</t>
  </si>
  <si>
    <t>-67.0x</t>
  </si>
  <si>
    <t>192.7x</t>
  </si>
  <si>
    <t>24.9x</t>
  </si>
  <si>
    <t>-26.7x</t>
  </si>
  <si>
    <t>-34.8x</t>
  </si>
  <si>
    <t>-100.5x</t>
  </si>
  <si>
    <t>Price/Book</t>
  </si>
  <si>
    <t>0.2x</t>
  </si>
  <si>
    <t>0.6x</t>
  </si>
  <si>
    <t>2.1x</t>
  </si>
  <si>
    <t>1.8x</t>
  </si>
  <si>
    <t>2.5x</t>
  </si>
  <si>
    <t>1.9x</t>
  </si>
  <si>
    <t>1.3x</t>
  </si>
  <si>
    <t>Price / Operating Cash Flow</t>
  </si>
  <si>
    <t>2.6x</t>
  </si>
  <si>
    <t>2.0x</t>
  </si>
  <si>
    <t>11.5x</t>
  </si>
  <si>
    <t>8.7x</t>
  </si>
  <si>
    <t>6.6x</t>
  </si>
  <si>
    <t>7.5x</t>
  </si>
  <si>
    <t>4.6x</t>
  </si>
  <si>
    <t>6.5x</t>
  </si>
  <si>
    <t>Price / LTM Sales</t>
  </si>
  <si>
    <t>4.1x</t>
  </si>
  <si>
    <t>2.2x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</si>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</sst>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65014BF-C40F-EF53-B9D4-447745FE7A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77.896000000000001</v>
      </c>
      <c r="E12" s="3">
        <v>72.007999999999996</v>
      </c>
      <c r="F12" s="3">
        <v>151.95500000000001</v>
      </c>
      <c r="G12" s="3">
        <v>166.904</v>
      </c>
      <c r="H12" s="3">
        <v>154.26</v>
      </c>
      <c r="I12" s="3">
        <v>169.28800000000001</v>
      </c>
      <c r="J12" s="3">
        <v>246.56899999999999</v>
      </c>
      <c r="K12" s="3">
        <v>820.71100000000001</v>
      </c>
      <c r="L12" s="3" t="s">
        <v>26</v>
      </c>
      <c r="M12" s="3" t="s">
        <v>27</v>
      </c>
    </row>
    <row r="13" spans="3:13" ht="12.75" x14ac:dyDescent="0.2">
      <c r="C13" s="3" t="s">
        <v>28</v>
      </c>
      <c r="D13" s="3">
        <v>1.839</v>
      </c>
      <c r="E13" s="3" t="s">
        <v>29</v>
      </c>
      <c r="F13" s="3" t="s">
        <v>29</v>
      </c>
      <c r="G13" s="3">
        <v>3.3130000000000002</v>
      </c>
      <c r="H13" s="3">
        <v>2.4729999999999999</v>
      </c>
      <c r="I13" s="3">
        <v>2.4350000000000001</v>
      </c>
      <c r="J13" s="3">
        <v>1.85</v>
      </c>
      <c r="K13" s="3" t="s">
        <v>29</v>
      </c>
      <c r="L13" s="3" t="s">
        <v>29</v>
      </c>
      <c r="M13" s="3" t="s">
        <v>29</v>
      </c>
    </row>
    <row r="14" spans="3:13" ht="12.75" x14ac:dyDescent="0.2">
      <c r="C14" s="3" t="s">
        <v>30</v>
      </c>
      <c r="D14" s="3">
        <v>41.073</v>
      </c>
      <c r="E14" s="3">
        <v>24.933</v>
      </c>
      <c r="F14" s="3">
        <v>15.303000000000001</v>
      </c>
      <c r="G14" s="3">
        <v>16.481999999999999</v>
      </c>
      <c r="H14" s="3">
        <v>20.193999999999999</v>
      </c>
      <c r="I14" s="3">
        <v>36.036999999999999</v>
      </c>
      <c r="J14" s="3">
        <v>2.79</v>
      </c>
      <c r="K14" s="3">
        <v>5.8529999999999998</v>
      </c>
      <c r="L14" s="3">
        <v>4.9320000000000004</v>
      </c>
      <c r="M14" s="3">
        <v>5.9569999999999999</v>
      </c>
    </row>
    <row r="15" spans="3:13" ht="12.75" x14ac:dyDescent="0.2">
      <c r="C15" s="3" t="s">
        <v>31</v>
      </c>
      <c r="D15" s="3">
        <v>66.242000000000004</v>
      </c>
      <c r="E15" s="3">
        <v>99.84</v>
      </c>
      <c r="F15" s="3">
        <v>130.33799999999999</v>
      </c>
      <c r="G15" s="3">
        <v>148.25299999999999</v>
      </c>
      <c r="H15" s="3">
        <v>169.42599999999999</v>
      </c>
      <c r="I15" s="3">
        <v>172.46899999999999</v>
      </c>
      <c r="J15" s="3">
        <v>218.63800000000001</v>
      </c>
      <c r="K15" s="3">
        <v>242.523</v>
      </c>
      <c r="L15" s="3">
        <v>393.64800000000002</v>
      </c>
      <c r="M15" s="3">
        <v>434.21199999999999</v>
      </c>
    </row>
    <row r="16" spans="3:13" ht="12.75" x14ac:dyDescent="0.2">
      <c r="C16" s="3" t="s">
        <v>32</v>
      </c>
      <c r="D16" s="3">
        <v>25.763000000000002</v>
      </c>
      <c r="E16" s="3">
        <v>17.501999999999999</v>
      </c>
      <c r="F16" s="3">
        <v>17.538</v>
      </c>
      <c r="G16" s="3">
        <v>4.9859999999999998</v>
      </c>
      <c r="H16" s="3">
        <v>1.2130000000000001</v>
      </c>
      <c r="I16" s="3" t="s">
        <v>29</v>
      </c>
      <c r="J16" s="3" t="s">
        <v>29</v>
      </c>
      <c r="K16" s="3">
        <v>33.465000000000003</v>
      </c>
      <c r="L16" s="3">
        <v>44.384999999999998</v>
      </c>
      <c r="M16" s="3">
        <v>76.498000000000005</v>
      </c>
    </row>
    <row r="17" spans="3:13" ht="12.75" x14ac:dyDescent="0.2">
      <c r="C17" s="3" t="s">
        <v>33</v>
      </c>
      <c r="D17" s="3">
        <v>6.7919999999999998</v>
      </c>
      <c r="E17" s="3">
        <v>5.2309999999999999</v>
      </c>
      <c r="F17" s="3">
        <v>10.779</v>
      </c>
      <c r="G17" s="3">
        <v>40.799999999999997</v>
      </c>
      <c r="H17" s="3">
        <v>98.275999999999996</v>
      </c>
      <c r="I17" s="3">
        <v>65.802999999999997</v>
      </c>
      <c r="J17" s="3">
        <v>42.814</v>
      </c>
      <c r="K17" s="3">
        <v>294.31099999999998</v>
      </c>
      <c r="L17" s="3">
        <v>138.46600000000001</v>
      </c>
      <c r="M17" s="3">
        <v>153.94399999999999</v>
      </c>
    </row>
    <row r="18" spans="3:13" ht="12.75" x14ac:dyDescent="0.2">
      <c r="C18" s="3" t="s">
        <v>34</v>
      </c>
      <c r="D18" s="3">
        <v>219.60599999999999</v>
      </c>
      <c r="E18" s="3">
        <v>219.51300000000001</v>
      </c>
      <c r="F18" s="3">
        <v>325.91399999999999</v>
      </c>
      <c r="G18" s="3">
        <v>380.738</v>
      </c>
      <c r="H18" s="3">
        <v>445.84199999999998</v>
      </c>
      <c r="I18" s="3">
        <v>446.03199999999998</v>
      </c>
      <c r="J18" s="3">
        <v>512.66200000000003</v>
      </c>
      <c r="K18" s="3" t="s">
        <v>35</v>
      </c>
      <c r="L18" s="3" t="s">
        <v>36</v>
      </c>
      <c r="M18" s="3" t="s">
        <v>37</v>
      </c>
    </row>
    <row r="19" spans="3:13" ht="12.75" x14ac:dyDescent="0.2"/>
    <row r="20" spans="3:13" ht="12.75" x14ac:dyDescent="0.2">
      <c r="C20" s="3" t="s">
        <v>38</v>
      </c>
      <c r="D20" s="3" t="s">
        <v>39</v>
      </c>
      <c r="E20" s="3">
        <v>808.36900000000003</v>
      </c>
      <c r="F20" s="3" t="s">
        <v>40</v>
      </c>
      <c r="G20" s="3" t="s">
        <v>41</v>
      </c>
      <c r="H20" s="3" t="s">
        <v>42</v>
      </c>
      <c r="I20" s="3" t="s">
        <v>43</v>
      </c>
      <c r="J20" s="3" t="s">
        <v>44</v>
      </c>
      <c r="K20" s="3" t="s">
        <v>45</v>
      </c>
      <c r="L20" s="3" t="s">
        <v>46</v>
      </c>
      <c r="M20" s="3" t="s">
        <v>47</v>
      </c>
    </row>
    <row r="21" spans="3:13" ht="12.75" x14ac:dyDescent="0.2">
      <c r="C21" s="3" t="s">
        <v>48</v>
      </c>
      <c r="D21" s="3" t="s">
        <v>29</v>
      </c>
      <c r="E21" s="3" t="s">
        <v>29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29</v>
      </c>
      <c r="L21" s="3" t="s">
        <v>29</v>
      </c>
      <c r="M21" s="3" t="s">
        <v>29</v>
      </c>
    </row>
    <row r="22" spans="3:13" ht="12.75" x14ac:dyDescent="0.2">
      <c r="C22" s="3" t="s">
        <v>49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</row>
    <row r="23" spans="3:13" ht="12.75" x14ac:dyDescent="0.2">
      <c r="C23" s="3" t="s">
        <v>50</v>
      </c>
      <c r="D23" s="3" t="s">
        <v>29</v>
      </c>
      <c r="E23" s="3" t="s">
        <v>29</v>
      </c>
      <c r="F23" s="3">
        <v>2.7749999999999999</v>
      </c>
      <c r="G23" s="3" t="s">
        <v>29</v>
      </c>
      <c r="H23" s="3" t="s">
        <v>29</v>
      </c>
      <c r="I23" s="3" t="s">
        <v>29</v>
      </c>
      <c r="J23" s="3">
        <v>1.589</v>
      </c>
      <c r="K23" s="3" t="s">
        <v>29</v>
      </c>
      <c r="L23" s="3" t="s">
        <v>29</v>
      </c>
      <c r="M23" s="3" t="s">
        <v>29</v>
      </c>
    </row>
    <row r="24" spans="3:13" ht="12.75" x14ac:dyDescent="0.2">
      <c r="C24" s="3" t="s">
        <v>51</v>
      </c>
      <c r="D24" s="3" t="s">
        <v>29</v>
      </c>
      <c r="E24" s="3" t="s">
        <v>29</v>
      </c>
      <c r="F24" s="3" t="s">
        <v>29</v>
      </c>
      <c r="G24" s="3" t="s">
        <v>29</v>
      </c>
      <c r="H24" s="3" t="s">
        <v>29</v>
      </c>
      <c r="I24" s="3" t="s">
        <v>29</v>
      </c>
      <c r="J24" s="3" t="s">
        <v>29</v>
      </c>
      <c r="K24" s="3">
        <v>90.977999999999994</v>
      </c>
      <c r="L24" s="3">
        <v>169.953</v>
      </c>
      <c r="M24" s="3">
        <v>181.971</v>
      </c>
    </row>
    <row r="25" spans="3:13" ht="12.75" x14ac:dyDescent="0.2">
      <c r="C25" s="3" t="s">
        <v>52</v>
      </c>
      <c r="D25" s="3" t="s">
        <v>29</v>
      </c>
      <c r="E25" s="3" t="s">
        <v>29</v>
      </c>
      <c r="F25" s="3" t="s">
        <v>29</v>
      </c>
      <c r="G25" s="3" t="s">
        <v>29</v>
      </c>
      <c r="H25" s="3" t="s">
        <v>29</v>
      </c>
      <c r="I25" s="3" t="s">
        <v>29</v>
      </c>
      <c r="J25" s="3" t="s">
        <v>29</v>
      </c>
      <c r="K25" s="3" t="s">
        <v>29</v>
      </c>
      <c r="L25" s="3" t="s">
        <v>29</v>
      </c>
      <c r="M25" s="3" t="s">
        <v>29</v>
      </c>
    </row>
    <row r="26" spans="3:13" ht="12.75" x14ac:dyDescent="0.2">
      <c r="C26" s="3" t="s">
        <v>53</v>
      </c>
      <c r="D26" s="3">
        <v>31.902000000000001</v>
      </c>
      <c r="E26" s="3">
        <v>88.352999999999994</v>
      </c>
      <c r="F26" s="3">
        <v>102.715</v>
      </c>
      <c r="G26" s="3">
        <v>45.7</v>
      </c>
      <c r="H26" s="3">
        <v>26.306999999999999</v>
      </c>
      <c r="I26" s="3">
        <v>70.204999999999998</v>
      </c>
      <c r="J26" s="3">
        <v>86.322000000000003</v>
      </c>
      <c r="K26" s="3">
        <v>155.23500000000001</v>
      </c>
      <c r="L26" s="3">
        <v>367.09300000000002</v>
      </c>
      <c r="M26" s="3">
        <v>429.06700000000001</v>
      </c>
    </row>
    <row r="27" spans="3:13" ht="12.75" x14ac:dyDescent="0.2">
      <c r="C27" s="3" t="s">
        <v>54</v>
      </c>
      <c r="D27" s="3" t="s">
        <v>55</v>
      </c>
      <c r="E27" s="3" t="s">
        <v>56</v>
      </c>
      <c r="F27" s="3" t="s">
        <v>57</v>
      </c>
      <c r="G27" s="3" t="s">
        <v>58</v>
      </c>
      <c r="H27" s="3" t="s">
        <v>59</v>
      </c>
      <c r="I27" s="3" t="s">
        <v>60</v>
      </c>
      <c r="J27" s="3" t="s">
        <v>61</v>
      </c>
      <c r="K27" s="3" t="s">
        <v>62</v>
      </c>
      <c r="L27" s="3" t="s">
        <v>63</v>
      </c>
      <c r="M27" s="3" t="s">
        <v>64</v>
      </c>
    </row>
    <row r="28" spans="3:13" ht="12.75" x14ac:dyDescent="0.2"/>
    <row r="29" spans="3:13" ht="12.75" x14ac:dyDescent="0.2">
      <c r="C29" s="3" t="s">
        <v>65</v>
      </c>
      <c r="D29" s="3">
        <v>100.053</v>
      </c>
      <c r="E29" s="3">
        <v>148.12299999999999</v>
      </c>
      <c r="F29" s="3">
        <v>131.83799999999999</v>
      </c>
      <c r="G29" s="3">
        <v>137.364</v>
      </c>
      <c r="H29" s="3">
        <v>248.69399999999999</v>
      </c>
      <c r="I29" s="3">
        <v>207.70099999999999</v>
      </c>
      <c r="J29" s="3">
        <v>191.477</v>
      </c>
      <c r="K29" s="3">
        <v>245.45</v>
      </c>
      <c r="L29" s="3">
        <v>313.22399999999999</v>
      </c>
      <c r="M29" s="3">
        <v>350.673</v>
      </c>
    </row>
    <row r="30" spans="3:13" ht="12.75" x14ac:dyDescent="0.2">
      <c r="C30" s="3" t="s">
        <v>66</v>
      </c>
      <c r="D30" s="3" t="s">
        <v>29</v>
      </c>
      <c r="E30" s="3" t="s">
        <v>29</v>
      </c>
      <c r="F30" s="3">
        <v>15.478999999999999</v>
      </c>
      <c r="G30" s="3">
        <v>12.539</v>
      </c>
      <c r="H30" s="3">
        <v>3.9710000000000001</v>
      </c>
      <c r="I30" s="3">
        <v>8.7729999999999997</v>
      </c>
      <c r="J30" s="3">
        <v>17.085999999999999</v>
      </c>
      <c r="K30" s="3">
        <v>52.805</v>
      </c>
      <c r="L30" s="3">
        <v>115.831</v>
      </c>
      <c r="M30" s="3">
        <v>111.024</v>
      </c>
    </row>
    <row r="31" spans="3:13" ht="12.75" x14ac:dyDescent="0.2">
      <c r="C31" s="3" t="s">
        <v>67</v>
      </c>
      <c r="D31" s="3" t="s">
        <v>29</v>
      </c>
      <c r="E31" s="3" t="s">
        <v>29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29</v>
      </c>
      <c r="K31" s="3" t="s">
        <v>29</v>
      </c>
      <c r="L31" s="3" t="s">
        <v>29</v>
      </c>
      <c r="M31" s="3" t="s">
        <v>29</v>
      </c>
    </row>
    <row r="32" spans="3:13" ht="12.75" x14ac:dyDescent="0.2">
      <c r="C32" s="3" t="s">
        <v>68</v>
      </c>
      <c r="D32" s="3" t="s">
        <v>29</v>
      </c>
      <c r="E32" s="3" t="s">
        <v>29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29</v>
      </c>
      <c r="K32" s="3" t="s">
        <v>29</v>
      </c>
      <c r="L32" s="3" t="s">
        <v>29</v>
      </c>
      <c r="M32" s="3">
        <v>455.74</v>
      </c>
    </row>
    <row r="33" spans="3:13" ht="12.75" x14ac:dyDescent="0.2">
      <c r="C33" s="3" t="s">
        <v>69</v>
      </c>
      <c r="D33" s="3">
        <v>1.22</v>
      </c>
      <c r="E33" s="3">
        <v>4.9749999999999996</v>
      </c>
      <c r="F33" s="3">
        <v>6.0970000000000004</v>
      </c>
      <c r="G33" s="3">
        <v>5.7939999999999996</v>
      </c>
      <c r="H33" s="3">
        <v>22.199000000000002</v>
      </c>
      <c r="I33" s="3">
        <v>32.805999999999997</v>
      </c>
      <c r="J33" s="3">
        <v>38.216000000000001</v>
      </c>
      <c r="K33" s="3">
        <v>17.431999999999999</v>
      </c>
      <c r="L33" s="3">
        <v>18.209</v>
      </c>
      <c r="M33" s="3">
        <v>24.641999999999999</v>
      </c>
    </row>
    <row r="34" spans="3:13" ht="12.75" x14ac:dyDescent="0.2">
      <c r="C34" s="3" t="s">
        <v>70</v>
      </c>
      <c r="D34" s="3">
        <v>22.378</v>
      </c>
      <c r="E34" s="3">
        <v>16.864000000000001</v>
      </c>
      <c r="F34" s="3">
        <v>58.473999999999997</v>
      </c>
      <c r="G34" s="3">
        <v>45.222999999999999</v>
      </c>
      <c r="H34" s="3">
        <v>19.155999999999999</v>
      </c>
      <c r="I34" s="3">
        <v>89.808999999999997</v>
      </c>
      <c r="J34" s="3">
        <v>101.23699999999999</v>
      </c>
      <c r="K34" s="3">
        <v>349.02499999999998</v>
      </c>
      <c r="L34" s="3">
        <v>269.851</v>
      </c>
      <c r="M34" s="3">
        <v>473.61200000000002</v>
      </c>
    </row>
    <row r="35" spans="3:13" ht="12.75" x14ac:dyDescent="0.2">
      <c r="C35" s="3" t="s">
        <v>71</v>
      </c>
      <c r="D35" s="3">
        <v>123.65</v>
      </c>
      <c r="E35" s="3">
        <v>169.96199999999999</v>
      </c>
      <c r="F35" s="3">
        <v>211.88800000000001</v>
      </c>
      <c r="G35" s="3">
        <v>200.92099999999999</v>
      </c>
      <c r="H35" s="3">
        <v>294.02</v>
      </c>
      <c r="I35" s="3">
        <v>339.08800000000002</v>
      </c>
      <c r="J35" s="3">
        <v>348.01499999999999</v>
      </c>
      <c r="K35" s="3">
        <v>664.71199999999999</v>
      </c>
      <c r="L35" s="3">
        <v>717.11500000000001</v>
      </c>
      <c r="M35" s="3" t="s">
        <v>72</v>
      </c>
    </row>
    <row r="36" spans="3:13" ht="12.75" x14ac:dyDescent="0.2"/>
    <row r="37" spans="3:13" ht="12.75" x14ac:dyDescent="0.2">
      <c r="C37" s="3" t="s">
        <v>73</v>
      </c>
      <c r="D37" s="3">
        <v>304.74299999999999</v>
      </c>
      <c r="E37" s="3">
        <v>336.99400000000003</v>
      </c>
      <c r="F37" s="3">
        <v>312.99099999999999</v>
      </c>
      <c r="G37" s="3">
        <v>189.28</v>
      </c>
      <c r="H37" s="3">
        <v>360.11</v>
      </c>
      <c r="I37" s="3">
        <v>740.15800000000002</v>
      </c>
      <c r="J37" s="3">
        <v>829.70899999999995</v>
      </c>
      <c r="K37" s="3">
        <v>875.80700000000002</v>
      </c>
      <c r="L37" s="3" t="s">
        <v>74</v>
      </c>
      <c r="M37" s="3">
        <v>660.86300000000006</v>
      </c>
    </row>
    <row r="38" spans="3:13" ht="12.75" x14ac:dyDescent="0.2">
      <c r="C38" s="3" t="s">
        <v>75</v>
      </c>
      <c r="D38" s="3">
        <v>7.3999999999999996E-2</v>
      </c>
      <c r="E38" s="3">
        <v>13.840999999999999</v>
      </c>
      <c r="F38" s="3">
        <v>12.522</v>
      </c>
      <c r="G38" s="3">
        <v>7.6459999999999999</v>
      </c>
      <c r="H38" s="3">
        <v>46.194000000000003</v>
      </c>
      <c r="I38" s="3">
        <v>104.212</v>
      </c>
      <c r="J38" s="3">
        <v>74.537000000000006</v>
      </c>
      <c r="K38" s="3">
        <v>29.902000000000001</v>
      </c>
      <c r="L38" s="3">
        <v>46.408000000000001</v>
      </c>
      <c r="M38" s="3">
        <v>39.128999999999998</v>
      </c>
    </row>
    <row r="39" spans="3:13" ht="12.75" x14ac:dyDescent="0.2">
      <c r="C39" s="3" t="s">
        <v>76</v>
      </c>
      <c r="D39" s="3">
        <v>105.354</v>
      </c>
      <c r="E39" s="3">
        <v>81.983999999999995</v>
      </c>
      <c r="F39" s="3">
        <v>95.563999999999993</v>
      </c>
      <c r="G39" s="3">
        <v>134.49700000000001</v>
      </c>
      <c r="H39" s="3">
        <v>161.57499999999999</v>
      </c>
      <c r="I39" s="3">
        <v>151.096</v>
      </c>
      <c r="J39" s="3">
        <v>119.32599999999999</v>
      </c>
      <c r="K39" s="3">
        <v>491.154</v>
      </c>
      <c r="L39" s="3" t="s">
        <v>77</v>
      </c>
      <c r="M39" s="3" t="s">
        <v>78</v>
      </c>
    </row>
    <row r="40" spans="3:13" ht="12.75" x14ac:dyDescent="0.2">
      <c r="C40" s="3" t="s">
        <v>79</v>
      </c>
      <c r="D40" s="3">
        <v>533.822</v>
      </c>
      <c r="E40" s="3">
        <v>602.78099999999995</v>
      </c>
      <c r="F40" s="3">
        <v>632.96400000000006</v>
      </c>
      <c r="G40" s="3">
        <v>532.34400000000005</v>
      </c>
      <c r="H40" s="3">
        <v>861.899</v>
      </c>
      <c r="I40" s="3" t="s">
        <v>80</v>
      </c>
      <c r="J40" s="3" t="s">
        <v>81</v>
      </c>
      <c r="K40" s="3" t="s">
        <v>82</v>
      </c>
      <c r="L40" s="3" t="s">
        <v>83</v>
      </c>
      <c r="M40" s="3" t="s">
        <v>84</v>
      </c>
    </row>
    <row r="41" spans="3:13" ht="12.75" x14ac:dyDescent="0.2"/>
    <row r="42" spans="3:13" ht="12.75" x14ac:dyDescent="0.2">
      <c r="C42" s="3" t="s">
        <v>85</v>
      </c>
      <c r="D42" s="3">
        <v>4.3819999999999997</v>
      </c>
      <c r="E42" s="3">
        <v>4.7779999999999996</v>
      </c>
      <c r="F42" s="3">
        <v>8.1820000000000004</v>
      </c>
      <c r="G42" s="3">
        <v>12.555</v>
      </c>
      <c r="H42" s="3">
        <v>13.513999999999999</v>
      </c>
      <c r="I42" s="3">
        <v>14.747</v>
      </c>
      <c r="J42" s="3">
        <v>14.268000000000001</v>
      </c>
      <c r="K42" s="3">
        <v>20.867999999999999</v>
      </c>
      <c r="L42" s="3">
        <v>3.161</v>
      </c>
      <c r="M42" s="3">
        <v>3.3849999999999998</v>
      </c>
    </row>
    <row r="43" spans="3:13" ht="12.75" x14ac:dyDescent="0.2">
      <c r="C43" s="3" t="s">
        <v>86</v>
      </c>
      <c r="D43" s="3" t="s">
        <v>87</v>
      </c>
      <c r="E43" s="3" t="s">
        <v>88</v>
      </c>
      <c r="F43" s="3" t="s">
        <v>89</v>
      </c>
      <c r="G43" s="3" t="s">
        <v>90</v>
      </c>
      <c r="H43" s="3" t="s">
        <v>91</v>
      </c>
      <c r="I43" s="3" t="s">
        <v>92</v>
      </c>
      <c r="J43" s="3" t="s">
        <v>93</v>
      </c>
      <c r="K43" s="3" t="s">
        <v>94</v>
      </c>
      <c r="L43" s="3">
        <v>5.69</v>
      </c>
      <c r="M43" s="3">
        <v>34.661000000000001</v>
      </c>
    </row>
    <row r="44" spans="3:13" ht="12.75" x14ac:dyDescent="0.2">
      <c r="C44" s="3" t="s">
        <v>95</v>
      </c>
      <c r="D44" s="3">
        <v>-311.83199999999999</v>
      </c>
      <c r="E44" s="3">
        <v>-656.83199999999999</v>
      </c>
      <c r="F44" s="3">
        <v>-761.65899999999999</v>
      </c>
      <c r="G44" s="3">
        <v>-826.73800000000006</v>
      </c>
      <c r="H44" s="3" t="s">
        <v>96</v>
      </c>
      <c r="I44" s="3" t="s">
        <v>97</v>
      </c>
      <c r="J44" s="3" t="s">
        <v>98</v>
      </c>
      <c r="K44" s="3" t="s">
        <v>99</v>
      </c>
      <c r="L44" s="3" t="s">
        <v>100</v>
      </c>
      <c r="M44" s="3" t="s">
        <v>101</v>
      </c>
    </row>
    <row r="45" spans="3:13" ht="12.75" x14ac:dyDescent="0.2">
      <c r="C45" s="3" t="s">
        <v>102</v>
      </c>
      <c r="D45" s="3" t="s">
        <v>29</v>
      </c>
      <c r="E45" s="3" t="s">
        <v>29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29</v>
      </c>
      <c r="L45" s="3" t="s">
        <v>29</v>
      </c>
      <c r="M45" s="3" t="s">
        <v>29</v>
      </c>
    </row>
    <row r="46" spans="3:13" ht="12.75" x14ac:dyDescent="0.2">
      <c r="C46" s="3" t="s">
        <v>103</v>
      </c>
      <c r="D46" s="3">
        <v>41.713999999999999</v>
      </c>
      <c r="E46" s="3">
        <v>46.277999999999999</v>
      </c>
      <c r="F46" s="3">
        <v>58.226999999999997</v>
      </c>
      <c r="G46" s="3">
        <v>53.345999999999997</v>
      </c>
      <c r="H46" s="3">
        <v>70.453999999999994</v>
      </c>
      <c r="I46" s="3">
        <v>89.340999999999994</v>
      </c>
      <c r="J46" s="3">
        <v>94.123999999999995</v>
      </c>
      <c r="K46" s="3">
        <v>89.578000000000003</v>
      </c>
      <c r="L46" s="3">
        <v>738.48599999999999</v>
      </c>
      <c r="M46" s="3">
        <v>802.08</v>
      </c>
    </row>
    <row r="47" spans="3:13" ht="12.75" x14ac:dyDescent="0.2">
      <c r="C47" s="3" t="s">
        <v>104</v>
      </c>
      <c r="D47" s="3">
        <v>783.02</v>
      </c>
      <c r="E47" s="3">
        <v>537.75199999999995</v>
      </c>
      <c r="F47" s="3">
        <v>782.68200000000002</v>
      </c>
      <c r="G47" s="3" t="s">
        <v>105</v>
      </c>
      <c r="H47" s="3" t="s">
        <v>106</v>
      </c>
      <c r="I47" s="3" t="s">
        <v>107</v>
      </c>
      <c r="J47" s="3">
        <v>932.14300000000003</v>
      </c>
      <c r="K47" s="3" t="s">
        <v>108</v>
      </c>
      <c r="L47" s="3" t="s">
        <v>109</v>
      </c>
      <c r="M47" s="3" t="s">
        <v>110</v>
      </c>
    </row>
    <row r="48" spans="3:13" ht="12.75" x14ac:dyDescent="0.2">
      <c r="C48" s="3" t="s">
        <v>111</v>
      </c>
      <c r="D48" s="3" t="s">
        <v>29</v>
      </c>
      <c r="E48" s="3" t="s">
        <v>29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29</v>
      </c>
      <c r="L48" s="3" t="s">
        <v>29</v>
      </c>
      <c r="M48" s="3" t="s">
        <v>29</v>
      </c>
    </row>
    <row r="49" spans="3:13" ht="12.75" x14ac:dyDescent="0.2">
      <c r="C49" s="3" t="s">
        <v>112</v>
      </c>
      <c r="D49" s="3">
        <v>36.597000000000001</v>
      </c>
      <c r="E49" s="3">
        <v>-24.298999999999999</v>
      </c>
      <c r="F49" s="3">
        <v>47.198999999999998</v>
      </c>
      <c r="G49" s="3">
        <v>69.655000000000001</v>
      </c>
      <c r="H49" s="3">
        <v>19.809999999999999</v>
      </c>
      <c r="I49" s="3">
        <v>117.83499999999999</v>
      </c>
      <c r="J49" s="3">
        <v>128.07</v>
      </c>
      <c r="K49" s="3">
        <v>242.905</v>
      </c>
      <c r="L49" s="3">
        <v>586.995</v>
      </c>
      <c r="M49" s="3">
        <v>577.32399999999996</v>
      </c>
    </row>
    <row r="50" spans="3:13" ht="12.75" x14ac:dyDescent="0.2">
      <c r="C50" s="3" t="s">
        <v>113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114</v>
      </c>
      <c r="D51" s="3">
        <v>819.61699999999996</v>
      </c>
      <c r="E51" s="3">
        <v>513.45299999999997</v>
      </c>
      <c r="F51" s="3">
        <v>829.88099999999997</v>
      </c>
      <c r="G51" s="3" t="s">
        <v>115</v>
      </c>
      <c r="H51" s="3" t="s">
        <v>116</v>
      </c>
      <c r="I51" s="3" t="s">
        <v>117</v>
      </c>
      <c r="J51" s="3" t="s">
        <v>118</v>
      </c>
      <c r="K51" s="3" t="s">
        <v>119</v>
      </c>
      <c r="L51" s="3" t="s">
        <v>120</v>
      </c>
      <c r="M51" s="3" t="s">
        <v>121</v>
      </c>
    </row>
    <row r="52" spans="3:13" ht="12.75" x14ac:dyDescent="0.2"/>
    <row r="53" spans="3:13" ht="12.75" x14ac:dyDescent="0.2">
      <c r="C53" s="3" t="s">
        <v>122</v>
      </c>
      <c r="D53" s="3" t="s">
        <v>55</v>
      </c>
      <c r="E53" s="3" t="s">
        <v>56</v>
      </c>
      <c r="F53" s="3" t="s">
        <v>57</v>
      </c>
      <c r="G53" s="3" t="s">
        <v>58</v>
      </c>
      <c r="H53" s="3" t="s">
        <v>59</v>
      </c>
      <c r="I53" s="3" t="s">
        <v>60</v>
      </c>
      <c r="J53" s="3" t="s">
        <v>61</v>
      </c>
      <c r="K53" s="3" t="s">
        <v>62</v>
      </c>
      <c r="L53" s="3" t="s">
        <v>63</v>
      </c>
      <c r="M53" s="3" t="s">
        <v>64</v>
      </c>
    </row>
    <row r="54" spans="3:13" ht="12.75" x14ac:dyDescent="0.2"/>
    <row r="55" spans="3:13" ht="12.75" x14ac:dyDescent="0.2">
      <c r="C55" s="3" t="s">
        <v>123</v>
      </c>
      <c r="D55" s="3">
        <v>79.734999999999999</v>
      </c>
      <c r="E55" s="3">
        <v>72.007999999999996</v>
      </c>
      <c r="F55" s="3">
        <v>151.95500000000001</v>
      </c>
      <c r="G55" s="3">
        <v>170.21700000000001</v>
      </c>
      <c r="H55" s="3">
        <v>156.733</v>
      </c>
      <c r="I55" s="3">
        <v>171.72300000000001</v>
      </c>
      <c r="J55" s="3">
        <v>248.41900000000001</v>
      </c>
      <c r="K55" s="3">
        <v>820.71100000000001</v>
      </c>
      <c r="L55" s="3" t="s">
        <v>26</v>
      </c>
      <c r="M55" s="3" t="s">
        <v>27</v>
      </c>
    </row>
    <row r="56" spans="3:13" ht="12.75" x14ac:dyDescent="0.2">
      <c r="C56" s="3" t="s">
        <v>124</v>
      </c>
      <c r="D56" s="3">
        <v>306.03699999999998</v>
      </c>
      <c r="E56" s="3">
        <v>355.81</v>
      </c>
      <c r="F56" s="3">
        <v>331.60899999999998</v>
      </c>
      <c r="G56" s="3">
        <v>202.72</v>
      </c>
      <c r="H56" s="3">
        <v>428.50299999999999</v>
      </c>
      <c r="I56" s="3">
        <v>877.17600000000004</v>
      </c>
      <c r="J56" s="3">
        <v>942.46199999999999</v>
      </c>
      <c r="K56" s="3">
        <v>923.14099999999996</v>
      </c>
      <c r="L56" s="3" t="s">
        <v>125</v>
      </c>
      <c r="M56" s="3" t="s">
        <v>126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B63A-D45D-444E-BA7C-A15F04B7D3E1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127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128</v>
      </c>
      <c r="D12" s="3">
        <v>470.959</v>
      </c>
      <c r="E12" s="3">
        <v>675.822</v>
      </c>
      <c r="F12" s="3">
        <v>725.16899999999998</v>
      </c>
      <c r="G12" s="3">
        <v>760.68899999999996</v>
      </c>
      <c r="H12" s="3">
        <v>591.68799999999999</v>
      </c>
      <c r="I12" s="3" t="s">
        <v>129</v>
      </c>
      <c r="J12" s="3">
        <v>902.25300000000004</v>
      </c>
      <c r="K12" s="3" t="s">
        <v>130</v>
      </c>
      <c r="L12" s="3" t="s">
        <v>131</v>
      </c>
      <c r="M12" s="3" t="s">
        <v>132</v>
      </c>
    </row>
    <row r="13" spans="3:13" x14ac:dyDescent="0.2">
      <c r="C13" s="3" t="s">
        <v>133</v>
      </c>
      <c r="D13" s="3" t="s">
        <v>134</v>
      </c>
      <c r="E13" s="3" t="s">
        <v>135</v>
      </c>
      <c r="F13" s="3" t="s">
        <v>136</v>
      </c>
      <c r="G13" s="3" t="s">
        <v>137</v>
      </c>
      <c r="H13" s="3" t="s">
        <v>138</v>
      </c>
      <c r="I13" s="3" t="s">
        <v>139</v>
      </c>
      <c r="J13" s="3" t="s">
        <v>140</v>
      </c>
      <c r="K13" s="3" t="s">
        <v>141</v>
      </c>
      <c r="L13" s="3" t="s">
        <v>142</v>
      </c>
      <c r="M13" s="3" t="s">
        <v>143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144</v>
      </c>
      <c r="D15" s="3">
        <v>-359.83199999999999</v>
      </c>
      <c r="E15" s="3">
        <v>-481.517</v>
      </c>
      <c r="F15" s="3">
        <v>-480.62299999999999</v>
      </c>
      <c r="G15" s="3">
        <v>-416.19499999999999</v>
      </c>
      <c r="H15" s="3">
        <v>-311.20499999999998</v>
      </c>
      <c r="I15" s="3">
        <v>-584.20299999999997</v>
      </c>
      <c r="J15" s="3">
        <v>-501.70400000000001</v>
      </c>
      <c r="K15" s="3">
        <v>-856.97500000000002</v>
      </c>
      <c r="L15" s="3" t="s">
        <v>145</v>
      </c>
      <c r="M15" s="3" t="s">
        <v>146</v>
      </c>
    </row>
    <row r="16" spans="3:13" x14ac:dyDescent="0.2">
      <c r="C16" s="3" t="s">
        <v>147</v>
      </c>
      <c r="D16" s="3">
        <v>111.127</v>
      </c>
      <c r="E16" s="3">
        <v>194.304</v>
      </c>
      <c r="F16" s="3">
        <v>244.54599999999999</v>
      </c>
      <c r="G16" s="3">
        <v>344.49400000000003</v>
      </c>
      <c r="H16" s="3">
        <v>280.483</v>
      </c>
      <c r="I16" s="3">
        <v>442.20299999999997</v>
      </c>
      <c r="J16" s="3">
        <v>400.54899999999998</v>
      </c>
      <c r="K16" s="3">
        <v>955.07799999999997</v>
      </c>
      <c r="L16" s="3" t="s">
        <v>148</v>
      </c>
      <c r="M16" s="3" t="s">
        <v>149</v>
      </c>
    </row>
    <row r="17" spans="3:13" x14ac:dyDescent="0.2">
      <c r="C17" s="3" t="s">
        <v>150</v>
      </c>
      <c r="D17" s="3" t="s">
        <v>151</v>
      </c>
      <c r="E17" s="3" t="s">
        <v>152</v>
      </c>
      <c r="F17" s="3" t="s">
        <v>153</v>
      </c>
      <c r="G17" s="3" t="s">
        <v>154</v>
      </c>
      <c r="H17" s="3" t="s">
        <v>155</v>
      </c>
      <c r="I17" s="3" t="s">
        <v>156</v>
      </c>
      <c r="J17" s="3" t="s">
        <v>157</v>
      </c>
      <c r="K17" s="3" t="s">
        <v>158</v>
      </c>
      <c r="L17" s="3" t="s">
        <v>159</v>
      </c>
      <c r="M17" s="3" t="s">
        <v>160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162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163</v>
      </c>
      <c r="D21" s="3">
        <v>-22.789000000000001</v>
      </c>
      <c r="E21" s="3">
        <v>-25.152999999999999</v>
      </c>
      <c r="F21" s="3">
        <v>-30.641999999999999</v>
      </c>
      <c r="G21" s="3">
        <v>-36.899000000000001</v>
      </c>
      <c r="H21" s="3">
        <v>-29.074000000000002</v>
      </c>
      <c r="I21" s="3">
        <v>-36.271999999999998</v>
      </c>
      <c r="J21" s="3">
        <v>-26.774999999999999</v>
      </c>
      <c r="K21" s="3">
        <v>-20.359000000000002</v>
      </c>
      <c r="L21" s="3">
        <v>-79.033000000000001</v>
      </c>
      <c r="M21" s="3">
        <v>-64.582999999999998</v>
      </c>
    </row>
    <row r="22" spans="3:13" x14ac:dyDescent="0.2">
      <c r="C22" s="3" t="s">
        <v>164</v>
      </c>
      <c r="D22" s="3">
        <v>-591.98500000000001</v>
      </c>
      <c r="E22" s="3">
        <v>-574.31700000000001</v>
      </c>
      <c r="F22" s="3">
        <v>-134.874</v>
      </c>
      <c r="G22" s="3">
        <v>-200.94900000000001</v>
      </c>
      <c r="H22" s="3">
        <v>-182.685</v>
      </c>
      <c r="I22" s="3">
        <v>-274.21100000000001</v>
      </c>
      <c r="J22" s="3">
        <v>-504.93900000000002</v>
      </c>
      <c r="K22" s="3">
        <v>-598.16499999999996</v>
      </c>
      <c r="L22" s="3" t="s">
        <v>165</v>
      </c>
      <c r="M22" s="3" t="s">
        <v>166</v>
      </c>
    </row>
    <row r="23" spans="3:13" x14ac:dyDescent="0.2">
      <c r="C23" s="3" t="s">
        <v>167</v>
      </c>
      <c r="D23" s="3">
        <v>-614.774</v>
      </c>
      <c r="E23" s="3">
        <v>-599.47</v>
      </c>
      <c r="F23" s="3">
        <v>-165.517</v>
      </c>
      <c r="G23" s="3">
        <v>-237.84800000000001</v>
      </c>
      <c r="H23" s="3">
        <v>-211.75899999999999</v>
      </c>
      <c r="I23" s="3">
        <v>-310.48200000000003</v>
      </c>
      <c r="J23" s="3">
        <v>-531.71299999999997</v>
      </c>
      <c r="K23" s="3">
        <v>-618.52300000000002</v>
      </c>
      <c r="L23" s="3" t="s">
        <v>168</v>
      </c>
      <c r="M23" s="3" t="s">
        <v>169</v>
      </c>
    </row>
    <row r="24" spans="3:13" x14ac:dyDescent="0.2">
      <c r="C24" s="3" t="s">
        <v>170</v>
      </c>
      <c r="D24" s="3">
        <v>-503.64699999999999</v>
      </c>
      <c r="E24" s="3">
        <v>-405.166</v>
      </c>
      <c r="F24" s="3">
        <v>79.028999999999996</v>
      </c>
      <c r="G24" s="3">
        <v>106.645</v>
      </c>
      <c r="H24" s="3">
        <v>68.724000000000004</v>
      </c>
      <c r="I24" s="3">
        <v>131.721</v>
      </c>
      <c r="J24" s="3">
        <v>-131.16399999999999</v>
      </c>
      <c r="K24" s="3">
        <v>336.55500000000001</v>
      </c>
      <c r="L24" s="3">
        <v>643.14</v>
      </c>
      <c r="M24" s="3">
        <v>274.98700000000002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171</v>
      </c>
      <c r="D26" s="3">
        <v>-14.287000000000001</v>
      </c>
      <c r="E26" s="3">
        <v>-30.102</v>
      </c>
      <c r="F26" s="3">
        <v>-27.55</v>
      </c>
      <c r="G26" s="3">
        <v>-19.192</v>
      </c>
      <c r="H26" s="3">
        <v>-11.547000000000001</v>
      </c>
      <c r="I26" s="3">
        <v>-24.466999999999999</v>
      </c>
      <c r="J26" s="3">
        <v>-43.927999999999997</v>
      </c>
      <c r="K26" s="3">
        <v>-57.259</v>
      </c>
      <c r="L26" s="3">
        <v>-76.757000000000005</v>
      </c>
      <c r="M26" s="3">
        <v>-79.206000000000003</v>
      </c>
    </row>
    <row r="27" spans="3:13" x14ac:dyDescent="0.2">
      <c r="C27" s="3" t="s">
        <v>172</v>
      </c>
      <c r="D27" s="3">
        <v>-517.93299999999999</v>
      </c>
      <c r="E27" s="3">
        <v>-435.26799999999997</v>
      </c>
      <c r="F27" s="3">
        <v>51.48</v>
      </c>
      <c r="G27" s="3">
        <v>87.453999999999994</v>
      </c>
      <c r="H27" s="3">
        <v>57.177</v>
      </c>
      <c r="I27" s="3">
        <v>107.253</v>
      </c>
      <c r="J27" s="3">
        <v>-175.09200000000001</v>
      </c>
      <c r="K27" s="3">
        <v>279.29599999999999</v>
      </c>
      <c r="L27" s="3">
        <v>566.38300000000004</v>
      </c>
      <c r="M27" s="3">
        <v>195.78100000000001</v>
      </c>
    </row>
    <row r="28" spans="3:13" x14ac:dyDescent="0.2">
      <c r="C28" t="s">
        <v>173</v>
      </c>
      <c r="D28" t="s">
        <v>3</v>
      </c>
      <c r="E28" t="s">
        <v>3</v>
      </c>
      <c r="F28">
        <v>6.4729999999999999</v>
      </c>
      <c r="G28">
        <v>-120.729</v>
      </c>
      <c r="H28">
        <v>-273.505</v>
      </c>
      <c r="I28">
        <v>-197.637</v>
      </c>
      <c r="J28">
        <v>24.43</v>
      </c>
      <c r="K28">
        <v>-27.739000000000001</v>
      </c>
      <c r="L28">
        <v>-36.417999999999999</v>
      </c>
      <c r="M28">
        <v>12.321</v>
      </c>
    </row>
    <row r="29" spans="3:13" x14ac:dyDescent="0.2">
      <c r="C29" s="3" t="s">
        <v>174</v>
      </c>
      <c r="D29" s="3">
        <v>123.038</v>
      </c>
      <c r="E29" s="3">
        <v>55.189</v>
      </c>
      <c r="F29" s="3">
        <v>-9.0519999999999996</v>
      </c>
      <c r="G29" s="3">
        <v>-37.119999999999997</v>
      </c>
      <c r="H29" s="3">
        <v>-6.6769999999999996</v>
      </c>
      <c r="I29" s="3">
        <v>-83.966999999999999</v>
      </c>
      <c r="J29" s="3">
        <v>-32.631999999999998</v>
      </c>
      <c r="K29" s="3">
        <v>-108.41</v>
      </c>
      <c r="L29" s="3">
        <v>-181.20699999999999</v>
      </c>
      <c r="M29" s="3">
        <v>-237.75399999999999</v>
      </c>
    </row>
    <row r="30" spans="3:13" x14ac:dyDescent="0.2">
      <c r="C30" s="3" t="s">
        <v>175</v>
      </c>
      <c r="D30" s="3">
        <v>-394.89499999999998</v>
      </c>
      <c r="E30" s="3">
        <v>-380.07900000000001</v>
      </c>
      <c r="F30" s="3">
        <v>48.9</v>
      </c>
      <c r="G30" s="3">
        <v>-70.394999999999996</v>
      </c>
      <c r="H30" s="3">
        <v>-223.005</v>
      </c>
      <c r="I30" s="3">
        <v>-174.35</v>
      </c>
      <c r="J30" s="3">
        <v>-183.29499999999999</v>
      </c>
      <c r="K30" s="3">
        <v>143.14699999999999</v>
      </c>
      <c r="L30" s="3">
        <v>348.75700000000001</v>
      </c>
      <c r="M30" s="3">
        <v>-29.652000000000001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176</v>
      </c>
      <c r="D32" s="3">
        <v>41.707000000000001</v>
      </c>
      <c r="E32" s="3">
        <v>63.173000000000002</v>
      </c>
      <c r="F32" s="3">
        <v>-23.611000000000001</v>
      </c>
      <c r="G32" s="3">
        <v>-19.201000000000001</v>
      </c>
      <c r="H32" s="3">
        <v>-17.158999999999999</v>
      </c>
      <c r="I32" s="3">
        <v>-23.375</v>
      </c>
      <c r="J32" s="3">
        <v>-29.291</v>
      </c>
      <c r="K32" s="3">
        <v>-50.133000000000003</v>
      </c>
      <c r="L32" s="3">
        <v>-76.251000000000005</v>
      </c>
      <c r="M32" s="3">
        <v>-47.93</v>
      </c>
    </row>
    <row r="33" spans="3:13" x14ac:dyDescent="0.2">
      <c r="C33" s="3" t="s">
        <v>177</v>
      </c>
      <c r="D33" s="3">
        <v>-353.18799999999999</v>
      </c>
      <c r="E33" s="3">
        <v>-316.90600000000001</v>
      </c>
      <c r="F33" s="3">
        <v>25.29</v>
      </c>
      <c r="G33" s="3">
        <v>-89.596000000000004</v>
      </c>
      <c r="H33" s="3">
        <v>-240.16499999999999</v>
      </c>
      <c r="I33" s="3">
        <v>-197.726</v>
      </c>
      <c r="J33" s="3">
        <v>-212.58600000000001</v>
      </c>
      <c r="K33" s="3">
        <v>93.013999999999996</v>
      </c>
      <c r="L33" s="3">
        <v>272.50599999999997</v>
      </c>
      <c r="M33" s="3">
        <v>-77.581000000000003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178</v>
      </c>
      <c r="D35" s="3">
        <v>0</v>
      </c>
      <c r="E35" s="3">
        <v>0</v>
      </c>
      <c r="F35" s="3">
        <v>-6.4729999999999999</v>
      </c>
      <c r="G35" s="3">
        <v>120.729</v>
      </c>
      <c r="H35" s="3">
        <v>273.505</v>
      </c>
      <c r="I35" s="3">
        <v>197.637</v>
      </c>
      <c r="J35" s="3">
        <v>-24.43</v>
      </c>
      <c r="K35" s="3">
        <v>27.739000000000001</v>
      </c>
      <c r="L35" s="3">
        <v>36.417999999999999</v>
      </c>
      <c r="M35" s="3">
        <v>-12.321</v>
      </c>
    </row>
    <row r="36" spans="3:13" x14ac:dyDescent="0.2">
      <c r="C36" t="s">
        <v>179</v>
      </c>
      <c r="D36">
        <v>-353.18799999999999</v>
      </c>
      <c r="E36">
        <v>-316.90600000000001</v>
      </c>
      <c r="F36">
        <v>18.817</v>
      </c>
      <c r="G36">
        <v>31.132999999999999</v>
      </c>
      <c r="H36">
        <v>33.341000000000001</v>
      </c>
      <c r="I36">
        <v>-8.8999999999999996E-2</v>
      </c>
      <c r="J36">
        <v>-237.01599999999999</v>
      </c>
      <c r="K36">
        <v>120.753</v>
      </c>
      <c r="L36">
        <v>308.92500000000001</v>
      </c>
      <c r="M36">
        <v>-89.902000000000001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180</v>
      </c>
      <c r="D38" s="3">
        <v>-8.56</v>
      </c>
      <c r="E38" s="3">
        <v>-7.67</v>
      </c>
      <c r="F38" s="3">
        <v>0.46</v>
      </c>
      <c r="G38" s="3">
        <v>0.39</v>
      </c>
      <c r="H38" s="3">
        <v>0.34</v>
      </c>
      <c r="I38" s="3">
        <v>-8.1999999999999998E-4</v>
      </c>
      <c r="J38" s="3">
        <v>-2.16</v>
      </c>
      <c r="K38" s="3">
        <v>0.88</v>
      </c>
      <c r="L38" s="3">
        <v>1.29</v>
      </c>
      <c r="M38" s="3">
        <v>-0.36</v>
      </c>
    </row>
    <row r="39" spans="3:13" x14ac:dyDescent="0.2">
      <c r="C39" s="3" t="s">
        <v>181</v>
      </c>
      <c r="D39" s="3">
        <v>-8.61</v>
      </c>
      <c r="E39" s="3">
        <v>-7.67</v>
      </c>
      <c r="F39" s="3">
        <v>0.44</v>
      </c>
      <c r="G39" s="3">
        <v>0.39</v>
      </c>
      <c r="H39" s="3">
        <v>0.34</v>
      </c>
      <c r="I39" s="3">
        <v>-8.1999999999999998E-4</v>
      </c>
      <c r="J39" s="3">
        <v>-2.16</v>
      </c>
      <c r="K39" s="3">
        <v>0.88</v>
      </c>
      <c r="L39" s="3">
        <v>1.28</v>
      </c>
      <c r="M39" s="3">
        <v>-0.37</v>
      </c>
    </row>
    <row r="40" spans="3:13" x14ac:dyDescent="0.2">
      <c r="C40" s="3" t="s">
        <v>182</v>
      </c>
      <c r="D40" s="3">
        <v>41.255000000000003</v>
      </c>
      <c r="E40" s="3">
        <v>41.314</v>
      </c>
      <c r="F40" s="3">
        <v>41.314</v>
      </c>
      <c r="G40" s="3">
        <v>80.629000000000005</v>
      </c>
      <c r="H40" s="3">
        <v>98.52</v>
      </c>
      <c r="I40" s="3">
        <v>107.741</v>
      </c>
      <c r="J40" s="3">
        <v>109.822</v>
      </c>
      <c r="K40" s="3">
        <v>137.04300000000001</v>
      </c>
      <c r="L40" s="3">
        <v>240.095</v>
      </c>
      <c r="M40" s="3">
        <v>247.84100000000001</v>
      </c>
    </row>
    <row r="41" spans="3:13" x14ac:dyDescent="0.2">
      <c r="C41" t="s">
        <v>183</v>
      </c>
      <c r="D41">
        <v>41.255000000000003</v>
      </c>
      <c r="E41">
        <v>41.314</v>
      </c>
      <c r="F41">
        <v>41.316000000000003</v>
      </c>
      <c r="G41">
        <v>81.182000000000002</v>
      </c>
      <c r="H41">
        <v>99.117999999999995</v>
      </c>
      <c r="I41">
        <v>107.741</v>
      </c>
      <c r="J41">
        <v>109.822</v>
      </c>
      <c r="K41">
        <v>137.04300000000001</v>
      </c>
      <c r="L41">
        <v>242.01599999999999</v>
      </c>
      <c r="M41">
        <v>247.84100000000001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184</v>
      </c>
      <c r="D43" s="3">
        <v>79.763000000000005</v>
      </c>
      <c r="E43" s="3">
        <v>167.58199999999999</v>
      </c>
      <c r="F43" s="3">
        <v>211.571</v>
      </c>
      <c r="G43" s="3">
        <v>288.18700000000001</v>
      </c>
      <c r="H43" s="3">
        <v>216.55199999999999</v>
      </c>
      <c r="I43" s="3">
        <v>362.9</v>
      </c>
      <c r="J43" s="3">
        <v>328.38600000000002</v>
      </c>
      <c r="K43" s="3">
        <v>891.83900000000006</v>
      </c>
      <c r="L43" s="3" t="s">
        <v>185</v>
      </c>
      <c r="M43" s="3" t="s">
        <v>186</v>
      </c>
    </row>
    <row r="44" spans="3:13" x14ac:dyDescent="0.2">
      <c r="C44" s="3" t="s">
        <v>187</v>
      </c>
      <c r="D44" s="3">
        <v>-414.36399999999998</v>
      </c>
      <c r="E44" s="3">
        <v>-219.32599999999999</v>
      </c>
      <c r="F44" s="3">
        <v>94.415000000000006</v>
      </c>
      <c r="G44" s="3">
        <v>171.85499999999999</v>
      </c>
      <c r="H44" s="3">
        <v>104.1</v>
      </c>
      <c r="I44" s="3">
        <v>130.72300000000001</v>
      </c>
      <c r="J44" s="3">
        <v>-29.8</v>
      </c>
      <c r="K44" s="3">
        <v>490.13600000000002</v>
      </c>
      <c r="L44" s="3">
        <v>614.05600000000004</v>
      </c>
      <c r="M44" s="3">
        <v>315.60599999999999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188</v>
      </c>
      <c r="D46" s="3">
        <v>470.959</v>
      </c>
      <c r="E46" s="3">
        <v>675.822</v>
      </c>
      <c r="F46" s="3">
        <v>725.16899999999998</v>
      </c>
      <c r="G46" s="3">
        <v>760.68899999999996</v>
      </c>
      <c r="H46" s="3">
        <v>591.68799999999999</v>
      </c>
      <c r="I46" s="3" t="s">
        <v>129</v>
      </c>
      <c r="J46" s="3">
        <v>902.25300000000004</v>
      </c>
      <c r="K46" s="3" t="s">
        <v>130</v>
      </c>
      <c r="L46" s="3" t="s">
        <v>131</v>
      </c>
      <c r="M46" s="3" t="s">
        <v>132</v>
      </c>
    </row>
    <row r="47" spans="3:13" x14ac:dyDescent="0.2">
      <c r="C47" s="3" t="s">
        <v>189</v>
      </c>
      <c r="D47" s="3">
        <v>-559.41300000000001</v>
      </c>
      <c r="E47" s="3">
        <v>-364.85599999999999</v>
      </c>
      <c r="F47" s="3">
        <v>76.241</v>
      </c>
      <c r="G47" s="3">
        <v>139.327</v>
      </c>
      <c r="H47" s="3">
        <v>86.334000000000003</v>
      </c>
      <c r="I47" s="3">
        <v>130.72300000000001</v>
      </c>
      <c r="J47" s="3">
        <v>-35.710999999999999</v>
      </c>
      <c r="K47" s="3">
        <v>429.69600000000003</v>
      </c>
      <c r="L47" s="3">
        <v>614.05600000000004</v>
      </c>
      <c r="M47" s="3">
        <v>315.60599999999999</v>
      </c>
    </row>
    <row r="48" spans="3:13" x14ac:dyDescent="0.2">
      <c r="C48" s="3" t="s">
        <v>190</v>
      </c>
      <c r="D48" s="3">
        <v>-414.36399999999998</v>
      </c>
      <c r="E48" s="3">
        <v>-219.32599999999999</v>
      </c>
      <c r="F48" s="3">
        <v>94.415000000000006</v>
      </c>
      <c r="G48" s="3">
        <v>171.85499999999999</v>
      </c>
      <c r="H48" s="3">
        <v>104.1</v>
      </c>
      <c r="I48" s="3">
        <v>130.72300000000001</v>
      </c>
      <c r="J48" s="3">
        <v>-29.8</v>
      </c>
      <c r="K48" s="3">
        <v>490.13600000000002</v>
      </c>
      <c r="L48" s="3">
        <v>614.05600000000004</v>
      </c>
      <c r="M48" s="3">
        <v>315.60599999999999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2F3C-61CA-4729-84AB-ABAB5B360C59}">
  <dimension ref="C2:M56"/>
  <sheetViews>
    <sheetView workbookViewId="0">
      <selection sqref="A1:Q1048576"/>
    </sheetView>
  </sheetViews>
  <sheetFormatPr defaultRowHeight="12.75" x14ac:dyDescent="0.2"/>
  <cols>
    <col min="1" max="2" width="2" customWidth="1"/>
    <col min="3" max="3" width="25" customWidth="1"/>
    <col min="15" max="17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191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177</v>
      </c>
      <c r="D12" s="3">
        <v>-353.18799999999999</v>
      </c>
      <c r="E12" s="3">
        <v>-316.90600000000001</v>
      </c>
      <c r="F12" s="3">
        <v>25.29</v>
      </c>
      <c r="G12" s="3">
        <v>-89.596000000000004</v>
      </c>
      <c r="H12" s="3">
        <v>-240.16499999999999</v>
      </c>
      <c r="I12" s="3">
        <v>-197.726</v>
      </c>
      <c r="J12" s="3">
        <v>-212.58600000000001</v>
      </c>
      <c r="K12" s="3">
        <v>93.013999999999996</v>
      </c>
      <c r="L12" s="3">
        <v>272.50599999999997</v>
      </c>
      <c r="M12" s="3">
        <v>-77.581000000000003</v>
      </c>
    </row>
    <row r="13" spans="3:13" x14ac:dyDescent="0.2">
      <c r="C13" s="3" t="s">
        <v>192</v>
      </c>
      <c r="D13" s="3">
        <v>494.12700000000001</v>
      </c>
      <c r="E13" s="3">
        <v>386.90800000000002</v>
      </c>
      <c r="F13" s="3">
        <v>117.15600000000001</v>
      </c>
      <c r="G13" s="3">
        <v>116.331</v>
      </c>
      <c r="H13" s="3">
        <v>112.452</v>
      </c>
      <c r="I13" s="3">
        <v>232.178</v>
      </c>
      <c r="J13" s="3">
        <v>364.27199999999999</v>
      </c>
      <c r="K13" s="3">
        <v>416.71800000000002</v>
      </c>
      <c r="L13" s="3" t="s">
        <v>193</v>
      </c>
      <c r="M13" s="3" t="s">
        <v>194</v>
      </c>
    </row>
    <row r="14" spans="3:13" x14ac:dyDescent="0.2">
      <c r="C14" s="3" t="s">
        <v>195</v>
      </c>
      <c r="D14" s="3">
        <v>1.704</v>
      </c>
      <c r="E14" s="3">
        <v>4.9189999999999996</v>
      </c>
      <c r="F14" s="3">
        <v>5.9660000000000002</v>
      </c>
      <c r="G14" s="3">
        <v>6.0720000000000001</v>
      </c>
      <c r="H14" s="3">
        <v>12.9</v>
      </c>
      <c r="I14" s="3">
        <v>9.6929999999999996</v>
      </c>
      <c r="J14" s="3">
        <v>3.6709999999999998</v>
      </c>
      <c r="K14" s="3">
        <v>3.8170000000000002</v>
      </c>
      <c r="L14" s="3">
        <v>20.106000000000002</v>
      </c>
      <c r="M14" s="3">
        <v>2.7080000000000002</v>
      </c>
    </row>
    <row r="15" spans="3:13" x14ac:dyDescent="0.2">
      <c r="C15" s="3" t="s">
        <v>196</v>
      </c>
      <c r="D15" s="3">
        <v>4.8490000000000002</v>
      </c>
      <c r="E15" s="3">
        <v>5.4550000000000001</v>
      </c>
      <c r="F15" s="3">
        <v>5.883</v>
      </c>
      <c r="G15" s="3">
        <v>11.951000000000001</v>
      </c>
      <c r="H15" s="3">
        <v>29.088000000000001</v>
      </c>
      <c r="I15" s="3">
        <v>34.03</v>
      </c>
      <c r="J15" s="3">
        <v>27.323</v>
      </c>
      <c r="K15" s="3">
        <v>23.920999999999999</v>
      </c>
      <c r="L15" s="3">
        <v>82.194000000000003</v>
      </c>
      <c r="M15" s="3">
        <v>88.819000000000003</v>
      </c>
    </row>
    <row r="16" spans="3:13" x14ac:dyDescent="0.2">
      <c r="C16" s="3" t="s">
        <v>197</v>
      </c>
      <c r="D16" s="3">
        <v>-26.239000000000001</v>
      </c>
      <c r="E16" s="3">
        <v>16.574000000000002</v>
      </c>
      <c r="F16" s="3">
        <v>16.510999999999999</v>
      </c>
      <c r="G16" s="3">
        <v>-3.6619999999999999</v>
      </c>
      <c r="H16" s="3">
        <v>-29.942</v>
      </c>
      <c r="I16" s="3">
        <v>-6.4560000000000004</v>
      </c>
      <c r="J16" s="3">
        <v>27.515999999999998</v>
      </c>
      <c r="K16" s="3">
        <v>5.2169999999999996</v>
      </c>
      <c r="L16" s="3">
        <v>-5.4370000000000003</v>
      </c>
      <c r="M16" s="3">
        <v>-18.414000000000001</v>
      </c>
    </row>
    <row r="17" spans="3:13" x14ac:dyDescent="0.2">
      <c r="C17" s="3" t="s">
        <v>198</v>
      </c>
      <c r="D17" s="3">
        <v>12.225</v>
      </c>
      <c r="E17" s="3">
        <v>-10.065</v>
      </c>
      <c r="F17" s="3">
        <v>6.8330000000000002</v>
      </c>
      <c r="G17" s="3">
        <v>-24.425000000000001</v>
      </c>
      <c r="H17" s="3">
        <v>-62.311</v>
      </c>
      <c r="I17" s="3">
        <v>-23.475999999999999</v>
      </c>
      <c r="J17" s="3">
        <v>-18.454999999999998</v>
      </c>
      <c r="K17" s="3">
        <v>57.386000000000003</v>
      </c>
      <c r="L17" s="3">
        <v>80.551000000000002</v>
      </c>
      <c r="M17" s="3">
        <v>-77.852000000000004</v>
      </c>
    </row>
    <row r="18" spans="3:13" x14ac:dyDescent="0.2">
      <c r="C18" s="3" t="s">
        <v>199</v>
      </c>
      <c r="D18" s="3">
        <v>-2.52</v>
      </c>
      <c r="E18" s="3">
        <v>12.791</v>
      </c>
      <c r="F18" s="3">
        <v>3.3559999999999999</v>
      </c>
      <c r="G18" s="3">
        <v>-13.913</v>
      </c>
      <c r="H18" s="3">
        <v>-21.568000000000001</v>
      </c>
      <c r="I18" s="3">
        <v>7.2590000000000003</v>
      </c>
      <c r="J18" s="3">
        <v>-2.996</v>
      </c>
      <c r="K18" s="3">
        <v>-12.724</v>
      </c>
      <c r="L18" s="3">
        <v>5.3109999999999999</v>
      </c>
      <c r="M18" s="3">
        <v>-13.404</v>
      </c>
    </row>
    <row r="19" spans="3:13" x14ac:dyDescent="0.2">
      <c r="C19" t="s">
        <v>200</v>
      </c>
      <c r="D19">
        <v>-84.39</v>
      </c>
      <c r="E19">
        <v>47.905999999999999</v>
      </c>
      <c r="F19">
        <v>23.382000000000001</v>
      </c>
      <c r="G19">
        <v>203.89599999999999</v>
      </c>
      <c r="H19">
        <v>480.423</v>
      </c>
      <c r="I19">
        <v>286.99900000000002</v>
      </c>
      <c r="J19">
        <v>203.25</v>
      </c>
      <c r="K19">
        <v>365.56599999999997</v>
      </c>
      <c r="L19">
        <v>-24.405000000000001</v>
      </c>
      <c r="M19">
        <v>157.6</v>
      </c>
    </row>
    <row r="20" spans="3:13" x14ac:dyDescent="0.2">
      <c r="C20" s="3" t="s">
        <v>201</v>
      </c>
      <c r="D20" s="3">
        <v>46.567</v>
      </c>
      <c r="E20" s="3">
        <v>147.58199999999999</v>
      </c>
      <c r="F20" s="3">
        <v>204.37700000000001</v>
      </c>
      <c r="G20" s="3">
        <v>206.65600000000001</v>
      </c>
      <c r="H20" s="3">
        <v>280.875</v>
      </c>
      <c r="I20" s="3">
        <v>342.50099999999998</v>
      </c>
      <c r="J20" s="3">
        <v>391.995</v>
      </c>
      <c r="K20" s="3">
        <v>952.91499999999996</v>
      </c>
      <c r="L20" s="3" t="s">
        <v>202</v>
      </c>
      <c r="M20" s="3" t="s">
        <v>203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204</v>
      </c>
      <c r="D22" s="3">
        <v>-226.87799999999999</v>
      </c>
      <c r="E22" s="3">
        <v>-135.626</v>
      </c>
      <c r="F22" s="3">
        <v>-128.547</v>
      </c>
      <c r="G22" s="3">
        <v>-310.75700000000001</v>
      </c>
      <c r="H22" s="3">
        <v>-517.98400000000004</v>
      </c>
      <c r="I22" s="3">
        <v>-548.99900000000002</v>
      </c>
      <c r="J22" s="3">
        <v>-270.32499999999999</v>
      </c>
      <c r="K22" s="3">
        <v>-300.16399999999999</v>
      </c>
      <c r="L22" s="3">
        <v>-653.88800000000003</v>
      </c>
      <c r="M22" s="3">
        <v>-701.75199999999995</v>
      </c>
    </row>
    <row r="23" spans="3:13" x14ac:dyDescent="0.2">
      <c r="C23" s="3" t="s">
        <v>205</v>
      </c>
      <c r="D23" s="3" t="s">
        <v>3</v>
      </c>
      <c r="E23" s="3" t="s">
        <v>3</v>
      </c>
      <c r="F23" s="3">
        <v>119.491</v>
      </c>
      <c r="G23" s="3">
        <v>13.47</v>
      </c>
      <c r="H23" s="3">
        <v>-57.747</v>
      </c>
      <c r="I23" s="3" t="s">
        <v>3</v>
      </c>
      <c r="J23" s="3">
        <v>-0.58799999999999997</v>
      </c>
      <c r="K23" s="3">
        <v>111.464</v>
      </c>
      <c r="L23" s="3">
        <v>34.142000000000003</v>
      </c>
      <c r="M23" s="3" t="s">
        <v>3</v>
      </c>
    </row>
    <row r="24" spans="3:13" x14ac:dyDescent="0.2">
      <c r="C24" s="3" t="s">
        <v>206</v>
      </c>
      <c r="D24" s="3">
        <v>69.058000000000007</v>
      </c>
      <c r="E24" s="3">
        <v>4.9020000000000001</v>
      </c>
      <c r="F24" s="3">
        <v>-1.081</v>
      </c>
      <c r="G24" s="3">
        <v>55.341999999999999</v>
      </c>
      <c r="H24" s="3">
        <v>-26.122</v>
      </c>
      <c r="I24" s="3">
        <v>-69.772000000000006</v>
      </c>
      <c r="J24" s="3">
        <v>-55.691000000000003</v>
      </c>
      <c r="K24" s="3">
        <v>-15.015000000000001</v>
      </c>
      <c r="L24" s="3">
        <v>-27.314</v>
      </c>
      <c r="M24" s="3">
        <v>-4.1970000000000001</v>
      </c>
    </row>
    <row r="25" spans="3:13" x14ac:dyDescent="0.2">
      <c r="C25" s="3" t="s">
        <v>207</v>
      </c>
      <c r="D25" s="3">
        <v>-157.82</v>
      </c>
      <c r="E25" s="3">
        <v>-130.72399999999999</v>
      </c>
      <c r="F25" s="3">
        <v>-10.137</v>
      </c>
      <c r="G25" s="3">
        <v>-241.94499999999999</v>
      </c>
      <c r="H25" s="3">
        <v>-601.85199999999998</v>
      </c>
      <c r="I25" s="3">
        <v>-618.77099999999996</v>
      </c>
      <c r="J25" s="3">
        <v>-326.60399999999998</v>
      </c>
      <c r="K25" s="3">
        <v>-203.714</v>
      </c>
      <c r="L25" s="3">
        <v>-647.05999999999995</v>
      </c>
      <c r="M25" s="3">
        <v>-705.95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208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>
        <v>-164.262</v>
      </c>
      <c r="M27" s="3">
        <v>-225.56800000000001</v>
      </c>
    </row>
    <row r="28" spans="3:13" x14ac:dyDescent="0.2">
      <c r="C28" t="s">
        <v>209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210</v>
      </c>
      <c r="D29" s="3">
        <v>106.236</v>
      </c>
      <c r="E29" s="3">
        <v>2.3570000000000002</v>
      </c>
      <c r="F29" s="3" t="s">
        <v>3</v>
      </c>
      <c r="G29" s="3">
        <v>13.428000000000001</v>
      </c>
      <c r="H29" s="3">
        <v>528.02</v>
      </c>
      <c r="I29" s="3">
        <v>737.08900000000006</v>
      </c>
      <c r="J29" s="3">
        <v>103.879</v>
      </c>
      <c r="K29" s="3">
        <v>152.69</v>
      </c>
      <c r="L29" s="3" t="s">
        <v>211</v>
      </c>
      <c r="M29" s="3">
        <v>67.697999999999993</v>
      </c>
    </row>
    <row r="30" spans="3:13" x14ac:dyDescent="0.2">
      <c r="C30" s="3" t="s">
        <v>212</v>
      </c>
      <c r="D30" s="3">
        <v>-1.992</v>
      </c>
      <c r="E30" s="3">
        <v>-3.4580000000000002</v>
      </c>
      <c r="F30" s="3">
        <v>-87.173000000000002</v>
      </c>
      <c r="G30" s="3">
        <v>-160.63300000000001</v>
      </c>
      <c r="H30" s="3">
        <v>-326.86900000000003</v>
      </c>
      <c r="I30" s="3">
        <v>-411.13600000000002</v>
      </c>
      <c r="J30" s="3">
        <v>-28.864000000000001</v>
      </c>
      <c r="K30" s="3">
        <v>-296.09199999999998</v>
      </c>
      <c r="L30" s="3" t="s">
        <v>213</v>
      </c>
      <c r="M30" s="3">
        <v>-91.933000000000007</v>
      </c>
    </row>
    <row r="31" spans="3:13" x14ac:dyDescent="0.2">
      <c r="C31" s="3" t="s">
        <v>214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-169.19399999999999</v>
      </c>
      <c r="M31" s="3">
        <v>-133.63499999999999</v>
      </c>
    </row>
    <row r="32" spans="3:13" x14ac:dyDescent="0.2">
      <c r="C32" s="3" t="s">
        <v>215</v>
      </c>
      <c r="D32" s="3">
        <v>-28.134</v>
      </c>
      <c r="E32" s="3">
        <v>-30.359000000000002</v>
      </c>
      <c r="F32" s="3">
        <v>-40.119</v>
      </c>
      <c r="G32" s="3">
        <v>203.602</v>
      </c>
      <c r="H32" s="3">
        <v>115.336</v>
      </c>
      <c r="I32" s="3">
        <v>-46.86</v>
      </c>
      <c r="J32" s="3">
        <v>-55.377000000000002</v>
      </c>
      <c r="K32" s="3">
        <v>53.442</v>
      </c>
      <c r="L32" s="3">
        <v>38.820999999999998</v>
      </c>
      <c r="M32" s="3">
        <v>-137.83199999999999</v>
      </c>
    </row>
    <row r="33" spans="3:13" x14ac:dyDescent="0.2">
      <c r="C33" s="3" t="s">
        <v>216</v>
      </c>
      <c r="D33" s="3">
        <v>76.11</v>
      </c>
      <c r="E33" s="3">
        <v>-31.46</v>
      </c>
      <c r="F33" s="3">
        <v>-127.292</v>
      </c>
      <c r="G33" s="3">
        <v>56.396999999999998</v>
      </c>
      <c r="H33" s="3">
        <v>316.48599999999999</v>
      </c>
      <c r="I33" s="3">
        <v>279.09300000000002</v>
      </c>
      <c r="J33" s="3">
        <v>19.638000000000002</v>
      </c>
      <c r="K33" s="3">
        <v>-89.96</v>
      </c>
      <c r="L33" s="3">
        <v>-532.74599999999998</v>
      </c>
      <c r="M33" s="3">
        <v>-521.27099999999996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217</v>
      </c>
      <c r="D35" s="3">
        <v>105.556</v>
      </c>
      <c r="E35" s="3">
        <v>77.896000000000001</v>
      </c>
      <c r="F35" s="3">
        <v>72.007999999999996</v>
      </c>
      <c r="G35" s="3">
        <v>151.95500000000001</v>
      </c>
      <c r="H35" s="3">
        <v>166.904</v>
      </c>
      <c r="I35" s="3">
        <v>154.26</v>
      </c>
      <c r="J35" s="3">
        <v>169.28800000000001</v>
      </c>
      <c r="K35" s="3">
        <v>246.56899999999999</v>
      </c>
      <c r="L35" s="3">
        <v>909.399</v>
      </c>
      <c r="M35" s="3" t="s">
        <v>26</v>
      </c>
    </row>
    <row r="36" spans="3:13" x14ac:dyDescent="0.2">
      <c r="C36" t="s">
        <v>218</v>
      </c>
      <c r="D36">
        <v>0.53500000000000003</v>
      </c>
      <c r="E36">
        <v>1.6950000000000001</v>
      </c>
      <c r="F36">
        <v>-1.2649999999999999</v>
      </c>
      <c r="G36">
        <v>-1.268</v>
      </c>
      <c r="H36">
        <v>4.5309999999999997</v>
      </c>
      <c r="I36">
        <v>-1.0209999999999999</v>
      </c>
      <c r="J36">
        <v>0.499</v>
      </c>
      <c r="K36">
        <v>8.5250000000000004</v>
      </c>
      <c r="L36">
        <v>-40.212000000000003</v>
      </c>
      <c r="M36">
        <v>-95.724000000000004</v>
      </c>
    </row>
    <row r="37" spans="3:13" x14ac:dyDescent="0.2">
      <c r="C37" s="3" t="s">
        <v>219</v>
      </c>
      <c r="D37" s="3">
        <v>-28.195</v>
      </c>
      <c r="E37" s="3">
        <v>-7.5839999999999996</v>
      </c>
      <c r="F37" s="3">
        <v>81.212999999999994</v>
      </c>
      <c r="G37" s="3">
        <v>16.216999999999999</v>
      </c>
      <c r="H37" s="3">
        <v>-17.175999999999998</v>
      </c>
      <c r="I37" s="3">
        <v>16.048999999999999</v>
      </c>
      <c r="J37" s="3">
        <v>76.783000000000001</v>
      </c>
      <c r="K37" s="3">
        <v>654.30399999999997</v>
      </c>
      <c r="L37" s="3">
        <v>276.73099999999999</v>
      </c>
      <c r="M37" s="3">
        <v>237.54900000000001</v>
      </c>
    </row>
    <row r="38" spans="3:13" x14ac:dyDescent="0.2">
      <c r="C38" s="3" t="s">
        <v>220</v>
      </c>
      <c r="D38" s="3">
        <v>77.896000000000001</v>
      </c>
      <c r="E38" s="3">
        <v>72.007999999999996</v>
      </c>
      <c r="F38" s="3">
        <v>151.95500000000001</v>
      </c>
      <c r="G38" s="3">
        <v>166.904</v>
      </c>
      <c r="H38" s="3">
        <v>154.26</v>
      </c>
      <c r="I38" s="3">
        <v>169.28800000000001</v>
      </c>
      <c r="J38" s="3">
        <v>246.56899999999999</v>
      </c>
      <c r="K38" s="3">
        <v>909.399</v>
      </c>
      <c r="L38" s="3" t="s">
        <v>26</v>
      </c>
      <c r="M38" s="3" t="s">
        <v>27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221</v>
      </c>
      <c r="D40" s="3">
        <v>-180.31</v>
      </c>
      <c r="E40" s="3">
        <v>11.956</v>
      </c>
      <c r="F40" s="3">
        <v>75.83</v>
      </c>
      <c r="G40" s="3">
        <v>-104.101</v>
      </c>
      <c r="H40" s="3">
        <v>-237.10900000000001</v>
      </c>
      <c r="I40" s="3">
        <v>-206.49799999999999</v>
      </c>
      <c r="J40" s="3">
        <v>121.67</v>
      </c>
      <c r="K40" s="3">
        <v>652.75099999999998</v>
      </c>
      <c r="L40" s="3">
        <v>808.28800000000001</v>
      </c>
      <c r="M40" s="3">
        <v>681.98500000000001</v>
      </c>
    </row>
    <row r="41" spans="3:13" x14ac:dyDescent="0.2">
      <c r="C41" t="s">
        <v>222</v>
      </c>
      <c r="D41">
        <v>9.6240000000000006</v>
      </c>
      <c r="E41">
        <v>15.635999999999999</v>
      </c>
      <c r="F41">
        <v>22.742000000000001</v>
      </c>
      <c r="G41">
        <v>15.351000000000001</v>
      </c>
      <c r="H41">
        <v>14.013</v>
      </c>
      <c r="I41">
        <v>33.351999999999997</v>
      </c>
      <c r="J41">
        <v>42.893000000000001</v>
      </c>
      <c r="K41">
        <v>42.881</v>
      </c>
      <c r="L41" t="s">
        <v>3</v>
      </c>
      <c r="M41" t="s">
        <v>3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D177-FFA8-4F7C-B57D-7D69B9DDC44B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223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224</v>
      </c>
      <c r="D12" s="3">
        <v>4.8</v>
      </c>
      <c r="E12" s="3">
        <v>4.25</v>
      </c>
      <c r="F12" s="3">
        <v>7.63</v>
      </c>
      <c r="G12" s="3">
        <v>20.059999999999999</v>
      </c>
      <c r="H12" s="3">
        <v>25.63</v>
      </c>
      <c r="I12" s="3">
        <v>22.34</v>
      </c>
      <c r="J12" s="3">
        <v>24.53</v>
      </c>
      <c r="K12" s="3">
        <v>29.62</v>
      </c>
      <c r="L12" s="3">
        <v>27.73</v>
      </c>
      <c r="M12" s="3">
        <v>28.98</v>
      </c>
    </row>
    <row r="13" spans="3:13" x14ac:dyDescent="0.2">
      <c r="C13" s="3" t="s">
        <v>225</v>
      </c>
      <c r="D13" s="3">
        <v>197.999</v>
      </c>
      <c r="E13" s="3">
        <v>175.58600000000001</v>
      </c>
      <c r="F13" s="3">
        <v>450.322</v>
      </c>
      <c r="G13" s="3" t="s">
        <v>226</v>
      </c>
      <c r="H13" s="3" t="s">
        <v>227</v>
      </c>
      <c r="I13" s="3" t="s">
        <v>228</v>
      </c>
      <c r="J13" s="3" t="s">
        <v>229</v>
      </c>
      <c r="K13" s="3" t="s">
        <v>230</v>
      </c>
      <c r="L13" s="3" t="s">
        <v>231</v>
      </c>
      <c r="M13" s="3" t="s">
        <v>232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233</v>
      </c>
      <c r="D15" s="3">
        <v>416.27600000000001</v>
      </c>
      <c r="E15" s="3">
        <v>496.63499999999999</v>
      </c>
      <c r="F15" s="3">
        <v>746.34100000000001</v>
      </c>
      <c r="G15" s="3" t="s">
        <v>234</v>
      </c>
      <c r="H15" s="3" t="s">
        <v>235</v>
      </c>
      <c r="I15" s="3" t="s">
        <v>236</v>
      </c>
      <c r="J15" s="3" t="s">
        <v>237</v>
      </c>
      <c r="K15" s="3" t="s">
        <v>238</v>
      </c>
      <c r="L15" s="3" t="s">
        <v>239</v>
      </c>
      <c r="M15" s="3" t="s">
        <v>240</v>
      </c>
    </row>
    <row r="16" spans="3:13" x14ac:dyDescent="0.2">
      <c r="C16" s="3" t="s">
        <v>241</v>
      </c>
      <c r="D16" s="3">
        <v>416.27600000000001</v>
      </c>
      <c r="E16" s="3">
        <v>496.63499999999999</v>
      </c>
      <c r="F16" s="3">
        <v>746.34100000000001</v>
      </c>
      <c r="G16" s="3" t="s">
        <v>234</v>
      </c>
      <c r="H16" s="3" t="s">
        <v>235</v>
      </c>
      <c r="I16" s="3" t="s">
        <v>236</v>
      </c>
      <c r="J16" s="3" t="s">
        <v>237</v>
      </c>
      <c r="K16" s="3" t="s">
        <v>238</v>
      </c>
      <c r="L16" s="3" t="s">
        <v>239</v>
      </c>
      <c r="M16" s="3" t="s">
        <v>242</v>
      </c>
    </row>
    <row r="17" spans="3:13" x14ac:dyDescent="0.2">
      <c r="C17" s="3" t="s">
        <v>243</v>
      </c>
      <c r="D17" s="3" t="s">
        <v>244</v>
      </c>
      <c r="E17" s="3" t="s">
        <v>245</v>
      </c>
      <c r="F17" s="3" t="s">
        <v>246</v>
      </c>
      <c r="G17" s="3" t="s">
        <v>247</v>
      </c>
      <c r="H17" s="3" t="s">
        <v>248</v>
      </c>
      <c r="I17" s="3" t="s">
        <v>249</v>
      </c>
      <c r="J17" s="3" t="s">
        <v>250</v>
      </c>
      <c r="K17" s="3" t="s">
        <v>251</v>
      </c>
      <c r="L17" s="3" t="s">
        <v>252</v>
      </c>
      <c r="M17" s="3" t="s">
        <v>253</v>
      </c>
    </row>
    <row r="18" spans="3:13" x14ac:dyDescent="0.2">
      <c r="C18" s="3" t="s">
        <v>254</v>
      </c>
      <c r="D18" s="3" t="s">
        <v>255</v>
      </c>
      <c r="E18" s="3" t="s">
        <v>256</v>
      </c>
      <c r="F18" s="3" t="s">
        <v>257</v>
      </c>
      <c r="G18" s="3" t="s">
        <v>258</v>
      </c>
      <c r="H18" s="3" t="s">
        <v>259</v>
      </c>
      <c r="I18" s="3" t="s">
        <v>260</v>
      </c>
      <c r="J18" s="3" t="s">
        <v>261</v>
      </c>
      <c r="K18" s="3" t="s">
        <v>262</v>
      </c>
      <c r="L18" s="3" t="s">
        <v>263</v>
      </c>
      <c r="M18" s="3" t="s">
        <v>264</v>
      </c>
    </row>
    <row r="19" spans="3:13" x14ac:dyDescent="0.2">
      <c r="C19" t="s">
        <v>265</v>
      </c>
      <c r="D19" t="s">
        <v>266</v>
      </c>
      <c r="E19" t="s">
        <v>267</v>
      </c>
      <c r="F19" t="s">
        <v>268</v>
      </c>
      <c r="G19" t="s">
        <v>269</v>
      </c>
      <c r="H19" t="s">
        <v>270</v>
      </c>
      <c r="I19" t="s">
        <v>271</v>
      </c>
      <c r="J19" t="s">
        <v>272</v>
      </c>
      <c r="K19" t="s">
        <v>273</v>
      </c>
      <c r="L19" t="s">
        <v>274</v>
      </c>
      <c r="M19" t="s">
        <v>275</v>
      </c>
    </row>
    <row r="20" spans="3:13" x14ac:dyDescent="0.2">
      <c r="C20" s="3" t="s">
        <v>276</v>
      </c>
      <c r="D20" s="3" t="s">
        <v>277</v>
      </c>
      <c r="E20" s="3" t="s">
        <v>278</v>
      </c>
      <c r="F20" s="3" t="s">
        <v>279</v>
      </c>
      <c r="G20" s="3" t="s">
        <v>280</v>
      </c>
      <c r="H20" s="3" t="s">
        <v>281</v>
      </c>
      <c r="I20" s="3" t="s">
        <v>282</v>
      </c>
      <c r="J20" s="3" t="s">
        <v>283</v>
      </c>
      <c r="K20" s="3" t="s">
        <v>284</v>
      </c>
      <c r="L20" s="3" t="s">
        <v>285</v>
      </c>
      <c r="M20" s="3" t="s">
        <v>286</v>
      </c>
    </row>
    <row r="21" spans="3:13" x14ac:dyDescent="0.2">
      <c r="C21" s="3" t="s">
        <v>287</v>
      </c>
      <c r="D21" s="3" t="s">
        <v>288</v>
      </c>
      <c r="E21" s="3" t="s">
        <v>289</v>
      </c>
      <c r="F21" s="3" t="s">
        <v>290</v>
      </c>
      <c r="G21" s="3" t="s">
        <v>291</v>
      </c>
      <c r="H21" s="3" t="s">
        <v>292</v>
      </c>
      <c r="I21" s="3" t="s">
        <v>293</v>
      </c>
      <c r="J21" s="3" t="s">
        <v>292</v>
      </c>
      <c r="K21" s="3" t="s">
        <v>294</v>
      </c>
      <c r="L21" s="3" t="s">
        <v>295</v>
      </c>
      <c r="M21" s="3" t="s">
        <v>294</v>
      </c>
    </row>
    <row r="22" spans="3:13" x14ac:dyDescent="0.2">
      <c r="C22" s="3" t="s">
        <v>296</v>
      </c>
      <c r="D22" s="3" t="s">
        <v>297</v>
      </c>
      <c r="E22" s="3" t="s">
        <v>297</v>
      </c>
      <c r="F22" s="3" t="s">
        <v>298</v>
      </c>
      <c r="G22" s="3" t="s">
        <v>299</v>
      </c>
      <c r="H22" s="3" t="s">
        <v>300</v>
      </c>
      <c r="I22" s="3" t="s">
        <v>301</v>
      </c>
      <c r="J22" s="3" t="s">
        <v>302</v>
      </c>
      <c r="K22" s="3" t="s">
        <v>252</v>
      </c>
      <c r="L22" s="3" t="s">
        <v>303</v>
      </c>
      <c r="M22" s="3" t="s">
        <v>304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305</v>
      </c>
      <c r="D24" s="3" t="s">
        <v>306</v>
      </c>
      <c r="E24" s="3" t="s">
        <v>307</v>
      </c>
      <c r="F24" s="3" t="s">
        <v>308</v>
      </c>
      <c r="G24" s="3" t="s">
        <v>309</v>
      </c>
      <c r="H24" s="3" t="s">
        <v>310</v>
      </c>
      <c r="I24" s="3" t="s">
        <v>311</v>
      </c>
      <c r="J24" s="3" t="s">
        <v>312</v>
      </c>
      <c r="K24" s="3" t="s">
        <v>313</v>
      </c>
      <c r="L24" s="3" t="s">
        <v>268</v>
      </c>
      <c r="M24" s="3" t="s">
        <v>314</v>
      </c>
    </row>
    <row r="25" spans="3:13" x14ac:dyDescent="0.2">
      <c r="C25" s="3" t="s">
        <v>315</v>
      </c>
      <c r="D25" s="3" t="s">
        <v>316</v>
      </c>
      <c r="E25" s="3" t="s">
        <v>316</v>
      </c>
      <c r="F25" s="3" t="s">
        <v>317</v>
      </c>
      <c r="G25" s="3" t="s">
        <v>294</v>
      </c>
      <c r="H25" s="3" t="s">
        <v>318</v>
      </c>
      <c r="I25" s="3" t="s">
        <v>319</v>
      </c>
      <c r="J25" s="3" t="s">
        <v>320</v>
      </c>
      <c r="K25" s="3" t="s">
        <v>321</v>
      </c>
      <c r="L25" s="3" t="s">
        <v>322</v>
      </c>
      <c r="M25" s="3" t="s">
        <v>319</v>
      </c>
    </row>
    <row r="26" spans="3:13" x14ac:dyDescent="0.2">
      <c r="C26" s="3" t="s">
        <v>323</v>
      </c>
      <c r="D26" s="3" t="s">
        <v>304</v>
      </c>
      <c r="E26" s="3" t="s">
        <v>324</v>
      </c>
      <c r="F26" s="3" t="s">
        <v>325</v>
      </c>
      <c r="G26" s="3" t="s">
        <v>326</v>
      </c>
      <c r="H26" s="3" t="s">
        <v>275</v>
      </c>
      <c r="I26" s="3" t="s">
        <v>327</v>
      </c>
      <c r="J26" s="3" t="s">
        <v>328</v>
      </c>
      <c r="K26" s="3" t="s">
        <v>329</v>
      </c>
      <c r="L26" s="3" t="s">
        <v>330</v>
      </c>
      <c r="M26" s="3" t="s">
        <v>331</v>
      </c>
    </row>
    <row r="27" spans="3:13" x14ac:dyDescent="0.2">
      <c r="C27" s="3" t="s">
        <v>332</v>
      </c>
      <c r="D27" s="3" t="s">
        <v>289</v>
      </c>
      <c r="E27" s="3" t="s">
        <v>288</v>
      </c>
      <c r="F27" s="3" t="s">
        <v>317</v>
      </c>
      <c r="G27" s="3" t="s">
        <v>324</v>
      </c>
      <c r="H27" s="3" t="s">
        <v>330</v>
      </c>
      <c r="I27" s="3" t="s">
        <v>320</v>
      </c>
      <c r="J27" s="3" t="s">
        <v>320</v>
      </c>
      <c r="K27" s="3" t="s">
        <v>333</v>
      </c>
      <c r="L27" s="3" t="s">
        <v>334</v>
      </c>
      <c r="M27" s="3" t="s">
        <v>299</v>
      </c>
    </row>
    <row r="29" spans="3:13" x14ac:dyDescent="0.2">
      <c r="C29" s="3" t="s">
        <v>335</v>
      </c>
      <c r="D29" s="3">
        <v>2.5</v>
      </c>
      <c r="E29" s="3">
        <v>1.2</v>
      </c>
      <c r="F29" s="3">
        <v>3.9</v>
      </c>
      <c r="G29" s="3">
        <v>5.6</v>
      </c>
      <c r="H29" s="3">
        <v>4</v>
      </c>
      <c r="I29" s="3">
        <v>3.3</v>
      </c>
      <c r="J29" s="3">
        <v>2.5</v>
      </c>
      <c r="K29" s="3">
        <v>5.5</v>
      </c>
      <c r="L29" s="3">
        <v>8.1</v>
      </c>
      <c r="M29" s="3">
        <v>7.3</v>
      </c>
    </row>
    <row r="30" spans="3:13" x14ac:dyDescent="0.2">
      <c r="C30" s="3" t="s">
        <v>336</v>
      </c>
      <c r="D30" s="3">
        <v>3</v>
      </c>
      <c r="E30" s="3">
        <v>4</v>
      </c>
      <c r="F30" s="3">
        <v>8</v>
      </c>
      <c r="G30" s="3">
        <v>5</v>
      </c>
      <c r="H30" s="3">
        <v>3</v>
      </c>
      <c r="I30" s="3">
        <v>4</v>
      </c>
      <c r="J30" s="3">
        <v>5</v>
      </c>
      <c r="K30" s="3">
        <v>7</v>
      </c>
      <c r="L30" s="3">
        <v>8</v>
      </c>
      <c r="M30" s="3">
        <v>4</v>
      </c>
    </row>
    <row r="31" spans="3:13" x14ac:dyDescent="0.2">
      <c r="C31" s="3" t="s">
        <v>337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0.70809999999999995</v>
      </c>
      <c r="M31" s="3">
        <v>1.0831999999999999</v>
      </c>
    </row>
    <row r="32" spans="3:13" x14ac:dyDescent="0.2">
      <c r="C32" s="3" t="s">
        <v>338</v>
      </c>
      <c r="D32" s="3" t="s">
        <v>339</v>
      </c>
      <c r="E32" s="3" t="s">
        <v>339</v>
      </c>
      <c r="F32" s="3" t="s">
        <v>339</v>
      </c>
      <c r="G32" s="3" t="s">
        <v>339</v>
      </c>
      <c r="H32" s="3" t="s">
        <v>339</v>
      </c>
      <c r="I32" s="3" t="s">
        <v>339</v>
      </c>
      <c r="J32" s="3" t="s">
        <v>339</v>
      </c>
      <c r="K32" s="3" t="s">
        <v>339</v>
      </c>
      <c r="L32" s="3" t="s">
        <v>339</v>
      </c>
      <c r="M32" s="3" t="s">
        <v>339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2B26-1264-4E28-A742-AE7BC35DDDBD}">
  <dimension ref="A3:BJ22"/>
  <sheetViews>
    <sheetView showGridLines="0" tabSelected="1" topLeftCell="W1" workbookViewId="0">
      <selection activeCell="AL18" sqref="AL18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340</v>
      </c>
      <c r="C3" s="9"/>
      <c r="D3" s="9"/>
      <c r="E3" s="9"/>
      <c r="F3" s="9"/>
      <c r="H3" s="9" t="s">
        <v>341</v>
      </c>
      <c r="I3" s="9"/>
      <c r="J3" s="9"/>
      <c r="K3" s="9"/>
      <c r="L3" s="9"/>
      <c r="N3" s="11" t="s">
        <v>342</v>
      </c>
      <c r="O3" s="11"/>
      <c r="P3" s="11"/>
      <c r="Q3" s="11"/>
      <c r="R3" s="11"/>
      <c r="S3" s="11"/>
      <c r="T3" s="11"/>
      <c r="V3" s="9" t="s">
        <v>343</v>
      </c>
      <c r="W3" s="9"/>
      <c r="X3" s="9"/>
      <c r="Y3" s="9"/>
      <c r="AA3" s="9" t="s">
        <v>344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345</v>
      </c>
      <c r="C4" s="15" t="s">
        <v>346</v>
      </c>
      <c r="D4" s="14" t="s">
        <v>347</v>
      </c>
      <c r="E4" s="15" t="s">
        <v>348</v>
      </c>
      <c r="F4" s="14" t="s">
        <v>349</v>
      </c>
      <c r="H4" s="16" t="s">
        <v>350</v>
      </c>
      <c r="I4" s="17" t="s">
        <v>351</v>
      </c>
      <c r="J4" s="16" t="s">
        <v>352</v>
      </c>
      <c r="K4" s="17" t="s">
        <v>353</v>
      </c>
      <c r="L4" s="16" t="s">
        <v>354</v>
      </c>
      <c r="N4" s="18" t="s">
        <v>355</v>
      </c>
      <c r="O4" s="19" t="s">
        <v>356</v>
      </c>
      <c r="P4" s="18" t="s">
        <v>357</v>
      </c>
      <c r="Q4" s="19" t="s">
        <v>358</v>
      </c>
      <c r="R4" s="18" t="s">
        <v>359</v>
      </c>
      <c r="S4" s="19" t="s">
        <v>360</v>
      </c>
      <c r="T4" s="18" t="s">
        <v>361</v>
      </c>
      <c r="V4" s="19" t="s">
        <v>362</v>
      </c>
      <c r="W4" s="18" t="s">
        <v>363</v>
      </c>
      <c r="X4" s="19" t="s">
        <v>364</v>
      </c>
      <c r="Y4" s="18" t="s">
        <v>365</v>
      </c>
      <c r="AA4" s="20" t="s">
        <v>184</v>
      </c>
      <c r="AB4" s="21" t="s">
        <v>243</v>
      </c>
      <c r="AC4" s="20" t="s">
        <v>254</v>
      </c>
      <c r="AD4" s="21" t="s">
        <v>276</v>
      </c>
      <c r="AE4" s="20" t="s">
        <v>287</v>
      </c>
      <c r="AF4" s="21" t="s">
        <v>296</v>
      </c>
      <c r="AG4" s="20" t="s">
        <v>305</v>
      </c>
      <c r="AH4" s="21" t="s">
        <v>315</v>
      </c>
      <c r="AI4" s="20" t="s">
        <v>337</v>
      </c>
      <c r="AJ4" s="22"/>
      <c r="AK4" s="21" t="s">
        <v>335</v>
      </c>
      <c r="AL4" s="20" t="s">
        <v>336</v>
      </c>
    </row>
    <row r="5" spans="1:62" ht="63" x14ac:dyDescent="0.2">
      <c r="A5" s="23" t="s">
        <v>366</v>
      </c>
      <c r="B5" s="18" t="s">
        <v>367</v>
      </c>
      <c r="C5" s="24" t="s">
        <v>368</v>
      </c>
      <c r="D5" s="25" t="s">
        <v>369</v>
      </c>
      <c r="E5" s="19" t="s">
        <v>370</v>
      </c>
      <c r="F5" s="18" t="s">
        <v>367</v>
      </c>
      <c r="H5" s="19" t="s">
        <v>371</v>
      </c>
      <c r="I5" s="18" t="s">
        <v>372</v>
      </c>
      <c r="J5" s="19" t="s">
        <v>373</v>
      </c>
      <c r="K5" s="18" t="s">
        <v>374</v>
      </c>
      <c r="L5" s="19" t="s">
        <v>375</v>
      </c>
      <c r="N5" s="18" t="s">
        <v>376</v>
      </c>
      <c r="O5" s="19" t="s">
        <v>377</v>
      </c>
      <c r="P5" s="18" t="s">
        <v>378</v>
      </c>
      <c r="Q5" s="19" t="s">
        <v>379</v>
      </c>
      <c r="R5" s="18" t="s">
        <v>380</v>
      </c>
      <c r="S5" s="19" t="s">
        <v>381</v>
      </c>
      <c r="T5" s="18" t="s">
        <v>382</v>
      </c>
      <c r="V5" s="19" t="s">
        <v>383</v>
      </c>
      <c r="W5" s="18" t="s">
        <v>384</v>
      </c>
      <c r="X5" s="19" t="s">
        <v>385</v>
      </c>
      <c r="Y5" s="18" t="s">
        <v>386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1.7760291144359077</v>
      </c>
      <c r="C7" s="31">
        <f>(sheet!D18-sheet!D15)/sheet!D35</f>
        <v>1.2403073190456932</v>
      </c>
      <c r="D7" s="31">
        <f>sheet!D12/sheet!D35</f>
        <v>0.62997169429842292</v>
      </c>
      <c r="E7" s="31">
        <f>Sheet2!D20/sheet!D35</f>
        <v>0.37660331581075612</v>
      </c>
      <c r="F7" s="31">
        <f>sheet!D18/sheet!D35</f>
        <v>1.7760291144359077</v>
      </c>
      <c r="G7" s="29"/>
      <c r="H7" s="32">
        <f>Sheet1!D33/sheet!D51</f>
        <v>-0.43091834356778835</v>
      </c>
      <c r="I7" s="32">
        <f>Sheet1!D33/Sheet1!D12</f>
        <v>-0.7499336460286351</v>
      </c>
      <c r="J7" s="32">
        <f>Sheet1!D12/sheet!D27</f>
        <v>0.34797209183420896</v>
      </c>
      <c r="K7" s="32">
        <f>Sheet1!D30/sheet!D27</f>
        <v>-0.2917715537974005</v>
      </c>
      <c r="L7" s="32">
        <f>Sheet1!D38</f>
        <v>-8.56</v>
      </c>
      <c r="M7" s="29"/>
      <c r="N7" s="32">
        <f>sheet!D40/sheet!D27</f>
        <v>0.39441895792865433</v>
      </c>
      <c r="O7" s="32">
        <f>sheet!D51/sheet!D27</f>
        <v>0.60558104207134555</v>
      </c>
      <c r="P7" s="32">
        <f>sheet!D40/sheet!D51</f>
        <v>0.65130664688506956</v>
      </c>
      <c r="Q7" s="31">
        <f>Sheet1!D24/Sheet1!D26</f>
        <v>35.252117309442148</v>
      </c>
      <c r="R7" s="31">
        <f>ABS(Sheet2!D20/(Sheet1!D26+Sheet2!D30))</f>
        <v>2.8605565452423369</v>
      </c>
      <c r="S7" s="31">
        <f>sheet!D40/Sheet1!D43</f>
        <v>6.6926018329300545</v>
      </c>
      <c r="T7" s="31">
        <f>Sheet2!D20/sheet!D40</f>
        <v>8.7233197582714833E-2</v>
      </c>
      <c r="V7" s="31">
        <f>ABS(Sheet1!D15/sheet!D15)</f>
        <v>5.432082364662902</v>
      </c>
      <c r="W7" s="31">
        <f>Sheet1!D12/sheet!D14</f>
        <v>11.466389112068756</v>
      </c>
      <c r="X7" s="31">
        <f>Sheet1!D12/sheet!D27</f>
        <v>0.34797209183420896</v>
      </c>
      <c r="Y7" s="31">
        <f>Sheet1!D12/(sheet!D18-sheet!D35)</f>
        <v>4.9080724498728587</v>
      </c>
      <c r="AA7" s="17">
        <f>Sheet1!D43</f>
        <v>79.763000000000005</v>
      </c>
      <c r="AB7" s="17" t="str">
        <f>Sheet3!D17</f>
        <v>3.8x</v>
      </c>
      <c r="AC7" s="17" t="str">
        <f>Sheet3!D18</f>
        <v>-0.9x</v>
      </c>
      <c r="AD7" s="17" t="str">
        <f>Sheet3!D20</f>
        <v>14.9x</v>
      </c>
      <c r="AE7" s="17" t="str">
        <f>Sheet3!D21</f>
        <v>0.3x</v>
      </c>
      <c r="AF7" s="17" t="str">
        <f>Sheet3!D22</f>
        <v>0.8x</v>
      </c>
      <c r="AG7" s="17" t="str">
        <f>Sheet3!D24</f>
        <v>-0.7x</v>
      </c>
      <c r="AH7" s="17" t="str">
        <f>Sheet3!D25</f>
        <v>0.2x</v>
      </c>
      <c r="AI7" s="17" t="str">
        <f>Sheet3!D31</f>
        <v/>
      </c>
      <c r="AK7" s="17">
        <f>Sheet3!D29</f>
        <v>2.5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1.2915416387192433</v>
      </c>
      <c r="C8" s="34">
        <f>(sheet!E18-sheet!E15)/sheet!E35</f>
        <v>0.70411621421258874</v>
      </c>
      <c r="D8" s="34">
        <f>sheet!E12/sheet!E35</f>
        <v>0.42367117355644202</v>
      </c>
      <c r="E8" s="34">
        <f>Sheet2!E20/sheet!E35</f>
        <v>0.86832350760758292</v>
      </c>
      <c r="F8" s="34">
        <f>sheet!E18/sheet!E35</f>
        <v>1.2915416387192433</v>
      </c>
      <c r="G8" s="29"/>
      <c r="H8" s="35">
        <f>Sheet1!E33/sheet!E51</f>
        <v>-0.61720546963402689</v>
      </c>
      <c r="I8" s="35">
        <f>Sheet1!E33/Sheet1!E12</f>
        <v>-0.46891933082971554</v>
      </c>
      <c r="J8" s="35">
        <f>Sheet1!E12/sheet!E27</f>
        <v>0.60544777757371881</v>
      </c>
      <c r="K8" s="35">
        <f>Sheet1!E30/sheet!E27</f>
        <v>-0.34050088019099922</v>
      </c>
      <c r="L8" s="35">
        <f>Sheet1!E38</f>
        <v>-7.67</v>
      </c>
      <c r="M8" s="29"/>
      <c r="N8" s="35">
        <f>sheet!E40/sheet!E27</f>
        <v>0.54001263174869096</v>
      </c>
      <c r="O8" s="35">
        <f>sheet!E51/sheet!E27</f>
        <v>0.45998647238260765</v>
      </c>
      <c r="P8" s="35">
        <f>sheet!E40/sheet!E51</f>
        <v>1.1739750278993404</v>
      </c>
      <c r="Q8" s="34">
        <f>Sheet1!E24/Sheet1!E26</f>
        <v>13.459770114942529</v>
      </c>
      <c r="R8" s="34">
        <f>ABS(Sheet2!E20/(Sheet1!E26+Sheet2!E30))</f>
        <v>4.3975566150178782</v>
      </c>
      <c r="S8" s="34">
        <f>sheet!E40/Sheet1!E43</f>
        <v>3.5969316513706722</v>
      </c>
      <c r="T8" s="34">
        <f>Sheet2!E20/sheet!E40</f>
        <v>0.24483518889945105</v>
      </c>
      <c r="U8" s="12"/>
      <c r="V8" s="34">
        <f>ABS(Sheet1!E15/sheet!E15)</f>
        <v>4.8228866185897434</v>
      </c>
      <c r="W8" s="34">
        <f>Sheet1!E12/sheet!E14</f>
        <v>27.105522801106968</v>
      </c>
      <c r="X8" s="34">
        <f>Sheet1!E12/sheet!E27</f>
        <v>0.60544777757371881</v>
      </c>
      <c r="Y8" s="34">
        <f>Sheet1!E12/(sheet!E18-sheet!E35)</f>
        <v>13.638917478961066</v>
      </c>
      <c r="Z8" s="12"/>
      <c r="AA8" s="36">
        <f>Sheet1!E43</f>
        <v>167.58199999999999</v>
      </c>
      <c r="AB8" s="36" t="str">
        <f>Sheet3!E17</f>
        <v>3.9x</v>
      </c>
      <c r="AC8" s="36" t="str">
        <f>Sheet3!E18</f>
        <v>5.4x</v>
      </c>
      <c r="AD8" s="36" t="str">
        <f>Sheet3!E20</f>
        <v>-7.8x</v>
      </c>
      <c r="AE8" s="36" t="str">
        <f>Sheet3!E21</f>
        <v>0.4x</v>
      </c>
      <c r="AF8" s="36" t="str">
        <f>Sheet3!E22</f>
        <v>0.8x</v>
      </c>
      <c r="AG8" s="36" t="str">
        <f>Sheet3!E24</f>
        <v>-2.2x</v>
      </c>
      <c r="AH8" s="36" t="str">
        <f>Sheet3!E25</f>
        <v>0.2x</v>
      </c>
      <c r="AI8" s="36" t="str">
        <f>Sheet3!E31</f>
        <v/>
      </c>
      <c r="AK8" s="36">
        <f>Sheet3!E29</f>
        <v>1.2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1.5381427924186362</v>
      </c>
      <c r="C9" s="31">
        <f>(sheet!F18-sheet!F15)/sheet!F35</f>
        <v>0.92301593294570716</v>
      </c>
      <c r="D9" s="31">
        <f>sheet!F12/sheet!F35</f>
        <v>0.71714773842784874</v>
      </c>
      <c r="E9" s="31">
        <f>Sheet2!F20/sheet!F35</f>
        <v>0.96455202748621915</v>
      </c>
      <c r="F9" s="31">
        <f>sheet!F18/sheet!F35</f>
        <v>1.5381427924186362</v>
      </c>
      <c r="G9" s="29"/>
      <c r="H9" s="32">
        <f>Sheet1!F33/sheet!F51</f>
        <v>3.0474248717587221E-2</v>
      </c>
      <c r="I9" s="32">
        <f>Sheet1!F33/Sheet1!F12</f>
        <v>3.4874629224360111E-2</v>
      </c>
      <c r="J9" s="32">
        <f>Sheet1!F12/sheet!F27</f>
        <v>0.49572511099945654</v>
      </c>
      <c r="K9" s="32">
        <f>Sheet1!F30/sheet!F27</f>
        <v>3.342801185361402E-2</v>
      </c>
      <c r="L9" s="32">
        <f>Sheet1!F38</f>
        <v>0.46</v>
      </c>
      <c r="M9" s="29"/>
      <c r="N9" s="32">
        <f>sheet!F40/sheet!F27</f>
        <v>0.43269382607179846</v>
      </c>
      <c r="O9" s="32">
        <f>sheet!F51/sheet!F27</f>
        <v>0.56730617392820148</v>
      </c>
      <c r="P9" s="32">
        <f>sheet!F40/sheet!F51</f>
        <v>0.76271658225697425</v>
      </c>
      <c r="Q9" s="31">
        <f>Sheet1!F24/Sheet1!F26</f>
        <v>-2.8685662431941923</v>
      </c>
      <c r="R9" s="31">
        <f>ABS(Sheet2!F20/(Sheet1!F26+Sheet2!F30))</f>
        <v>1.7814823531462742</v>
      </c>
      <c r="S9" s="31">
        <f>sheet!F40/Sheet1!F43</f>
        <v>2.9917332715731364</v>
      </c>
      <c r="T9" s="31">
        <f>Sheet2!F20/sheet!F40</f>
        <v>0.32288882148115849</v>
      </c>
      <c r="V9" s="31">
        <f>ABS(Sheet1!F15/sheet!F15)</f>
        <v>3.687512467584281</v>
      </c>
      <c r="W9" s="31">
        <f>Sheet1!F12/sheet!F14</f>
        <v>47.387375024504998</v>
      </c>
      <c r="X9" s="31">
        <f>Sheet1!F12/sheet!F27</f>
        <v>0.49572511099945654</v>
      </c>
      <c r="Y9" s="31">
        <f>Sheet1!F12/(sheet!F18-sheet!F35)</f>
        <v>6.3596811253573753</v>
      </c>
      <c r="AA9" s="17">
        <f>Sheet1!F43</f>
        <v>211.571</v>
      </c>
      <c r="AB9" s="17" t="str">
        <f>Sheet3!F17</f>
        <v>3.6x</v>
      </c>
      <c r="AC9" s="17" t="str">
        <f>Sheet3!F18</f>
        <v>-3.2x</v>
      </c>
      <c r="AD9" s="17" t="str">
        <f>Sheet3!F20</f>
        <v>3.5x</v>
      </c>
      <c r="AE9" s="17" t="str">
        <f>Sheet3!F21</f>
        <v>0.7x</v>
      </c>
      <c r="AF9" s="17" t="str">
        <f>Sheet3!F22</f>
        <v>1.0x</v>
      </c>
      <c r="AG9" s="17" t="str">
        <f>Sheet3!F24</f>
        <v>-1.3x</v>
      </c>
      <c r="AH9" s="17" t="str">
        <f>Sheet3!F25</f>
        <v>0.6x</v>
      </c>
      <c r="AI9" s="17" t="str">
        <f>Sheet3!F31</f>
        <v/>
      </c>
      <c r="AK9" s="17">
        <f>Sheet3!F29</f>
        <v>3.9</v>
      </c>
      <c r="AL9" s="17">
        <f>Sheet3!F30</f>
        <v>8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1.8949636921974309</v>
      </c>
      <c r="C10" s="34">
        <f>(sheet!G18-sheet!G15)/sheet!G35</f>
        <v>1.1570965702937972</v>
      </c>
      <c r="D10" s="34">
        <f>sheet!G12/sheet!G35</f>
        <v>0.83069465113153929</v>
      </c>
      <c r="E10" s="34">
        <f>Sheet2!G20/sheet!G35</f>
        <v>1.0285435569203818</v>
      </c>
      <c r="F10" s="34">
        <f>sheet!G18/sheet!G35</f>
        <v>1.8949636921974309</v>
      </c>
      <c r="G10" s="29"/>
      <c r="H10" s="35">
        <f>Sheet1!G33/sheet!G51</f>
        <v>-6.945453276950686E-2</v>
      </c>
      <c r="I10" s="35">
        <f>Sheet1!G33/Sheet1!G12</f>
        <v>-0.11778269437312754</v>
      </c>
      <c r="J10" s="35">
        <f>Sheet1!G12/sheet!G27</f>
        <v>0.4174247587439871</v>
      </c>
      <c r="K10" s="35">
        <f>Sheet1!G30/sheet!G27</f>
        <v>-3.8628948087566631E-2</v>
      </c>
      <c r="L10" s="35">
        <f>Sheet1!G38</f>
        <v>0.39</v>
      </c>
      <c r="M10" s="29"/>
      <c r="N10" s="35">
        <f>sheet!G40/sheet!G27</f>
        <v>0.29212143960121562</v>
      </c>
      <c r="O10" s="35">
        <f>sheet!G51/sheet!G27</f>
        <v>0.70787910914440677</v>
      </c>
      <c r="P10" s="35">
        <f>sheet!G40/sheet!G51</f>
        <v>0.41267136694328282</v>
      </c>
      <c r="Q10" s="34">
        <f>Sheet1!G24/Sheet1!G26</f>
        <v>-5.5567423926636099</v>
      </c>
      <c r="R10" s="34">
        <f>ABS(Sheet2!G20/(Sheet1!G26+Sheet2!G30))</f>
        <v>1.1492061726678715</v>
      </c>
      <c r="S10" s="34">
        <f>sheet!G40/Sheet1!G43</f>
        <v>1.8472172582385744</v>
      </c>
      <c r="T10" s="34">
        <f>Sheet2!G20/sheet!G40</f>
        <v>0.38820011120628761</v>
      </c>
      <c r="U10" s="12"/>
      <c r="V10" s="34">
        <f>ABS(Sheet1!G15/sheet!G15)</f>
        <v>2.8073293626435891</v>
      </c>
      <c r="W10" s="34">
        <f>Sheet1!G12/sheet!G14</f>
        <v>46.152712049508551</v>
      </c>
      <c r="X10" s="34">
        <f>Sheet1!G12/sheet!G27</f>
        <v>0.4174247587439871</v>
      </c>
      <c r="Y10" s="34">
        <f>Sheet1!G12/(sheet!G18-sheet!G35)</f>
        <v>4.230350856704316</v>
      </c>
      <c r="Z10" s="12"/>
      <c r="AA10" s="36">
        <f>Sheet1!G43</f>
        <v>288.18700000000001</v>
      </c>
      <c r="AB10" s="36" t="str">
        <f>Sheet3!G17</f>
        <v>7.3x</v>
      </c>
      <c r="AC10" s="36" t="str">
        <f>Sheet3!G18</f>
        <v>14.6x</v>
      </c>
      <c r="AD10" s="36" t="str">
        <f>Sheet3!G20</f>
        <v>78.0x</v>
      </c>
      <c r="AE10" s="36" t="str">
        <f>Sheet3!G21</f>
        <v>1.2x</v>
      </c>
      <c r="AF10" s="36" t="str">
        <f>Sheet3!G22</f>
        <v>2.7x</v>
      </c>
      <c r="AG10" s="36" t="str">
        <f>Sheet3!G24</f>
        <v>-67.0x</v>
      </c>
      <c r="AH10" s="36" t="str">
        <f>Sheet3!G25</f>
        <v>1.4x</v>
      </c>
      <c r="AI10" s="36" t="str">
        <f>Sheet3!G31</f>
        <v/>
      </c>
      <c r="AK10" s="36">
        <f>Sheet3!G29</f>
        <v>5.6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1.5163662335895518</v>
      </c>
      <c r="C11" s="31">
        <f>(sheet!H18-sheet!H15)/sheet!H35</f>
        <v>0.94012652200530578</v>
      </c>
      <c r="D11" s="31">
        <f>sheet!H12/sheet!H35</f>
        <v>0.52465818651792395</v>
      </c>
      <c r="E11" s="31">
        <f>Sheet2!H20/sheet!H35</f>
        <v>0.9552921569961228</v>
      </c>
      <c r="F11" s="31">
        <f>sheet!H18/sheet!H35</f>
        <v>1.5163662335895518</v>
      </c>
      <c r="G11" s="29"/>
      <c r="H11" s="32">
        <f>Sheet1!H33/sheet!H51</f>
        <v>-0.19091457593219557</v>
      </c>
      <c r="I11" s="32">
        <f>Sheet1!H33/Sheet1!H12</f>
        <v>-0.40589804085937181</v>
      </c>
      <c r="J11" s="32">
        <f>Sheet1!H12/sheet!H27</f>
        <v>0.279115228764028</v>
      </c>
      <c r="K11" s="32">
        <f>Sheet1!H30/sheet!H27</f>
        <v>-0.10519748852523976</v>
      </c>
      <c r="L11" s="32">
        <f>Sheet1!H38</f>
        <v>0.34</v>
      </c>
      <c r="M11" s="29"/>
      <c r="N11" s="32">
        <f>sheet!H40/sheet!H27</f>
        <v>0.40658106393316573</v>
      </c>
      <c r="O11" s="32">
        <f>sheet!H51/sheet!H27</f>
        <v>0.59341893606683427</v>
      </c>
      <c r="P11" s="32">
        <f>sheet!H40/sheet!H51</f>
        <v>0.68515013462154528</v>
      </c>
      <c r="Q11" s="31">
        <f>Sheet1!H24/Sheet1!H26</f>
        <v>-5.951675759937646</v>
      </c>
      <c r="R11" s="31">
        <f>ABS(Sheet2!H20/(Sheet1!H26+Sheet2!H30))</f>
        <v>0.82996962318566481</v>
      </c>
      <c r="S11" s="31">
        <f>sheet!H40/Sheet1!H43</f>
        <v>3.9801017769404119</v>
      </c>
      <c r="T11" s="31">
        <f>Sheet2!H20/sheet!H40</f>
        <v>0.32587925035299958</v>
      </c>
      <c r="V11" s="31">
        <f>ABS(Sheet1!H15/sheet!H15)</f>
        <v>1.8368196144629514</v>
      </c>
      <c r="W11" s="31">
        <f>Sheet1!H12/sheet!H14</f>
        <v>29.300188174705358</v>
      </c>
      <c r="X11" s="31">
        <f>Sheet1!H12/sheet!H27</f>
        <v>0.279115228764028</v>
      </c>
      <c r="Y11" s="31">
        <f>Sheet1!H12/(sheet!H18-sheet!H35)</f>
        <v>3.8972480931617288</v>
      </c>
      <c r="AA11" s="17">
        <f>Sheet1!H43</f>
        <v>216.55199999999999</v>
      </c>
      <c r="AB11" s="17" t="str">
        <f>Sheet3!H17</f>
        <v>13.2x</v>
      </c>
      <c r="AC11" s="17" t="str">
        <f>Sheet3!H18</f>
        <v>38.9x</v>
      </c>
      <c r="AD11" s="17" t="str">
        <f>Sheet3!H20</f>
        <v>-8.2x</v>
      </c>
      <c r="AE11" s="17" t="str">
        <f>Sheet3!H21</f>
        <v>1.7x</v>
      </c>
      <c r="AF11" s="17" t="str">
        <f>Sheet3!H22</f>
        <v>5.2x</v>
      </c>
      <c r="AG11" s="17" t="str">
        <f>Sheet3!H24</f>
        <v>192.7x</v>
      </c>
      <c r="AH11" s="17" t="str">
        <f>Sheet3!H25</f>
        <v>2.1x</v>
      </c>
      <c r="AI11" s="17" t="str">
        <f>Sheet3!H31</f>
        <v/>
      </c>
      <c r="AK11" s="17">
        <f>Sheet3!H29</f>
        <v>4</v>
      </c>
      <c r="AL11" s="17">
        <f>Sheet3!H30</f>
        <v>3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1.3153871561364601</v>
      </c>
      <c r="C12" s="34">
        <f>(sheet!I18-sheet!I15)/sheet!I35</f>
        <v>0.80676107677063169</v>
      </c>
      <c r="D12" s="34">
        <f>sheet!I12/sheet!I35</f>
        <v>0.49924503373755486</v>
      </c>
      <c r="E12" s="34">
        <f>Sheet2!I20/sheet!I35</f>
        <v>1.0100652338036142</v>
      </c>
      <c r="F12" s="34">
        <f>sheet!I18/sheet!I35</f>
        <v>1.3153871561364601</v>
      </c>
      <c r="G12" s="29"/>
      <c r="H12" s="35">
        <f>Sheet1!I33/sheet!I51</f>
        <v>-0.15339535576526225</v>
      </c>
      <c r="I12" s="35">
        <f>Sheet1!I33/Sheet1!I12</f>
        <v>-0.19263917007499956</v>
      </c>
      <c r="J12" s="35">
        <f>Sheet1!I12/sheet!I27</f>
        <v>0.39122791637285353</v>
      </c>
      <c r="K12" s="35">
        <f>Sheet1!I30/sheet!I27</f>
        <v>-6.6455756513121522E-2</v>
      </c>
      <c r="L12" s="35">
        <f>Sheet1!I38</f>
        <v>-8.1999999999999998E-4</v>
      </c>
      <c r="M12" s="29"/>
      <c r="N12" s="35">
        <f>sheet!I40/sheet!I27</f>
        <v>0.50868289150197255</v>
      </c>
      <c r="O12" s="35">
        <f>sheet!I51/sheet!I27</f>
        <v>0.49131748966095556</v>
      </c>
      <c r="P12" s="35">
        <f>sheet!I40/sheet!I51</f>
        <v>1.035344562744958</v>
      </c>
      <c r="Q12" s="34">
        <f>Sheet1!I24/Sheet1!I26</f>
        <v>-5.3836187517881235</v>
      </c>
      <c r="R12" s="34">
        <f>ABS(Sheet2!I20/(Sheet1!I26+Sheet2!I30))</f>
        <v>0.78626868960957563</v>
      </c>
      <c r="S12" s="34">
        <f>sheet!I40/Sheet1!I43</f>
        <v>3.6774731330945167</v>
      </c>
      <c r="T12" s="34">
        <f>Sheet2!I20/sheet!I40</f>
        <v>0.25664060304745773</v>
      </c>
      <c r="U12" s="12"/>
      <c r="V12" s="34">
        <f>ABS(Sheet1!I15/sheet!I15)</f>
        <v>3.3872927888490105</v>
      </c>
      <c r="W12" s="34">
        <f>Sheet1!I12/sheet!I14</f>
        <v>28.48200460637678</v>
      </c>
      <c r="X12" s="34">
        <f>Sheet1!I12/sheet!I27</f>
        <v>0.39122791637285353</v>
      </c>
      <c r="Y12" s="34">
        <f>Sheet1!I12/(sheet!I18-sheet!I35)</f>
        <v>9.5976024835427918</v>
      </c>
      <c r="Z12" s="12"/>
      <c r="AA12" s="36">
        <f>Sheet1!I43</f>
        <v>362.9</v>
      </c>
      <c r="AB12" s="36" t="str">
        <f>Sheet3!I17</f>
        <v>9.4x</v>
      </c>
      <c r="AC12" s="36" t="str">
        <f>Sheet3!I18</f>
        <v>16.1x</v>
      </c>
      <c r="AD12" s="36" t="str">
        <f>Sheet3!I20</f>
        <v>-7.7x</v>
      </c>
      <c r="AE12" s="36" t="str">
        <f>Sheet3!I21</f>
        <v>1.5x</v>
      </c>
      <c r="AF12" s="36" t="str">
        <f>Sheet3!I22</f>
        <v>3.2x</v>
      </c>
      <c r="AG12" s="36" t="str">
        <f>Sheet3!I24</f>
        <v>24.9x</v>
      </c>
      <c r="AH12" s="36" t="str">
        <f>Sheet3!I25</f>
        <v>1.8x</v>
      </c>
      <c r="AI12" s="36" t="str">
        <f>Sheet3!I31</f>
        <v/>
      </c>
      <c r="AK12" s="36">
        <f>Sheet3!I29</f>
        <v>3.3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1.4731031708403375</v>
      </c>
      <c r="C13" s="31">
        <f>(sheet!J18-sheet!J15)/sheet!J35</f>
        <v>0.84486013533899407</v>
      </c>
      <c r="D13" s="31">
        <f>sheet!J12/sheet!J35</f>
        <v>0.70850107035616283</v>
      </c>
      <c r="E13" s="31">
        <f>Sheet2!J20/sheet!J35</f>
        <v>1.126373863195552</v>
      </c>
      <c r="F13" s="31">
        <f>sheet!J18/sheet!J35</f>
        <v>1.4731031708403375</v>
      </c>
      <c r="G13" s="29"/>
      <c r="H13" s="32">
        <f>Sheet1!J33/sheet!J51</f>
        <v>-0.20051253851820344</v>
      </c>
      <c r="I13" s="32">
        <f>Sheet1!J33/Sheet1!J12</f>
        <v>-0.23561683917925461</v>
      </c>
      <c r="J13" s="32">
        <f>Sheet1!J12/sheet!J27</f>
        <v>0.37102269923513448</v>
      </c>
      <c r="K13" s="32">
        <f>Sheet1!J30/sheet!J27</f>
        <v>-7.5374208405296475E-2</v>
      </c>
      <c r="L13" s="32">
        <f>Sheet1!J38</f>
        <v>-2.16</v>
      </c>
      <c r="M13" s="29"/>
      <c r="N13" s="32">
        <f>sheet!J40/sheet!J27</f>
        <v>0.56402130109383986</v>
      </c>
      <c r="O13" s="32">
        <f>sheet!J51/sheet!J27</f>
        <v>0.43597869890615998</v>
      </c>
      <c r="P13" s="32">
        <f>sheet!J40/sheet!J51</f>
        <v>1.2936900415293908</v>
      </c>
      <c r="Q13" s="31">
        <f>Sheet1!J24/Sheet1!J26</f>
        <v>2.985885995264979</v>
      </c>
      <c r="R13" s="31">
        <f>ABS(Sheet2!J20/(Sheet1!J26+Sheet2!J30))</f>
        <v>5.3851384767556878</v>
      </c>
      <c r="S13" s="31">
        <f>sheet!J40/Sheet1!J43</f>
        <v>4.1767523585049302</v>
      </c>
      <c r="T13" s="31">
        <f>Sheet2!J20/sheet!J40</f>
        <v>0.28579667203028319</v>
      </c>
      <c r="V13" s="31">
        <f>ABS(Sheet1!J15/sheet!J15)</f>
        <v>2.2946788755842991</v>
      </c>
      <c r="W13" s="31">
        <f>Sheet1!J12/sheet!J14</f>
        <v>323.38817204301074</v>
      </c>
      <c r="X13" s="31">
        <f>Sheet1!J12/sheet!J27</f>
        <v>0.37102269923513448</v>
      </c>
      <c r="Y13" s="31">
        <f>Sheet1!J12/(sheet!J18-sheet!J35)</f>
        <v>5.4799237155854632</v>
      </c>
      <c r="AA13" s="17">
        <f>Sheet1!J43</f>
        <v>328.38600000000002</v>
      </c>
      <c r="AB13" s="17" t="str">
        <f>Sheet3!J17</f>
        <v>9.0x</v>
      </c>
      <c r="AC13" s="17" t="str">
        <f>Sheet3!J18</f>
        <v>23.1x</v>
      </c>
      <c r="AD13" s="17" t="str">
        <f>Sheet3!J20</f>
        <v>43.9x</v>
      </c>
      <c r="AE13" s="17" t="str">
        <f>Sheet3!J21</f>
        <v>1.7x</v>
      </c>
      <c r="AF13" s="17" t="str">
        <f>Sheet3!J22</f>
        <v>3.3x</v>
      </c>
      <c r="AG13" s="17" t="str">
        <f>Sheet3!J24</f>
        <v>-26.7x</v>
      </c>
      <c r="AH13" s="17" t="str">
        <f>Sheet3!J25</f>
        <v>2.5x</v>
      </c>
      <c r="AI13" s="17" t="str">
        <f>Sheet3!J31</f>
        <v/>
      </c>
      <c r="AK13" s="17">
        <f>Sheet3!J29</f>
        <v>2.5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2.1014559689008174</v>
      </c>
      <c r="C14" s="34">
        <f>(sheet!K18-sheet!K15)/sheet!K35</f>
        <v>1.7366017162319924</v>
      </c>
      <c r="D14" s="34">
        <f>sheet!K12/sheet!K35</f>
        <v>1.2346866011144677</v>
      </c>
      <c r="E14" s="34">
        <f>Sheet2!K20/sheet!K35</f>
        <v>1.4335757440816475</v>
      </c>
      <c r="F14" s="34">
        <f>sheet!K18/sheet!K35</f>
        <v>2.1014559689008174</v>
      </c>
      <c r="G14" s="29"/>
      <c r="H14" s="35">
        <f>Sheet1!K33/sheet!K51</f>
        <v>3.2504818201356256E-2</v>
      </c>
      <c r="I14" s="35">
        <f>Sheet1!K33/Sheet1!K12</f>
        <v>5.1330728185102745E-2</v>
      </c>
      <c r="J14" s="35">
        <f>Sheet1!K12/sheet!K27</f>
        <v>0.36807004501210616</v>
      </c>
      <c r="K14" s="35">
        <f>Sheet1!K30/sheet!K27</f>
        <v>2.9076479955800386E-2</v>
      </c>
      <c r="L14" s="35">
        <f>Sheet1!K38</f>
        <v>0.88</v>
      </c>
      <c r="M14" s="29"/>
      <c r="N14" s="35">
        <f>sheet!K40/sheet!K27</f>
        <v>0.41875375777961937</v>
      </c>
      <c r="O14" s="35">
        <f>sheet!K51/sheet!K27</f>
        <v>0.58124624222038057</v>
      </c>
      <c r="P14" s="35">
        <f>sheet!K40/sheet!K51</f>
        <v>0.72044123017460837</v>
      </c>
      <c r="Q14" s="34">
        <f>Sheet1!K24/Sheet1!K26</f>
        <v>-5.8777659407254754</v>
      </c>
      <c r="R14" s="34">
        <f>ABS(Sheet2!K20/(Sheet1!K26+Sheet2!K30))</f>
        <v>2.6967944055627404</v>
      </c>
      <c r="S14" s="34">
        <f>sheet!K40/Sheet1!K43</f>
        <v>2.3115999636705724</v>
      </c>
      <c r="T14" s="34">
        <f>Sheet2!K20/sheet!K40</f>
        <v>0.46222669560893981</v>
      </c>
      <c r="U14" s="12"/>
      <c r="V14" s="34">
        <f>ABS(Sheet1!K15/sheet!K15)</f>
        <v>3.5335823818771828</v>
      </c>
      <c r="W14" s="34">
        <f>Sheet1!K12/sheet!K14</f>
        <v>309.59388347855804</v>
      </c>
      <c r="X14" s="34">
        <f>Sheet1!K12/sheet!K27</f>
        <v>0.36807004501210616</v>
      </c>
      <c r="Y14" s="34">
        <f>Sheet1!K12/(sheet!K18-sheet!K35)</f>
        <v>2.4749716929977557</v>
      </c>
      <c r="Z14" s="12"/>
      <c r="AA14" s="36">
        <f>Sheet1!K43</f>
        <v>891.83900000000006</v>
      </c>
      <c r="AB14" s="36" t="str">
        <f>Sheet3!K17</f>
        <v>10.1x</v>
      </c>
      <c r="AC14" s="36" t="str">
        <f>Sheet3!K18</f>
        <v>43.5x</v>
      </c>
      <c r="AD14" s="36" t="str">
        <f>Sheet3!K20</f>
        <v>15.9x</v>
      </c>
      <c r="AE14" s="36" t="str">
        <f>Sheet3!K21</f>
        <v>1.4x</v>
      </c>
      <c r="AF14" s="36" t="str">
        <f>Sheet3!K22</f>
        <v>4.7x</v>
      </c>
      <c r="AG14" s="36" t="str">
        <f>Sheet3!K24</f>
        <v>-34.8x</v>
      </c>
      <c r="AH14" s="36" t="str">
        <f>Sheet3!K25</f>
        <v>1.9x</v>
      </c>
      <c r="AI14" s="36" t="str">
        <f>Sheet3!K31</f>
        <v/>
      </c>
      <c r="AK14" s="36">
        <f>Sheet3!K29</f>
        <v>5.5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2.4087461564742054</v>
      </c>
      <c r="C15" s="31">
        <f>(sheet!L18-sheet!L15)/sheet!L35</f>
        <v>1.8598132795995062</v>
      </c>
      <c r="D15" s="31">
        <f>sheet!L12/sheet!L35</f>
        <v>1.5979543030057939</v>
      </c>
      <c r="E15" s="31">
        <f>Sheet2!L20/sheet!L35</f>
        <v>2.0389700396728556</v>
      </c>
      <c r="F15" s="31">
        <f>sheet!L18/sheet!L35</f>
        <v>2.4087461564742054</v>
      </c>
      <c r="G15" s="29"/>
      <c r="H15" s="32">
        <f>Sheet1!L33/sheet!L51</f>
        <v>4.9136931063215018E-2</v>
      </c>
      <c r="I15" s="32">
        <f>Sheet1!L33/Sheet1!L12</f>
        <v>8.156383613961625E-2</v>
      </c>
      <c r="J15" s="32">
        <f>Sheet1!L12/sheet!L27</f>
        <v>0.39021404563369849</v>
      </c>
      <c r="K15" s="32">
        <f>Sheet1!L30/sheet!L27</f>
        <v>4.0733094557513748E-2</v>
      </c>
      <c r="L15" s="32">
        <f>Sheet1!L38</f>
        <v>1.29</v>
      </c>
      <c r="M15" s="29"/>
      <c r="N15" s="32">
        <f>sheet!L40/sheet!L27</f>
        <v>0.3522722362025909</v>
      </c>
      <c r="O15" s="32">
        <f>sheet!L51/sheet!L27</f>
        <v>0.64772776379740926</v>
      </c>
      <c r="P15" s="32">
        <f>sheet!L40/sheet!L51</f>
        <v>0.54385847865673953</v>
      </c>
      <c r="Q15" s="31">
        <f>Sheet1!L24/Sheet1!L26</f>
        <v>-8.378910066834294</v>
      </c>
      <c r="R15" s="31">
        <f>ABS(Sheet2!L20/(Sheet1!L26+Sheet2!L30))</f>
        <v>0.93733797287560161</v>
      </c>
      <c r="S15" s="31">
        <f>sheet!L40/Sheet1!L43</f>
        <v>1.8330776720152961</v>
      </c>
      <c r="T15" s="31">
        <f>Sheet2!L20/sheet!L40</f>
        <v>0.48478113042523974</v>
      </c>
      <c r="V15" s="31">
        <f>ABS(Sheet1!L15/sheet!L15)</f>
        <v>3.6774834369792302</v>
      </c>
      <c r="W15" s="31">
        <f>Sheet1!L12/sheet!L14</f>
        <v>677.41585563665853</v>
      </c>
      <c r="X15" s="31">
        <f>Sheet1!L12/sheet!L27</f>
        <v>0.39021404563369849</v>
      </c>
      <c r="Y15" s="31">
        <f>Sheet1!L12/(sheet!L18-sheet!L35)</f>
        <v>3.3071727017430632</v>
      </c>
      <c r="AA15" s="17" t="str">
        <f>Sheet1!L43</f>
        <v>1,645.406</v>
      </c>
      <c r="AB15" s="17" t="str">
        <f>Sheet3!L17</f>
        <v>4.7x</v>
      </c>
      <c r="AC15" s="17" t="str">
        <f>Sheet3!L18</f>
        <v>8.1x</v>
      </c>
      <c r="AD15" s="17" t="str">
        <f>Sheet3!L20</f>
        <v>10.4x</v>
      </c>
      <c r="AE15" s="17" t="str">
        <f>Sheet3!L21</f>
        <v>1.1x</v>
      </c>
      <c r="AF15" s="17" t="str">
        <f>Sheet3!L22</f>
        <v>2.4x</v>
      </c>
      <c r="AG15" s="17" t="str">
        <f>Sheet3!L24</f>
        <v>13.7x</v>
      </c>
      <c r="AH15" s="17" t="str">
        <f>Sheet3!L25</f>
        <v>1.3x</v>
      </c>
      <c r="AI15" s="17">
        <f>Sheet3!L31</f>
        <v>0.70809999999999995</v>
      </c>
      <c r="AK15" s="17">
        <f>Sheet3!L29</f>
        <v>8.1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1.3833205009571303</v>
      </c>
      <c r="C16" s="34">
        <f>(sheet!M18-sheet!M15)/sheet!M35</f>
        <v>1.076606460453913</v>
      </c>
      <c r="D16" s="34">
        <f>sheet!M12/sheet!M35</f>
        <v>0.90962145667483696</v>
      </c>
      <c r="E16" s="34">
        <f>Sheet2!M20/sheet!M35</f>
        <v>0.97742938072600638</v>
      </c>
      <c r="F16" s="34">
        <f>sheet!M18/sheet!M35</f>
        <v>1.3833205009571303</v>
      </c>
      <c r="G16" s="29"/>
      <c r="H16" s="35">
        <f>Sheet1!M33/sheet!M51</f>
        <v>-1.401897361763643E-2</v>
      </c>
      <c r="I16" s="35">
        <f>Sheet1!M33/Sheet1!M12</f>
        <v>-2.28458803442563E-2</v>
      </c>
      <c r="J16" s="35">
        <f>Sheet1!M12/sheet!M27</f>
        <v>0.39099256745655214</v>
      </c>
      <c r="K16" s="35">
        <f>Sheet1!M30/sheet!M27</f>
        <v>-3.4140904112210414E-3</v>
      </c>
      <c r="L16" s="35">
        <f>Sheet1!M38</f>
        <v>-0.36</v>
      </c>
      <c r="M16" s="29"/>
      <c r="N16" s="35">
        <f>sheet!M40/sheet!M27</f>
        <v>0.36282286740532693</v>
      </c>
      <c r="O16" s="35">
        <f>sheet!M51/sheet!M27</f>
        <v>0.6371771325946729</v>
      </c>
      <c r="P16" s="35">
        <f>sheet!M40/sheet!M51</f>
        <v>0.56942229851825077</v>
      </c>
      <c r="Q16" s="34">
        <f>Sheet1!M24/Sheet1!M26</f>
        <v>-3.4717950660303516</v>
      </c>
      <c r="R16" s="34">
        <f>ABS(Sheet2!M20/(Sheet1!M26+Sheet2!M30))</f>
        <v>8.0854568508639169</v>
      </c>
      <c r="S16" s="34">
        <f>sheet!M40/Sheet1!M43</f>
        <v>1.9244253471978365</v>
      </c>
      <c r="T16" s="34">
        <f>Sheet2!M20/sheet!M40</f>
        <v>0.43911667459490611</v>
      </c>
      <c r="U16" s="12"/>
      <c r="V16" s="34">
        <f>ABS(Sheet1!M15/sheet!M15)</f>
        <v>3.5310240159184914</v>
      </c>
      <c r="W16" s="34">
        <f>Sheet1!M12/sheet!M14</f>
        <v>570.05909014604674</v>
      </c>
      <c r="X16" s="34">
        <f>Sheet1!M12/sheet!M27</f>
        <v>0.39099256745655214</v>
      </c>
      <c r="Y16" s="34">
        <f>Sheet1!M12/(sheet!M18-sheet!M35)</f>
        <v>6.2577363851967061</v>
      </c>
      <c r="Z16" s="12"/>
      <c r="AA16" s="36" t="str">
        <f>Sheet1!M43</f>
        <v>1,637.467</v>
      </c>
      <c r="AB16" s="36" t="str">
        <f>Sheet3!M17</f>
        <v>5.8x</v>
      </c>
      <c r="AC16" s="36" t="str">
        <f>Sheet3!M18</f>
        <v>30.1x</v>
      </c>
      <c r="AD16" s="36" t="str">
        <f>Sheet3!M20</f>
        <v>9.9x</v>
      </c>
      <c r="AE16" s="36" t="str">
        <f>Sheet3!M21</f>
        <v>1.4x</v>
      </c>
      <c r="AF16" s="36" t="str">
        <f>Sheet3!M22</f>
        <v>2.8x</v>
      </c>
      <c r="AG16" s="36" t="str">
        <f>Sheet3!M24</f>
        <v>-100.5x</v>
      </c>
      <c r="AH16" s="36" t="str">
        <f>Sheet3!M25</f>
        <v>1.8x</v>
      </c>
      <c r="AI16" s="36">
        <f>Sheet3!M31</f>
        <v>1.0831999999999999</v>
      </c>
      <c r="AK16" s="36">
        <f>Sheet3!M29</f>
        <v>7.3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2023-04-19T19:26:05Z</dcterms:created>
  <dcterms:modified xsi:type="dcterms:W3CDTF">2023-05-07T02:28:14Z</dcterms:modified>
  <cp:category/>
  <dc:identifier/>
  <cp:version/>
</cp:coreProperties>
</file>